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tabRatio="922" firstSheet="6" activeTab="6"/>
  </bookViews>
  <sheets>
    <sheet name="dokl." sheetId="11" r:id="rId1"/>
    <sheet name="denník19" sheetId="2" r:id="rId2"/>
    <sheet name="List2" sheetId="31" r:id="rId3"/>
    <sheet name="HK19" sheetId="5" r:id="rId4"/>
    <sheet name="ROK19" sheetId="9" r:id="rId5"/>
    <sheet name="inventar." sheetId="20" r:id="rId6"/>
    <sheet name="pozn." sheetId="22" r:id="rId7"/>
  </sheets>
  <definedNames>
    <definedName name="_xlnm.Print_Titles" localSheetId="1">denník19!$4:$4</definedName>
    <definedName name="_xlnm.Print_Titles" localSheetId="3">'HK19'!$5:$5</definedName>
  </definedNames>
  <calcPr calcId="145621"/>
  <fileRecoveryPr repairLoad="1"/>
</workbook>
</file>

<file path=xl/calcChain.xml><?xml version="1.0" encoding="utf-8"?>
<calcChain xmlns="http://schemas.openxmlformats.org/spreadsheetml/2006/main">
  <c r="E59" i="31" l="1"/>
  <c r="D59" i="31"/>
  <c r="F59" i="31" s="1"/>
  <c r="D703" i="9" l="1"/>
  <c r="D712" i="9"/>
  <c r="D671" i="9"/>
  <c r="I484" i="22"/>
  <c r="I483" i="22"/>
  <c r="I482" i="22"/>
  <c r="I479" i="22"/>
  <c r="I469" i="22"/>
  <c r="J430" i="22"/>
  <c r="J348" i="22"/>
  <c r="J350" i="22" s="1"/>
  <c r="H259" i="22"/>
  <c r="H243" i="22"/>
  <c r="E243" i="22"/>
  <c r="E246" i="22"/>
  <c r="F122" i="22"/>
  <c r="K178" i="22"/>
  <c r="F168" i="22"/>
  <c r="K168" i="22" s="1"/>
  <c r="K167" i="22"/>
  <c r="K166" i="22"/>
  <c r="K164" i="22"/>
  <c r="F161" i="22"/>
  <c r="F180" i="22" s="1"/>
  <c r="K180" i="22" s="1"/>
  <c r="K159" i="22"/>
  <c r="K158" i="22"/>
  <c r="K156" i="22"/>
  <c r="I456" i="22"/>
  <c r="I455" i="22"/>
  <c r="I451" i="22"/>
  <c r="I441" i="22"/>
  <c r="G430" i="22"/>
  <c r="J395" i="22"/>
  <c r="G395" i="22"/>
  <c r="G348" i="22"/>
  <c r="G350" i="22" s="1"/>
  <c r="K310" i="22"/>
  <c r="K308" i="22"/>
  <c r="J295" i="22"/>
  <c r="E259" i="22"/>
  <c r="H233" i="22"/>
  <c r="F233" i="22"/>
  <c r="J232" i="22"/>
  <c r="J226" i="22"/>
  <c r="H224" i="22"/>
  <c r="J223" i="22"/>
  <c r="J219" i="22"/>
  <c r="J224" i="22" s="1"/>
  <c r="I192" i="22"/>
  <c r="H192" i="22"/>
  <c r="G192" i="22"/>
  <c r="K191" i="22"/>
  <c r="K192" i="22" s="1"/>
  <c r="K139" i="22"/>
  <c r="F129" i="22"/>
  <c r="K129" i="22" s="1"/>
  <c r="K128" i="22"/>
  <c r="K127" i="22"/>
  <c r="K125" i="22"/>
  <c r="F141" i="22"/>
  <c r="K141" i="22" s="1"/>
  <c r="K120" i="22"/>
  <c r="K119" i="22"/>
  <c r="K117" i="22"/>
  <c r="J233" i="22" l="1"/>
  <c r="K161" i="22"/>
  <c r="K122" i="22"/>
  <c r="C764" i="9" l="1"/>
  <c r="F776" i="9" s="1"/>
  <c r="C754" i="9"/>
  <c r="F775" i="9" s="1"/>
  <c r="C712" i="9"/>
  <c r="F774" i="9" s="1"/>
  <c r="C703" i="9"/>
  <c r="F773" i="9" s="1"/>
  <c r="C671" i="9"/>
  <c r="F772" i="9" s="1"/>
  <c r="C662" i="9"/>
  <c r="F771" i="9" s="1"/>
  <c r="C658" i="9"/>
  <c r="F770" i="9" s="1"/>
  <c r="F777" i="9" s="1"/>
  <c r="B616" i="9"/>
  <c r="B556" i="9"/>
  <c r="J814" i="5"/>
  <c r="J815" i="5" s="1"/>
  <c r="J816" i="5" s="1"/>
  <c r="D169" i="5"/>
  <c r="E169" i="5"/>
  <c r="D174" i="5"/>
  <c r="E174" i="5"/>
  <c r="J164" i="20"/>
  <c r="J165" i="20"/>
  <c r="J166" i="20"/>
  <c r="J167" i="20"/>
  <c r="J168" i="20"/>
  <c r="K164" i="20"/>
  <c r="K165" i="20"/>
  <c r="K166" i="20"/>
  <c r="K167" i="20"/>
  <c r="K168" i="20"/>
  <c r="K169" i="20"/>
  <c r="F778" i="9" l="1"/>
  <c r="C755" i="9"/>
  <c r="C766" i="9"/>
  <c r="C767" i="9"/>
  <c r="C768" i="9" l="1"/>
  <c r="F779" i="9" s="1"/>
  <c r="D843" i="9" l="1"/>
  <c r="G415" i="9" l="1"/>
  <c r="G410" i="9"/>
  <c r="B173" i="9"/>
  <c r="K185" i="20"/>
  <c r="J185" i="20"/>
  <c r="K184" i="20"/>
  <c r="J184" i="20"/>
  <c r="J173" i="20"/>
  <c r="J174" i="20"/>
  <c r="J175" i="20"/>
  <c r="J176" i="20"/>
  <c r="J177" i="20"/>
  <c r="J178" i="20"/>
  <c r="J179" i="20"/>
  <c r="J180" i="20"/>
  <c r="J181" i="20"/>
  <c r="K176" i="20"/>
  <c r="K174" i="20"/>
  <c r="K175" i="20"/>
  <c r="F101" i="20"/>
  <c r="F100" i="20"/>
  <c r="F99" i="20"/>
  <c r="F98" i="20"/>
  <c r="F96" i="20"/>
  <c r="F95" i="20"/>
  <c r="F94" i="20"/>
  <c r="F93" i="20"/>
  <c r="F92" i="20"/>
  <c r="F91" i="20"/>
  <c r="F90" i="20"/>
  <c r="F89" i="20"/>
  <c r="F186" i="20"/>
  <c r="E186" i="20"/>
  <c r="K183" i="20"/>
  <c r="J183" i="20"/>
  <c r="K182" i="20"/>
  <c r="J182" i="20"/>
  <c r="K181" i="20"/>
  <c r="K180" i="20"/>
  <c r="K179" i="20"/>
  <c r="K178" i="20"/>
  <c r="K177" i="20"/>
  <c r="K173" i="20"/>
  <c r="K172" i="20"/>
  <c r="J172" i="20"/>
  <c r="K171" i="20"/>
  <c r="J171" i="20"/>
  <c r="K170" i="20"/>
  <c r="J170" i="20"/>
  <c r="J169" i="20"/>
  <c r="K163" i="20"/>
  <c r="K186" i="20" s="1"/>
  <c r="J163" i="20"/>
  <c r="J186" i="20" s="1"/>
  <c r="F97" i="20"/>
  <c r="F88" i="20"/>
  <c r="F102" i="20" s="1"/>
  <c r="D1749" i="5" l="1"/>
  <c r="E1749" i="5"/>
  <c r="D1688" i="5"/>
  <c r="E1688" i="5"/>
  <c r="D1579" i="5"/>
  <c r="E1579" i="5"/>
  <c r="J1575" i="5"/>
  <c r="J1576" i="5" s="1"/>
  <c r="J1577" i="5" s="1"/>
  <c r="J1578" i="5" s="1"/>
  <c r="E1572" i="5"/>
  <c r="D1572" i="5"/>
  <c r="J1572" i="5" s="1"/>
  <c r="J1535" i="5"/>
  <c r="J1536" i="5" s="1"/>
  <c r="J1537" i="5" s="1"/>
  <c r="J1538" i="5" s="1"/>
  <c r="J1539" i="5" s="1"/>
  <c r="J1540" i="5" s="1"/>
  <c r="J1541" i="5" s="1"/>
  <c r="J1542" i="5" s="1"/>
  <c r="J1543" i="5" s="1"/>
  <c r="J1544" i="5" s="1"/>
  <c r="J1545" i="5" s="1"/>
  <c r="J1546" i="5" s="1"/>
  <c r="J1547" i="5" s="1"/>
  <c r="J1548" i="5" s="1"/>
  <c r="J1549" i="5" s="1"/>
  <c r="J1550" i="5" s="1"/>
  <c r="J1551" i="5" s="1"/>
  <c r="J1552" i="5" s="1"/>
  <c r="J1553" i="5" s="1"/>
  <c r="J1554" i="5" s="1"/>
  <c r="J1555" i="5" s="1"/>
  <c r="J1556" i="5" s="1"/>
  <c r="J1557" i="5" s="1"/>
  <c r="J1558" i="5" s="1"/>
  <c r="J1559" i="5" s="1"/>
  <c r="J1560" i="5" s="1"/>
  <c r="J1561" i="5" s="1"/>
  <c r="J1562" i="5" s="1"/>
  <c r="J1563" i="5" s="1"/>
  <c r="J1564" i="5" s="1"/>
  <c r="J1565" i="5" s="1"/>
  <c r="J1566" i="5" s="1"/>
  <c r="J1567" i="5" s="1"/>
  <c r="J1568" i="5" s="1"/>
  <c r="J1569" i="5" s="1"/>
  <c r="J1570" i="5" s="1"/>
  <c r="J1571" i="5" s="1"/>
  <c r="D1453" i="5"/>
  <c r="J1450" i="5"/>
  <c r="J1451" i="5" s="1"/>
  <c r="J1452" i="5" s="1"/>
  <c r="D1531" i="5"/>
  <c r="E1531" i="5"/>
  <c r="D1438" i="5"/>
  <c r="E1438" i="5"/>
  <c r="D1091" i="5"/>
  <c r="E1091" i="5"/>
  <c r="D1096" i="5"/>
  <c r="E1096" i="5"/>
  <c r="D1051" i="5"/>
  <c r="E1051" i="5"/>
  <c r="E957" i="5"/>
  <c r="D957" i="5"/>
  <c r="J957" i="5" s="1"/>
  <c r="E945" i="5"/>
  <c r="D945" i="5"/>
  <c r="J945" i="5" s="1"/>
  <c r="D846" i="5"/>
  <c r="E846" i="5"/>
  <c r="D545" i="5"/>
  <c r="E545" i="5"/>
  <c r="J309" i="5"/>
  <c r="J290" i="5"/>
  <c r="J291" i="5" s="1"/>
  <c r="J292" i="5" s="1"/>
  <c r="J293" i="5" s="1"/>
  <c r="J294" i="5" s="1"/>
  <c r="J295" i="5" s="1"/>
  <c r="J296" i="5" s="1"/>
  <c r="J297" i="5" s="1"/>
  <c r="J298" i="5" s="1"/>
  <c r="J299" i="5" s="1"/>
  <c r="J300" i="5" s="1"/>
  <c r="J301" i="5" s="1"/>
  <c r="J302" i="5" s="1"/>
  <c r="J303" i="5" s="1"/>
  <c r="J304" i="5" s="1"/>
  <c r="J305" i="5" s="1"/>
  <c r="D282" i="5"/>
  <c r="E282" i="5"/>
  <c r="D287" i="5"/>
  <c r="E287" i="5"/>
  <c r="D129" i="5"/>
  <c r="E129" i="5"/>
  <c r="J13" i="5"/>
  <c r="J14" i="5" s="1"/>
  <c r="J8" i="5"/>
  <c r="J9" i="5" s="1"/>
  <c r="E10" i="5"/>
  <c r="D10" i="5"/>
  <c r="E15" i="5"/>
  <c r="D15" i="5"/>
  <c r="J15" i="5" s="1"/>
  <c r="M612" i="2"/>
  <c r="L612" i="2"/>
  <c r="M613" i="2" s="1"/>
  <c r="K416" i="2"/>
  <c r="M159" i="2" l="1"/>
  <c r="L159" i="2"/>
  <c r="M160" i="2" s="1"/>
  <c r="G996" i="9" l="1"/>
  <c r="F996" i="9"/>
  <c r="H996" i="9" s="1"/>
  <c r="H970" i="9"/>
  <c r="H971" i="9" s="1"/>
  <c r="H972" i="9" s="1"/>
  <c r="H973" i="9" s="1"/>
  <c r="H974" i="9" s="1"/>
  <c r="H975" i="9" s="1"/>
  <c r="H976" i="9" s="1"/>
  <c r="H977" i="9" s="1"/>
  <c r="H978" i="9" s="1"/>
  <c r="H979" i="9" s="1"/>
  <c r="H980" i="9" s="1"/>
  <c r="H981" i="9" s="1"/>
  <c r="H982" i="9" s="1"/>
  <c r="H983" i="9" s="1"/>
  <c r="H984" i="9" s="1"/>
  <c r="H985" i="9" s="1"/>
  <c r="H986" i="9" s="1"/>
  <c r="H987" i="9" s="1"/>
  <c r="H988" i="9" s="1"/>
  <c r="H989" i="9" s="1"/>
  <c r="H990" i="9" s="1"/>
  <c r="H991" i="9" s="1"/>
  <c r="H992" i="9" s="1"/>
  <c r="H993" i="9" s="1"/>
  <c r="H994" i="9" s="1"/>
  <c r="H995" i="9" s="1"/>
  <c r="G964" i="9"/>
  <c r="F964" i="9"/>
  <c r="H964" i="9" s="1"/>
  <c r="H938" i="9"/>
  <c r="H939" i="9" s="1"/>
  <c r="H940" i="9" s="1"/>
  <c r="H941" i="9" s="1"/>
  <c r="H942" i="9" s="1"/>
  <c r="H943" i="9" s="1"/>
  <c r="H944" i="9" s="1"/>
  <c r="H945" i="9" s="1"/>
  <c r="H946" i="9" s="1"/>
  <c r="H947" i="9" s="1"/>
  <c r="H948" i="9" s="1"/>
  <c r="H949" i="9" s="1"/>
  <c r="H950" i="9" s="1"/>
  <c r="H951" i="9" s="1"/>
  <c r="H952" i="9" s="1"/>
  <c r="H953" i="9" s="1"/>
  <c r="H954" i="9" s="1"/>
  <c r="H955" i="9" s="1"/>
  <c r="H956" i="9" s="1"/>
  <c r="H957" i="9" s="1"/>
  <c r="H958" i="9" s="1"/>
  <c r="H959" i="9" s="1"/>
  <c r="H960" i="9" s="1"/>
  <c r="H961" i="9" s="1"/>
  <c r="H962" i="9" s="1"/>
  <c r="H963" i="9" s="1"/>
  <c r="G926" i="9"/>
  <c r="F926" i="9"/>
  <c r="H926" i="9" s="1"/>
  <c r="H895" i="9"/>
  <c r="H896" i="9" s="1"/>
  <c r="H897" i="9" s="1"/>
  <c r="H898" i="9" s="1"/>
  <c r="H899" i="9" s="1"/>
  <c r="H900" i="9" s="1"/>
  <c r="H901" i="9" s="1"/>
  <c r="H902" i="9" s="1"/>
  <c r="H903" i="9" s="1"/>
  <c r="H904" i="9" s="1"/>
  <c r="H905" i="9" s="1"/>
  <c r="H906" i="9" s="1"/>
  <c r="H907" i="9" s="1"/>
  <c r="H908" i="9" s="1"/>
  <c r="H909" i="9" s="1"/>
  <c r="H910" i="9" s="1"/>
  <c r="H911" i="9" s="1"/>
  <c r="H912" i="9" s="1"/>
  <c r="H913" i="9" s="1"/>
  <c r="H914" i="9" s="1"/>
  <c r="H915" i="9" s="1"/>
  <c r="H916" i="9" s="1"/>
  <c r="H917" i="9" s="1"/>
  <c r="H918" i="9" s="1"/>
  <c r="H919" i="9" s="1"/>
  <c r="H920" i="9" s="1"/>
  <c r="H921" i="9" s="1"/>
  <c r="H922" i="9" s="1"/>
  <c r="H923" i="9" s="1"/>
  <c r="H924" i="9" s="1"/>
  <c r="H925" i="9" s="1"/>
  <c r="G890" i="9"/>
  <c r="F890" i="9"/>
  <c r="H890" i="9" s="1"/>
  <c r="H864" i="9"/>
  <c r="H865" i="9" s="1"/>
  <c r="H866" i="9" s="1"/>
  <c r="H867" i="9" s="1"/>
  <c r="H868" i="9" s="1"/>
  <c r="H869" i="9" s="1"/>
  <c r="H870" i="9" s="1"/>
  <c r="H871" i="9" s="1"/>
  <c r="H872" i="9" s="1"/>
  <c r="H873" i="9" s="1"/>
  <c r="H874" i="9" s="1"/>
  <c r="H875" i="9" s="1"/>
  <c r="H876" i="9" s="1"/>
  <c r="H877" i="9" s="1"/>
  <c r="H878" i="9" s="1"/>
  <c r="H879" i="9" s="1"/>
  <c r="H880" i="9" s="1"/>
  <c r="H881" i="9" s="1"/>
  <c r="H882" i="9" s="1"/>
  <c r="H883" i="9" s="1"/>
  <c r="H884" i="9" s="1"/>
  <c r="H885" i="9" s="1"/>
  <c r="H886" i="9" s="1"/>
  <c r="H887" i="9" s="1"/>
  <c r="H888" i="9" s="1"/>
  <c r="H889" i="9" s="1"/>
  <c r="G447" i="9"/>
  <c r="G440" i="9"/>
  <c r="G433" i="9"/>
  <c r="G429" i="9"/>
  <c r="G414" i="9"/>
  <c r="G412" i="9" s="1"/>
  <c r="G409" i="9"/>
  <c r="G407" i="9" s="1"/>
  <c r="C381" i="9"/>
  <c r="F393" i="9" s="1"/>
  <c r="C371" i="9"/>
  <c r="C329" i="9"/>
  <c r="F391" i="9" s="1"/>
  <c r="C320" i="9"/>
  <c r="F390" i="9" s="1"/>
  <c r="C288" i="9"/>
  <c r="F389" i="9" s="1"/>
  <c r="C279" i="9"/>
  <c r="F388" i="9" s="1"/>
  <c r="C275" i="9"/>
  <c r="F387" i="9" s="1"/>
  <c r="B233" i="9"/>
  <c r="L1501" i="2"/>
  <c r="K1501" i="2"/>
  <c r="L1502" i="2" s="1"/>
  <c r="L1445" i="2"/>
  <c r="K1445" i="2"/>
  <c r="L1446" i="2" s="1"/>
  <c r="M1356" i="2"/>
  <c r="L1356" i="2"/>
  <c r="M1357" i="2" s="1"/>
  <c r="M980" i="2"/>
  <c r="L980" i="2"/>
  <c r="M981" i="2" s="1"/>
  <c r="G417" i="9" l="1"/>
  <c r="G419" i="9" s="1"/>
  <c r="G435" i="9" s="1"/>
  <c r="F392" i="9"/>
  <c r="F395" i="9" s="1"/>
  <c r="C372" i="9"/>
  <c r="F394" i="9"/>
  <c r="C383" i="9"/>
  <c r="C384" i="9"/>
  <c r="C385" i="9" l="1"/>
  <c r="F396" i="9" l="1"/>
  <c r="G405" i="9" s="1"/>
  <c r="L1772" i="5" l="1"/>
  <c r="E1770" i="5"/>
  <c r="D1770" i="5"/>
  <c r="J1770" i="5" s="1"/>
  <c r="J1768" i="5"/>
  <c r="J1769" i="5" s="1"/>
  <c r="E1765" i="5"/>
  <c r="D1765" i="5"/>
  <c r="J1764" i="5"/>
  <c r="E1761" i="5"/>
  <c r="D1761" i="5"/>
  <c r="J1761" i="5" s="1"/>
  <c r="J1760" i="5"/>
  <c r="E1757" i="5"/>
  <c r="D1757" i="5"/>
  <c r="J1753" i="5"/>
  <c r="J1754" i="5" s="1"/>
  <c r="J1755" i="5" s="1"/>
  <c r="J1756" i="5" s="1"/>
  <c r="J1749" i="5"/>
  <c r="J1700" i="5"/>
  <c r="J1701" i="5" s="1"/>
  <c r="J1702" i="5" s="1"/>
  <c r="J1703" i="5" s="1"/>
  <c r="J1704" i="5" s="1"/>
  <c r="J1705" i="5" s="1"/>
  <c r="J1706" i="5" s="1"/>
  <c r="J1707" i="5" s="1"/>
  <c r="J1708" i="5" s="1"/>
  <c r="J1709" i="5" s="1"/>
  <c r="J1710" i="5" s="1"/>
  <c r="J1711" i="5" s="1"/>
  <c r="J1712" i="5" s="1"/>
  <c r="J1713" i="5" s="1"/>
  <c r="J1714" i="5" s="1"/>
  <c r="J1715" i="5" s="1"/>
  <c r="J1716" i="5" s="1"/>
  <c r="J1717" i="5" s="1"/>
  <c r="J1718" i="5" s="1"/>
  <c r="J1719" i="5" s="1"/>
  <c r="J1720" i="5" s="1"/>
  <c r="J1721" i="5" s="1"/>
  <c r="J1722" i="5" s="1"/>
  <c r="J1723" i="5" s="1"/>
  <c r="J1724" i="5" s="1"/>
  <c r="J1725" i="5" s="1"/>
  <c r="J1726" i="5" s="1"/>
  <c r="J1727" i="5" s="1"/>
  <c r="J1728" i="5" s="1"/>
  <c r="J1729" i="5" s="1"/>
  <c r="J1730" i="5" s="1"/>
  <c r="J1731" i="5" s="1"/>
  <c r="J1732" i="5" s="1"/>
  <c r="J1733" i="5" s="1"/>
  <c r="J1734" i="5" s="1"/>
  <c r="J1735" i="5" s="1"/>
  <c r="J1736" i="5" s="1"/>
  <c r="J1737" i="5" s="1"/>
  <c r="J1738" i="5" s="1"/>
  <c r="J1739" i="5" s="1"/>
  <c r="J1740" i="5" s="1"/>
  <c r="J1741" i="5" s="1"/>
  <c r="J1742" i="5" s="1"/>
  <c r="J1743" i="5" s="1"/>
  <c r="J1744" i="5" s="1"/>
  <c r="J1745" i="5" s="1"/>
  <c r="J1746" i="5" s="1"/>
  <c r="J1747" i="5" s="1"/>
  <c r="J1748" i="5" s="1"/>
  <c r="E1696" i="5"/>
  <c r="D1696" i="5"/>
  <c r="J1696" i="5" s="1"/>
  <c r="E1692" i="5"/>
  <c r="D1692" i="5"/>
  <c r="J1692" i="5" s="1"/>
  <c r="J1691" i="5"/>
  <c r="J1688" i="5"/>
  <c r="J1657" i="5"/>
  <c r="J1658" i="5" s="1"/>
  <c r="E1654" i="5"/>
  <c r="D1654" i="5"/>
  <c r="J1642" i="5"/>
  <c r="J1643" i="5" s="1"/>
  <c r="J1644" i="5" s="1"/>
  <c r="J1645" i="5" s="1"/>
  <c r="J1646" i="5" s="1"/>
  <c r="J1647" i="5" s="1"/>
  <c r="J1648" i="5" s="1"/>
  <c r="J1649" i="5" s="1"/>
  <c r="J1650" i="5" s="1"/>
  <c r="J1651" i="5" s="1"/>
  <c r="J1652" i="5" s="1"/>
  <c r="J1653" i="5" s="1"/>
  <c r="E1639" i="5"/>
  <c r="D1639" i="5"/>
  <c r="J1639" i="5" s="1"/>
  <c r="J1617" i="5"/>
  <c r="J1618" i="5" s="1"/>
  <c r="J1619" i="5" s="1"/>
  <c r="J1620" i="5" s="1"/>
  <c r="J1621" i="5" s="1"/>
  <c r="J1622" i="5" s="1"/>
  <c r="J1623" i="5" s="1"/>
  <c r="J1624" i="5" s="1"/>
  <c r="J1625" i="5" s="1"/>
  <c r="J1626" i="5" s="1"/>
  <c r="J1627" i="5" s="1"/>
  <c r="J1628" i="5" s="1"/>
  <c r="J1629" i="5" s="1"/>
  <c r="J1630" i="5" s="1"/>
  <c r="J1631" i="5" s="1"/>
  <c r="J1632" i="5" s="1"/>
  <c r="J1633" i="5" s="1"/>
  <c r="J1634" i="5" s="1"/>
  <c r="J1635" i="5" s="1"/>
  <c r="J1636" i="5" s="1"/>
  <c r="J1637" i="5" s="1"/>
  <c r="J1638" i="5" s="1"/>
  <c r="E1611" i="5"/>
  <c r="D1611" i="5"/>
  <c r="J1602" i="5"/>
  <c r="J1603" i="5" s="1"/>
  <c r="J1604" i="5" s="1"/>
  <c r="J1605" i="5" s="1"/>
  <c r="J1606" i="5" s="1"/>
  <c r="J1607" i="5" s="1"/>
  <c r="J1608" i="5" s="1"/>
  <c r="J1609" i="5" s="1"/>
  <c r="J1610" i="5" s="1"/>
  <c r="E1599" i="5"/>
  <c r="D1599" i="5"/>
  <c r="J1599" i="5" s="1"/>
  <c r="J1590" i="5"/>
  <c r="J1591" i="5" s="1"/>
  <c r="J1592" i="5" s="1"/>
  <c r="J1593" i="5" s="1"/>
  <c r="J1594" i="5" s="1"/>
  <c r="J1595" i="5" s="1"/>
  <c r="J1596" i="5" s="1"/>
  <c r="J1597" i="5" s="1"/>
  <c r="J1598" i="5" s="1"/>
  <c r="E1587" i="5"/>
  <c r="D1587" i="5"/>
  <c r="J1586" i="5"/>
  <c r="E1583" i="5"/>
  <c r="D1583" i="5"/>
  <c r="J1583" i="5" s="1"/>
  <c r="J1579" i="5"/>
  <c r="J1531" i="5"/>
  <c r="J1457" i="5"/>
  <c r="J1458" i="5" s="1"/>
  <c r="J1459" i="5" s="1"/>
  <c r="J1460" i="5" s="1"/>
  <c r="J1461" i="5" s="1"/>
  <c r="J1462" i="5" s="1"/>
  <c r="J1463" i="5" s="1"/>
  <c r="J1464" i="5" s="1"/>
  <c r="J1465" i="5" s="1"/>
  <c r="J1466" i="5" s="1"/>
  <c r="J1467" i="5" s="1"/>
  <c r="J1468" i="5" s="1"/>
  <c r="J1469" i="5" s="1"/>
  <c r="J1470" i="5" s="1"/>
  <c r="J1471" i="5" s="1"/>
  <c r="J1472" i="5" s="1"/>
  <c r="J1473" i="5" s="1"/>
  <c r="J1474" i="5" s="1"/>
  <c r="J1475" i="5" s="1"/>
  <c r="J1476" i="5" s="1"/>
  <c r="J1477" i="5" s="1"/>
  <c r="J1478" i="5" s="1"/>
  <c r="J1479" i="5" s="1"/>
  <c r="J1480" i="5" s="1"/>
  <c r="J1481" i="5" s="1"/>
  <c r="J1482" i="5" s="1"/>
  <c r="J1483" i="5" s="1"/>
  <c r="J1484" i="5" s="1"/>
  <c r="J1485" i="5" s="1"/>
  <c r="J1486" i="5" s="1"/>
  <c r="J1487" i="5" s="1"/>
  <c r="J1488" i="5" s="1"/>
  <c r="J1489" i="5" s="1"/>
  <c r="J1490" i="5" s="1"/>
  <c r="J1491" i="5" s="1"/>
  <c r="J1492" i="5" s="1"/>
  <c r="J1493" i="5" s="1"/>
  <c r="J1494" i="5" s="1"/>
  <c r="J1495" i="5" s="1"/>
  <c r="J1496" i="5" s="1"/>
  <c r="J1497" i="5" s="1"/>
  <c r="J1498" i="5" s="1"/>
  <c r="J1499" i="5" s="1"/>
  <c r="J1500" i="5" s="1"/>
  <c r="J1501" i="5" s="1"/>
  <c r="J1502" i="5" s="1"/>
  <c r="J1503" i="5" s="1"/>
  <c r="J1504" i="5" s="1"/>
  <c r="J1505" i="5" s="1"/>
  <c r="J1506" i="5" s="1"/>
  <c r="J1507" i="5" s="1"/>
  <c r="J1508" i="5" s="1"/>
  <c r="J1509" i="5" s="1"/>
  <c r="J1510" i="5" s="1"/>
  <c r="J1511" i="5" s="1"/>
  <c r="J1512" i="5" s="1"/>
  <c r="J1513" i="5" s="1"/>
  <c r="J1514" i="5" s="1"/>
  <c r="J1515" i="5" s="1"/>
  <c r="J1516" i="5" s="1"/>
  <c r="J1517" i="5" s="1"/>
  <c r="J1518" i="5" s="1"/>
  <c r="J1519" i="5" s="1"/>
  <c r="J1520" i="5" s="1"/>
  <c r="J1521" i="5" s="1"/>
  <c r="J1522" i="5" s="1"/>
  <c r="J1523" i="5" s="1"/>
  <c r="J1524" i="5" s="1"/>
  <c r="J1525" i="5" s="1"/>
  <c r="J1526" i="5" s="1"/>
  <c r="J1527" i="5" s="1"/>
  <c r="J1528" i="5" s="1"/>
  <c r="J1529" i="5" s="1"/>
  <c r="J1530" i="5" s="1"/>
  <c r="E1453" i="5"/>
  <c r="J1453" i="5" s="1"/>
  <c r="E1443" i="5"/>
  <c r="D1443" i="5"/>
  <c r="J1442" i="5"/>
  <c r="J1438" i="5"/>
  <c r="J1429" i="5"/>
  <c r="J1430" i="5" s="1"/>
  <c r="J1431" i="5" s="1"/>
  <c r="J1432" i="5" s="1"/>
  <c r="J1433" i="5" s="1"/>
  <c r="J1434" i="5" s="1"/>
  <c r="J1435" i="5" s="1"/>
  <c r="J1436" i="5" s="1"/>
  <c r="J1437" i="5" s="1"/>
  <c r="E1425" i="5"/>
  <c r="D1425" i="5"/>
  <c r="J1425" i="5" s="1"/>
  <c r="J1414" i="5"/>
  <c r="J1415" i="5" s="1"/>
  <c r="J1416" i="5" s="1"/>
  <c r="J1417" i="5" s="1"/>
  <c r="J1418" i="5" s="1"/>
  <c r="J1419" i="5" s="1"/>
  <c r="J1420" i="5" s="1"/>
  <c r="J1421" i="5" s="1"/>
  <c r="J1422" i="5" s="1"/>
  <c r="J1423" i="5" s="1"/>
  <c r="J1424" i="5" s="1"/>
  <c r="E1410" i="5"/>
  <c r="D1410" i="5"/>
  <c r="E1406" i="5"/>
  <c r="D1406" i="5"/>
  <c r="J1395" i="5"/>
  <c r="E1391" i="5"/>
  <c r="D1391" i="5"/>
  <c r="J1391" i="5" s="1"/>
  <c r="E1387" i="5"/>
  <c r="D1387" i="5"/>
  <c r="J1387" i="5" s="1"/>
  <c r="J1376" i="5"/>
  <c r="J1377" i="5" s="1"/>
  <c r="J1378" i="5" s="1"/>
  <c r="J1379" i="5" s="1"/>
  <c r="J1380" i="5" s="1"/>
  <c r="J1381" i="5" s="1"/>
  <c r="J1382" i="5" s="1"/>
  <c r="J1383" i="5" s="1"/>
  <c r="J1384" i="5" s="1"/>
  <c r="J1385" i="5" s="1"/>
  <c r="J1386" i="5" s="1"/>
  <c r="E1372" i="5"/>
  <c r="D1372" i="5"/>
  <c r="J1371" i="5"/>
  <c r="E1368" i="5"/>
  <c r="D1368" i="5"/>
  <c r="J1368" i="5" s="1"/>
  <c r="J1357" i="5"/>
  <c r="J1358" i="5" s="1"/>
  <c r="J1359" i="5" s="1"/>
  <c r="J1360" i="5" s="1"/>
  <c r="J1361" i="5" s="1"/>
  <c r="J1362" i="5" s="1"/>
  <c r="J1363" i="5" s="1"/>
  <c r="J1364" i="5" s="1"/>
  <c r="J1365" i="5" s="1"/>
  <c r="J1366" i="5" s="1"/>
  <c r="J1367" i="5" s="1"/>
  <c r="E1353" i="5"/>
  <c r="D1353" i="5"/>
  <c r="J1218" i="5"/>
  <c r="J1219" i="5" s="1"/>
  <c r="J1220" i="5" s="1"/>
  <c r="J1221" i="5" s="1"/>
  <c r="J1222" i="5" s="1"/>
  <c r="J1223" i="5" s="1"/>
  <c r="J1224" i="5" s="1"/>
  <c r="J1225" i="5" s="1"/>
  <c r="J1226" i="5" s="1"/>
  <c r="J1227" i="5" s="1"/>
  <c r="J1228" i="5" s="1"/>
  <c r="J1229" i="5" s="1"/>
  <c r="J1230" i="5" s="1"/>
  <c r="J1231" i="5" s="1"/>
  <c r="J1232" i="5" s="1"/>
  <c r="J1233" i="5" s="1"/>
  <c r="J1234" i="5" s="1"/>
  <c r="J1235" i="5" s="1"/>
  <c r="J1236" i="5" s="1"/>
  <c r="J1237" i="5" s="1"/>
  <c r="J1238" i="5" s="1"/>
  <c r="J1239" i="5" s="1"/>
  <c r="J1240" i="5" s="1"/>
  <c r="J1241" i="5" s="1"/>
  <c r="J1242" i="5" s="1"/>
  <c r="J1243" i="5" s="1"/>
  <c r="J1244" i="5" s="1"/>
  <c r="J1245" i="5" s="1"/>
  <c r="J1246" i="5" s="1"/>
  <c r="J1247" i="5" s="1"/>
  <c r="J1248" i="5" s="1"/>
  <c r="J1249" i="5" s="1"/>
  <c r="J1250" i="5" s="1"/>
  <c r="J1251" i="5" s="1"/>
  <c r="J1252" i="5" s="1"/>
  <c r="J1253" i="5" s="1"/>
  <c r="J1254" i="5" s="1"/>
  <c r="J1255" i="5" s="1"/>
  <c r="J1256" i="5" s="1"/>
  <c r="J1257" i="5" s="1"/>
  <c r="J1258" i="5" s="1"/>
  <c r="J1259" i="5" s="1"/>
  <c r="J1260" i="5" s="1"/>
  <c r="J1261" i="5" s="1"/>
  <c r="J1262" i="5" s="1"/>
  <c r="J1263" i="5" s="1"/>
  <c r="J1264" i="5" s="1"/>
  <c r="J1265" i="5" s="1"/>
  <c r="J1266" i="5" s="1"/>
  <c r="J1267" i="5" s="1"/>
  <c r="J1268" i="5" s="1"/>
  <c r="J1269" i="5" s="1"/>
  <c r="J1270" i="5" s="1"/>
  <c r="J1271" i="5" s="1"/>
  <c r="J1272" i="5" s="1"/>
  <c r="J1273" i="5" s="1"/>
  <c r="J1274" i="5" s="1"/>
  <c r="J1275" i="5" s="1"/>
  <c r="J1276" i="5" s="1"/>
  <c r="J1277" i="5" s="1"/>
  <c r="J1278" i="5" s="1"/>
  <c r="J1279" i="5" s="1"/>
  <c r="J1280" i="5" s="1"/>
  <c r="J1281" i="5" s="1"/>
  <c r="J1282" i="5" s="1"/>
  <c r="J1283" i="5" s="1"/>
  <c r="J1284" i="5" s="1"/>
  <c r="J1285" i="5" s="1"/>
  <c r="J1286" i="5" s="1"/>
  <c r="J1287" i="5" s="1"/>
  <c r="J1288" i="5" s="1"/>
  <c r="J1289" i="5" s="1"/>
  <c r="J1290" i="5" s="1"/>
  <c r="J1291" i="5" s="1"/>
  <c r="J1292" i="5" s="1"/>
  <c r="J1293" i="5" s="1"/>
  <c r="J1294" i="5" s="1"/>
  <c r="J1295" i="5" s="1"/>
  <c r="J1296" i="5" s="1"/>
  <c r="J1297" i="5" s="1"/>
  <c r="J1298" i="5" s="1"/>
  <c r="J1299" i="5" s="1"/>
  <c r="J1300" i="5" s="1"/>
  <c r="J1301" i="5" s="1"/>
  <c r="J1302" i="5" s="1"/>
  <c r="J1303" i="5" s="1"/>
  <c r="J1304" i="5" s="1"/>
  <c r="J1305" i="5" s="1"/>
  <c r="J1306" i="5" s="1"/>
  <c r="J1307" i="5" s="1"/>
  <c r="J1308" i="5" s="1"/>
  <c r="J1309" i="5" s="1"/>
  <c r="J1310" i="5" s="1"/>
  <c r="J1311" i="5" s="1"/>
  <c r="J1312" i="5" s="1"/>
  <c r="J1313" i="5" s="1"/>
  <c r="J1314" i="5" s="1"/>
  <c r="J1315" i="5" s="1"/>
  <c r="J1316" i="5" s="1"/>
  <c r="J1317" i="5" s="1"/>
  <c r="J1318" i="5" s="1"/>
  <c r="J1319" i="5" s="1"/>
  <c r="J1320" i="5" s="1"/>
  <c r="J1321" i="5" s="1"/>
  <c r="J1322" i="5" s="1"/>
  <c r="J1323" i="5" s="1"/>
  <c r="J1324" i="5" s="1"/>
  <c r="J1325" i="5" s="1"/>
  <c r="J1326" i="5" s="1"/>
  <c r="J1327" i="5" s="1"/>
  <c r="J1328" i="5" s="1"/>
  <c r="J1329" i="5" s="1"/>
  <c r="J1330" i="5" s="1"/>
  <c r="J1331" i="5" s="1"/>
  <c r="J1332" i="5" s="1"/>
  <c r="J1333" i="5" s="1"/>
  <c r="J1334" i="5" s="1"/>
  <c r="J1335" i="5" s="1"/>
  <c r="J1336" i="5" s="1"/>
  <c r="J1337" i="5" s="1"/>
  <c r="J1338" i="5" s="1"/>
  <c r="J1339" i="5" s="1"/>
  <c r="J1340" i="5" s="1"/>
  <c r="J1341" i="5" s="1"/>
  <c r="J1342" i="5" s="1"/>
  <c r="J1343" i="5" s="1"/>
  <c r="J1344" i="5" s="1"/>
  <c r="J1345" i="5" s="1"/>
  <c r="J1346" i="5" s="1"/>
  <c r="J1347" i="5" s="1"/>
  <c r="J1348" i="5" s="1"/>
  <c r="J1349" i="5" s="1"/>
  <c r="J1350" i="5" s="1"/>
  <c r="J1351" i="5" s="1"/>
  <c r="J1352" i="5" s="1"/>
  <c r="E1214" i="5"/>
  <c r="D1214" i="5"/>
  <c r="J1214" i="5" s="1"/>
  <c r="J1213" i="5"/>
  <c r="E1210" i="5"/>
  <c r="D1210" i="5"/>
  <c r="J1209" i="5"/>
  <c r="E1206" i="5"/>
  <c r="D1206" i="5"/>
  <c r="J1206" i="5" s="1"/>
  <c r="J1205" i="5"/>
  <c r="E1200" i="5"/>
  <c r="D1200" i="5"/>
  <c r="J1157" i="5"/>
  <c r="J1158" i="5" s="1"/>
  <c r="J1159" i="5" s="1"/>
  <c r="J1160" i="5" s="1"/>
  <c r="J1161" i="5" s="1"/>
  <c r="J1162" i="5" s="1"/>
  <c r="J1163" i="5" s="1"/>
  <c r="J1164" i="5" s="1"/>
  <c r="J1165" i="5" s="1"/>
  <c r="J1166" i="5" s="1"/>
  <c r="J1167" i="5" s="1"/>
  <c r="J1168" i="5" s="1"/>
  <c r="J1169" i="5" s="1"/>
  <c r="J1170" i="5" s="1"/>
  <c r="J1171" i="5" s="1"/>
  <c r="J1172" i="5" s="1"/>
  <c r="J1173" i="5" s="1"/>
  <c r="J1174" i="5" s="1"/>
  <c r="J1175" i="5" s="1"/>
  <c r="J1176" i="5" s="1"/>
  <c r="J1177" i="5" s="1"/>
  <c r="J1178" i="5" s="1"/>
  <c r="J1179" i="5" s="1"/>
  <c r="J1180" i="5" s="1"/>
  <c r="J1181" i="5" s="1"/>
  <c r="J1182" i="5" s="1"/>
  <c r="J1183" i="5" s="1"/>
  <c r="J1184" i="5" s="1"/>
  <c r="J1185" i="5" s="1"/>
  <c r="J1186" i="5" s="1"/>
  <c r="J1187" i="5" s="1"/>
  <c r="J1188" i="5" s="1"/>
  <c r="J1189" i="5" s="1"/>
  <c r="J1190" i="5" s="1"/>
  <c r="J1191" i="5" s="1"/>
  <c r="J1192" i="5" s="1"/>
  <c r="J1193" i="5" s="1"/>
  <c r="J1194" i="5" s="1"/>
  <c r="J1195" i="5" s="1"/>
  <c r="J1196" i="5" s="1"/>
  <c r="J1197" i="5" s="1"/>
  <c r="J1198" i="5" s="1"/>
  <c r="J1199" i="5" s="1"/>
  <c r="E1154" i="5"/>
  <c r="D1154" i="5"/>
  <c r="J1154" i="5" s="1"/>
  <c r="J1128" i="5"/>
  <c r="J1129" i="5" s="1"/>
  <c r="J1130" i="5" s="1"/>
  <c r="J1131" i="5" s="1"/>
  <c r="J1132" i="5" s="1"/>
  <c r="J1133" i="5" s="1"/>
  <c r="J1134" i="5" s="1"/>
  <c r="J1135" i="5" s="1"/>
  <c r="J1136" i="5" s="1"/>
  <c r="J1137" i="5" s="1"/>
  <c r="J1138" i="5" s="1"/>
  <c r="J1139" i="5" s="1"/>
  <c r="J1140" i="5" s="1"/>
  <c r="J1141" i="5" s="1"/>
  <c r="J1142" i="5" s="1"/>
  <c r="J1143" i="5" s="1"/>
  <c r="J1144" i="5" s="1"/>
  <c r="J1145" i="5" s="1"/>
  <c r="J1146" i="5" s="1"/>
  <c r="J1147" i="5" s="1"/>
  <c r="J1148" i="5" s="1"/>
  <c r="J1149" i="5" s="1"/>
  <c r="J1150" i="5" s="1"/>
  <c r="J1151" i="5" s="1"/>
  <c r="J1152" i="5" s="1"/>
  <c r="J1153" i="5" s="1"/>
  <c r="E1125" i="5"/>
  <c r="D1125" i="5"/>
  <c r="J1104" i="5"/>
  <c r="J1105" i="5" s="1"/>
  <c r="J1106" i="5" s="1"/>
  <c r="J1107" i="5" s="1"/>
  <c r="J1108" i="5" s="1"/>
  <c r="J1109" i="5" s="1"/>
  <c r="J1110" i="5" s="1"/>
  <c r="J1111" i="5" s="1"/>
  <c r="E1101" i="5"/>
  <c r="D1101" i="5"/>
  <c r="J1101" i="5" s="1"/>
  <c r="J1099" i="5"/>
  <c r="J1100" i="5" s="1"/>
  <c r="J1096" i="5"/>
  <c r="J1094" i="5"/>
  <c r="J1095" i="5" s="1"/>
  <c r="J1091" i="5"/>
  <c r="J1054" i="5"/>
  <c r="J1055" i="5" s="1"/>
  <c r="J1056" i="5" s="1"/>
  <c r="J1057" i="5" s="1"/>
  <c r="J1058" i="5" s="1"/>
  <c r="J1059" i="5" s="1"/>
  <c r="J1060" i="5" s="1"/>
  <c r="J1061" i="5" s="1"/>
  <c r="J1062" i="5" s="1"/>
  <c r="J1063" i="5" s="1"/>
  <c r="J1064" i="5" s="1"/>
  <c r="J1065" i="5" s="1"/>
  <c r="J1066" i="5" s="1"/>
  <c r="J1067" i="5" s="1"/>
  <c r="J1068" i="5" s="1"/>
  <c r="J1069" i="5" s="1"/>
  <c r="J1070" i="5" s="1"/>
  <c r="J1071" i="5" s="1"/>
  <c r="J1072" i="5" s="1"/>
  <c r="J1051" i="5"/>
  <c r="J1028" i="5"/>
  <c r="J1029" i="5" s="1"/>
  <c r="J1030" i="5" s="1"/>
  <c r="J1031" i="5" s="1"/>
  <c r="J1032" i="5" s="1"/>
  <c r="J1033" i="5" s="1"/>
  <c r="J1034" i="5" s="1"/>
  <c r="J1035" i="5" s="1"/>
  <c r="J1036" i="5" s="1"/>
  <c r="J1037" i="5" s="1"/>
  <c r="J1038" i="5" s="1"/>
  <c r="J1039" i="5" s="1"/>
  <c r="J1040" i="5" s="1"/>
  <c r="J1041" i="5" s="1"/>
  <c r="J1042" i="5" s="1"/>
  <c r="J1043" i="5" s="1"/>
  <c r="J1044" i="5" s="1"/>
  <c r="J1045" i="5" s="1"/>
  <c r="J1046" i="5" s="1"/>
  <c r="J1047" i="5" s="1"/>
  <c r="J1048" i="5" s="1"/>
  <c r="J1049" i="5" s="1"/>
  <c r="J1050" i="5" s="1"/>
  <c r="E1025" i="5"/>
  <c r="D1025" i="5"/>
  <c r="J1023" i="5"/>
  <c r="J1024" i="5" s="1"/>
  <c r="E1020" i="5"/>
  <c r="D1020" i="5"/>
  <c r="J1020" i="5" s="1"/>
  <c r="J1018" i="5"/>
  <c r="J1019" i="5" s="1"/>
  <c r="E1016" i="5"/>
  <c r="D1016" i="5"/>
  <c r="J1014" i="5"/>
  <c r="J1015" i="5" s="1"/>
  <c r="E1011" i="5"/>
  <c r="D1011" i="5"/>
  <c r="J1011" i="5" s="1"/>
  <c r="J1010" i="5"/>
  <c r="E1006" i="5"/>
  <c r="D1006" i="5"/>
  <c r="J1004" i="5"/>
  <c r="J1005" i="5" s="1"/>
  <c r="E1001" i="5"/>
  <c r="D1001" i="5"/>
  <c r="J1001" i="5" s="1"/>
  <c r="J1000" i="5"/>
  <c r="E997" i="5"/>
  <c r="D997" i="5"/>
  <c r="J960" i="5"/>
  <c r="J961" i="5" s="1"/>
  <c r="J962" i="5" s="1"/>
  <c r="J963" i="5" s="1"/>
  <c r="J964" i="5" s="1"/>
  <c r="J965" i="5" s="1"/>
  <c r="J966" i="5" s="1"/>
  <c r="J967" i="5" s="1"/>
  <c r="J968" i="5" s="1"/>
  <c r="J969" i="5" s="1"/>
  <c r="J970" i="5" s="1"/>
  <c r="J971" i="5" s="1"/>
  <c r="J972" i="5" s="1"/>
  <c r="J973" i="5" s="1"/>
  <c r="J974" i="5" s="1"/>
  <c r="J975" i="5" s="1"/>
  <c r="J976" i="5" s="1"/>
  <c r="J977" i="5" s="1"/>
  <c r="J978" i="5" s="1"/>
  <c r="J979" i="5" s="1"/>
  <c r="J980" i="5" s="1"/>
  <c r="J981" i="5" s="1"/>
  <c r="J982" i="5" s="1"/>
  <c r="J983" i="5" s="1"/>
  <c r="J984" i="5" s="1"/>
  <c r="J985" i="5" s="1"/>
  <c r="J986" i="5" s="1"/>
  <c r="J987" i="5" s="1"/>
  <c r="J988" i="5" s="1"/>
  <c r="J989" i="5" s="1"/>
  <c r="J990" i="5" s="1"/>
  <c r="J991" i="5" s="1"/>
  <c r="J992" i="5" s="1"/>
  <c r="J993" i="5" s="1"/>
  <c r="J994" i="5" s="1"/>
  <c r="J995" i="5" s="1"/>
  <c r="J996" i="5" s="1"/>
  <c r="E933" i="5"/>
  <c r="D933" i="5"/>
  <c r="J933" i="5" s="1"/>
  <c r="J921" i="5"/>
  <c r="J922" i="5" s="1"/>
  <c r="J923" i="5" s="1"/>
  <c r="J924" i="5" s="1"/>
  <c r="J925" i="5" s="1"/>
  <c r="J926" i="5" s="1"/>
  <c r="J927" i="5" s="1"/>
  <c r="J928" i="5" s="1"/>
  <c r="J929" i="5" s="1"/>
  <c r="J930" i="5" s="1"/>
  <c r="J931" i="5" s="1"/>
  <c r="J932" i="5" s="1"/>
  <c r="E918" i="5"/>
  <c r="D918" i="5"/>
  <c r="J881" i="5"/>
  <c r="J882" i="5" s="1"/>
  <c r="J883" i="5" s="1"/>
  <c r="J884" i="5" s="1"/>
  <c r="J885" i="5" s="1"/>
  <c r="J886" i="5" s="1"/>
  <c r="J887" i="5" s="1"/>
  <c r="J888" i="5" s="1"/>
  <c r="J889" i="5" s="1"/>
  <c r="J890" i="5" s="1"/>
  <c r="J891" i="5" s="1"/>
  <c r="J892" i="5" s="1"/>
  <c r="J893" i="5" s="1"/>
  <c r="J894" i="5" s="1"/>
  <c r="J895" i="5" s="1"/>
  <c r="J896" i="5" s="1"/>
  <c r="J897" i="5" s="1"/>
  <c r="J898" i="5" s="1"/>
  <c r="J899" i="5" s="1"/>
  <c r="J900" i="5" s="1"/>
  <c r="J901" i="5" s="1"/>
  <c r="J902" i="5" s="1"/>
  <c r="J903" i="5" s="1"/>
  <c r="J904" i="5" s="1"/>
  <c r="J905" i="5" s="1"/>
  <c r="J906" i="5" s="1"/>
  <c r="J907" i="5" s="1"/>
  <c r="J908" i="5" s="1"/>
  <c r="J909" i="5" s="1"/>
  <c r="J910" i="5" s="1"/>
  <c r="J911" i="5" s="1"/>
  <c r="J912" i="5" s="1"/>
  <c r="J913" i="5" s="1"/>
  <c r="J914" i="5" s="1"/>
  <c r="J915" i="5" s="1"/>
  <c r="J916" i="5" s="1"/>
  <c r="J917" i="5" s="1"/>
  <c r="E877" i="5"/>
  <c r="D877" i="5"/>
  <c r="J877" i="5" s="1"/>
  <c r="J874" i="5"/>
  <c r="J875" i="5" s="1"/>
  <c r="J876" i="5" s="1"/>
  <c r="E870" i="5"/>
  <c r="D870" i="5"/>
  <c r="J867" i="5"/>
  <c r="J868" i="5" s="1"/>
  <c r="J869" i="5" s="1"/>
  <c r="E863" i="5"/>
  <c r="D863" i="5"/>
  <c r="J863" i="5" s="1"/>
  <c r="J857" i="5"/>
  <c r="J858" i="5" s="1"/>
  <c r="J859" i="5" s="1"/>
  <c r="J860" i="5" s="1"/>
  <c r="J861" i="5" s="1"/>
  <c r="J862" i="5" s="1"/>
  <c r="E854" i="5"/>
  <c r="D854" i="5"/>
  <c r="J849" i="5"/>
  <c r="J850" i="5" s="1"/>
  <c r="J851" i="5" s="1"/>
  <c r="J852" i="5" s="1"/>
  <c r="J853" i="5" s="1"/>
  <c r="J846" i="5"/>
  <c r="J821" i="5"/>
  <c r="J822" i="5" s="1"/>
  <c r="J823" i="5" s="1"/>
  <c r="J824" i="5" s="1"/>
  <c r="J825" i="5" s="1"/>
  <c r="J826" i="5" s="1"/>
  <c r="J827" i="5" s="1"/>
  <c r="J828" i="5" s="1"/>
  <c r="J829" i="5" s="1"/>
  <c r="J830" i="5" s="1"/>
  <c r="J831" i="5" s="1"/>
  <c r="J832" i="5" s="1"/>
  <c r="J833" i="5" s="1"/>
  <c r="J834" i="5" s="1"/>
  <c r="J835" i="5" s="1"/>
  <c r="J836" i="5" s="1"/>
  <c r="J837" i="5" s="1"/>
  <c r="J838" i="5" s="1"/>
  <c r="J839" i="5" s="1"/>
  <c r="J840" i="5" s="1"/>
  <c r="J841" i="5" s="1"/>
  <c r="J842" i="5" s="1"/>
  <c r="J843" i="5" s="1"/>
  <c r="J844" i="5" s="1"/>
  <c r="J845" i="5" s="1"/>
  <c r="E817" i="5"/>
  <c r="D817" i="5"/>
  <c r="J817" i="5" s="1"/>
  <c r="E811" i="5"/>
  <c r="D811" i="5"/>
  <c r="J811" i="5" s="1"/>
  <c r="J670" i="5"/>
  <c r="J671" i="5" s="1"/>
  <c r="J672" i="5" s="1"/>
  <c r="J673" i="5" s="1"/>
  <c r="J674" i="5" s="1"/>
  <c r="J675" i="5" s="1"/>
  <c r="J676" i="5" s="1"/>
  <c r="J677" i="5" s="1"/>
  <c r="J678" i="5" s="1"/>
  <c r="J679" i="5" s="1"/>
  <c r="J680" i="5" s="1"/>
  <c r="J681" i="5" s="1"/>
  <c r="J682" i="5" s="1"/>
  <c r="J683" i="5" s="1"/>
  <c r="J684" i="5" s="1"/>
  <c r="J685" i="5" s="1"/>
  <c r="J686" i="5" s="1"/>
  <c r="J687" i="5" s="1"/>
  <c r="J688" i="5" s="1"/>
  <c r="J689" i="5" s="1"/>
  <c r="J690" i="5" s="1"/>
  <c r="J691" i="5" s="1"/>
  <c r="J692" i="5" s="1"/>
  <c r="J693" i="5" s="1"/>
  <c r="J694" i="5" s="1"/>
  <c r="J695" i="5" s="1"/>
  <c r="J696" i="5" s="1"/>
  <c r="J697" i="5" s="1"/>
  <c r="J698" i="5" s="1"/>
  <c r="J699" i="5" s="1"/>
  <c r="J700" i="5" s="1"/>
  <c r="J701" i="5" s="1"/>
  <c r="J702" i="5" s="1"/>
  <c r="J703" i="5" s="1"/>
  <c r="J704" i="5" s="1"/>
  <c r="J705" i="5" s="1"/>
  <c r="J706" i="5" s="1"/>
  <c r="J707" i="5" s="1"/>
  <c r="J708" i="5" s="1"/>
  <c r="J709" i="5" s="1"/>
  <c r="J710" i="5" s="1"/>
  <c r="J711" i="5" s="1"/>
  <c r="J712" i="5" s="1"/>
  <c r="J713" i="5" s="1"/>
  <c r="J714" i="5" s="1"/>
  <c r="J715" i="5" s="1"/>
  <c r="J716" i="5" s="1"/>
  <c r="J717" i="5" s="1"/>
  <c r="J718" i="5" s="1"/>
  <c r="J719" i="5" s="1"/>
  <c r="J720" i="5" s="1"/>
  <c r="J721" i="5" s="1"/>
  <c r="J722" i="5" s="1"/>
  <c r="J723" i="5" s="1"/>
  <c r="J724" i="5" s="1"/>
  <c r="J725" i="5" s="1"/>
  <c r="J726" i="5" s="1"/>
  <c r="J727" i="5" s="1"/>
  <c r="J728" i="5" s="1"/>
  <c r="J729" i="5" s="1"/>
  <c r="J730" i="5" s="1"/>
  <c r="J731" i="5" s="1"/>
  <c r="J732" i="5" s="1"/>
  <c r="J733" i="5" s="1"/>
  <c r="J734" i="5" s="1"/>
  <c r="J735" i="5" s="1"/>
  <c r="J736" i="5" s="1"/>
  <c r="J737" i="5" s="1"/>
  <c r="J738" i="5" s="1"/>
  <c r="J739" i="5" s="1"/>
  <c r="J740" i="5" s="1"/>
  <c r="J741" i="5" s="1"/>
  <c r="J742" i="5" s="1"/>
  <c r="J743" i="5" s="1"/>
  <c r="J744" i="5" s="1"/>
  <c r="J745" i="5" s="1"/>
  <c r="J746" i="5" s="1"/>
  <c r="J747" i="5" s="1"/>
  <c r="J748" i="5" s="1"/>
  <c r="J749" i="5" s="1"/>
  <c r="J750" i="5" s="1"/>
  <c r="J751" i="5" s="1"/>
  <c r="J752" i="5" s="1"/>
  <c r="J753" i="5" s="1"/>
  <c r="J754" i="5" s="1"/>
  <c r="J755" i="5" s="1"/>
  <c r="J756" i="5" s="1"/>
  <c r="J757" i="5" s="1"/>
  <c r="J758" i="5" s="1"/>
  <c r="J759" i="5" s="1"/>
  <c r="J760" i="5" s="1"/>
  <c r="J761" i="5" s="1"/>
  <c r="J762" i="5" s="1"/>
  <c r="J763" i="5" s="1"/>
  <c r="J764" i="5" s="1"/>
  <c r="J765" i="5" s="1"/>
  <c r="J766" i="5" s="1"/>
  <c r="J767" i="5" s="1"/>
  <c r="J768" i="5" s="1"/>
  <c r="J769" i="5" s="1"/>
  <c r="J770" i="5" s="1"/>
  <c r="J771" i="5" s="1"/>
  <c r="J772" i="5" s="1"/>
  <c r="J773" i="5" s="1"/>
  <c r="J774" i="5" s="1"/>
  <c r="J775" i="5" s="1"/>
  <c r="J776" i="5" s="1"/>
  <c r="J777" i="5" s="1"/>
  <c r="J778" i="5" s="1"/>
  <c r="J779" i="5" s="1"/>
  <c r="J780" i="5" s="1"/>
  <c r="J781" i="5" s="1"/>
  <c r="J782" i="5" s="1"/>
  <c r="J783" i="5" s="1"/>
  <c r="J784" i="5" s="1"/>
  <c r="J785" i="5" s="1"/>
  <c r="J786" i="5" s="1"/>
  <c r="J787" i="5" s="1"/>
  <c r="J788" i="5" s="1"/>
  <c r="J789" i="5" s="1"/>
  <c r="J790" i="5" s="1"/>
  <c r="J791" i="5" s="1"/>
  <c r="J792" i="5" s="1"/>
  <c r="J793" i="5" s="1"/>
  <c r="J794" i="5" s="1"/>
  <c r="J795" i="5" s="1"/>
  <c r="J796" i="5" s="1"/>
  <c r="J797" i="5" s="1"/>
  <c r="J798" i="5" s="1"/>
  <c r="J799" i="5" s="1"/>
  <c r="J800" i="5" s="1"/>
  <c r="J801" i="5" s="1"/>
  <c r="J802" i="5" s="1"/>
  <c r="J803" i="5" s="1"/>
  <c r="J804" i="5" s="1"/>
  <c r="J805" i="5" s="1"/>
  <c r="J806" i="5" s="1"/>
  <c r="J807" i="5" s="1"/>
  <c r="J808" i="5" s="1"/>
  <c r="J809" i="5" s="1"/>
  <c r="J810" i="5" s="1"/>
  <c r="E666" i="5"/>
  <c r="D666" i="5"/>
  <c r="J629" i="5"/>
  <c r="J630" i="5" s="1"/>
  <c r="J631" i="5" s="1"/>
  <c r="J632" i="5" s="1"/>
  <c r="J633" i="5" s="1"/>
  <c r="J634" i="5" s="1"/>
  <c r="J635" i="5" s="1"/>
  <c r="J636" i="5" s="1"/>
  <c r="J637" i="5" s="1"/>
  <c r="J638" i="5" s="1"/>
  <c r="J639" i="5" s="1"/>
  <c r="J640" i="5" s="1"/>
  <c r="J641" i="5" s="1"/>
  <c r="J642" i="5" s="1"/>
  <c r="J643" i="5" s="1"/>
  <c r="J644" i="5" s="1"/>
  <c r="J645" i="5" s="1"/>
  <c r="J646" i="5" s="1"/>
  <c r="J647" i="5" s="1"/>
  <c r="J648" i="5" s="1"/>
  <c r="J649" i="5" s="1"/>
  <c r="J650" i="5" s="1"/>
  <c r="J651" i="5" s="1"/>
  <c r="J652" i="5" s="1"/>
  <c r="J653" i="5" s="1"/>
  <c r="J654" i="5" s="1"/>
  <c r="J655" i="5" s="1"/>
  <c r="J656" i="5" s="1"/>
  <c r="J657" i="5" s="1"/>
  <c r="J658" i="5" s="1"/>
  <c r="J659" i="5" s="1"/>
  <c r="J660" i="5" s="1"/>
  <c r="J661" i="5" s="1"/>
  <c r="J662" i="5" s="1"/>
  <c r="J663" i="5" s="1"/>
  <c r="J664" i="5" s="1"/>
  <c r="J665" i="5" s="1"/>
  <c r="E625" i="5"/>
  <c r="D625" i="5"/>
  <c r="J625" i="5" s="1"/>
  <c r="J624" i="5"/>
  <c r="E620" i="5"/>
  <c r="D620" i="5"/>
  <c r="J618" i="5"/>
  <c r="J619" i="5" s="1"/>
  <c r="E615" i="5"/>
  <c r="D615" i="5"/>
  <c r="J615" i="5" s="1"/>
  <c r="J614" i="5"/>
  <c r="E610" i="5"/>
  <c r="D610" i="5"/>
  <c r="J609" i="5"/>
  <c r="J608" i="5"/>
  <c r="E605" i="5"/>
  <c r="D605" i="5"/>
  <c r="J581" i="5"/>
  <c r="J582" i="5" s="1"/>
  <c r="J583" i="5" s="1"/>
  <c r="J584" i="5" s="1"/>
  <c r="J585" i="5" s="1"/>
  <c r="J586" i="5" s="1"/>
  <c r="J587" i="5" s="1"/>
  <c r="J588" i="5" s="1"/>
  <c r="J589" i="5" s="1"/>
  <c r="J590" i="5" s="1"/>
  <c r="J591" i="5" s="1"/>
  <c r="J592" i="5" s="1"/>
  <c r="J593" i="5" s="1"/>
  <c r="J594" i="5" s="1"/>
  <c r="J595" i="5" s="1"/>
  <c r="J596" i="5" s="1"/>
  <c r="J597" i="5" s="1"/>
  <c r="J598" i="5" s="1"/>
  <c r="J599" i="5" s="1"/>
  <c r="J600" i="5" s="1"/>
  <c r="J601" i="5" s="1"/>
  <c r="J602" i="5" s="1"/>
  <c r="J603" i="5" s="1"/>
  <c r="J604" i="5" s="1"/>
  <c r="E578" i="5"/>
  <c r="D578" i="5"/>
  <c r="J578" i="5" s="1"/>
  <c r="J576" i="5"/>
  <c r="J577" i="5" s="1"/>
  <c r="E573" i="5"/>
  <c r="D573" i="5"/>
  <c r="J549" i="5"/>
  <c r="J550" i="5" s="1"/>
  <c r="J551" i="5" s="1"/>
  <c r="J552" i="5" s="1"/>
  <c r="J553" i="5" s="1"/>
  <c r="J554" i="5" s="1"/>
  <c r="J555" i="5" s="1"/>
  <c r="J556" i="5" s="1"/>
  <c r="J557" i="5" s="1"/>
  <c r="J558" i="5" s="1"/>
  <c r="J559" i="5" s="1"/>
  <c r="J560" i="5" s="1"/>
  <c r="J561" i="5" s="1"/>
  <c r="J562" i="5" s="1"/>
  <c r="J563" i="5" s="1"/>
  <c r="J564" i="5" s="1"/>
  <c r="J565" i="5" s="1"/>
  <c r="J566" i="5" s="1"/>
  <c r="J567" i="5" s="1"/>
  <c r="J568" i="5" s="1"/>
  <c r="J569" i="5" s="1"/>
  <c r="J570" i="5" s="1"/>
  <c r="J571" i="5" s="1"/>
  <c r="J572" i="5" s="1"/>
  <c r="J545" i="5"/>
  <c r="J329" i="5"/>
  <c r="J330" i="5" s="1"/>
  <c r="J331" i="5" s="1"/>
  <c r="J332" i="5" s="1"/>
  <c r="J333" i="5" s="1"/>
  <c r="J334" i="5" s="1"/>
  <c r="J335" i="5" s="1"/>
  <c r="J336" i="5" s="1"/>
  <c r="J337" i="5" s="1"/>
  <c r="J338" i="5" s="1"/>
  <c r="J339" i="5" s="1"/>
  <c r="J340" i="5" s="1"/>
  <c r="J341" i="5" s="1"/>
  <c r="J342" i="5" s="1"/>
  <c r="J343" i="5" s="1"/>
  <c r="J344" i="5" s="1"/>
  <c r="J345" i="5" s="1"/>
  <c r="J346" i="5" s="1"/>
  <c r="J347" i="5" s="1"/>
  <c r="J348" i="5" s="1"/>
  <c r="J349" i="5" s="1"/>
  <c r="J350" i="5" s="1"/>
  <c r="J351" i="5" s="1"/>
  <c r="J352" i="5" s="1"/>
  <c r="J353" i="5" s="1"/>
  <c r="J354" i="5" s="1"/>
  <c r="J355" i="5" s="1"/>
  <c r="J356" i="5" s="1"/>
  <c r="J357" i="5" s="1"/>
  <c r="J358" i="5" s="1"/>
  <c r="J359" i="5" s="1"/>
  <c r="J360" i="5" s="1"/>
  <c r="J361" i="5" s="1"/>
  <c r="J362" i="5" s="1"/>
  <c r="J363" i="5" s="1"/>
  <c r="J364" i="5" s="1"/>
  <c r="J365" i="5" s="1"/>
  <c r="J366" i="5" s="1"/>
  <c r="J367" i="5" s="1"/>
  <c r="J368" i="5" s="1"/>
  <c r="J369" i="5" s="1"/>
  <c r="J370" i="5" s="1"/>
  <c r="J371" i="5" s="1"/>
  <c r="J372" i="5" s="1"/>
  <c r="J373" i="5" s="1"/>
  <c r="J374" i="5" s="1"/>
  <c r="J375" i="5" s="1"/>
  <c r="J376" i="5" s="1"/>
  <c r="J377" i="5" s="1"/>
  <c r="J378" i="5" s="1"/>
  <c r="J379" i="5" s="1"/>
  <c r="J380" i="5" s="1"/>
  <c r="J381" i="5" s="1"/>
  <c r="J382" i="5" s="1"/>
  <c r="J383" i="5" s="1"/>
  <c r="J384" i="5" s="1"/>
  <c r="J385" i="5" s="1"/>
  <c r="J386" i="5" s="1"/>
  <c r="J387" i="5" s="1"/>
  <c r="J388" i="5" s="1"/>
  <c r="J389" i="5" s="1"/>
  <c r="J390" i="5" s="1"/>
  <c r="J391" i="5" s="1"/>
  <c r="J392" i="5" s="1"/>
  <c r="J393" i="5" s="1"/>
  <c r="J394" i="5" s="1"/>
  <c r="J395" i="5" s="1"/>
  <c r="J396" i="5" s="1"/>
  <c r="J397" i="5" s="1"/>
  <c r="J398" i="5" s="1"/>
  <c r="J399" i="5" s="1"/>
  <c r="J400" i="5" s="1"/>
  <c r="J401" i="5" s="1"/>
  <c r="J402" i="5" s="1"/>
  <c r="J403" i="5" s="1"/>
  <c r="J404" i="5" s="1"/>
  <c r="J405" i="5" s="1"/>
  <c r="J406" i="5" s="1"/>
  <c r="J407" i="5" s="1"/>
  <c r="J408" i="5" s="1"/>
  <c r="J409" i="5" s="1"/>
  <c r="J410" i="5" s="1"/>
  <c r="J411" i="5" s="1"/>
  <c r="J412" i="5" s="1"/>
  <c r="J413" i="5" s="1"/>
  <c r="J414" i="5" s="1"/>
  <c r="J415" i="5" s="1"/>
  <c r="J416" i="5" s="1"/>
  <c r="J417" i="5" s="1"/>
  <c r="J418" i="5" s="1"/>
  <c r="J419" i="5" s="1"/>
  <c r="J420" i="5" s="1"/>
  <c r="J421" i="5" s="1"/>
  <c r="J422" i="5" s="1"/>
  <c r="J423" i="5" s="1"/>
  <c r="J424" i="5" s="1"/>
  <c r="J425" i="5" s="1"/>
  <c r="J426" i="5" s="1"/>
  <c r="J427" i="5" s="1"/>
  <c r="J428" i="5" s="1"/>
  <c r="J429" i="5" s="1"/>
  <c r="J430" i="5" s="1"/>
  <c r="J431" i="5" s="1"/>
  <c r="J432" i="5" s="1"/>
  <c r="J433" i="5" s="1"/>
  <c r="J434" i="5" s="1"/>
  <c r="J435" i="5" s="1"/>
  <c r="J436" i="5" s="1"/>
  <c r="J437" i="5" s="1"/>
  <c r="J438" i="5" s="1"/>
  <c r="J439" i="5" s="1"/>
  <c r="J440" i="5" s="1"/>
  <c r="J441" i="5" s="1"/>
  <c r="J442" i="5" s="1"/>
  <c r="J443" i="5" s="1"/>
  <c r="J444" i="5" s="1"/>
  <c r="J445" i="5" s="1"/>
  <c r="J446" i="5" s="1"/>
  <c r="J447" i="5" s="1"/>
  <c r="J448" i="5" s="1"/>
  <c r="J449" i="5" s="1"/>
  <c r="J450" i="5" s="1"/>
  <c r="J451" i="5" s="1"/>
  <c r="J452" i="5" s="1"/>
  <c r="J453" i="5" s="1"/>
  <c r="J454" i="5" s="1"/>
  <c r="J455" i="5" s="1"/>
  <c r="J456" i="5" s="1"/>
  <c r="J457" i="5" s="1"/>
  <c r="J458" i="5" s="1"/>
  <c r="J459" i="5" s="1"/>
  <c r="J460" i="5" s="1"/>
  <c r="J461" i="5" s="1"/>
  <c r="J462" i="5" s="1"/>
  <c r="J463" i="5" s="1"/>
  <c r="J464" i="5" s="1"/>
  <c r="J465" i="5" s="1"/>
  <c r="J466" i="5" s="1"/>
  <c r="J467" i="5" s="1"/>
  <c r="J468" i="5" s="1"/>
  <c r="J469" i="5" s="1"/>
  <c r="J470" i="5" s="1"/>
  <c r="J471" i="5" s="1"/>
  <c r="J472" i="5" s="1"/>
  <c r="J473" i="5" s="1"/>
  <c r="J474" i="5" s="1"/>
  <c r="J475" i="5" s="1"/>
  <c r="J476" i="5" s="1"/>
  <c r="J477" i="5" s="1"/>
  <c r="J478" i="5" s="1"/>
  <c r="J479" i="5" s="1"/>
  <c r="J480" i="5" s="1"/>
  <c r="J481" i="5" s="1"/>
  <c r="J482" i="5" s="1"/>
  <c r="J483" i="5" s="1"/>
  <c r="J484" i="5" s="1"/>
  <c r="J485" i="5" s="1"/>
  <c r="J486" i="5" s="1"/>
  <c r="J487" i="5" s="1"/>
  <c r="J488" i="5" s="1"/>
  <c r="J489" i="5" s="1"/>
  <c r="J490" i="5" s="1"/>
  <c r="J491" i="5" s="1"/>
  <c r="J492" i="5" s="1"/>
  <c r="J493" i="5" s="1"/>
  <c r="J494" i="5" s="1"/>
  <c r="J495" i="5" s="1"/>
  <c r="J496" i="5" s="1"/>
  <c r="J497" i="5" s="1"/>
  <c r="J498" i="5" s="1"/>
  <c r="J499" i="5" s="1"/>
  <c r="J500" i="5" s="1"/>
  <c r="J501" i="5" s="1"/>
  <c r="J502" i="5" s="1"/>
  <c r="J503" i="5" s="1"/>
  <c r="J504" i="5" s="1"/>
  <c r="J505" i="5" s="1"/>
  <c r="J506" i="5" s="1"/>
  <c r="J507" i="5" s="1"/>
  <c r="J508" i="5" s="1"/>
  <c r="J509" i="5" s="1"/>
  <c r="J510" i="5" s="1"/>
  <c r="J511" i="5" s="1"/>
  <c r="J512" i="5" s="1"/>
  <c r="J513" i="5" s="1"/>
  <c r="J514" i="5" s="1"/>
  <c r="J515" i="5" s="1"/>
  <c r="J516" i="5" s="1"/>
  <c r="J517" i="5" s="1"/>
  <c r="J518" i="5" s="1"/>
  <c r="J519" i="5" s="1"/>
  <c r="J520" i="5" s="1"/>
  <c r="J521" i="5" s="1"/>
  <c r="J522" i="5" s="1"/>
  <c r="J523" i="5" s="1"/>
  <c r="J524" i="5" s="1"/>
  <c r="J525" i="5" s="1"/>
  <c r="J526" i="5" s="1"/>
  <c r="J527" i="5" s="1"/>
  <c r="J528" i="5" s="1"/>
  <c r="J529" i="5" s="1"/>
  <c r="J530" i="5" s="1"/>
  <c r="J531" i="5" s="1"/>
  <c r="J532" i="5" s="1"/>
  <c r="J533" i="5" s="1"/>
  <c r="J534" i="5" s="1"/>
  <c r="J535" i="5" s="1"/>
  <c r="J536" i="5" s="1"/>
  <c r="J537" i="5" s="1"/>
  <c r="J538" i="5" s="1"/>
  <c r="J539" i="5" s="1"/>
  <c r="J540" i="5" s="1"/>
  <c r="J541" i="5" s="1"/>
  <c r="J542" i="5" s="1"/>
  <c r="J543" i="5" s="1"/>
  <c r="J544" i="5" s="1"/>
  <c r="E325" i="5"/>
  <c r="D325" i="5"/>
  <c r="J325" i="5" s="1"/>
  <c r="J314" i="5"/>
  <c r="J315" i="5" s="1"/>
  <c r="J316" i="5" s="1"/>
  <c r="J317" i="5" s="1"/>
  <c r="J318" i="5" s="1"/>
  <c r="J319" i="5" s="1"/>
  <c r="J320" i="5" s="1"/>
  <c r="J321" i="5" s="1"/>
  <c r="J322" i="5" s="1"/>
  <c r="J323" i="5" s="1"/>
  <c r="J324" i="5" s="1"/>
  <c r="E310" i="5"/>
  <c r="D310" i="5"/>
  <c r="E306" i="5"/>
  <c r="D306" i="5"/>
  <c r="J287" i="5"/>
  <c r="J286" i="5"/>
  <c r="J282" i="5"/>
  <c r="E191" i="5"/>
  <c r="D191" i="5"/>
  <c r="J191" i="5" s="1"/>
  <c r="J194" i="5" s="1"/>
  <c r="J195" i="5" s="1"/>
  <c r="J196" i="5" s="1"/>
  <c r="J197" i="5" s="1"/>
  <c r="J198" i="5" s="1"/>
  <c r="J199" i="5" s="1"/>
  <c r="J200" i="5" s="1"/>
  <c r="J201" i="5" s="1"/>
  <c r="J202" i="5" s="1"/>
  <c r="J203" i="5" s="1"/>
  <c r="J204" i="5" s="1"/>
  <c r="J205" i="5" s="1"/>
  <c r="J206" i="5" s="1"/>
  <c r="J207" i="5" s="1"/>
  <c r="J208" i="5" s="1"/>
  <c r="J209" i="5" s="1"/>
  <c r="J210" i="5" s="1"/>
  <c r="J211" i="5" s="1"/>
  <c r="J212" i="5" s="1"/>
  <c r="J213" i="5" s="1"/>
  <c r="J214" i="5" s="1"/>
  <c r="J215" i="5" s="1"/>
  <c r="J216" i="5" s="1"/>
  <c r="J217" i="5" s="1"/>
  <c r="J218" i="5" s="1"/>
  <c r="J219" i="5" s="1"/>
  <c r="J220" i="5" s="1"/>
  <c r="J221" i="5" s="1"/>
  <c r="J222" i="5" s="1"/>
  <c r="J223" i="5" s="1"/>
  <c r="J224" i="5" s="1"/>
  <c r="J225" i="5" s="1"/>
  <c r="J226" i="5" s="1"/>
  <c r="J227" i="5" s="1"/>
  <c r="J228" i="5" s="1"/>
  <c r="J229" i="5" s="1"/>
  <c r="J230" i="5" s="1"/>
  <c r="J231" i="5" s="1"/>
  <c r="J232" i="5" s="1"/>
  <c r="J233" i="5" s="1"/>
  <c r="J234" i="5" s="1"/>
  <c r="J235" i="5" s="1"/>
  <c r="J236" i="5" s="1"/>
  <c r="J237" i="5" s="1"/>
  <c r="J238" i="5" s="1"/>
  <c r="J239" i="5" s="1"/>
  <c r="J240" i="5" s="1"/>
  <c r="J241" i="5" s="1"/>
  <c r="J242" i="5" s="1"/>
  <c r="J243" i="5" s="1"/>
  <c r="J244" i="5" s="1"/>
  <c r="J245" i="5" s="1"/>
  <c r="J246" i="5" s="1"/>
  <c r="J247" i="5" s="1"/>
  <c r="J248" i="5" s="1"/>
  <c r="J249" i="5" s="1"/>
  <c r="J250" i="5" s="1"/>
  <c r="J251" i="5" s="1"/>
  <c r="J252" i="5" s="1"/>
  <c r="J253" i="5" s="1"/>
  <c r="J254" i="5" s="1"/>
  <c r="J255" i="5" s="1"/>
  <c r="J256" i="5" s="1"/>
  <c r="J257" i="5" s="1"/>
  <c r="J258" i="5" s="1"/>
  <c r="J259" i="5" s="1"/>
  <c r="J260" i="5" s="1"/>
  <c r="J261" i="5" s="1"/>
  <c r="J262" i="5" s="1"/>
  <c r="J263" i="5" s="1"/>
  <c r="J264" i="5" s="1"/>
  <c r="J265" i="5" s="1"/>
  <c r="J266" i="5" s="1"/>
  <c r="J267" i="5" s="1"/>
  <c r="J268" i="5" s="1"/>
  <c r="J269" i="5" s="1"/>
  <c r="J270" i="5" s="1"/>
  <c r="J271" i="5" s="1"/>
  <c r="J272" i="5" s="1"/>
  <c r="J273" i="5" s="1"/>
  <c r="J274" i="5" s="1"/>
  <c r="J275" i="5" s="1"/>
  <c r="J276" i="5" s="1"/>
  <c r="J277" i="5" s="1"/>
  <c r="J278" i="5" s="1"/>
  <c r="J279" i="5" s="1"/>
  <c r="J280" i="5" s="1"/>
  <c r="J281" i="5" s="1"/>
  <c r="J178" i="5"/>
  <c r="J179" i="5" s="1"/>
  <c r="J180" i="5" s="1"/>
  <c r="J181" i="5" s="1"/>
  <c r="J182" i="5" s="1"/>
  <c r="J183" i="5" s="1"/>
  <c r="J184" i="5" s="1"/>
  <c r="J185" i="5" s="1"/>
  <c r="J186" i="5" s="1"/>
  <c r="J187" i="5" s="1"/>
  <c r="J188" i="5" s="1"/>
  <c r="J189" i="5" s="1"/>
  <c r="J190" i="5" s="1"/>
  <c r="J174" i="5"/>
  <c r="J173" i="5"/>
  <c r="J169" i="5"/>
  <c r="J133" i="5"/>
  <c r="J134" i="5" s="1"/>
  <c r="J135" i="5" s="1"/>
  <c r="J136" i="5" s="1"/>
  <c r="J137" i="5" s="1"/>
  <c r="J138" i="5" s="1"/>
  <c r="J139" i="5" s="1"/>
  <c r="J140" i="5" s="1"/>
  <c r="J141" i="5" s="1"/>
  <c r="J142" i="5" s="1"/>
  <c r="J143" i="5" s="1"/>
  <c r="J144" i="5" s="1"/>
  <c r="J145" i="5" s="1"/>
  <c r="J146" i="5" s="1"/>
  <c r="J147" i="5" s="1"/>
  <c r="J148" i="5" s="1"/>
  <c r="J149" i="5" s="1"/>
  <c r="J150" i="5" s="1"/>
  <c r="J151" i="5" s="1"/>
  <c r="J152" i="5" s="1"/>
  <c r="J153" i="5" s="1"/>
  <c r="J154" i="5" s="1"/>
  <c r="J155" i="5" s="1"/>
  <c r="J156" i="5" s="1"/>
  <c r="J157" i="5" s="1"/>
  <c r="J158" i="5" s="1"/>
  <c r="J159" i="5" s="1"/>
  <c r="J160" i="5" s="1"/>
  <c r="J161" i="5" s="1"/>
  <c r="J162" i="5" s="1"/>
  <c r="J163" i="5" s="1"/>
  <c r="J164" i="5" s="1"/>
  <c r="J165" i="5" s="1"/>
  <c r="J166" i="5" s="1"/>
  <c r="J167" i="5" s="1"/>
  <c r="J168" i="5" s="1"/>
  <c r="J129" i="5"/>
  <c r="J86" i="5"/>
  <c r="J87" i="5" s="1"/>
  <c r="J88" i="5" s="1"/>
  <c r="J89" i="5" s="1"/>
  <c r="J90" i="5" s="1"/>
  <c r="J91" i="5" s="1"/>
  <c r="J92" i="5" s="1"/>
  <c r="J93" i="5" s="1"/>
  <c r="J94" i="5" s="1"/>
  <c r="J95" i="5" s="1"/>
  <c r="J96" i="5" s="1"/>
  <c r="J97" i="5" s="1"/>
  <c r="J98" i="5" s="1"/>
  <c r="J99" i="5" s="1"/>
  <c r="J100" i="5" s="1"/>
  <c r="J101" i="5" s="1"/>
  <c r="J102" i="5" s="1"/>
  <c r="J103" i="5" s="1"/>
  <c r="J104" i="5" s="1"/>
  <c r="J105" i="5" s="1"/>
  <c r="J106" i="5" s="1"/>
  <c r="J107" i="5" s="1"/>
  <c r="J108" i="5" s="1"/>
  <c r="J109" i="5" s="1"/>
  <c r="J110" i="5" s="1"/>
  <c r="J111" i="5" s="1"/>
  <c r="J112" i="5" s="1"/>
  <c r="J113" i="5" s="1"/>
  <c r="J114" i="5" s="1"/>
  <c r="J115" i="5" s="1"/>
  <c r="J116" i="5" s="1"/>
  <c r="J117" i="5" s="1"/>
  <c r="J118" i="5" s="1"/>
  <c r="J119" i="5" s="1"/>
  <c r="J120" i="5" s="1"/>
  <c r="J121" i="5" s="1"/>
  <c r="J122" i="5" s="1"/>
  <c r="J123" i="5" s="1"/>
  <c r="J124" i="5" s="1"/>
  <c r="J125" i="5" s="1"/>
  <c r="J126" i="5" s="1"/>
  <c r="J127" i="5" s="1"/>
  <c r="J128" i="5" s="1"/>
  <c r="E82" i="5"/>
  <c r="D82" i="5"/>
  <c r="J82" i="5" s="1"/>
  <c r="J80" i="5"/>
  <c r="J81" i="5" s="1"/>
  <c r="E78" i="5"/>
  <c r="D78" i="5"/>
  <c r="J54" i="5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J66" i="5" s="1"/>
  <c r="J67" i="5" s="1"/>
  <c r="J68" i="5" s="1"/>
  <c r="J69" i="5" s="1"/>
  <c r="J70" i="5" s="1"/>
  <c r="J71" i="5" s="1"/>
  <c r="J72" i="5" s="1"/>
  <c r="J73" i="5" s="1"/>
  <c r="J74" i="5" s="1"/>
  <c r="J75" i="5" s="1"/>
  <c r="J76" i="5" s="1"/>
  <c r="J77" i="5" s="1"/>
  <c r="E50" i="5"/>
  <c r="D50" i="5"/>
  <c r="J50" i="5" s="1"/>
  <c r="J45" i="5"/>
  <c r="J46" i="5" s="1"/>
  <c r="J47" i="5" s="1"/>
  <c r="J48" i="5" s="1"/>
  <c r="J49" i="5" s="1"/>
  <c r="E41" i="5"/>
  <c r="E1772" i="5" s="1"/>
  <c r="D41" i="5"/>
  <c r="J18" i="5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D1772" i="5"/>
  <c r="E1537" i="2"/>
  <c r="D1537" i="2"/>
  <c r="F1537" i="2" s="1"/>
  <c r="E1365" i="2"/>
  <c r="D1365" i="2"/>
  <c r="F1365" i="2" s="1"/>
  <c r="M1336" i="2"/>
  <c r="L1336" i="2"/>
  <c r="M1337" i="2" s="1"/>
  <c r="E1269" i="2"/>
  <c r="D1269" i="2"/>
  <c r="F1269" i="2" s="1"/>
  <c r="M1248" i="2"/>
  <c r="L1248" i="2"/>
  <c r="M1249" i="2" s="1"/>
  <c r="E1139" i="2"/>
  <c r="D1139" i="2"/>
  <c r="F1139" i="2" s="1"/>
  <c r="M1106" i="2"/>
  <c r="L1106" i="2"/>
  <c r="M1108" i="2" s="1"/>
  <c r="E996" i="2"/>
  <c r="D996" i="2"/>
  <c r="F996" i="2" s="1"/>
  <c r="E905" i="2"/>
  <c r="D905" i="2"/>
  <c r="F905" i="2" s="1"/>
  <c r="M883" i="2"/>
  <c r="L883" i="2"/>
  <c r="M884" i="2" s="1"/>
  <c r="E778" i="2"/>
  <c r="D778" i="2"/>
  <c r="F778" i="2" s="1"/>
  <c r="M762" i="2"/>
  <c r="L762" i="2"/>
  <c r="M763" i="2" s="1"/>
  <c r="M745" i="2"/>
  <c r="L745" i="2"/>
  <c r="M746" i="2" s="1"/>
  <c r="E651" i="2"/>
  <c r="D651" i="2"/>
  <c r="F651" i="2" s="1"/>
  <c r="M632" i="2"/>
  <c r="L632" i="2"/>
  <c r="M633" i="2" s="1"/>
  <c r="E538" i="2"/>
  <c r="D538" i="2"/>
  <c r="F538" i="2" s="1"/>
  <c r="L524" i="2"/>
  <c r="K524" i="2"/>
  <c r="L525" i="2" s="1"/>
  <c r="E433" i="2"/>
  <c r="D433" i="2"/>
  <c r="F433" i="2" s="1"/>
  <c r="L416" i="2"/>
  <c r="L417" i="2"/>
  <c r="E311" i="2"/>
  <c r="D311" i="2"/>
  <c r="F311" i="2" s="1"/>
  <c r="M299" i="2"/>
  <c r="L299" i="2"/>
  <c r="M300" i="2" s="1"/>
  <c r="E202" i="2"/>
  <c r="D202" i="2"/>
  <c r="F202" i="2" s="1"/>
  <c r="M189" i="2"/>
  <c r="L189" i="2"/>
  <c r="M190" i="2" s="1"/>
  <c r="E59" i="2"/>
  <c r="E1540" i="2" s="1"/>
  <c r="D59" i="2"/>
  <c r="D1540" i="2" s="1"/>
  <c r="J41" i="5" l="1"/>
  <c r="J78" i="5"/>
  <c r="F1772" i="5"/>
  <c r="J306" i="5"/>
  <c r="J310" i="5"/>
  <c r="J573" i="5"/>
  <c r="J605" i="5"/>
  <c r="J610" i="5"/>
  <c r="J620" i="5"/>
  <c r="J666" i="5"/>
  <c r="J854" i="5"/>
  <c r="J870" i="5"/>
  <c r="J918" i="5"/>
  <c r="J997" i="5"/>
  <c r="J1006" i="5"/>
  <c r="J1016" i="5"/>
  <c r="J1025" i="5"/>
  <c r="J1125" i="5"/>
  <c r="J1200" i="5"/>
  <c r="J1210" i="5"/>
  <c r="J1353" i="5"/>
  <c r="J1372" i="5"/>
  <c r="J1406" i="5"/>
  <c r="J1410" i="5"/>
  <c r="J1443" i="5"/>
  <c r="J1587" i="5"/>
  <c r="J1611" i="5"/>
  <c r="J1654" i="5"/>
  <c r="J1757" i="5"/>
  <c r="J1765" i="5"/>
  <c r="J1112" i="5"/>
  <c r="J1113" i="5" s="1"/>
  <c r="J1114" i="5" s="1"/>
  <c r="J1115" i="5" s="1"/>
  <c r="J1116" i="5" s="1"/>
  <c r="J1117" i="5" s="1"/>
  <c r="J1118" i="5" s="1"/>
  <c r="J1119" i="5" s="1"/>
  <c r="J1120" i="5" s="1"/>
  <c r="J1121" i="5" s="1"/>
  <c r="J1122" i="5" s="1"/>
  <c r="J1123" i="5" s="1"/>
  <c r="J1124" i="5" s="1"/>
  <c r="J1073" i="5"/>
  <c r="J1074" i="5" s="1"/>
  <c r="J1075" i="5" s="1"/>
  <c r="J1076" i="5" s="1"/>
  <c r="J1077" i="5" s="1"/>
  <c r="J1078" i="5" s="1"/>
  <c r="J1079" i="5" s="1"/>
  <c r="J1080" i="5" s="1"/>
  <c r="J1081" i="5" s="1"/>
  <c r="J1082" i="5" s="1"/>
  <c r="J1083" i="5" s="1"/>
  <c r="J1084" i="5" s="1"/>
  <c r="J1085" i="5" s="1"/>
  <c r="J1086" i="5" s="1"/>
  <c r="J1087" i="5" s="1"/>
  <c r="J1088" i="5" s="1"/>
  <c r="J1089" i="5" s="1"/>
  <c r="J1090" i="5" s="1"/>
  <c r="J1659" i="5"/>
  <c r="J1660" i="5" s="1"/>
  <c r="J1661" i="5" s="1"/>
  <c r="J1662" i="5" s="1"/>
  <c r="J1663" i="5" s="1"/>
  <c r="J1664" i="5" s="1"/>
  <c r="J1665" i="5" s="1"/>
  <c r="J1666" i="5" s="1"/>
  <c r="J1667" i="5" s="1"/>
  <c r="J1668" i="5" s="1"/>
  <c r="J1669" i="5" s="1"/>
  <c r="J1670" i="5" s="1"/>
  <c r="J1671" i="5" s="1"/>
  <c r="J1672" i="5" s="1"/>
  <c r="J1673" i="5" s="1"/>
  <c r="J1674" i="5" s="1"/>
  <c r="J1675" i="5" s="1"/>
  <c r="J1676" i="5" s="1"/>
  <c r="J1677" i="5" s="1"/>
  <c r="J1678" i="5" s="1"/>
  <c r="J1679" i="5" s="1"/>
  <c r="J1680" i="5" s="1"/>
  <c r="J1681" i="5" s="1"/>
  <c r="J1682" i="5" s="1"/>
  <c r="J1683" i="5" s="1"/>
  <c r="J1684" i="5" s="1"/>
  <c r="J1685" i="5" s="1"/>
  <c r="J1686" i="5" s="1"/>
  <c r="J1687" i="5" s="1"/>
  <c r="J1396" i="5"/>
  <c r="J1397" i="5" s="1"/>
  <c r="J1398" i="5" s="1"/>
  <c r="J1399" i="5" s="1"/>
  <c r="J1400" i="5" s="1"/>
  <c r="J1401" i="5" s="1"/>
  <c r="J1402" i="5" s="1"/>
  <c r="J1403" i="5" s="1"/>
  <c r="J1404" i="5" s="1"/>
  <c r="J1405" i="5" s="1"/>
  <c r="J10" i="5"/>
  <c r="F59" i="2"/>
  <c r="D1539" i="2"/>
  <c r="E1539" i="2"/>
  <c r="F1539" i="2" l="1"/>
  <c r="J936" i="5" l="1"/>
  <c r="J937" i="5" s="1"/>
  <c r="J938" i="5" s="1"/>
  <c r="J939" i="5" s="1"/>
  <c r="J940" i="5" s="1"/>
  <c r="J941" i="5" s="1"/>
  <c r="J942" i="5" s="1"/>
  <c r="J943" i="5" s="1"/>
  <c r="J944" i="5" s="1"/>
  <c r="J948" i="5"/>
  <c r="J949" i="5" s="1"/>
  <c r="J950" i="5" s="1"/>
  <c r="J951" i="5" s="1"/>
  <c r="J952" i="5" s="1"/>
  <c r="J953" i="5" s="1"/>
  <c r="J954" i="5" s="1"/>
  <c r="J955" i="5" s="1"/>
  <c r="J956" i="5" s="1"/>
</calcChain>
</file>

<file path=xl/sharedStrings.xml><?xml version="1.0" encoding="utf-8"?>
<sst xmlns="http://schemas.openxmlformats.org/spreadsheetml/2006/main" count="9007" uniqueCount="1766">
  <si>
    <t>MD</t>
  </si>
  <si>
    <t>Dal</t>
  </si>
  <si>
    <t>spolu</t>
  </si>
  <si>
    <t>REALISS REALITY s.r.o.  Pod Vodojemom 456/33,  956 33 Uhrovec IČO : 43955746 DIČ : 2022533062</t>
  </si>
  <si>
    <t>Dátum učt.     obdobia</t>
  </si>
  <si>
    <t>Číslo dokladu</t>
  </si>
  <si>
    <t>Číslo účtu</t>
  </si>
  <si>
    <t>Text</t>
  </si>
  <si>
    <t>Proti-účet</t>
  </si>
  <si>
    <t>Číslo faktúry</t>
  </si>
  <si>
    <t>Dátum splatnosti</t>
  </si>
  <si>
    <t>999999</t>
  </si>
  <si>
    <t>galová katarína bánovce</t>
  </si>
  <si>
    <t>701</t>
  </si>
  <si>
    <t>gepard finance sro bratislava</t>
  </si>
  <si>
    <t>0052015</t>
  </si>
  <si>
    <t>vub a.s.bratislava zábezpeka</t>
  </si>
  <si>
    <t>3003/16</t>
  </si>
  <si>
    <t>162131</t>
  </si>
  <si>
    <t>162140</t>
  </si>
  <si>
    <t>orange slovensko</t>
  </si>
  <si>
    <t>t pevná sieť</t>
  </si>
  <si>
    <t>topreality sk sro nové mesto nad váhom</t>
  </si>
  <si>
    <t>martinus sro martin</t>
  </si>
  <si>
    <t>odborná literatúra martinus sro martin</t>
  </si>
  <si>
    <t>t mobilná sieť</t>
  </si>
  <si>
    <t>mesto bánovce nad bebravou</t>
  </si>
  <si>
    <t>orange slovensko a.s.</t>
  </si>
  <si>
    <t>obrat</t>
  </si>
  <si>
    <t>221001</t>
  </si>
  <si>
    <t>narks infoservis a.s. reality sk</t>
  </si>
  <si>
    <t>3001</t>
  </si>
  <si>
    <t>poplatok za vedenie účtu</t>
  </si>
  <si>
    <t>bankové poplatky</t>
  </si>
  <si>
    <t>211001</t>
  </si>
  <si>
    <t>mesto bánovce nad bebravou overenie podpisov</t>
  </si>
  <si>
    <t>211002</t>
  </si>
  <si>
    <t>211003</t>
  </si>
  <si>
    <t>211004</t>
  </si>
  <si>
    <t>čs slovnaft a.s. bánovce bn 017 bv ph 80 %</t>
  </si>
  <si>
    <t>211005</t>
  </si>
  <si>
    <t>čs slovnaft a.s. bánovce bn 017 bv ph 20 %</t>
  </si>
  <si>
    <t>211006</t>
  </si>
  <si>
    <t>211007</t>
  </si>
  <si>
    <t>211008</t>
  </si>
  <si>
    <t>čs slovnaft a.s. bánovce bn 014 cb ph 80 %</t>
  </si>
  <si>
    <t>211040</t>
  </si>
  <si>
    <t>čs slovnaft a.s. bánovce bn 014 cb ph 20 %</t>
  </si>
  <si>
    <t>211011</t>
  </si>
  <si>
    <t>211012</t>
  </si>
  <si>
    <t>poštové služby</t>
  </si>
  <si>
    <t>211015</t>
  </si>
  <si>
    <t>211016</t>
  </si>
  <si>
    <t>211017</t>
  </si>
  <si>
    <t>211018</t>
  </si>
  <si>
    <t>211020</t>
  </si>
  <si>
    <t>211021</t>
  </si>
  <si>
    <t>211022</t>
  </si>
  <si>
    <t>211023</t>
  </si>
  <si>
    <t>211024</t>
  </si>
  <si>
    <t>celé</t>
  </si>
  <si>
    <t>škoda rapid bn 017 bv preučtovanie ph zo skladu do spotreby</t>
  </si>
  <si>
    <t>škoda octavia bn 014 cb preučtovanie ph zo skladu do spotreby</t>
  </si>
  <si>
    <t>odpis škoda octavia bn 014 cb</t>
  </si>
  <si>
    <t>odpis škoda octavia bn 014 cb 80 %</t>
  </si>
  <si>
    <t>odpis škoda octavia bn 014 cb 20 %</t>
  </si>
  <si>
    <t>united classifieds sro bratislava</t>
  </si>
  <si>
    <t>6001</t>
  </si>
  <si>
    <t>221002</t>
  </si>
  <si>
    <t>výber z účtu</t>
  </si>
  <si>
    <t>3002</t>
  </si>
  <si>
    <t>sp 01/15</t>
  </si>
  <si>
    <t>ing.môcik marián príjem za stravné lístky</t>
  </si>
  <si>
    <t>212002</t>
  </si>
  <si>
    <t>ing.môciková viera príjem za stravené lístky</t>
  </si>
  <si>
    <t>čs gas product brezolupy časť jerichov bn 17 bv 80 %</t>
  </si>
  <si>
    <t>211025</t>
  </si>
  <si>
    <t>čs gas product brezolupy časť jerichov bn 17 bv 20 %</t>
  </si>
  <si>
    <t>211026</t>
  </si>
  <si>
    <t>211031</t>
  </si>
  <si>
    <t>211032</t>
  </si>
  <si>
    <t>211033</t>
  </si>
  <si>
    <t>211035</t>
  </si>
  <si>
    <t>211036</t>
  </si>
  <si>
    <t>211037</t>
  </si>
  <si>
    <t>211038</t>
  </si>
  <si>
    <t>211039</t>
  </si>
  <si>
    <t xml:space="preserve">stravné lístky 55 % </t>
  </si>
  <si>
    <t xml:space="preserve">stravné lístky úhrada zo sf </t>
  </si>
  <si>
    <t>dúbravský róbert trebor bánovce nad bebravou</t>
  </si>
  <si>
    <t>aktualizácia domény dúbravský róbert trebor bánovce</t>
  </si>
  <si>
    <t>ing.šlosár dušan dežerice</t>
  </si>
  <si>
    <t>znalecký posudok ing.šlosár dušan dežerice</t>
  </si>
  <si>
    <t>weby group sro zvolen</t>
  </si>
  <si>
    <t>182030</t>
  </si>
  <si>
    <t>služby na internetovom portále weby group sro zvolen 01.01.19-28.02.19</t>
  </si>
  <si>
    <t>mediatel spol.sro bratislava</t>
  </si>
  <si>
    <t>web mediatel spol.sro bratislava</t>
  </si>
  <si>
    <t>6002</t>
  </si>
  <si>
    <t>221003</t>
  </si>
  <si>
    <t>3003</t>
  </si>
  <si>
    <t>poplatok za výber</t>
  </si>
  <si>
    <t>212006</t>
  </si>
  <si>
    <t>212007</t>
  </si>
  <si>
    <t>211041</t>
  </si>
  <si>
    <t>211042</t>
  </si>
  <si>
    <t>211043</t>
  </si>
  <si>
    <t>211045</t>
  </si>
  <si>
    <t>212008</t>
  </si>
  <si>
    <t>211048</t>
  </si>
  <si>
    <t>211050</t>
  </si>
  <si>
    <t>211051</t>
  </si>
  <si>
    <t>211052</t>
  </si>
  <si>
    <t>211058</t>
  </si>
  <si>
    <t>211059</t>
  </si>
  <si>
    <t>211060</t>
  </si>
  <si>
    <t>211061</t>
  </si>
  <si>
    <t>211062</t>
  </si>
  <si>
    <t>211063</t>
  </si>
  <si>
    <t>211064</t>
  </si>
  <si>
    <t>211065</t>
  </si>
  <si>
    <t>211066</t>
  </si>
  <si>
    <t>211067</t>
  </si>
  <si>
    <t>mip sro prievidza tonery</t>
  </si>
  <si>
    <t>tom 2016 sro neratovice cz</t>
  </si>
  <si>
    <t>tv chytrý makér tom 2016 sro neratovice cz</t>
  </si>
  <si>
    <t>mgr.škultéty rastislav bánovce nad bebravou</t>
  </si>
  <si>
    <t>právne služby mgr.škultéty rastislav bánovce</t>
  </si>
  <si>
    <t>ing.pilát jozef žabokreky nad nitrou</t>
  </si>
  <si>
    <t>znalecký posudok ing.pilát jozef žabokreky nad nitrou</t>
  </si>
  <si>
    <t>6003</t>
  </si>
  <si>
    <t>221004</t>
  </si>
  <si>
    <t>mediatel spol. sro bratislava</t>
  </si>
  <si>
    <t>3004</t>
  </si>
  <si>
    <t>tom 2016 s.r.o. neratovice cz</t>
  </si>
  <si>
    <t>gepard finance sro bratislava provízia 1787</t>
  </si>
  <si>
    <t>212011</t>
  </si>
  <si>
    <t>212012</t>
  </si>
  <si>
    <t>211069</t>
  </si>
  <si>
    <t>211070</t>
  </si>
  <si>
    <t>211071</t>
  </si>
  <si>
    <t>211072</t>
  </si>
  <si>
    <t>6006</t>
  </si>
  <si>
    <t>211075</t>
  </si>
  <si>
    <t>211076</t>
  </si>
  <si>
    <t>211077</t>
  </si>
  <si>
    <t>211078</t>
  </si>
  <si>
    <t>211080</t>
  </si>
  <si>
    <t>211081</t>
  </si>
  <si>
    <t>211082</t>
  </si>
  <si>
    <t>211083</t>
  </si>
  <si>
    <t>211084</t>
  </si>
  <si>
    <t>diadema sk sro bratislava</t>
  </si>
  <si>
    <t>kredit diadema sk sro bratislava</t>
  </si>
  <si>
    <t>6004</t>
  </si>
  <si>
    <t>221005</t>
  </si>
  <si>
    <t>diadema sk bratislava</t>
  </si>
  <si>
    <t>3005</t>
  </si>
  <si>
    <t>211087</t>
  </si>
  <si>
    <t>211088</t>
  </si>
  <si>
    <t>211092</t>
  </si>
  <si>
    <t>211093</t>
  </si>
  <si>
    <t>211094</t>
  </si>
  <si>
    <t>211095</t>
  </si>
  <si>
    <t>211096</t>
  </si>
  <si>
    <t>211097</t>
  </si>
  <si>
    <t>211098</t>
  </si>
  <si>
    <t>211099</t>
  </si>
  <si>
    <t>211100</t>
  </si>
  <si>
    <t>211101</t>
  </si>
  <si>
    <t>211102</t>
  </si>
  <si>
    <t>211103</t>
  </si>
  <si>
    <t>211104</t>
  </si>
  <si>
    <t>211105</t>
  </si>
  <si>
    <t>211106</t>
  </si>
  <si>
    <t>212018</t>
  </si>
  <si>
    <t>212019</t>
  </si>
  <si>
    <t>211107</t>
  </si>
  <si>
    <t>211108</t>
  </si>
  <si>
    <t>211109</t>
  </si>
  <si>
    <t>211110</t>
  </si>
  <si>
    <t>6005</t>
  </si>
  <si>
    <t>221006</t>
  </si>
  <si>
    <t>3006</t>
  </si>
  <si>
    <t>daň z príjmu právnickych osôb 2018</t>
  </si>
  <si>
    <t>212020</t>
  </si>
  <si>
    <t>212021</t>
  </si>
  <si>
    <t>211111</t>
  </si>
  <si>
    <t>211112</t>
  </si>
  <si>
    <t>211113</t>
  </si>
  <si>
    <t>211115</t>
  </si>
  <si>
    <t>211117</t>
  </si>
  <si>
    <t>211118</t>
  </si>
  <si>
    <t>211119</t>
  </si>
  <si>
    <t>211120</t>
  </si>
  <si>
    <t>211122</t>
  </si>
  <si>
    <t>211124</t>
  </si>
  <si>
    <t>211125</t>
  </si>
  <si>
    <t>211126</t>
  </si>
  <si>
    <t>211127</t>
  </si>
  <si>
    <t>211128</t>
  </si>
  <si>
    <t>211129</t>
  </si>
  <si>
    <t>211130</t>
  </si>
  <si>
    <t>211132</t>
  </si>
  <si>
    <t>221007</t>
  </si>
  <si>
    <t>3007</t>
  </si>
  <si>
    <t>212024</t>
  </si>
  <si>
    <t>ing.jozef pilát žabokreky nad nitrou</t>
  </si>
  <si>
    <t>211134</t>
  </si>
  <si>
    <t>211135</t>
  </si>
  <si>
    <t>211136</t>
  </si>
  <si>
    <t>211138</t>
  </si>
  <si>
    <t>211139</t>
  </si>
  <si>
    <t>211140</t>
  </si>
  <si>
    <t>211141</t>
  </si>
  <si>
    <t>211144</t>
  </si>
  <si>
    <t>212027</t>
  </si>
  <si>
    <t>211145</t>
  </si>
  <si>
    <t>212028</t>
  </si>
  <si>
    <t>212029</t>
  </si>
  <si>
    <t>211146</t>
  </si>
  <si>
    <t>211147</t>
  </si>
  <si>
    <t>182077</t>
  </si>
  <si>
    <t>reklamná kampaň united classifieds sro ba 01.01.19-20.02.19</t>
  </si>
  <si>
    <t>6007</t>
  </si>
  <si>
    <t>zp 07/18</t>
  </si>
  <si>
    <t>np 07/18</t>
  </si>
  <si>
    <t>st 07/18</t>
  </si>
  <si>
    <t>ip 07/18</t>
  </si>
  <si>
    <t>pn 07/18</t>
  </si>
  <si>
    <t>daň 07/18</t>
  </si>
  <si>
    <t>úp 07/18</t>
  </si>
  <si>
    <t>rf 07/18</t>
  </si>
  <si>
    <t>sociálny fond 07/18</t>
  </si>
  <si>
    <t>221008</t>
  </si>
  <si>
    <t>3008</t>
  </si>
  <si>
    <t>212030</t>
  </si>
  <si>
    <t>212031</t>
  </si>
  <si>
    <t>211148</t>
  </si>
  <si>
    <t>211149</t>
  </si>
  <si>
    <t>211150</t>
  </si>
  <si>
    <t>211152</t>
  </si>
  <si>
    <t>211154</t>
  </si>
  <si>
    <t>211155</t>
  </si>
  <si>
    <t>211156</t>
  </si>
  <si>
    <t>211157</t>
  </si>
  <si>
    <t>211158</t>
  </si>
  <si>
    <t>211159</t>
  </si>
  <si>
    <t>211160</t>
  </si>
  <si>
    <t>211161</t>
  </si>
  <si>
    <t>211162</t>
  </si>
  <si>
    <t>211163</t>
  </si>
  <si>
    <t>škultéty ľubomír bánovce nad bebravou</t>
  </si>
  <si>
    <t>double one sro banská bystrica</t>
  </si>
  <si>
    <t>websupport sro bratislava</t>
  </si>
  <si>
    <t>182082</t>
  </si>
  <si>
    <t>doména websupport sro bratislava od 01.01.19-18.09.19</t>
  </si>
  <si>
    <t>6008</t>
  </si>
  <si>
    <t>221009</t>
  </si>
  <si>
    <t>3009</t>
  </si>
  <si>
    <t>211009</t>
  </si>
  <si>
    <t>211164</t>
  </si>
  <si>
    <t>211165</t>
  </si>
  <si>
    <t>211166</t>
  </si>
  <si>
    <t>211167</t>
  </si>
  <si>
    <t>211168</t>
  </si>
  <si>
    <t>211172</t>
  </si>
  <si>
    <t>211174</t>
  </si>
  <si>
    <t>211175</t>
  </si>
  <si>
    <t>211177</t>
  </si>
  <si>
    <t>211178</t>
  </si>
  <si>
    <t>211180</t>
  </si>
  <si>
    <t>211181</t>
  </si>
  <si>
    <t>211182</t>
  </si>
  <si>
    <t>isso sro prievidza</t>
  </si>
  <si>
    <t>eset mobile security isso</t>
  </si>
  <si>
    <t>6009</t>
  </si>
  <si>
    <t>221010</t>
  </si>
  <si>
    <t>3010</t>
  </si>
  <si>
    <t>211010</t>
  </si>
  <si>
    <t>211183</t>
  </si>
  <si>
    <t>211185</t>
  </si>
  <si>
    <t>211187</t>
  </si>
  <si>
    <t>211189</t>
  </si>
  <si>
    <t>211190</t>
  </si>
  <si>
    <t>212035</t>
  </si>
  <si>
    <t>211191</t>
  </si>
  <si>
    <t>211192</t>
  </si>
  <si>
    <t>211194</t>
  </si>
  <si>
    <t>212036</t>
  </si>
  <si>
    <t>ing.môciková viera spoločník pôžička spoločnosti</t>
  </si>
  <si>
    <t>212037</t>
  </si>
  <si>
    <t>211195</t>
  </si>
  <si>
    <t>211196</t>
  </si>
  <si>
    <t>211197</t>
  </si>
  <si>
    <t>211198</t>
  </si>
  <si>
    <t>211199</t>
  </si>
  <si>
    <t>211200</t>
  </si>
  <si>
    <t>211201</t>
  </si>
  <si>
    <t>211202</t>
  </si>
  <si>
    <t>182109</t>
  </si>
  <si>
    <t>6010</t>
  </si>
  <si>
    <t>221011</t>
  </si>
  <si>
    <t>3011</t>
  </si>
  <si>
    <t>211204</t>
  </si>
  <si>
    <t>212038</t>
  </si>
  <si>
    <t>211205</t>
  </si>
  <si>
    <t>212039</t>
  </si>
  <si>
    <t>211207</t>
  </si>
  <si>
    <t>211208</t>
  </si>
  <si>
    <t>212041</t>
  </si>
  <si>
    <t>211209</t>
  </si>
  <si>
    <t>211210</t>
  </si>
  <si>
    <t>211211</t>
  </si>
  <si>
    <t>211212</t>
  </si>
  <si>
    <t>211214</t>
  </si>
  <si>
    <t>211215</t>
  </si>
  <si>
    <t>211216</t>
  </si>
  <si>
    <t>alianz slovenská poisťovňa a.s.bn 017 bv  18.11.18-17.11.19</t>
  </si>
  <si>
    <t>havarijné poistenie škoda rapid bn 017 bv 01.01.19-17.11.19 80 %</t>
  </si>
  <si>
    <t>havarijné poistenie škoda rapid bn 017 bv 01.01.19-17.11.19 20% vndz</t>
  </si>
  <si>
    <t>zmluvné poistenie škoda rapid bn 017 bv 01.01.19-17.11.19 80 %</t>
  </si>
  <si>
    <t>zmluvné poistenie škoda rapid bn 017 bv 01.01.19-17.11.19 20% vndz</t>
  </si>
  <si>
    <t>PL 07/2018</t>
  </si>
  <si>
    <t>182115</t>
  </si>
  <si>
    <t>judr.peter ďurmek bánovce nad bebravou</t>
  </si>
  <si>
    <t>právne služby judr.peter ďurmek bánovce nad bebravou</t>
  </si>
  <si>
    <t>182120</t>
  </si>
  <si>
    <t>6011</t>
  </si>
  <si>
    <t>mzdy 12/18</t>
  </si>
  <si>
    <t>6012</t>
  </si>
  <si>
    <t>zp 12/18</t>
  </si>
  <si>
    <t>np 12/18</t>
  </si>
  <si>
    <t>st 12/18</t>
  </si>
  <si>
    <t>ip 12/18</t>
  </si>
  <si>
    <t>pn 12/18</t>
  </si>
  <si>
    <t>daň 12/18</t>
  </si>
  <si>
    <t>úp 12/18</t>
  </si>
  <si>
    <t>rf 12/18</t>
  </si>
  <si>
    <t>221012</t>
  </si>
  <si>
    <t>3012</t>
  </si>
  <si>
    <t>212042</t>
  </si>
  <si>
    <t>212043</t>
  </si>
  <si>
    <t>211217</t>
  </si>
  <si>
    <t>212044</t>
  </si>
  <si>
    <t>211218</t>
  </si>
  <si>
    <t>211220</t>
  </si>
  <si>
    <t>211222</t>
  </si>
  <si>
    <t>211223</t>
  </si>
  <si>
    <t>211224</t>
  </si>
  <si>
    <t>211225</t>
  </si>
  <si>
    <t>211226</t>
  </si>
  <si>
    <t>212046</t>
  </si>
  <si>
    <t>211227</t>
  </si>
  <si>
    <t>211228</t>
  </si>
  <si>
    <t>211229</t>
  </si>
  <si>
    <t>211230</t>
  </si>
  <si>
    <t>211231</t>
  </si>
  <si>
    <t>judr.ďurmek peter bánovce nad bebravou</t>
  </si>
  <si>
    <t>212047</t>
  </si>
  <si>
    <t xml:space="preserve">ing.môcik marián spoločník vrátenie pôžičky </t>
  </si>
  <si>
    <t>211233</t>
  </si>
  <si>
    <t>211234</t>
  </si>
  <si>
    <t>daňový úrad daň z motorových vozidiel 2018</t>
  </si>
  <si>
    <t>zmluvné poistenie škoda octavia bn 014 cb 01.01.19-13.06.19 80%</t>
  </si>
  <si>
    <t>zmluvné poistenie škoda octavia bn 014 cb 01.01.19-13.06.19 20% vndz</t>
  </si>
  <si>
    <t>havarijné poistenie škoda octavia bn 014 cb 01.01.19-13.06.19 80%</t>
  </si>
  <si>
    <t>havarijné poistenie škoda octavia bn 014 cb 01.01.19-13.06.19 20% vndz</t>
  </si>
  <si>
    <t xml:space="preserve">škoda octavia bn 014 preučtovanie ph v nádrži na sklad </t>
  </si>
  <si>
    <t xml:space="preserve">škoda rapid bn 017 preučtovanie ph v nádrži na sklad </t>
  </si>
  <si>
    <t>obraty :</t>
  </si>
  <si>
    <t xml:space="preserve">     DENNÍK 2019</t>
  </si>
  <si>
    <t>POČIATOČNÝ STAV 2019</t>
  </si>
  <si>
    <t>ps 2019</t>
  </si>
  <si>
    <t>Ostatné pohľadávky</t>
  </si>
  <si>
    <t>Dodávatelia</t>
  </si>
  <si>
    <t>Zúčtovanie s orgánmi sociálneho zabezpečenia a zdravotného poistenia - zdravotná poisťovňa</t>
  </si>
  <si>
    <t>Zúčtovanie s orgánmi sociálneho zabezpečenia a zdravotného poistenia - sociálna poisťovňa</t>
  </si>
  <si>
    <t>6012/18</t>
  </si>
  <si>
    <t xml:space="preserve">Ostatné priame dane </t>
  </si>
  <si>
    <t>Ostatné dane a poplatky</t>
  </si>
  <si>
    <t>Ostatné záväzky voči spoločníkom a členom ing.môcik marian</t>
  </si>
  <si>
    <t>Ostatné záväzky voči spoločníkom a členom ing.môciková viera</t>
  </si>
  <si>
    <t>Záväzky voči spoločníkom a členom zo závislej činnosti</t>
  </si>
  <si>
    <t>Iné záväzky</t>
  </si>
  <si>
    <t>Obraty :</t>
  </si>
  <si>
    <t>Náklady budúcich období</t>
  </si>
  <si>
    <t>3012/18</t>
  </si>
  <si>
    <t>ps 2019 ing.môcik marian</t>
  </si>
  <si>
    <t>JANUÁR 2019</t>
  </si>
  <si>
    <t>FEBRUÁR 2019</t>
  </si>
  <si>
    <t>mzdy 01/19</t>
  </si>
  <si>
    <t>zp 01/19</t>
  </si>
  <si>
    <t>np 01/19</t>
  </si>
  <si>
    <t>st 01/19</t>
  </si>
  <si>
    <t>ip 01/19</t>
  </si>
  <si>
    <t>pn 01/19</t>
  </si>
  <si>
    <t>úp 01/19</t>
  </si>
  <si>
    <t>rf 01/19</t>
  </si>
  <si>
    <t>sociálny fond 01/19</t>
  </si>
  <si>
    <t>daň 01/19</t>
  </si>
  <si>
    <t>MAREC 2019</t>
  </si>
  <si>
    <t>mzdy 02/19</t>
  </si>
  <si>
    <t>zp 02/19</t>
  </si>
  <si>
    <t>np 02/19</t>
  </si>
  <si>
    <t>st 02/19</t>
  </si>
  <si>
    <t>ip 02/19</t>
  </si>
  <si>
    <t>pn 02/19</t>
  </si>
  <si>
    <t>daň 02/19</t>
  </si>
  <si>
    <t>úp 02/19</t>
  </si>
  <si>
    <t>rf 02/19</t>
  </si>
  <si>
    <t>sociálny fond 02/19</t>
  </si>
  <si>
    <t>APRÍL 2019</t>
  </si>
  <si>
    <t>mzdy 03/19</t>
  </si>
  <si>
    <t>zp 03/19</t>
  </si>
  <si>
    <t>np 03/19</t>
  </si>
  <si>
    <t>st 03/19</t>
  </si>
  <si>
    <t>ip 03/19</t>
  </si>
  <si>
    <t>pn 03/19</t>
  </si>
  <si>
    <t>daň 03/19</t>
  </si>
  <si>
    <t>úp 03/19</t>
  </si>
  <si>
    <t>rf 03/19</t>
  </si>
  <si>
    <t>sociálny fond 03/19</t>
  </si>
  <si>
    <t>MÁJ 2019</t>
  </si>
  <si>
    <t>mzdy 04/19</t>
  </si>
  <si>
    <t>sociálny fond 04/19</t>
  </si>
  <si>
    <t>zp 04/19</t>
  </si>
  <si>
    <t>np 04/19</t>
  </si>
  <si>
    <t>st 04/19</t>
  </si>
  <si>
    <t>ip 04/19</t>
  </si>
  <si>
    <t>pn 04/19</t>
  </si>
  <si>
    <t>daň 04/19</t>
  </si>
  <si>
    <t>úp 04/19</t>
  </si>
  <si>
    <t>rf 04/19</t>
  </si>
  <si>
    <t>JÚN 2019</t>
  </si>
  <si>
    <t>mzdy 05/19</t>
  </si>
  <si>
    <t>zp 05/19</t>
  </si>
  <si>
    <t>np 05/19</t>
  </si>
  <si>
    <t>st 05/19</t>
  </si>
  <si>
    <t>ip 05/19</t>
  </si>
  <si>
    <t>pn 05/19</t>
  </si>
  <si>
    <t>daň 05/19</t>
  </si>
  <si>
    <t>úp 05/19</t>
  </si>
  <si>
    <t>rf 05/19</t>
  </si>
  <si>
    <t>sociálny fond 05/19</t>
  </si>
  <si>
    <t>JÚL 2019</t>
  </si>
  <si>
    <t>mzdy 06/19</t>
  </si>
  <si>
    <t>zp 06/19</t>
  </si>
  <si>
    <t>np 06/19</t>
  </si>
  <si>
    <t>st 06/19</t>
  </si>
  <si>
    <t>ip 06/19</t>
  </si>
  <si>
    <t>pn 06/19</t>
  </si>
  <si>
    <t>daň 06/19</t>
  </si>
  <si>
    <t>úp 06/19</t>
  </si>
  <si>
    <t>rf 06/19</t>
  </si>
  <si>
    <t>sociálny fond 06/19</t>
  </si>
  <si>
    <t>AUGUST 2019</t>
  </si>
  <si>
    <t>mzdy 07/19</t>
  </si>
  <si>
    <t>SEPTEMBER 2019</t>
  </si>
  <si>
    <t>mzdy 08/19</t>
  </si>
  <si>
    <t>zp 08/19</t>
  </si>
  <si>
    <t>np 08/19</t>
  </si>
  <si>
    <t>st 08/19</t>
  </si>
  <si>
    <t>ip 08/19</t>
  </si>
  <si>
    <t>pn 08/19</t>
  </si>
  <si>
    <t>daň 08/19</t>
  </si>
  <si>
    <t>úp 08/19</t>
  </si>
  <si>
    <t>rf 08/19</t>
  </si>
  <si>
    <t>sociálny fond 08/19</t>
  </si>
  <si>
    <t>OKTÓBER 2019</t>
  </si>
  <si>
    <t>mzdy 09/19</t>
  </si>
  <si>
    <t>zp 09/19</t>
  </si>
  <si>
    <t>np 09/19</t>
  </si>
  <si>
    <t>st 09/19</t>
  </si>
  <si>
    <t>ip 09/19</t>
  </si>
  <si>
    <t>pn 09/19</t>
  </si>
  <si>
    <t>daň 09/19</t>
  </si>
  <si>
    <t>úp 09/19</t>
  </si>
  <si>
    <t>rf 09/19</t>
  </si>
  <si>
    <t>sociálny fond 09/19</t>
  </si>
  <si>
    <t>NOVEMBER 2019</t>
  </si>
  <si>
    <t>mzdy 10/19</t>
  </si>
  <si>
    <t>zp 10/19</t>
  </si>
  <si>
    <t>np 10/19</t>
  </si>
  <si>
    <t>st 10/19</t>
  </si>
  <si>
    <t>ip 10/19</t>
  </si>
  <si>
    <t>pn 10/19</t>
  </si>
  <si>
    <t>daň 10/19</t>
  </si>
  <si>
    <t>úp 10/19</t>
  </si>
  <si>
    <t>rf 10/19</t>
  </si>
  <si>
    <t>sociálny fond 10/19</t>
  </si>
  <si>
    <t>DECEMBER 2019</t>
  </si>
  <si>
    <t>mzdy 11/19</t>
  </si>
  <si>
    <t>sociálny fond 11/19</t>
  </si>
  <si>
    <t>zp 11/19</t>
  </si>
  <si>
    <t>np 11/19</t>
  </si>
  <si>
    <t>st 11/19</t>
  </si>
  <si>
    <t>ip 11/19</t>
  </si>
  <si>
    <t>pn 11/19</t>
  </si>
  <si>
    <t>daň 11/19</t>
  </si>
  <si>
    <t>úp 11/19</t>
  </si>
  <si>
    <t>rf 11/19</t>
  </si>
  <si>
    <t>mzdy 12/19</t>
  </si>
  <si>
    <t>sociálny fond 12/19</t>
  </si>
  <si>
    <t>zp 12/19</t>
  </si>
  <si>
    <t>np 12/19</t>
  </si>
  <si>
    <t>st 12/19</t>
  </si>
  <si>
    <t>ip 12/19</t>
  </si>
  <si>
    <t>pn 12/19</t>
  </si>
  <si>
    <t>daň 12/19</t>
  </si>
  <si>
    <t>úp 12/19</t>
  </si>
  <si>
    <t>rf 12/19</t>
  </si>
  <si>
    <t>REALISS - reality s.r.o.  Pod Vodojemom 33/465  956 41 Uhrovec  IČO : 43955746  DIČ : 2022533062</t>
  </si>
  <si>
    <t>Dátum</t>
  </si>
  <si>
    <t>Doklad</t>
  </si>
  <si>
    <t>Zostatok</t>
  </si>
  <si>
    <t>ing.môcik príjem za stravné lístky</t>
  </si>
  <si>
    <t>ing.môciková príjem za stravné lístky</t>
  </si>
  <si>
    <t>pukanec štefan bánovce nad bebravou kancelárske potreby</t>
  </si>
  <si>
    <t>ševt a.s.bratislava prev.trenčín kancelárske potreby</t>
  </si>
  <si>
    <t>zamestnanci mzdy január 2019</t>
  </si>
  <si>
    <t>zamestnanci mzdy február 2019</t>
  </si>
  <si>
    <t>zamestnanci mzdy marec 2019</t>
  </si>
  <si>
    <t>zamestnanci mzdy apríl 2019</t>
  </si>
  <si>
    <t>zamestnanci mzdy máj 2019</t>
  </si>
  <si>
    <t>zamestnanci mzdy jún 2019</t>
  </si>
  <si>
    <t>zamestnanci mzdy júl 2019</t>
  </si>
  <si>
    <t>zamestnanci mzdy august 2019</t>
  </si>
  <si>
    <t>zamestnanci mzdy september 2019</t>
  </si>
  <si>
    <t>zamestnanci mzdy október 2019</t>
  </si>
  <si>
    <t>zamestnanci mzdy november 2019</t>
  </si>
  <si>
    <t>3011/18</t>
  </si>
  <si>
    <t>vúb a.s.bratislava 01/19</t>
  </si>
  <si>
    <t>nájomné vúb 01/19</t>
  </si>
  <si>
    <t>2.</t>
  </si>
  <si>
    <t>3.</t>
  </si>
  <si>
    <t>vúb a.s.bratislava 02/19</t>
  </si>
  <si>
    <t>nájomné vúb 02/19</t>
  </si>
  <si>
    <t>vúb a.s.bratislava 03/19</t>
  </si>
  <si>
    <t>nájomné vúb 03/19</t>
  </si>
  <si>
    <t>vúb a.s.bratislava 04/19</t>
  </si>
  <si>
    <t>nájomné vúb 04/19</t>
  </si>
  <si>
    <t>nájomné vúb 05/19</t>
  </si>
  <si>
    <t>vúb a.s.bratislava 05/19</t>
  </si>
  <si>
    <t>vúb a.s.bratislava 06/19</t>
  </si>
  <si>
    <t>nájomné vúb 06/19</t>
  </si>
  <si>
    <t>vúb a.s.bratislava 07/19</t>
  </si>
  <si>
    <t>nájomné vúb 07/19</t>
  </si>
  <si>
    <t>vúb a.s.bratislava 08/19</t>
  </si>
  <si>
    <t>nájomné vúb 08/19</t>
  </si>
  <si>
    <t>vúb a.s.bratislava 09/19</t>
  </si>
  <si>
    <t>nájomné vúb 09/19</t>
  </si>
  <si>
    <t>vúb a.s.bratislava 10/19</t>
  </si>
  <si>
    <t>nájomné vúb 10/19</t>
  </si>
  <si>
    <t>vúb a.s.bratislava 11/19</t>
  </si>
  <si>
    <t>nájomné vúb 11/19</t>
  </si>
  <si>
    <t>vúb a.s.bratislava 12/19</t>
  </si>
  <si>
    <t>nájomné vúb 12/19</t>
  </si>
  <si>
    <t>Dátum učt.obdobia</t>
  </si>
  <si>
    <t>Samostatné hnuteľné veci a súbory hnuteľných vecí</t>
  </si>
  <si>
    <t>Oprávky k dlhodobému majetku</t>
  </si>
  <si>
    <t>Materiál na sklade</t>
  </si>
  <si>
    <t>Pokladnica EUR</t>
  </si>
  <si>
    <t>Ceniny</t>
  </si>
  <si>
    <t>Ceniny stravné lístky</t>
  </si>
  <si>
    <t>Bankový účet VÚB</t>
  </si>
  <si>
    <t>Krátkodobé úvery</t>
  </si>
  <si>
    <t>Peniaze na ceste</t>
  </si>
  <si>
    <t>Odberatelia</t>
  </si>
  <si>
    <t>Odberatelia provízia gepard finance sro Bratislava</t>
  </si>
  <si>
    <t>Poskytnuté preddavky</t>
  </si>
  <si>
    <t>Dodávatelia  VÚB Bratislava nájomné</t>
  </si>
  <si>
    <t>Krátkodobé rezervy</t>
  </si>
  <si>
    <t>Prijaté preddavky</t>
  </si>
  <si>
    <t>Prijaté preddavky - zábezpeka</t>
  </si>
  <si>
    <t>Nevyfakturované dodávky</t>
  </si>
  <si>
    <t>Pohľadávky voči zamestnancom</t>
  </si>
  <si>
    <t xml:space="preserve">Zúčtovanie s orgánmi sociálneho zabezpečenia a zdravotného poistenia </t>
  </si>
  <si>
    <t>Daň z príjmov</t>
  </si>
  <si>
    <t>Ostatné záväzky voči spoločníkom a členom - súkromná platba</t>
  </si>
  <si>
    <t xml:space="preserve"> </t>
  </si>
  <si>
    <t>Prímy budúcich období</t>
  </si>
  <si>
    <t>Základné imanie Ing. Môciková Viera</t>
  </si>
  <si>
    <t>Zákonný rezervný fond</t>
  </si>
  <si>
    <t>Nerozdelený zisk minulých rokov</t>
  </si>
  <si>
    <t xml:space="preserve">Neuhradená strata </t>
  </si>
  <si>
    <t>Výsledok hospodárenia v schvaľovaní</t>
  </si>
  <si>
    <t>Záväzky zo sociálneho fondu</t>
  </si>
  <si>
    <t xml:space="preserve">Spotreba materiálu </t>
  </si>
  <si>
    <t>Spotreba materiálu - drobný hmotný majetok</t>
  </si>
  <si>
    <t>Spotreba materiálu - spotreba pohonných hmôt 80 % škoda rapid bn 017 bv</t>
  </si>
  <si>
    <t>Spotreba materiálu - spotreba pohonných hmôt 80 % škoda octavia bn 014 cb</t>
  </si>
  <si>
    <t>Spotreba materiálu - náklady neovplyvňujúce základ dane</t>
  </si>
  <si>
    <t>Opravy a udržiavania</t>
  </si>
  <si>
    <t>Opravy a udržiavania vndz</t>
  </si>
  <si>
    <t>Reprezentačné</t>
  </si>
  <si>
    <t>Ostatné služby</t>
  </si>
  <si>
    <t>Ostatné služby - nájomné vúb bratislava</t>
  </si>
  <si>
    <t>Ostatné služby - náklady neovplyvňujúce daňový základ</t>
  </si>
  <si>
    <t>Príjmy spoločníkov a členov zo závislej činnosti</t>
  </si>
  <si>
    <t>Príjmy spoločníkov a členov zo závislej činnosti - nevyčerpaná dovolenka</t>
  </si>
  <si>
    <t>Zákonné sociálne zabezpečenie</t>
  </si>
  <si>
    <t>Zákonné sociálne zabezpečenie - odvody k nevyčerpanej dovolenke</t>
  </si>
  <si>
    <t>Zákonné sociálne náklady</t>
  </si>
  <si>
    <t>Zákonné sociálne náklady - stravné lístky</t>
  </si>
  <si>
    <t>Daň z motorových vozidiel</t>
  </si>
  <si>
    <t>Ostatné dane a poplatky - kolky</t>
  </si>
  <si>
    <t>Ostatné dane a poplatky vndz</t>
  </si>
  <si>
    <t>Ostatné prevádzkové náklady</t>
  </si>
  <si>
    <t>Ostatné prevádzkové náklady - poistenie vozidiel 80 %</t>
  </si>
  <si>
    <t>Ostatné prevádzkové náklady - poistenie vozidiel 20 %</t>
  </si>
  <si>
    <t>Odpisy dlhodobého nehmotného majetku a dlhodobého hmotného majetku</t>
  </si>
  <si>
    <t>Odpisy dlhodobého nehmotného majetku a dlhodobého hmotného majetku vndz</t>
  </si>
  <si>
    <t>Ostatné finančné náklady</t>
  </si>
  <si>
    <t>Splatná daň z príjmov z bežnej činnosti</t>
  </si>
  <si>
    <t>Splatná daň z príjmov z bežnej činnosti zrážka dane z úrokov</t>
  </si>
  <si>
    <t xml:space="preserve">Tržby z predaja služieb </t>
  </si>
  <si>
    <t>Tržby za sprostredkovanie hypotekárnych úverov, provízne listy</t>
  </si>
  <si>
    <t>Tržby z predaja dlhodobého nehmotného a hmotného majetku</t>
  </si>
  <si>
    <t>Ostatné výnosy z hospodárskej činnosti</t>
  </si>
  <si>
    <t>Úroky</t>
  </si>
  <si>
    <t>HLAVNÁ KNIHA 2019</t>
  </si>
  <si>
    <t>Uhradené dňa</t>
  </si>
  <si>
    <t>orange 907</t>
  </si>
  <si>
    <t>orange 911</t>
  </si>
  <si>
    <t>mip sro prievidza</t>
  </si>
  <si>
    <t>tiket service sro bratislava</t>
  </si>
  <si>
    <t>cbs spol. sro kynceľová</t>
  </si>
  <si>
    <t>adamec jaroslav phobosstudio bojnice</t>
  </si>
  <si>
    <t>planet media group sro považská bystrica</t>
  </si>
  <si>
    <t>t4h sro košice</t>
  </si>
  <si>
    <t>slovenská pošta overenie podpisov správny poplatok</t>
  </si>
  <si>
    <t>slovenská pošta kolky</t>
  </si>
  <si>
    <t>ing.tuchyňová eva bánovce nad bebravou znalecký posudok</t>
  </si>
  <si>
    <t>h</t>
  </si>
  <si>
    <t>judr.ing.slezák andrej bánovce nad bebravou osvedčenie pravosti</t>
  </si>
  <si>
    <t>autoservis jakub topoľčany</t>
  </si>
  <si>
    <t>judr.urbancová barbora bánovce nad bebravou osvedčenie pravosti</t>
  </si>
  <si>
    <t>fast plus sro prev.planeo bánovce</t>
  </si>
  <si>
    <t>štiglic tomáš rybany tvrdené sklo do mobilu</t>
  </si>
  <si>
    <t>danihelová viera bánovce nad bebravou kancelárske potreby</t>
  </si>
  <si>
    <t>az systém kšinná sro prev.bánovce usb kľúč</t>
  </si>
  <si>
    <t>tesco stores a.s. prev.bánovce čistiace prostriedky</t>
  </si>
  <si>
    <t>okay slovakia sro bánovce nad bebravou usb</t>
  </si>
  <si>
    <t>okay slovakia sro bánovce nad bebravou kamera do auta</t>
  </si>
  <si>
    <t>nay a.s. trenčianska turná držiak na tablet</t>
  </si>
  <si>
    <t>ondruška peter elektro bánovce batéria</t>
  </si>
  <si>
    <t>krcho ivan bleskospol interlux topoľčany svietidlo</t>
  </si>
  <si>
    <t>ifix sro bratislava obal na mobil</t>
  </si>
  <si>
    <t>altrak sro bánovce nad bebravou kazeta hp</t>
  </si>
  <si>
    <t>slovak telekom a.s. aktivácia karty</t>
  </si>
  <si>
    <t>ing.lukáčová renata bánovce nad bebravou</t>
  </si>
  <si>
    <t>nechala martin bánovce nad bebravou geodet.služby</t>
  </si>
  <si>
    <t>mgr.margolienová katarína bánovce nad bebravou</t>
  </si>
  <si>
    <t>REALISS REALITY s.r.o. Pod Vodojemom 456/33  956 41 Uhrovec   IČO : 43955746     DIČ : 2022533062</t>
  </si>
  <si>
    <t>zostatok</t>
  </si>
  <si>
    <t>956 41 Uhrovec</t>
  </si>
  <si>
    <t>IČO : 43955746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</si>
  <si>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</si>
  <si>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</si>
  <si>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</si>
  <si>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</si>
  <si>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</si>
  <si>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</si>
  <si>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</si>
  <si>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</si>
  <si>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</si>
  <si>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</si>
  <si>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alianz slovenská poisťovňa a.s.bn 017 bv  18.11.19-17.11.20</t>
  </si>
  <si>
    <t>havarijné poistenie škoda rapid bn 017 bv 18.11.19-31.12.19 80%</t>
  </si>
  <si>
    <t>havarijné poistenie škoda rapid bn 017 bv 18.11.19-31.12.19 20% vnzd</t>
  </si>
  <si>
    <t>daň havarijné poistenie škoda rapid bn 017 bv 18.11.19-31.12.19 20% vnzd</t>
  </si>
  <si>
    <t xml:space="preserve">daň havarijné poistenie škoda rapid bn 017 bv 18.11.19-31.12.19 80% </t>
  </si>
  <si>
    <t>havarijné poistenie škoda rapid bn 017 bv 01.01.20-17.11.20 80 %</t>
  </si>
  <si>
    <t>havarijné poistenie škoda rapid bn 017 bv 01.01.20-17.11.20 20% vndz</t>
  </si>
  <si>
    <t xml:space="preserve">daň havarijné poistenie škoda rapid bn 017 bv 01.01.20-17.11.20 80% </t>
  </si>
  <si>
    <t>daň havarijné poistenie škoda rapid bn 017 bv 01.01.20-17.11.20 20% vnzd</t>
  </si>
  <si>
    <t>alianz slovenská poisťovňa a.s.hav.poisť. bn 014 cb 14.06.19-13.12.19</t>
  </si>
  <si>
    <t>havarijné poistenie škoda octavia bn 014 cb 14.06.19-13.12.19 20% vndz</t>
  </si>
  <si>
    <t>havarijné poistenie škoda octavia bn 014 cb 14.06.19-13.12.19 80%</t>
  </si>
  <si>
    <t>daň havarijné poistenie škoda octavia bn 014 cb 14.06.19-13.12.19 80%</t>
  </si>
  <si>
    <t>daň havarijné poistenie škoda octavia bn 014 cb 14.06.19-13.12.19 20% vndz</t>
  </si>
  <si>
    <t>alianz slovenská poisťovňa a.s.bn 014 cb 14.12.19-13.06.20</t>
  </si>
  <si>
    <t>havarijné poistenie škoda octavia bn 014 cb 14.12.19-31.12.19 80%</t>
  </si>
  <si>
    <t>havarijné poistenie škoda octavia bn 014 cb 14.12.19-31.12.19 20% vndz</t>
  </si>
  <si>
    <t>havarijné poistenie škoda octavia bn 014 cb 01.01.20-13.06.20 80%</t>
  </si>
  <si>
    <t>havarijné poistenie škoda octavia bn 014 cb 01.01.20-13.06.20 20% vndz</t>
  </si>
  <si>
    <t>daň havarijné poistenie škoda octavia bn 014 cb 14.12.19-31.12.19 80%</t>
  </si>
  <si>
    <t>daň havarijné poistenie škoda octavia bn 014 cb 14.12.19-31.12.19 20% vndz</t>
  </si>
  <si>
    <t>daň havarijné poistenie škoda octavia bn 014 cb 01.01.20-13.06.20 80%</t>
  </si>
  <si>
    <t>daň havarijné poistenie škoda octavia bn 014 cb 01.01.20-13.06.20 20% vndz</t>
  </si>
  <si>
    <t>alianz slovenská poisťovňa a.s. pzp bn 014 cb 14.06.19-13.12.19</t>
  </si>
  <si>
    <t>pzp škoda octavia bn 014 cb 14.06.19-13.12.19 80%</t>
  </si>
  <si>
    <t>pzp škoda octavia bn 014 cb 14.06.19-13.12.19 20% vndz</t>
  </si>
  <si>
    <t>sp 12/18</t>
  </si>
  <si>
    <t>slovak telekom</t>
  </si>
  <si>
    <t>daň z motorových vozidiel 2018</t>
  </si>
  <si>
    <t>poplatok za zmenu</t>
  </si>
  <si>
    <t>ing.lukáčová renáta horné ozorovce</t>
  </si>
  <si>
    <t>doble one sro banská bystrica</t>
  </si>
  <si>
    <t>slovak telekom pevná sieť</t>
  </si>
  <si>
    <t>slovak telekom mobil</t>
  </si>
  <si>
    <t>domeridiana</t>
  </si>
  <si>
    <t>realitná únia slovenskej republiky členský príspevok 2019</t>
  </si>
  <si>
    <t>sp 02/19</t>
  </si>
  <si>
    <t>cbs spol. sro kynceľova</t>
  </si>
  <si>
    <t>idona spol. sro</t>
  </si>
  <si>
    <t>škultéty pavol</t>
  </si>
  <si>
    <t>sp 03/19</t>
  </si>
  <si>
    <t>sp 04/19</t>
  </si>
  <si>
    <t>klubert branislav</t>
  </si>
  <si>
    <t>bankový poplatok za úhradu klubert branislav</t>
  </si>
  <si>
    <t>daňový úrad preučtovanie na daň zo závislej činnosti</t>
  </si>
  <si>
    <t>sp 05/19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</si>
  <si>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</si>
  <si>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</si>
  <si>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</si>
  <si>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</si>
  <si>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</si>
  <si>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</si>
  <si>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</si>
  <si>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</si>
  <si>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</si>
  <si>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</si>
  <si>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</si>
  <si>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</si>
  <si>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sp 06/19</t>
  </si>
  <si>
    <t>cestovné poistenie ing.môciková</t>
  </si>
  <si>
    <t>poplatok za poštovné</t>
  </si>
  <si>
    <t>orange slovensko samsung.galaxy blue   spl.02</t>
  </si>
  <si>
    <t>orange slovensko samsung.galaxy white spl.02</t>
  </si>
  <si>
    <t>daň 07/19</t>
  </si>
  <si>
    <t>zp 07/19</t>
  </si>
  <si>
    <t>sp 07/19</t>
  </si>
  <si>
    <t>orange slovensko samsung.galaxy blue   spl.03</t>
  </si>
  <si>
    <t>orange slovensko samsung.galaxy white spl.03</t>
  </si>
  <si>
    <t>sp 08/19</t>
  </si>
  <si>
    <t>cbs spol sro kynceľova</t>
  </si>
  <si>
    <t>orange slovensko samsung.galaxy blue   spl.04</t>
  </si>
  <si>
    <t>orange slovensko samsung.galaxy white spl.04</t>
  </si>
  <si>
    <t>sp 09/19</t>
  </si>
  <si>
    <t>445architekti sro trenčín</t>
  </si>
  <si>
    <t>orange slovensko samsung.galaxy blue   spl.05</t>
  </si>
  <si>
    <t>orange slovensko samsung.galaxy white spl.05</t>
  </si>
  <si>
    <t>okresný úrad bánovce návrh na vklad do katastra</t>
  </si>
  <si>
    <t>alianz slovenská poisťovňa a.s.škoda rapid pzp bn 017 bv 18.11.19-17.11.20</t>
  </si>
  <si>
    <t>pzp škoda rapid bn 017 bv  18.11.19-31.12.19 80%</t>
  </si>
  <si>
    <t>pzp škoda rapid bn 017 bv  18.11.19-31.12.19 20% vnzd</t>
  </si>
  <si>
    <t>pzp škoda rapid bn 017 bv  01.01.20.-17.11.20 80%</t>
  </si>
  <si>
    <t>pzp škoda rapid bn 017 bv  01.01.20-17.11.20. 20% vnzd</t>
  </si>
  <si>
    <t>sp 10/19</t>
  </si>
  <si>
    <t>poplatok za zrušenie trvaného príkazu</t>
  </si>
  <si>
    <t>orange slovensko samsung.galaxy blue   spl.06</t>
  </si>
  <si>
    <t>orange slovensko samsung.galaxy white spl.06</t>
  </si>
  <si>
    <t>sp 11/19</t>
  </si>
  <si>
    <t>zamestnanci mzdy za 12/2018 dokl. 6012/18</t>
  </si>
  <si>
    <t>realitné služby</t>
  </si>
  <si>
    <t>PL 01/2019</t>
  </si>
  <si>
    <t>PL 02/2019</t>
  </si>
  <si>
    <t>PL 03/2019</t>
  </si>
  <si>
    <t>PL 04/2019</t>
  </si>
  <si>
    <t>PL 05/2019</t>
  </si>
  <si>
    <t>poplatok 3084 gepard finance sro bratislava</t>
  </si>
  <si>
    <t>provízny list 3084 gepard finance sro bratislava</t>
  </si>
  <si>
    <t>poplatok 3676 gepard finance sro bratislava</t>
  </si>
  <si>
    <t>provízny list 3676 gepard finance sro bratislava</t>
  </si>
  <si>
    <t>022</t>
  </si>
  <si>
    <t>082</t>
  </si>
  <si>
    <t>112</t>
  </si>
  <si>
    <t>Zúčtovanie s orgánmi sociálneho zabezpečenia a zdravotného poistenia</t>
  </si>
  <si>
    <t>Ostatné záväzky voči spoločníkom a členom</t>
  </si>
  <si>
    <t xml:space="preserve">Základné imanie </t>
  </si>
  <si>
    <t>Neuhradená strata minulých rokov</t>
  </si>
  <si>
    <t>Ostatné prevádzkové náklady vndz</t>
  </si>
  <si>
    <t xml:space="preserve">TRIEDA "O" </t>
  </si>
  <si>
    <t>Účet</t>
  </si>
  <si>
    <t>Trieda "0"</t>
  </si>
  <si>
    <t xml:space="preserve">TRIEDA "1"  </t>
  </si>
  <si>
    <t>Trieda "1"</t>
  </si>
  <si>
    <t xml:space="preserve">TRIEDA "2" </t>
  </si>
  <si>
    <t>Trieda "2"</t>
  </si>
  <si>
    <t xml:space="preserve">TRIEDA "3" </t>
  </si>
  <si>
    <t>Trieda "3"</t>
  </si>
  <si>
    <t xml:space="preserve">TRIEDA "4"   </t>
  </si>
  <si>
    <t>Trieda "4"</t>
  </si>
  <si>
    <t xml:space="preserve">TRIEDA "5"  </t>
  </si>
  <si>
    <t>Trieda "5"</t>
  </si>
  <si>
    <t>Bez 591 100</t>
  </si>
  <si>
    <t xml:space="preserve">TRIEDA "6"  </t>
  </si>
  <si>
    <t>Trieda "6"</t>
  </si>
  <si>
    <t>Náklady :</t>
  </si>
  <si>
    <t>Tržby :</t>
  </si>
  <si>
    <t xml:space="preserve">Strata/+/ Zisk /-/  </t>
  </si>
  <si>
    <t>Spolu :</t>
  </si>
  <si>
    <t>Zisk/-/ - strata/+/ : /vrátane 591 100 /</t>
  </si>
  <si>
    <t>Hospodársky výsledok pred zdanením</t>
  </si>
  <si>
    <t>Výsledok hospodárenia z hospodárskej činnosti :</t>
  </si>
  <si>
    <t>a/ výnosy</t>
  </si>
  <si>
    <t>b/ náklady</t>
  </si>
  <si>
    <t>Výsledok hospodárenia z finančnej činnosti :</t>
  </si>
  <si>
    <t>Výsledok hospodárenia /zisk - / :</t>
  </si>
  <si>
    <t>Úprava hospodárskeho výsledku :</t>
  </si>
  <si>
    <t>1. Pripočítateľné položky :</t>
  </si>
  <si>
    <t>a/ ph uplatnené 80 % vndz 20 %</t>
  </si>
  <si>
    <t>b/ opravy a údržba 20 % vndz</t>
  </si>
  <si>
    <t>c/ ostatné služby 20 % vndz</t>
  </si>
  <si>
    <t>d/ ostatné dane a poplatky - diaľničná známka 20 %</t>
  </si>
  <si>
    <t>e/ ostatné dane a poplatky 20 % vndz poistenie vozidiel</t>
  </si>
  <si>
    <t>f/ odpisy 20 % vndz</t>
  </si>
  <si>
    <t>2. Odpočítateľné položky :</t>
  </si>
  <si>
    <t>úroky z bežného účtu</t>
  </si>
  <si>
    <t>r. 240 DP PO</t>
  </si>
  <si>
    <t>rozdiel do&gt;uo</t>
  </si>
  <si>
    <t>r. 250 DP PO</t>
  </si>
  <si>
    <t>Základ dane  :</t>
  </si>
  <si>
    <t>Sadzba dane v % :</t>
  </si>
  <si>
    <t>Daň :</t>
  </si>
  <si>
    <t>Daň zaokrúhlená na eurocenty nadol  :</t>
  </si>
  <si>
    <t>Odpočet daňovej straty  :</t>
  </si>
  <si>
    <t>Základ dane :</t>
  </si>
  <si>
    <t>Daň k úhrade :</t>
  </si>
  <si>
    <t>Daňová licencia : k úhrade za rok 2017</t>
  </si>
  <si>
    <t>Zostatok daňovej licencie :</t>
  </si>
  <si>
    <t>md</t>
  </si>
  <si>
    <t>prevod</t>
  </si>
  <si>
    <t>dal</t>
  </si>
  <si>
    <t>702 Konečný účet súvahový</t>
  </si>
  <si>
    <t>P.č.</t>
  </si>
  <si>
    <t>Protiúčet</t>
  </si>
  <si>
    <t>25.</t>
  </si>
  <si>
    <t>26.</t>
  </si>
  <si>
    <t>710 Účet ziskov a strát</t>
  </si>
  <si>
    <t>27.</t>
  </si>
  <si>
    <t>28.</t>
  </si>
  <si>
    <t>29.</t>
  </si>
  <si>
    <t>701 Počiatočný účet súvahový</t>
  </si>
  <si>
    <t>1/</t>
  </si>
  <si>
    <t>2/</t>
  </si>
  <si>
    <t>3/</t>
  </si>
  <si>
    <t>a/ zálohové faktúry</t>
  </si>
  <si>
    <t>b/ provízne listy</t>
  </si>
  <si>
    <t>4/</t>
  </si>
  <si>
    <t>5/</t>
  </si>
  <si>
    <t>Január - December</t>
  </si>
  <si>
    <t>6/</t>
  </si>
  <si>
    <t>Inventarizácia - inventúry  :</t>
  </si>
  <si>
    <t>a/</t>
  </si>
  <si>
    <t>spotreba pohonných hmôt</t>
  </si>
  <si>
    <t>b/</t>
  </si>
  <si>
    <t>c/</t>
  </si>
  <si>
    <t>d/</t>
  </si>
  <si>
    <t>e/</t>
  </si>
  <si>
    <t>f/</t>
  </si>
  <si>
    <t>g/</t>
  </si>
  <si>
    <t>h/</t>
  </si>
  <si>
    <t>2. inventúrny súpis dlhodobého majetku</t>
  </si>
  <si>
    <t>3. podklad k inventúre dlhodobého majetku</t>
  </si>
  <si>
    <t>4. odpisy dlhodobého majetku</t>
  </si>
  <si>
    <t>i/</t>
  </si>
  <si>
    <t>j/</t>
  </si>
  <si>
    <t>7/</t>
  </si>
  <si>
    <t>8/</t>
  </si>
  <si>
    <t>/pred zaučtovaním dane z príjmu/</t>
  </si>
  <si>
    <t>hospodársky výsledok pred zdanením - úprava hosp. výsledku</t>
  </si>
  <si>
    <t>9/</t>
  </si>
  <si>
    <t>/po zaučtovaním dane z príjmu/</t>
  </si>
  <si>
    <t>702 konečný účet súvahový</t>
  </si>
  <si>
    <t>710 účet ziskov a strát</t>
  </si>
  <si>
    <t>701 počiatočný účet súvahový</t>
  </si>
  <si>
    <t>10/</t>
  </si>
  <si>
    <t>11/</t>
  </si>
  <si>
    <t>súvaha</t>
  </si>
  <si>
    <t>výkaz ziskov a strát</t>
  </si>
  <si>
    <t xml:space="preserve">poznámky </t>
  </si>
  <si>
    <t>Učtová osnova - účtovný rozvrh 2019</t>
  </si>
  <si>
    <t>t mobilná sieť 08.12.17-07.01.19</t>
  </si>
  <si>
    <t>192001</t>
  </si>
  <si>
    <t>192002</t>
  </si>
  <si>
    <t>hp 950 xl adamec jaroslav phobosstudio bojnice</t>
  </si>
  <si>
    <t>192003</t>
  </si>
  <si>
    <t>192004</t>
  </si>
  <si>
    <t>orange 907 17.01.-16.02.19</t>
  </si>
  <si>
    <t>orange 911 17.01.-16.02.19</t>
  </si>
  <si>
    <t>192005</t>
  </si>
  <si>
    <t>dobitie kreditu topreality sk sro nové mesto nad váhom 22.01.-21.04.19</t>
  </si>
  <si>
    <t>192006</t>
  </si>
  <si>
    <t>dex station samsung t4h sro košice</t>
  </si>
  <si>
    <t>192007</t>
  </si>
  <si>
    <t>inzercia tajms č.4 double one sro banská bystrica</t>
  </si>
  <si>
    <t>192008</t>
  </si>
  <si>
    <t>t pevná sieť 01.01.-31.01.2019</t>
  </si>
  <si>
    <t>192009</t>
  </si>
  <si>
    <t>inzercia nehnuteľnosti planet media group sro považská bystrica</t>
  </si>
  <si>
    <t>192010</t>
  </si>
  <si>
    <t>preklad ing.lukáčoáv renáta horné ozorovce</t>
  </si>
  <si>
    <t>192011</t>
  </si>
  <si>
    <t>t mobilná sieť 08.01.18-07.02.19</t>
  </si>
  <si>
    <t>192012</t>
  </si>
  <si>
    <t>192013</t>
  </si>
  <si>
    <t>192014</t>
  </si>
  <si>
    <t>inzercia na portáli od 21.02.19-20.08.19 united</t>
  </si>
  <si>
    <t>192015</t>
  </si>
  <si>
    <t>orange 907 17.02.-16.03.19</t>
  </si>
  <si>
    <t>orange 911 17.02.-16.03.19</t>
  </si>
  <si>
    <t>192016</t>
  </si>
  <si>
    <t>192017</t>
  </si>
  <si>
    <t>192018</t>
  </si>
  <si>
    <t>192019</t>
  </si>
  <si>
    <t>EUR</t>
  </si>
  <si>
    <t>t pevná sieť 01.02.-28.02.2019</t>
  </si>
  <si>
    <t>192020</t>
  </si>
  <si>
    <t>192021</t>
  </si>
  <si>
    <t>192022</t>
  </si>
  <si>
    <t>služby na internetovom portále weby group sro zvolen 01.03.19-31.12.19</t>
  </si>
  <si>
    <t>služby na internetovom portále weby group sro zvolen 01.01.20-29.02.20</t>
  </si>
  <si>
    <t>192023</t>
  </si>
  <si>
    <t>192024</t>
  </si>
  <si>
    <t>t mobilná sieť 08.02.19-07.03.19</t>
  </si>
  <si>
    <t>192025</t>
  </si>
  <si>
    <t>orange 907 17.03.-16.04.19</t>
  </si>
  <si>
    <t>orange 911 17.03.-16.03.19</t>
  </si>
  <si>
    <t>192026</t>
  </si>
  <si>
    <t>192027</t>
  </si>
  <si>
    <t>autoservis jakub spol. sro bánovce nad bebravou</t>
  </si>
  <si>
    <t>servis bn 014 cb autoservis jakub spol. sro bánovce 80 %</t>
  </si>
  <si>
    <t>servis bn 014 cb autoservis jakub spol. sro bánovce 20 % vnzd</t>
  </si>
  <si>
    <t>192028</t>
  </si>
  <si>
    <t>inzercia tajms č.13 double one sro banská bystrica</t>
  </si>
  <si>
    <t>192029</t>
  </si>
  <si>
    <t>t pevná sieť 01.03.-31.03.19</t>
  </si>
  <si>
    <t>t mobilná sieť 08.03.-07.04.19</t>
  </si>
  <si>
    <t>192032</t>
  </si>
  <si>
    <t>192033</t>
  </si>
  <si>
    <t>dobitie kreditu topreality sk sro nové mesto nad váhom 22.04.19-21.07.2019</t>
  </si>
  <si>
    <t>192034</t>
  </si>
  <si>
    <t>orange 907 17.04.-16.05.19</t>
  </si>
  <si>
    <t>orange 911 17.04.-16.04.19</t>
  </si>
  <si>
    <t>192035</t>
  </si>
  <si>
    <t>192036</t>
  </si>
  <si>
    <t>výmena xerox adamec jaroslav phobosstudio bojnice</t>
  </si>
  <si>
    <t>192037</t>
  </si>
  <si>
    <t>t pevná sieť 01.04.-30.04.19</t>
  </si>
  <si>
    <t>192038</t>
  </si>
  <si>
    <t>192039</t>
  </si>
  <si>
    <t>inzercia tajms č.18 double one sro banská bystrica</t>
  </si>
  <si>
    <t>192040</t>
  </si>
  <si>
    <t>192041</t>
  </si>
  <si>
    <t>orange 907 17.05.-16.06.19</t>
  </si>
  <si>
    <t>orange 911 17.05.-16.06.19</t>
  </si>
  <si>
    <t>192042</t>
  </si>
  <si>
    <t>192043</t>
  </si>
  <si>
    <t>narks infoservis a.s.bratislava</t>
  </si>
  <si>
    <t>192044</t>
  </si>
  <si>
    <t>isso s.r.o. prievidza</t>
  </si>
  <si>
    <t>office 365 personal isso sro prievidza</t>
  </si>
  <si>
    <t>192045</t>
  </si>
  <si>
    <t>t mobilná sieť 08.04.-07.05.19</t>
  </si>
  <si>
    <t>t pevná sieť 01.05.-31.05.19</t>
  </si>
  <si>
    <t>t mobilná sieť 08.05.-07.06.19</t>
  </si>
  <si>
    <t>orange 907 17.06.-16.07.19</t>
  </si>
  <si>
    <t>orange 911 17.06.-16.07.19</t>
  </si>
  <si>
    <t>192046</t>
  </si>
  <si>
    <t>poplatok za komunálny odpad mesto bánovce nad bebravou</t>
  </si>
  <si>
    <t>192047</t>
  </si>
  <si>
    <t>192048</t>
  </si>
  <si>
    <t>192049</t>
  </si>
  <si>
    <t>192050</t>
  </si>
  <si>
    <t>192051</t>
  </si>
  <si>
    <t>192052</t>
  </si>
  <si>
    <t>ticket services sro bratislava</t>
  </si>
  <si>
    <t>stravné lístky ticket services sro bratislava</t>
  </si>
  <si>
    <t>služby ticket services sro bratislava</t>
  </si>
  <si>
    <t>192053</t>
  </si>
  <si>
    <t>ticket service sro bratislava</t>
  </si>
  <si>
    <t>stravné lístky ticket service sro bratislava</t>
  </si>
  <si>
    <t>služby ticket service sro bratislava</t>
  </si>
  <si>
    <t>t pevná sieť 01.06.-30.06.19</t>
  </si>
  <si>
    <t>t mobilná sieť 08.06.-07.07.19</t>
  </si>
  <si>
    <t>orange 907 17.07.-16.08.19</t>
  </si>
  <si>
    <t>orange 911 17.07.-16.08.19</t>
  </si>
  <si>
    <t>192054</t>
  </si>
  <si>
    <t>192055</t>
  </si>
  <si>
    <t>inzercia tajms č.26 double one sro banská bystrica</t>
  </si>
  <si>
    <t>192056</t>
  </si>
  <si>
    <t>192057</t>
  </si>
  <si>
    <t>192058</t>
  </si>
  <si>
    <t>192059</t>
  </si>
  <si>
    <t>192060</t>
  </si>
  <si>
    <t>192061</t>
  </si>
  <si>
    <t>192062</t>
  </si>
  <si>
    <t>192063</t>
  </si>
  <si>
    <t>192064</t>
  </si>
  <si>
    <t>t pevná sieť 01.07.-31.07.19</t>
  </si>
  <si>
    <t>t mobilná sieť 08.07.-07.08.19</t>
  </si>
  <si>
    <t>reklamná kampaň united classifieds sro ba 21.08.18-31.12.19</t>
  </si>
  <si>
    <t>reklamná kampaň united classifieds sro ba 01.01.20-20.02.20</t>
  </si>
  <si>
    <t>orange 907 17.08.-16.09.19</t>
  </si>
  <si>
    <t>orange 911 17.08.-16.09.19</t>
  </si>
  <si>
    <t>kredit narks infoservis a.s. reality sk</t>
  </si>
  <si>
    <t>dobitie kreditu topreality sk sro nové mesto nad váhom 23.07.19 - 22.10.19</t>
  </si>
  <si>
    <t>192065</t>
  </si>
  <si>
    <t>192067</t>
  </si>
  <si>
    <t>192066</t>
  </si>
  <si>
    <t>192068</t>
  </si>
  <si>
    <t>192069</t>
  </si>
  <si>
    <t>192070</t>
  </si>
  <si>
    <t>preklad  ing.lukáčová renáta horné ozorovce</t>
  </si>
  <si>
    <t>192071</t>
  </si>
  <si>
    <t>192072</t>
  </si>
  <si>
    <t>t pevná sieť 01.08.-31.08.19</t>
  </si>
  <si>
    <t>t mobilná sieť 08.08.-07.09.19</t>
  </si>
  <si>
    <t>orange 907 17.09.-16.10.19</t>
  </si>
  <si>
    <t>orange 911 17.09.-16.10.19</t>
  </si>
  <si>
    <t>192073</t>
  </si>
  <si>
    <t>inzercia č.32 double one sro banská bystrica</t>
  </si>
  <si>
    <t>192074</t>
  </si>
  <si>
    <t>hosting websupport sro bratislava od 18.09.19-31.12.19</t>
  </si>
  <si>
    <t>hosting websupport sro bratislava od 01.01.20-17.09.20</t>
  </si>
  <si>
    <t>doména websupport sro bratislava od 21.09.19-31.12.19</t>
  </si>
  <si>
    <t>doména websupport sro bratislava od 01.01.20-20.09.20</t>
  </si>
  <si>
    <t>192075</t>
  </si>
  <si>
    <t>192076</t>
  </si>
  <si>
    <t>renovácia kazety mip sro prievidza</t>
  </si>
  <si>
    <t>192077</t>
  </si>
  <si>
    <t>192078</t>
  </si>
  <si>
    <t>kniha s partnermi prezentácia cbs spol sro kynceľova</t>
  </si>
  <si>
    <t>192079</t>
  </si>
  <si>
    <t>prebal na knihu cbs spol sro kynceľova</t>
  </si>
  <si>
    <t>192080</t>
  </si>
  <si>
    <t>192081</t>
  </si>
  <si>
    <t>192082</t>
  </si>
  <si>
    <t>192083</t>
  </si>
  <si>
    <t>192084</t>
  </si>
  <si>
    <t>právne služby mgr.škultéty rastislav bánovce nad bebravou</t>
  </si>
  <si>
    <t>192085</t>
  </si>
  <si>
    <t>t pevná sieť 01.09.-30.09.19</t>
  </si>
  <si>
    <t>192086</t>
  </si>
  <si>
    <t>t mobilná sieť 08.09.-07.10.19</t>
  </si>
  <si>
    <t>192087</t>
  </si>
  <si>
    <t>192088</t>
  </si>
  <si>
    <t>192089</t>
  </si>
  <si>
    <t>192090</t>
  </si>
  <si>
    <t>inzercia 22.10.19.-31.12.19. topreality sk nové mesto nad váhom</t>
  </si>
  <si>
    <t>inzercia 01.01.20-21.01.20. topreality sk nové mesto nad váhom</t>
  </si>
  <si>
    <t>orange 907 17.10.-16.11.19</t>
  </si>
  <si>
    <t>orange 911 17.10.-16.11.19</t>
  </si>
  <si>
    <t>192091</t>
  </si>
  <si>
    <t>192092</t>
  </si>
  <si>
    <t>192093</t>
  </si>
  <si>
    <t>sprostredkovanie pri predaji nehnuteľnosti 445architekti sro trenčín</t>
  </si>
  <si>
    <t>192094</t>
  </si>
  <si>
    <t>t pevná sieť 01.10.-31.10.19</t>
  </si>
  <si>
    <t>192095</t>
  </si>
  <si>
    <t>t mobilná sieť 08.10.-07.11.19</t>
  </si>
  <si>
    <t>192096</t>
  </si>
  <si>
    <t>192097</t>
  </si>
  <si>
    <t>orange 907 17.11.-16.12.19</t>
  </si>
  <si>
    <t>orange 911 17.11.-16.12.19</t>
  </si>
  <si>
    <t>192098</t>
  </si>
  <si>
    <t>192099</t>
  </si>
  <si>
    <t>t pevná sieť 01.11.-30.11.19</t>
  </si>
  <si>
    <t>t mobilná sieť 08.11.-07.12.19</t>
  </si>
  <si>
    <t>orange 907 17.12.-16.01.20</t>
  </si>
  <si>
    <t>orange 911 17.12.-16.01.20</t>
  </si>
  <si>
    <t>192100</t>
  </si>
  <si>
    <t>192101</t>
  </si>
  <si>
    <t>192102</t>
  </si>
  <si>
    <t>192103</t>
  </si>
  <si>
    <t>192104</t>
  </si>
  <si>
    <t>192105</t>
  </si>
  <si>
    <t>192106</t>
  </si>
  <si>
    <t>192107</t>
  </si>
  <si>
    <t>t pevná sieť 01.12.-31.12.19</t>
  </si>
  <si>
    <t>192108</t>
  </si>
  <si>
    <t>PL04/2019</t>
  </si>
  <si>
    <t>poplatok 3805 gepard finance sro bratislava</t>
  </si>
  <si>
    <t>provízny list 3805 gepard finance sro bratislava</t>
  </si>
  <si>
    <t>poplatok 3951 gepard finance sro bratislava</t>
  </si>
  <si>
    <t>provízny list 3951 gepard finance sro bratislava</t>
  </si>
  <si>
    <t>001/2019</t>
  </si>
  <si>
    <t>Z001/2019</t>
  </si>
  <si>
    <t>Z002/2019</t>
  </si>
  <si>
    <t>Z003/2019</t>
  </si>
  <si>
    <t>Z004/2019</t>
  </si>
  <si>
    <t>Z005/2019</t>
  </si>
  <si>
    <t>hricová miriam bánovce nad bebravou</t>
  </si>
  <si>
    <t>meliš tomáš bánovce nad bebravou</t>
  </si>
  <si>
    <t>lakatoš ladislav trebišov</t>
  </si>
  <si>
    <t>drozdík martin bánovce nad bebravou</t>
  </si>
  <si>
    <t>ing.bátorová renáta bánovce nad bebravou</t>
  </si>
  <si>
    <t>002/2019</t>
  </si>
  <si>
    <t>003/2019</t>
  </si>
  <si>
    <t>004/2019</t>
  </si>
  <si>
    <t>005/2019</t>
  </si>
  <si>
    <t>006/2019</t>
  </si>
  <si>
    <t>007/2019</t>
  </si>
  <si>
    <t>008/2019</t>
  </si>
  <si>
    <t>009/2019</t>
  </si>
  <si>
    <t>010/2019</t>
  </si>
  <si>
    <t>011/2019</t>
  </si>
  <si>
    <t>012/2019</t>
  </si>
  <si>
    <t>013/2019</t>
  </si>
  <si>
    <t>014/2019</t>
  </si>
  <si>
    <t>015/2019</t>
  </si>
  <si>
    <t>016/2019</t>
  </si>
  <si>
    <t>017/2019</t>
  </si>
  <si>
    <t>018/2019</t>
  </si>
  <si>
    <t>019/2019</t>
  </si>
  <si>
    <t>020/2019</t>
  </si>
  <si>
    <t>021/2019</t>
  </si>
  <si>
    <t>022/2019</t>
  </si>
  <si>
    <t>023/2019</t>
  </si>
  <si>
    <t>024/2019</t>
  </si>
  <si>
    <t>025/2019</t>
  </si>
  <si>
    <t>026/2019</t>
  </si>
  <si>
    <t>027/2019</t>
  </si>
  <si>
    <t>028/2019</t>
  </si>
  <si>
    <t>029/2019</t>
  </si>
  <si>
    <t>030/2019</t>
  </si>
  <si>
    <t>031/2019</t>
  </si>
  <si>
    <t>032/2019</t>
  </si>
  <si>
    <t>033/2019</t>
  </si>
  <si>
    <t>034/2019</t>
  </si>
  <si>
    <t>035/2019</t>
  </si>
  <si>
    <t>036/2019</t>
  </si>
  <si>
    <t>037/2019</t>
  </si>
  <si>
    <t>038/2019</t>
  </si>
  <si>
    <t>039/2019</t>
  </si>
  <si>
    <t>ing.zdychavský juraj partizánske</t>
  </si>
  <si>
    <t>majbová alena bánovce nad bebravou</t>
  </si>
  <si>
    <t>kapko tomáš bánovce nad bebravou</t>
  </si>
  <si>
    <t>wagnermed sro bánovce nad bebravou</t>
  </si>
  <si>
    <t>mta slovakia sro bánovce nad bebravou</t>
  </si>
  <si>
    <t>stavbi sro bánovce nad bebravou</t>
  </si>
  <si>
    <t>idona sro bánovce nad bebravou</t>
  </si>
  <si>
    <t>škultéty pavol bánovce nad bebravou</t>
  </si>
  <si>
    <t>hadvig martin bánovce nad bebravou</t>
  </si>
  <si>
    <t>ondrušek peter uhrovec</t>
  </si>
  <si>
    <t>hp počítač isso sro prievidza</t>
  </si>
  <si>
    <t>lio miroslav bánovce nad bebravou</t>
  </si>
  <si>
    <t>trebichavská tamara žitná radiša</t>
  </si>
  <si>
    <t>zubová petra trenčín</t>
  </si>
  <si>
    <t>klubert branislav trebišov</t>
  </si>
  <si>
    <t>banex autodiely sro bánovce nad bebravou</t>
  </si>
  <si>
    <t>kováč milan bánovce nad bebravou</t>
  </si>
  <si>
    <t>kukuľová žaneta bánovce nad bebravou</t>
  </si>
  <si>
    <t>mgr.sečánska kristína bánovce nad bebravou</t>
  </si>
  <si>
    <t>škultétyová natália horné ozorovce</t>
  </si>
  <si>
    <t>mudr.hamžíková dagmar devínska nová ves bratislava</t>
  </si>
  <si>
    <t>ing.sýkorová anna bratislava staré mesto</t>
  </si>
  <si>
    <t>botková lenka uhrovec</t>
  </si>
  <si>
    <t>švikruha ľudovít trenčín</t>
  </si>
  <si>
    <t>pavlenová monika hradište</t>
  </si>
  <si>
    <t>vallová michaela skačany</t>
  </si>
  <si>
    <t>mgr.art.jabrocký martin bánovce nad bebravou</t>
  </si>
  <si>
    <t>majerhofer jozef šišov</t>
  </si>
  <si>
    <t>botka branislav bánovce nad bebravou</t>
  </si>
  <si>
    <t>jvm3 sro bánovce nad bebravou</t>
  </si>
  <si>
    <t>bezáková andrea bánovce nad bebravou</t>
  </si>
  <si>
    <t>ing.môciková vrátená súkromná platba 01.03.2019 bv 03</t>
  </si>
  <si>
    <t>192030</t>
  </si>
  <si>
    <t>192031</t>
  </si>
  <si>
    <t>odrušek peter uhrovec</t>
  </si>
  <si>
    <t>kukulová žaneta bánovce nad bebravou</t>
  </si>
  <si>
    <t>ing.môciková viera súkromná platba allianz</t>
  </si>
  <si>
    <t>030/2029</t>
  </si>
  <si>
    <t>topreality sro nové mesto nad váhom</t>
  </si>
  <si>
    <t>bezaková andrea bánovce nad bebravou</t>
  </si>
  <si>
    <t>brigant ján bánovce nad bebravou realitné služby</t>
  </si>
  <si>
    <t>kovačik peter bánovce nad bebravou</t>
  </si>
  <si>
    <t>nákup mobilný telefón samsung galaxy A50 blue</t>
  </si>
  <si>
    <t>nákup mobilný telefón samsung galaxy A40 white</t>
  </si>
  <si>
    <t>ing.môciková viera príjem za stravné lístky</t>
  </si>
  <si>
    <t xml:space="preserve"> majbová alena bánovce nad bebravou</t>
  </si>
  <si>
    <t>kapko tomáš vlčkovo</t>
  </si>
  <si>
    <t>fast plus sro prev.planeo bánovce kalkulačka</t>
  </si>
  <si>
    <t>212001</t>
  </si>
  <si>
    <t>211013</t>
  </si>
  <si>
    <t>211019</t>
  </si>
  <si>
    <t>211028</t>
  </si>
  <si>
    <t>211029</t>
  </si>
  <si>
    <t>211030</t>
  </si>
  <si>
    <t>211034</t>
  </si>
  <si>
    <t>čs slovnaft prev.bánovce nad bebravou  bn 17 bv 80 %</t>
  </si>
  <si>
    <t>čs slovnaft prev.bánovce nad bebravou  bn 17 bv 20 %</t>
  </si>
  <si>
    <t>čs slovnaft bánovce nad bebravou bn 014 cb 80 %</t>
  </si>
  <si>
    <t>čs slovnaft bánovce nad bebravou bn 014 cb 20 %</t>
  </si>
  <si>
    <t>211046</t>
  </si>
  <si>
    <t>čs tanker topoľčany prev.gibber b.bystrica bn 014 cb 80 %</t>
  </si>
  <si>
    <t>čs tanker topoľčany prev.gibber b.bystrica bn 014 cb 20 %</t>
  </si>
  <si>
    <t>čs slovnaft bánovce nad bebravou bn 017 cb 80 %</t>
  </si>
  <si>
    <t>čs slovnaft bánovce nad bebravou bn 017 cb 20 % vnzd</t>
  </si>
  <si>
    <t>čs slovnaft bánovce nad bebravou bn 014 cb 20 % vnzd</t>
  </si>
  <si>
    <t>čs slovnaft a.s. bánovce bn 014 cb ph 20 % vnzd</t>
  </si>
  <si>
    <t>čs slovnaft a.s. bánovce bn 017 bv ph 20 % vnzd</t>
  </si>
  <si>
    <t>panta rei sro trenčín zákon o vlastníctve bytov</t>
  </si>
  <si>
    <t>elektrosped a.s.prev.datart elektro trenčín adaptér do auta</t>
  </si>
  <si>
    <t>tesco stores a.s. prev.bánovce kancelárske potreby</t>
  </si>
  <si>
    <t>orange slovensko príslušenstvo do mobilu ochranné sklo</t>
  </si>
  <si>
    <t>211116</t>
  </si>
  <si>
    <t>orange slovensko a.s. samsung.galaxy blue akontácia</t>
  </si>
  <si>
    <t>orange slovensko a.s. samsung.galaxy white akontácia</t>
  </si>
  <si>
    <t>211073</t>
  </si>
  <si>
    <t>211074</t>
  </si>
  <si>
    <t>212022</t>
  </si>
  <si>
    <t>211085</t>
  </si>
  <si>
    <t>211086</t>
  </si>
  <si>
    <t>211091</t>
  </si>
  <si>
    <t>212026</t>
  </si>
  <si>
    <t>211114</t>
  </si>
  <si>
    <t>211123</t>
  </si>
  <si>
    <t>čs slovnaft bánovce nad bebravou bn 014 cb 80 % diaľničná známka</t>
  </si>
  <si>
    <t>čs slovnaft bánovce nad bebravou bn 014 cb 20 % vnzd diaľničná známka</t>
  </si>
  <si>
    <t>211133</t>
  </si>
  <si>
    <t>fast plus sro prev.planeo bánovce tablet</t>
  </si>
  <si>
    <t>selecká oľga bánovce nad bebravou realitné služby</t>
  </si>
  <si>
    <t>211142</t>
  </si>
  <si>
    <t>212032</t>
  </si>
  <si>
    <t>ing.môciková vrátená súkromná platba 29.07.2019 bv 07</t>
  </si>
  <si>
    <t>čs slovnaft komárno bn 014 cb 80 %</t>
  </si>
  <si>
    <t>čs slovnaft komárno bn 014 cb 20 %vnzd</t>
  </si>
  <si>
    <t>212033</t>
  </si>
  <si>
    <t>212034</t>
  </si>
  <si>
    <t>211151</t>
  </si>
  <si>
    <t>ing.môcik marián pôžička spoločnosti</t>
  </si>
  <si>
    <t>ing.môciková viera pôžička spoločnosti</t>
  </si>
  <si>
    <t>211169</t>
  </si>
  <si>
    <t>211170</t>
  </si>
  <si>
    <t>211171</t>
  </si>
  <si>
    <t>ing.môciková vrátená súkromná platba 26.09.2019 bv 09</t>
  </si>
  <si>
    <t>211184</t>
  </si>
  <si>
    <t>211188</t>
  </si>
  <si>
    <t>211193</t>
  </si>
  <si>
    <t>211206</t>
  </si>
  <si>
    <t>211213</t>
  </si>
  <si>
    <t>212045</t>
  </si>
  <si>
    <t>čs jopi sro makov prev.príbovce bn 017 bv 80 %</t>
  </si>
  <si>
    <t>čs jopi sro makov prev.príbovce bn 017 bv 20 % vnzd</t>
  </si>
  <si>
    <t>at slovensko sro bánovce bn 014 cb služby pneuservisu 80 %</t>
  </si>
  <si>
    <t>at slovensko sro bánovce bn 014 cb služby pneuservisu 20 % vnzd</t>
  </si>
  <si>
    <t>211221</t>
  </si>
  <si>
    <t>211232</t>
  </si>
  <si>
    <t>211235</t>
  </si>
  <si>
    <t>211236</t>
  </si>
  <si>
    <t>212048</t>
  </si>
  <si>
    <t>212049</t>
  </si>
  <si>
    <t>211239</t>
  </si>
  <si>
    <t>211240</t>
  </si>
  <si>
    <t>211241</t>
  </si>
  <si>
    <t>211242</t>
  </si>
  <si>
    <t>211244</t>
  </si>
  <si>
    <t>211245</t>
  </si>
  <si>
    <t>211246</t>
  </si>
  <si>
    <t>211247</t>
  </si>
  <si>
    <t>212050</t>
  </si>
  <si>
    <t>211249</t>
  </si>
  <si>
    <t>211250</t>
  </si>
  <si>
    <t>211251</t>
  </si>
  <si>
    <t>212051</t>
  </si>
  <si>
    <t>211252</t>
  </si>
  <si>
    <t>211253</t>
  </si>
  <si>
    <t>211254</t>
  </si>
  <si>
    <t>211255</t>
  </si>
  <si>
    <t>spolu :</t>
  </si>
  <si>
    <t>Prítomní :</t>
  </si>
  <si>
    <t>Pod Vodojemom 33/465</t>
  </si>
  <si>
    <t>rozdelenie výsledku hospodárenia 2018</t>
  </si>
  <si>
    <t>hv 2018 preučovanie na nerozdelený zisk</t>
  </si>
  <si>
    <t>odpis pohľadávky galová katarína bánovce nad bebravou 2013</t>
  </si>
  <si>
    <t>201303</t>
  </si>
  <si>
    <t>daň z príjmu právnickych osôb 2019</t>
  </si>
  <si>
    <t>daňový úrad daň z motorových vozidiel 2019</t>
  </si>
  <si>
    <t>škoda rapid bn 017 zučtovanie nadspotreby do vnzd</t>
  </si>
  <si>
    <t>predpis dane z motorových vozidiel 2019 bn 014 cb</t>
  </si>
  <si>
    <t>počítač hp zaradenie isso sro prievidza</t>
  </si>
  <si>
    <t>odpis počítač hp</t>
  </si>
  <si>
    <t>botka branislav biskupice</t>
  </si>
  <si>
    <t>mgr.arch.jabrocký martin bánovce nad bebravou</t>
  </si>
  <si>
    <t>Iné záväzky - orange samsung galaxy A50 blue</t>
  </si>
  <si>
    <t>Iné záväzky - orange samsung galaxy A40 white</t>
  </si>
  <si>
    <t>orange slovensko samsung.galaxy blue 07/19  spl.01</t>
  </si>
  <si>
    <t>orange slovensko samsung.galaxy white 07/19 spl.01</t>
  </si>
  <si>
    <t>orange slovensko a.s. samsung.galaxy blue 07/19  spl.01</t>
  </si>
  <si>
    <t>orange slovensko a.s. samsung.galaxy white 07/19 spl.01</t>
  </si>
  <si>
    <t>orange slovensko a.s. samsung.galaxy blue 08/19 spl.02</t>
  </si>
  <si>
    <t>orange slovensko a.s. samsung.galaxy white 08/19 spl.02</t>
  </si>
  <si>
    <t>orange slovensko a.s. samsung.galaxy blue 09/19 spl.03</t>
  </si>
  <si>
    <t>orange slovensko a.s. samsung.galaxy white 09/19 spl.03</t>
  </si>
  <si>
    <t>orange slovensko a.s. samsung.galaxy blue 10/19 spl.04</t>
  </si>
  <si>
    <t>orange slovensko a.s. samsung.galaxy white 10/19 spl.04</t>
  </si>
  <si>
    <t>orange slovensko a.s. samsung.galaxy blue 11/19 spl.05</t>
  </si>
  <si>
    <t>orange slovensko a.s. samsung.galaxy white 11/19 spl.05</t>
  </si>
  <si>
    <t>orange slovensko a.s. samsung.galaxy blue 12/19 spl.06</t>
  </si>
  <si>
    <t>orange slovensko a.s. samsung.galaxy white 12/19 spl.06</t>
  </si>
  <si>
    <t>orange slovensko a.s. samsung.galaxy blue 01/20 spl.07</t>
  </si>
  <si>
    <t>orange slovensko a.s. samsung.galaxy white 01/20 spl.07</t>
  </si>
  <si>
    <t>Ostatné dane a poplatky - správne poplatky overenie podpisov</t>
  </si>
  <si>
    <t>Odpis pohľadávky</t>
  </si>
  <si>
    <t xml:space="preserve">Inventarizácia účtov : </t>
  </si>
  <si>
    <t xml:space="preserve">211 000, 213 000, 221 000, 261 000 </t>
  </si>
  <si>
    <t>Dátum uskutočnenia inventarizácie :</t>
  </si>
  <si>
    <t>Ing. Môcik Marian</t>
  </si>
  <si>
    <t>Ing. Môciková Viera</t>
  </si>
  <si>
    <t>Zostatok v pokladni EUR súhlasí so zostatkom vykázným v učtovnej evidencii.</t>
  </si>
  <si>
    <t>Stravné lístky</t>
  </si>
  <si>
    <t>počet</t>
  </si>
  <si>
    <t>Bežný účet VÚB</t>
  </si>
  <si>
    <t>č.účtu : 2414296453/0200</t>
  </si>
  <si>
    <t>Zostatok na bežnom  účte súhlasí so zostatkom vykázným v učtovnej evidencii.</t>
  </si>
  <si>
    <t>Podpis :</t>
  </si>
  <si>
    <t>.....................................................................</t>
  </si>
  <si>
    <t>..................................................................</t>
  </si>
  <si>
    <t>Dátum vykonania inventúry - inventarizácie  :</t>
  </si>
  <si>
    <t xml:space="preserve">Inventúra pokladne </t>
  </si>
  <si>
    <t>Dátum uskutočnenia inventúry :</t>
  </si>
  <si>
    <t>Skutočný stav hotovosti pokladne :</t>
  </si>
  <si>
    <t>hodnota</t>
  </si>
  <si>
    <t>18</t>
  </si>
  <si>
    <t>1</t>
  </si>
  <si>
    <t>Slovom :</t>
  </si>
  <si>
    <t>Dátum vykonania inventúry :</t>
  </si>
  <si>
    <t>Pohľadávky EUR</t>
  </si>
  <si>
    <t>Záväzky EUR</t>
  </si>
  <si>
    <t>Uradené EUR</t>
  </si>
  <si>
    <t>Doklad číslo</t>
  </si>
  <si>
    <t>Zostatok pohľad.</t>
  </si>
  <si>
    <t>Zostatok záväzky</t>
  </si>
  <si>
    <t>365100</t>
  </si>
  <si>
    <t>zäväzky voči spoločníkom .ing.môcik</t>
  </si>
  <si>
    <t>365200</t>
  </si>
  <si>
    <t>zäväzky voči spoloč.ing.môciková</t>
  </si>
  <si>
    <t>záväzky voči spoločníkom zč</t>
  </si>
  <si>
    <t>S P O L U :</t>
  </si>
  <si>
    <t>Inventarizácia účtov :  311 000 :</t>
  </si>
  <si>
    <t>suma :</t>
  </si>
  <si>
    <t>splatnosť :</t>
  </si>
  <si>
    <t>Inventarizácia účtov :  311 100 :</t>
  </si>
  <si>
    <t>Odberatelia provízia Gepard finance sro Bratislava</t>
  </si>
  <si>
    <t>Neuhradená faktúra č. 005/2015</t>
  </si>
  <si>
    <t>Inventarizácia účtov :  314 100 :</t>
  </si>
  <si>
    <t>Poskytnutý preddavok dokl. 3003/16</t>
  </si>
  <si>
    <t>vub.a.s.bratislava zábezpeka</t>
  </si>
  <si>
    <t>130,17</t>
  </si>
  <si>
    <t>Inventarizácia účtov :  321 000 :</t>
  </si>
  <si>
    <t>Neuhradená faktúra č. 162131</t>
  </si>
  <si>
    <t>Neuhradená faktúra č. 162140</t>
  </si>
  <si>
    <t>Inventarizácia účtov :  336 100 :</t>
  </si>
  <si>
    <t>Zučt.s org.soc.zabezpeč.-zdravotná poisťovňa</t>
  </si>
  <si>
    <t>Inventarizácia účtov :  336 200 :</t>
  </si>
  <si>
    <t>Zučt.s org.soc.zabezpeč.-sociálna poisťovňa</t>
  </si>
  <si>
    <t>Inventarizácia účtov :  341 000 :</t>
  </si>
  <si>
    <t>Daň z príjmu</t>
  </si>
  <si>
    <t>Inventarizácia účtov :  342 000 :</t>
  </si>
  <si>
    <t>Ostatné priame dane</t>
  </si>
  <si>
    <t>Inventarizácia účtov :  345 000 :</t>
  </si>
  <si>
    <t>Inventarizácia účtov :  365 100 :</t>
  </si>
  <si>
    <t>Ostatné záväzky voči spoločníkoma členom ing.môcik</t>
  </si>
  <si>
    <t>Pôžička poskytnutá spoločnosti - ing.môcik marián</t>
  </si>
  <si>
    <t>Inventarizácia účtov :  365 200 :</t>
  </si>
  <si>
    <t>Ostatné záväzky voči spoločníkoma členom ing.môciková</t>
  </si>
  <si>
    <t>Pôžička poskytnutá spoločnosti - ing.môciková viera</t>
  </si>
  <si>
    <t>Inventarizácia účtov :  366 000 :</t>
  </si>
  <si>
    <t>Záväzky voči spoločníkom  zo záv.činnosti</t>
  </si>
  <si>
    <t>Inventarizácia účtov :  379 000 :</t>
  </si>
  <si>
    <t>Inventarizačné rozdiely : žiadne</t>
  </si>
  <si>
    <t>Zostatok v pokladni k 31.12.2019 :</t>
  </si>
  <si>
    <t>Zostatok vykázaný v hlavnej knihe k 31.12.2019 :</t>
  </si>
  <si>
    <t>doložiť faktúru č. 192066 - t pevná sieť suma 37,00 EUR -dátum dodania 31.07.2019</t>
  </si>
  <si>
    <t>Zostatok stravných lístkov  k 31.12.2019 :</t>
  </si>
  <si>
    <t>Zostatok stravných lístkov v EUR :  á 4 EUR počet 78 ks :</t>
  </si>
  <si>
    <t>Zostatok vykázaný v hlavnej knihe k 31.12.2019 v EUR :</t>
  </si>
  <si>
    <t>Zostatok na bežnom účte k 31.12.2019 :</t>
  </si>
  <si>
    <t>Zostatok bežného účtu v učtovnej evidencii k 31.12.2019 :</t>
  </si>
  <si>
    <t>Zostatok na bežnom účte k 31.12.2019  :</t>
  </si>
  <si>
    <t>Zostatok v učtovnej evidencii k 31.12.2019 :</t>
  </si>
  <si>
    <t>12</t>
  </si>
  <si>
    <t>19</t>
  </si>
  <si>
    <t>5</t>
  </si>
  <si>
    <t>11</t>
  </si>
  <si>
    <t>14</t>
  </si>
  <si>
    <t>4</t>
  </si>
  <si>
    <t>Dvetisícšesťstopäťdesiatsedem 81/100 €</t>
  </si>
  <si>
    <t>Zostatok pokladne súhlasí so zostatkom vykázaným v učtovnej evidencii k 31.12.20.19</t>
  </si>
  <si>
    <t>Kniha pohľadávok a záväzkov k 31.12.2019</t>
  </si>
  <si>
    <t>6012/19</t>
  </si>
  <si>
    <t>zdravotné poistenie 12/19</t>
  </si>
  <si>
    <t>sociálne poistenie 12/19</t>
  </si>
  <si>
    <t>3012/19</t>
  </si>
  <si>
    <t>daň z príjmu po 2019</t>
  </si>
  <si>
    <t>daň zo  mzdy 12/19</t>
  </si>
  <si>
    <t>daň z motorových vozidiel 2019</t>
  </si>
  <si>
    <t>379100</t>
  </si>
  <si>
    <t>379200</t>
  </si>
  <si>
    <t xml:space="preserve">    Inventarizácia pohľadávok a záväzkov k 31.12.2019</t>
  </si>
  <si>
    <t>Zostatky účtov v knihe pohľadávok a záväzkov k 31.12.2019 súhlasia so zostatkami vykazovanými v účtovnej evidencii.</t>
  </si>
  <si>
    <t>Uhrovec : k 31.12.2019</t>
  </si>
  <si>
    <t>Uhrovec : 31.12.2019</t>
  </si>
  <si>
    <t xml:space="preserve">ing.môciková viera spoločník vrátenie pôžičky </t>
  </si>
  <si>
    <t>Neuhradená faktúra č. 035/2019</t>
  </si>
  <si>
    <t>Neuhradená faktúra č.192104</t>
  </si>
  <si>
    <t>Neuhradená faktúra č.192106</t>
  </si>
  <si>
    <t>Neuhradená faktúra č.192107</t>
  </si>
  <si>
    <t>Neuhradená faktúra č.192108</t>
  </si>
  <si>
    <t>Neuhradené odvody do zdravotnej poisťovne za mesiac december 2019</t>
  </si>
  <si>
    <t>Neuhradené odvody do sociálnej poisťovne za mesiac december 2019</t>
  </si>
  <si>
    <t>Neuhradená daň z príjmu právnických osôb za rok 2019</t>
  </si>
  <si>
    <t>Neuhradená daň zo mzdy za mesiac december 2019</t>
  </si>
  <si>
    <t>Neuhradená daň z motorových vozidiel za rok 2019</t>
  </si>
  <si>
    <t>Nevyplatená mzda za mesiac december 2019</t>
  </si>
  <si>
    <t xml:space="preserve">  Inventúry - inventarizácie 2019</t>
  </si>
  <si>
    <t>Zostatky účtov k 31.12.2019 - analytika</t>
  </si>
  <si>
    <t>Zostatky účtov k 31.12.2019 - syntetika</t>
  </si>
  <si>
    <t>042</t>
  </si>
  <si>
    <t>Obstaranie dlhodobého hmotného majetku</t>
  </si>
  <si>
    <t xml:space="preserve">    Zostatky účtov podľa tried k 31.12.2019</t>
  </si>
  <si>
    <t>K 31.12.2019</t>
  </si>
  <si>
    <t>f/odpis pohľadávky</t>
  </si>
  <si>
    <t>Hospodársky výsledok po úprave / strata +/ :</t>
  </si>
  <si>
    <t>Prevod účtov na konci roka 2019</t>
  </si>
  <si>
    <t>30.</t>
  </si>
  <si>
    <t>Počiatočné stavy účtov k 01.01.2020</t>
  </si>
  <si>
    <t xml:space="preserve">    Učtovná uzávierka za rok 2019</t>
  </si>
  <si>
    <t>Obsah 2019</t>
  </si>
  <si>
    <t>DENNÍK 2019</t>
  </si>
  <si>
    <t>Hlavná kniha 2019 :</t>
  </si>
  <si>
    <t>Kniha odoslaných faktúr 2019 :</t>
  </si>
  <si>
    <t>Kniha došlých faktúr 2019 :</t>
  </si>
  <si>
    <t>Pokladničná kniha 2019 :</t>
  </si>
  <si>
    <t>001/2019 - 039/2019</t>
  </si>
  <si>
    <t>PL 001/2019- PL 005/2019</t>
  </si>
  <si>
    <t>Z001/2019 - Z005/2019</t>
  </si>
  <si>
    <t>192001 - 192108</t>
  </si>
  <si>
    <t>str. 01-20</t>
  </si>
  <si>
    <t>str. 01-22</t>
  </si>
  <si>
    <t>inventarizácia pohľadávok a záväzkov k 31.12.2019</t>
  </si>
  <si>
    <t>kniha pohľadávok a záväzkov k 31.12.2019</t>
  </si>
  <si>
    <t>pohľadávky a záväzky k 31.12.2019</t>
  </si>
  <si>
    <t>inventarizácia účtov 211,  213, 221, 261,  k 31.12.2019</t>
  </si>
  <si>
    <t>- inventarizácia pokladne k 31.12.2019</t>
  </si>
  <si>
    <t>- inventúra stravných lístkov k 31.12.2019</t>
  </si>
  <si>
    <t>1. karta dlhodobého majetku 2,3,4</t>
  </si>
  <si>
    <t>- evidencia drobného majetku k 31.12.2019</t>
  </si>
  <si>
    <t>- splátkový kalendár vúb nájomné k 31.12.2019</t>
  </si>
  <si>
    <t>Pohladávký a záväzky k 31.12.2019</t>
  </si>
  <si>
    <t>Učtovná závierka za rok 2019</t>
  </si>
  <si>
    <t>učtovná osnova - účtovný rozvrh 2019</t>
  </si>
  <si>
    <t>zostatky účtov - analytika 2019</t>
  </si>
  <si>
    <t>zostatky účtov - syntetika 2019</t>
  </si>
  <si>
    <t>zostatky účtov podľa tried k 31.12.2019</t>
  </si>
  <si>
    <t>počiatočné stavy účtov k 01.01.2020</t>
  </si>
  <si>
    <t>Účtovná závierka 2019 :</t>
  </si>
  <si>
    <t>Daňové priznanie PO 2019</t>
  </si>
  <si>
    <t>040/2019</t>
  </si>
  <si>
    <t>041/2019</t>
  </si>
  <si>
    <t>gloneková dana prusy</t>
  </si>
  <si>
    <t>konečný roman bánovce nad bebravou</t>
  </si>
  <si>
    <t>Neuhradená faktúra č. 040/2019</t>
  </si>
  <si>
    <t>Neuhradená faktúra č. 037/2019</t>
  </si>
  <si>
    <t>Neuhradená faktúra č. 041/2019</t>
  </si>
  <si>
    <t>drozdík martin bánovce n/b</t>
  </si>
  <si>
    <t>konečný roman bánovce n/b</t>
  </si>
  <si>
    <t>zisk</t>
  </si>
  <si>
    <t>Hospodársky výsledok pred zdanením : /zisk - /</t>
  </si>
  <si>
    <t>Hospodársky výsledok po úprave / zisk  / :</t>
  </si>
  <si>
    <t>a</t>
  </si>
  <si>
    <t>Zostatky účtov k 31.12.2019 - analytika po zaučtovaní dane z príjmu</t>
  </si>
  <si>
    <t>Zostatky účtov k 31.12.2019 - syntetika po zaučtovaní dane z príjmu</t>
  </si>
  <si>
    <t>Zostatky účtov podľa tried k 31.12.2019 - po zaučtovaní dane z príjmu</t>
  </si>
  <si>
    <t>31.</t>
  </si>
  <si>
    <t>Poznámky Úč POD 3-01</t>
  </si>
  <si>
    <t>DIČ : 2022533062</t>
  </si>
  <si>
    <t>A.</t>
  </si>
  <si>
    <t>Informácia o účtovnej jednotke</t>
  </si>
  <si>
    <t>Obchodné meno a sídlo spoločnosti :</t>
  </si>
  <si>
    <t>REALISS - reality s.r.o.</t>
  </si>
  <si>
    <t>Deň založenia :</t>
  </si>
  <si>
    <t>O1.O2.2OO8</t>
  </si>
  <si>
    <t>Vznik účtovnej jednotky :</t>
  </si>
  <si>
    <t>Deň zápisu do obchodného registra : 01.02.2008</t>
  </si>
  <si>
    <t>zapísaná v obchodnom registri Okresného súdu Trenčín</t>
  </si>
  <si>
    <t>oddiel sro, vložka číslo 19682/R</t>
  </si>
  <si>
    <t>Opis hospodárskej činnosti :</t>
  </si>
  <si>
    <t>Sprostredkovanie predaja, prenájmu a kúpy</t>
  </si>
  <si>
    <t>nehnuteľnosti / realitné činnosti /</t>
  </si>
  <si>
    <t xml:space="preserve">Účtovná jednotka sa rozhodla účtovať ako malá účtovná jednotka </t>
  </si>
  <si>
    <t>-</t>
  </si>
  <si>
    <t>Priemerný počet zamestnancov</t>
  </si>
  <si>
    <t>Informácie k časti A.písm.c/ prílohy č.3 o 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</si>
  <si>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</si>
  <si>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</si>
  <si>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</si>
  <si>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</si>
  <si>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účt.závierka, z toho :</t>
  </si>
  <si>
    <t>počet vedúcich zamestnancov</t>
  </si>
  <si>
    <t>Právny dôvod na zostavenie účtovnej závierky</t>
  </si>
  <si>
    <t xml:space="preserve">Dátum schválenia účtovnej závierky za predchádzajúce účtovne obdobie </t>
  </si>
  <si>
    <t>B.</t>
  </si>
  <si>
    <t>Informácie o členoch orgánov účtovnej jednotky</t>
  </si>
  <si>
    <t>Konateľ :</t>
  </si>
  <si>
    <t>Ing. Môcik Marián</t>
  </si>
  <si>
    <t>Informácie k časti B. písm.b/ prílohy č. 3 o štruktúre spoločníkov, akcionárov ku dňu, ku ktorému</t>
  </si>
  <si>
    <t>sa zostavuje účtovná závierka a o štruktúre spoločníkov, akcionárov do dňa jej zmeny vzniknutej</t>
  </si>
  <si>
    <t>v priebehu účtovného obdobia</t>
  </si>
  <si>
    <t xml:space="preserve">Štruktúra spoločníkov </t>
  </si>
  <si>
    <t>Tabuľka č. 1</t>
  </si>
  <si>
    <t>Spoločník, akcionár</t>
  </si>
  <si>
    <t>Výška podielu na základnom imanií</t>
  </si>
  <si>
    <t>Podiel na hlasovacích právach v %</t>
  </si>
  <si>
    <t>Iný podiel na ostatných položkách VI ako na ZI v %</t>
  </si>
  <si>
    <t>absolútne</t>
  </si>
  <si>
    <t>v %</t>
  </si>
  <si>
    <t>b</t>
  </si>
  <si>
    <t>c</t>
  </si>
  <si>
    <t>d</t>
  </si>
  <si>
    <t>e</t>
  </si>
  <si>
    <t>Spolu</t>
  </si>
  <si>
    <t>E.</t>
  </si>
  <si>
    <t xml:space="preserve">Informácia o účtovných zásadách  a účtovných metódach </t>
  </si>
  <si>
    <t>Východiská pre zostavenie účtovnej závierky</t>
  </si>
  <si>
    <t>Účtovná závierka bola zostavená za predpokladu nepretržitého trvania spoločnosti. Účtovné metódy a všeobecné účtovné zásady</t>
  </si>
  <si>
    <t>boli počas účtovného obdobia dodržané.</t>
  </si>
  <si>
    <t>Dlhodobý nehmotný a dlhodobý hmotný majetok</t>
  </si>
  <si>
    <t xml:space="preserve">Odpisy dlhodobého nehmotného majetku sú stanovené vychádzajúc z predpokladanej doby jeho použivania. Majetok sa začína  </t>
  </si>
  <si>
    <t>odpisovať v mesiaci, kedy bol zaradený do užívania . O dlhodobom nehmotnom majetku, ktorého obstarávacia cena je 2 400 EUR</t>
  </si>
  <si>
    <t>a menej sa účtuje priamo do nákladov.</t>
  </si>
  <si>
    <t xml:space="preserve">Odpisy dlhodobého hmotného majetku sú stanovené vychádzajúc z predpokladanej doby jeho použivania a predpokladaného </t>
  </si>
  <si>
    <t>priebehu jeho opotrebenia</t>
  </si>
  <si>
    <t xml:space="preserve">Odpisovať sa začína prvým dňom mesiaca nasledujúceho po uvedení dlhodobého majetku do používania. O dlhodobom hmotnom </t>
  </si>
  <si>
    <t xml:space="preserve">majetku, ktorého obstarávacia cena je 1 700 EUR a menej, sa účtuje ako o zásobách. </t>
  </si>
  <si>
    <t>Pozemky sa neodpisujú.</t>
  </si>
  <si>
    <t>Spôsob oceňovania majetku</t>
  </si>
  <si>
    <t>Dlhodobý nehmotný majetok obstaraný kúpou sa oceňuje obstarávacou cenou</t>
  </si>
  <si>
    <t>Dlhodobý hmotný majetok obstaraný kúpou sa oceňuje obstarávacou cenou</t>
  </si>
  <si>
    <t>Zásoby</t>
  </si>
  <si>
    <t>Nakupované zásoby sú oceňované obstarávacou cenou, ktorá zahŕňa cenu zásob a náklady súvisiace s obstaraním /clo, preprava,</t>
  </si>
  <si>
    <t>poistné provízia, skonto/</t>
  </si>
  <si>
    <t>Nakupované zásoby sa pri úbytku oceňujú obstarávacími cenami.</t>
  </si>
  <si>
    <t>Pohľadávky</t>
  </si>
  <si>
    <t>Pohľadávky sa oceňujú ich menovitou hodnotou</t>
  </si>
  <si>
    <t>Peňažné prostriedky a ceniny</t>
  </si>
  <si>
    <t>Peňažné prostriedky a ceniny sa oceňujú ich menovitou hodnotou.</t>
  </si>
  <si>
    <t>Náklady budúcich období a príjmy budúcich období</t>
  </si>
  <si>
    <t>Náklady budúcich období a príjmy budúcich období sa vykazujú vo výške, ktorá je potrebná na dodržanie zásady vecnej a časovej</t>
  </si>
  <si>
    <t>súvisias účtovným obdobím.</t>
  </si>
  <si>
    <t>Záväzky</t>
  </si>
  <si>
    <t xml:space="preserve">Záväzky pri ich vzniku sa oceňujú menovitou hodnotou. Záväzky pri ich prevzatí sa oceňujú obstarávacou cenou. Ak sa </t>
  </si>
  <si>
    <t>pri inventarizácií zistí, že suma záväzkov je iná ako ich výška v účtovníctve, uvedú sa záväzky v účtovníctve a v účtovnej závierke</t>
  </si>
  <si>
    <t>v tomto zistenom ocenení.</t>
  </si>
  <si>
    <t>Výnosy</t>
  </si>
  <si>
    <t>Tržby za vlastné výkony a tovar neobsahujú daň z pridanej hodnoty a sú znížené o zľavy a zrážky /rabay, bonusy, skontá,</t>
  </si>
  <si>
    <t>dobropisy a pod./</t>
  </si>
  <si>
    <t>F.</t>
  </si>
  <si>
    <t>Informácie o údajoch na strane aktív súvahy</t>
  </si>
  <si>
    <t>Dlhodobý nehmotný majetok a dlhodobý hmotný majetok</t>
  </si>
  <si>
    <t>Informácie k časti F. písm. a/ prílohy č.3 o dlhodobom hmotnom majetku</t>
  </si>
  <si>
    <t>Dlhodobý hmotný majetok</t>
  </si>
  <si>
    <t>Pozemky</t>
  </si>
  <si>
    <t>Stavby</t>
  </si>
  <si>
    <t>Pestovateľské celky trvalých porastov</t>
  </si>
  <si>
    <t>Základné stádo a ťažné zvieratá</t>
  </si>
  <si>
    <t>Ostatný DHM</t>
  </si>
  <si>
    <t>Poskytnuté preddavky na DHM</t>
  </si>
  <si>
    <t>f</t>
  </si>
  <si>
    <t>g</t>
  </si>
  <si>
    <t>i</t>
  </si>
  <si>
    <t>Prvotné ocenenie</t>
  </si>
  <si>
    <t>Stav na začiatku účtovného obdobia</t>
  </si>
  <si>
    <t>Prírastky</t>
  </si>
  <si>
    <t>Ubytky</t>
  </si>
  <si>
    <t>Presuny</t>
  </si>
  <si>
    <t>Stav na konci účtovného obdobia</t>
  </si>
  <si>
    <t>Oprávky</t>
  </si>
  <si>
    <t>Opravné položky</t>
  </si>
  <si>
    <t>Zostatková hodnota</t>
  </si>
  <si>
    <t>Tabuľka č. 2</t>
  </si>
  <si>
    <t>Informácie k časti F. písm. o/ prílohy č.3 o opravných položkách k zásobám - stav zásob</t>
  </si>
  <si>
    <t>Stav zásob na začiatku účtovného obdobia</t>
  </si>
  <si>
    <t>Príjem zásob</t>
  </si>
  <si>
    <t>Zučtovanie OP z dôvodu zániku opodstatnenosti</t>
  </si>
  <si>
    <t>Zučtovanie zásob z dôvodu vyradenia majetku z účtovníctva</t>
  </si>
  <si>
    <t>Stav zásob na konci účtovného obdobia</t>
  </si>
  <si>
    <t>Materiál</t>
  </si>
  <si>
    <t>Zásoby spolu</t>
  </si>
  <si>
    <t>Informácie k časti F. písm. r/ prílohy č.3 o vývoji opravnej položky k pohľadávkam</t>
  </si>
  <si>
    <t>Stav OP na začiatku účtovného obdobia</t>
  </si>
  <si>
    <t>Tvorba OP</t>
  </si>
  <si>
    <t>Zučtovanie OP z dôvodu vyradenia majetku z účtovníctva</t>
  </si>
  <si>
    <t>Stav OP na konci účtovného obdobia</t>
  </si>
  <si>
    <t>Pohľadávky z obchodného styku</t>
  </si>
  <si>
    <t>Pohľadávky voči dcérskej účtovnej jednotke a materskej ÚJ</t>
  </si>
  <si>
    <t>Ostatné pohľadávky v rámci konsolidovaného celku</t>
  </si>
  <si>
    <t>Pohľadávky voči spoločníkom, členom a združeniu</t>
  </si>
  <si>
    <t>Iné pohľadávky</t>
  </si>
  <si>
    <t>Pohľadávky spolu</t>
  </si>
  <si>
    <t>Informácie k časti F. písm. s/ prílohy č.3 o vekovej štruktúre pohľadávok</t>
  </si>
  <si>
    <t>V lehote splatnosti</t>
  </si>
  <si>
    <t>Po lehote splatnosti</t>
  </si>
  <si>
    <t>Dlhodobé pohľadávky</t>
  </si>
  <si>
    <t>Pohľadávky voči dcérskej ÚJ a materskej ÚJ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</si>
  <si>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</si>
  <si>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</si>
  <si>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</si>
  <si>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</si>
  <si>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</si>
  <si>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podľa zostatkovej doby splatnosti</t>
  </si>
  <si>
    <t>Pohľadávky po lehote splatnosti</t>
  </si>
  <si>
    <t>Pohľadávky so zostatkovou dobou splatnosti do jedného roka</t>
  </si>
  <si>
    <t>Pohľadávky so zostatkovou dobou splatnosti jeden rok až päť rokov</t>
  </si>
  <si>
    <t>Pohľadávky so zostatkovou dobou splatnosti dlhšou ako päť rokov</t>
  </si>
  <si>
    <t>Finančné účty</t>
  </si>
  <si>
    <t>Ako finančné účty sú vykázané peniaze v pokladnici a účty v bankách. Účtami v bankách môže spoločnosť voľne disponovať.</t>
  </si>
  <si>
    <t>Informácie k časti F. písm. w/  prílohy č.3 o krátkodobom finančnom majetku</t>
  </si>
  <si>
    <t>Pokladnica ceniny</t>
  </si>
  <si>
    <t>Bežné bankové účty</t>
  </si>
  <si>
    <t>Bankové účty termínované</t>
  </si>
  <si>
    <t>Informácie k časti F. písm. zb/  prílohy č.3 o významných položkách časového rozlíšenia na strane aktív</t>
  </si>
  <si>
    <t>Opis položky časového rozlíšenia</t>
  </si>
  <si>
    <t>Náklady budúcich období dlhodobé, z toho :</t>
  </si>
  <si>
    <t>Náklady budúcich období krátkodobé, z toho :</t>
  </si>
  <si>
    <t>Príjmy budúcich období dlhodobé, z toho :</t>
  </si>
  <si>
    <t>Príjmy budúcich období krátkodobé, z toho :</t>
  </si>
  <si>
    <t>G.</t>
  </si>
  <si>
    <t>Informácie o údajoch na strane pasív súvahy</t>
  </si>
  <si>
    <t>Vlastné imanie</t>
  </si>
  <si>
    <t>Informácie o vlastnom imanií sú uvedené v časti P.</t>
  </si>
  <si>
    <t>Informácie k časti G. písm. a/ tretiemu bodu prílohy č.3 o rozdelení účtovného zisku alebo o vysporadaní účtovnej straty</t>
  </si>
  <si>
    <t xml:space="preserve">Účtovný zisk 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</si>
  <si>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</si>
  <si>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</si>
  <si>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</si>
  <si>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</si>
  <si>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</si>
  <si>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</si>
  <si>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</si>
  <si>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</si>
  <si>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</si>
  <si>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Rezervy</t>
  </si>
  <si>
    <t>Informácie k časti G. písm. b/  prílohy č.3 o rezervách</t>
  </si>
  <si>
    <t>Tvorba</t>
  </si>
  <si>
    <t>Použitie</t>
  </si>
  <si>
    <t>Zrušenie</t>
  </si>
  <si>
    <t>Dlhodobé rezervy, z toho :</t>
  </si>
  <si>
    <t>Krátkodobé rezervy, z toho :</t>
  </si>
  <si>
    <t>zrušenie rezervy nevyčerpanej dovolenky a odvodov</t>
  </si>
  <si>
    <t>tvorba rezervy na nevyčerpanú dovolenku a odvody</t>
  </si>
  <si>
    <t>Informácie k časti G. písm. c/  prílohy č.3 o záväzkoch</t>
  </si>
  <si>
    <t>Záväzky po lehote splatnosti</t>
  </si>
  <si>
    <t>Záväzky so zostatkovou dobou splatnosti do jedného roka vrátane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</si>
  <si>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</si>
  <si>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</si>
  <si>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</si>
  <si>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</si>
  <si>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Sociálny fond</t>
  </si>
  <si>
    <t>Tvorba a čerpanie sociálneho fondu v priebehu účtovného obdobia sú znázornené v nasledujúcom prehľade.</t>
  </si>
  <si>
    <t>Informácie k časti G. písm. g/  prílohy č.3 o záväzkoch zo sociálneho fondu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</si>
  <si>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</si>
  <si>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</si>
  <si>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</si>
  <si>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</si>
  <si>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</si>
  <si>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</si>
  <si>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</si>
  <si>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H.</t>
  </si>
  <si>
    <t>Informácie o výnosoch</t>
  </si>
  <si>
    <t>Tržby za vlastné výkony a tovar</t>
  </si>
  <si>
    <t>Informácie k časti H. písm. a/  prílohy č.3 o tržbách</t>
  </si>
  <si>
    <t>Oblasť odbytu</t>
  </si>
  <si>
    <t>Typ výrobkov, tovarov, služieb /napríklad A/</t>
  </si>
  <si>
    <t>Typ výrobkov, tovarov, služieb /napríklad B/</t>
  </si>
  <si>
    <t>Typ výrobkov, tovarov, služieb /napríklad C/</t>
  </si>
  <si>
    <t>Slovensko</t>
  </si>
  <si>
    <t>Informácie k časti H. písm. c/  až f/ prílohy č.3 o výnosoch pri aktivácii nákladov a o výnosoch z hospodárskej činnosti, finančnej</t>
  </si>
  <si>
    <t>činnosti a mimoriadnej činnosti</t>
  </si>
  <si>
    <t>Významné položky pri aktivácii nákladov, z toho :</t>
  </si>
  <si>
    <t>Ostatné významné položky z hospodárskej činnosti, z toho :</t>
  </si>
  <si>
    <t>tržby za služby</t>
  </si>
  <si>
    <t>tržby za služby - hypotekárne úvery, provízia</t>
  </si>
  <si>
    <t>ostatné tržby z prevádzkovej činnosti</t>
  </si>
  <si>
    <t>Finančné výnosy, z toho :</t>
  </si>
  <si>
    <t>Kurzové zisky, z toho :</t>
  </si>
  <si>
    <t>kurzové zisky ku dňu, ku ktorému sa zostavuje účtovná závierka</t>
  </si>
  <si>
    <t>Ostatné významné položky finančných výnosov, z toho :</t>
  </si>
  <si>
    <t>Mimoriadne výnosy, z toho :</t>
  </si>
  <si>
    <t>Informácie k časti H. písm. g/  prílohy č.3 o čistom obrate</t>
  </si>
  <si>
    <t>Tržby za vlastné výrobky</t>
  </si>
  <si>
    <t>Tržby z predaja služieb</t>
  </si>
  <si>
    <t>Tržby za tovar</t>
  </si>
  <si>
    <t>Výnosy zo zákazky</t>
  </si>
  <si>
    <t>Výnosy z nehnuteľnosti za predaj</t>
  </si>
  <si>
    <t>Iné výnosy súvisiace s bežnou činnosťou</t>
  </si>
  <si>
    <t>Ostatné výnosy z finančnej činnosti</t>
  </si>
  <si>
    <t>Čistý obrat celkom</t>
  </si>
  <si>
    <t>Náklady na poskytnuté služby</t>
  </si>
  <si>
    <t>Informácie k časti I.  prílohy č.3 o nákladoch</t>
  </si>
  <si>
    <t>Náklady za poskytnuté služby, z toho :</t>
  </si>
  <si>
    <t>Náklady voči audítorovi, audítorskej spoločnosti, z toho :</t>
  </si>
  <si>
    <t>náklady za overenie individuálnej účtovnej závierky</t>
  </si>
  <si>
    <t>iné uisťovacie auditorské služby</t>
  </si>
  <si>
    <t>súvisiace auditorské služby</t>
  </si>
  <si>
    <t>daňové poradenstvo</t>
  </si>
  <si>
    <t>ostatné neaudítorské služby</t>
  </si>
  <si>
    <t>Ostatné významné položky nákladov za poskytnuté služby, z toho :</t>
  </si>
  <si>
    <t>opravy a udržiavanie</t>
  </si>
  <si>
    <t>náklady na reprezentačné</t>
  </si>
  <si>
    <t>ostatné služby</t>
  </si>
  <si>
    <t xml:space="preserve">Ostatné významné položky nákladov z hospod.činnosti, z toho </t>
  </si>
  <si>
    <t>materiál, energia, plyn</t>
  </si>
  <si>
    <t>mzdové náklady</t>
  </si>
  <si>
    <t>odvody</t>
  </si>
  <si>
    <t>sociálne náklady</t>
  </si>
  <si>
    <t>ostatné dane</t>
  </si>
  <si>
    <t>ostatné prevádzkové náklady</t>
  </si>
  <si>
    <t>odpisy</t>
  </si>
  <si>
    <t>Finančné náklady, z toho :</t>
  </si>
  <si>
    <t>Kurzové straty, z toho :</t>
  </si>
  <si>
    <t>kurzové straty ku dňu ku ktorému sa zostavuje účtovná závierka</t>
  </si>
  <si>
    <t>Ostatné významné položky finančných nákladov, z toho :</t>
  </si>
  <si>
    <t>poistenie majetku</t>
  </si>
  <si>
    <t>Mimoriadne náklady, z toho :</t>
  </si>
  <si>
    <t>SPOLU :</t>
  </si>
  <si>
    <t>P.</t>
  </si>
  <si>
    <t>Informácie o vlastnom imaní</t>
  </si>
  <si>
    <t>Informácie k časti P. prílohy č. 3 o zmenách vlastného imania</t>
  </si>
  <si>
    <t>Položka vlastného imania</t>
  </si>
  <si>
    <t>Úbytky</t>
  </si>
  <si>
    <t>Základné imanie</t>
  </si>
  <si>
    <t>Vlastné akcie a vlastné obchodné podiely</t>
  </si>
  <si>
    <t>Zmena základného imania</t>
  </si>
  <si>
    <t>Pohľadávky za upísané vlastné imanie</t>
  </si>
  <si>
    <t>Emisné ážio</t>
  </si>
  <si>
    <t>Ostatné kapitálové fondy</t>
  </si>
  <si>
    <t>Zákonný rezervný fond /nedeliteľný fond /     z kapitálových vkladov</t>
  </si>
  <si>
    <t>Oceňovacie rozdiely z precenenia majetku a záväzkov</t>
  </si>
  <si>
    <t>Oceňovacie rozdiely z kapitálových účastín</t>
  </si>
  <si>
    <t>Oceňovacie rozdiely z precenenia pri zlúčení, splynutí a rozdelení</t>
  </si>
  <si>
    <t>Nedeliteľný fond</t>
  </si>
  <si>
    <t>Štatutárne fondy a ostatné fondy</t>
  </si>
  <si>
    <t>Výsledok hospodárenia z bežného účtovného obdobia</t>
  </si>
  <si>
    <t>Vyplatené dividendy</t>
  </si>
  <si>
    <t>Ostatné položky vlastného imania</t>
  </si>
  <si>
    <t>Účet 491 - Vlastné imanie fyzickej osoby - podnikateľa</t>
  </si>
  <si>
    <t>Zostavené :</t>
  </si>
  <si>
    <t>podpis štatutárneho orgánu</t>
  </si>
  <si>
    <t xml:space="preserve">Účtovná závierka spoločnosti k 31.12.2019 je zostavená ako riadna účtovná závierka podľa § 17 ods.6 zákona č. 431/2002 Z.z. </t>
  </si>
  <si>
    <t>o účtovníctve v znení neskorších predpisov, a to za účtovné obdobie od 01.01.2019 do 31.12.2019.</t>
  </si>
  <si>
    <t xml:space="preserve">Pohľadávky do lehoty splatnosti </t>
  </si>
  <si>
    <t>Účtovná závierka za rok 2018 bola schválená rozhodnutím valného zhromaždenia  dňa 04.06.2019</t>
  </si>
  <si>
    <t>Spoločnosť v roku 2019 netvorila žiadne rezervy</t>
  </si>
  <si>
    <t>O1.O6.2020</t>
  </si>
  <si>
    <t>Učtovná závierka bola schválená dňa 03.06.2020</t>
  </si>
  <si>
    <t>prevod účtov na konci roka 20199</t>
  </si>
  <si>
    <t>nákup kolkov</t>
  </si>
  <si>
    <t>k/</t>
  </si>
  <si>
    <t>- splátkový kalendár mobilný  telefón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</si>
  <si>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</si>
  <si>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</si>
  <si>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</si>
  <si>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</si>
  <si>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</si>
  <si>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</si>
  <si>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</si>
  <si>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</si>
  <si>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</si>
  <si>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Pokladňa</t>
  </si>
  <si>
    <t>pd</t>
  </si>
  <si>
    <t>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</si>
</sst>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\ _€_-;\-* #,##0\ _€_-;_-* &quot;-&quot;\ _€_-;_-@_-"/>
    <numFmt numFmtId="43" formatCode="_-* #,##0.00\ _€_-;\-* #,##0.00\ _€_-;_-* &quot;-&quot;??\ _€_-;_-@_-"/>
    <numFmt numFmtId="164" formatCode="dd/mm/yy"/>
    <numFmt numFmtId="165" formatCode="000,000"/>
    <numFmt numFmtId="166" formatCode="000000"/>
    <numFmt numFmtId="167" formatCode="000"/>
    <numFmt numFmtId="168" formatCode="0000"/>
    <numFmt numFmtId="169" formatCode="#,##0.0000"/>
    <numFmt numFmtId="170" formatCode="#,##0.000"/>
    <numFmt numFmtId="172" formatCode="dd/mm/yyyy"/>
  </numFmts>
  <fonts count="5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name val="Arial Black"/>
      <family val="2"/>
      <charset val="238"/>
    </font>
    <font>
      <b/>
      <sz val="8"/>
      <name val="Arial CE"/>
      <charset val="238"/>
    </font>
    <font>
      <b/>
      <sz val="12"/>
      <name val="Arial Black"/>
      <family val="2"/>
      <charset val="238"/>
    </font>
    <font>
      <b/>
      <sz val="12"/>
      <name val="Arial CE"/>
      <charset val="238"/>
    </font>
    <font>
      <b/>
      <sz val="8"/>
      <name val="Arial CE"/>
      <family val="2"/>
      <charset val="238"/>
    </font>
    <font>
      <b/>
      <sz val="11"/>
      <color theme="1"/>
      <name val="Arial Black"/>
      <family val="2"/>
      <charset val="238"/>
    </font>
    <font>
      <b/>
      <sz val="9"/>
      <name val="Arial Black"/>
      <family val="2"/>
      <charset val="238"/>
    </font>
    <font>
      <b/>
      <sz val="24"/>
      <name val="Arial Black"/>
      <family val="2"/>
      <charset val="238"/>
    </font>
    <font>
      <b/>
      <sz val="8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color rgb="FFC0000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Black"/>
      <family val="2"/>
      <charset val="238"/>
    </font>
    <font>
      <b/>
      <sz val="1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9"/>
      <name val="Arial CE"/>
      <charset val="238"/>
    </font>
    <font>
      <b/>
      <sz val="9"/>
      <name val="MS Sans Serif"/>
      <family val="2"/>
      <charset val="238"/>
    </font>
    <font>
      <b/>
      <sz val="9"/>
      <name val="Calibri"/>
      <family val="2"/>
      <charset val="238"/>
      <scheme val="minor"/>
    </font>
    <font>
      <b/>
      <sz val="14"/>
      <name val="Arial Black"/>
      <family val="2"/>
      <charset val="238"/>
    </font>
    <font>
      <b/>
      <sz val="14"/>
      <name val="Arial CE"/>
      <charset val="238"/>
    </font>
    <font>
      <b/>
      <sz val="8"/>
      <color theme="1"/>
      <name val="Arial"/>
      <family val="2"/>
      <charset val="238"/>
    </font>
    <font>
      <b/>
      <sz val="10"/>
      <name val="Arial CE"/>
      <charset val="238"/>
    </font>
    <font>
      <b/>
      <sz val="8"/>
      <color theme="1"/>
      <name val="Arial Black"/>
      <family val="2"/>
      <charset val="238"/>
    </font>
    <font>
      <b/>
      <sz val="24"/>
      <name val="Arial CE"/>
      <charset val="238"/>
    </font>
    <font>
      <b/>
      <sz val="8"/>
      <name val="Times New Roman CE"/>
      <charset val="238"/>
    </font>
    <font>
      <b/>
      <sz val="11"/>
      <name val="Arial Black"/>
      <family val="2"/>
      <charset val="238"/>
    </font>
    <font>
      <b/>
      <sz val="18"/>
      <name val="Arial Black"/>
      <family val="2"/>
      <charset val="238"/>
    </font>
    <font>
      <sz val="8"/>
      <name val="Arial Black"/>
      <family val="2"/>
      <charset val="238"/>
    </font>
    <font>
      <b/>
      <sz val="8"/>
      <color rgb="FFC00000"/>
      <name val="Arial CE"/>
      <charset val="238"/>
    </font>
    <font>
      <b/>
      <sz val="16"/>
      <name val="Arial Black"/>
      <family val="2"/>
      <charset val="238"/>
    </font>
    <font>
      <b/>
      <sz val="9"/>
      <color theme="1"/>
      <name val="Arial Black"/>
      <family val="2"/>
      <charset val="238"/>
    </font>
    <font>
      <b/>
      <sz val="10"/>
      <name val="Arial"/>
      <family val="2"/>
      <charset val="238"/>
    </font>
    <font>
      <b/>
      <sz val="16"/>
      <name val="Arial CE"/>
      <charset val="238"/>
    </font>
    <font>
      <b/>
      <i/>
      <sz val="12"/>
      <name val="Arial CE"/>
      <charset val="238"/>
    </font>
    <font>
      <b/>
      <sz val="18"/>
      <name val="Arial CE"/>
      <charset val="238"/>
    </font>
    <font>
      <b/>
      <sz val="26"/>
      <name val="Arial Black"/>
      <family val="2"/>
      <charset val="238"/>
    </font>
    <font>
      <b/>
      <sz val="10"/>
      <name val="Times New Roman CE"/>
      <charset val="238"/>
    </font>
    <font>
      <b/>
      <sz val="28"/>
      <name val="Arial Black"/>
      <family val="2"/>
    </font>
    <font>
      <b/>
      <sz val="8"/>
      <color theme="1"/>
      <name val="Arial Unicode MS"/>
      <family val="2"/>
      <charset val="238"/>
    </font>
    <font>
      <b/>
      <sz val="8"/>
      <color rgb="FFC00000"/>
      <name val="Arial"/>
      <family val="2"/>
      <charset val="238"/>
    </font>
    <font>
      <b/>
      <sz val="28"/>
      <name val="Arial Black"/>
      <family val="2"/>
      <charset val="238"/>
    </font>
    <font>
      <b/>
      <sz val="10"/>
      <name val="Calibri"/>
      <family val="2"/>
      <charset val="238"/>
      <scheme val="minor"/>
    </font>
    <font>
      <b/>
      <sz val="8"/>
      <color rgb="FF7030A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 Black"/>
      <family val="2"/>
    </font>
    <font>
      <b/>
      <sz val="10"/>
      <name val="Haettenschweiler"/>
      <family val="2"/>
    </font>
    <font>
      <b/>
      <sz val="8"/>
      <name val="Verdana"/>
      <family val="2"/>
    </font>
    <font>
      <b/>
      <sz val="11"/>
      <name val="Haettenschweiler"/>
      <family val="2"/>
    </font>
    <font>
      <b/>
      <sz val="12"/>
      <name val="Arial CE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 Unicode MS"/>
      <family val="2"/>
      <charset val="238"/>
    </font>
    <font>
      <sz val="8"/>
      <color theme="1"/>
      <name val="Arial Unicode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97">
    <xf numFmtId="0" fontId="0" fillId="0" borderId="0" xfId="0"/>
    <xf numFmtId="38" fontId="4" fillId="0" borderId="0" xfId="2" applyNumberFormat="1" applyFont="1" applyAlignment="1">
      <alignment horizontal="center"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165" fontId="4" fillId="0" borderId="0" xfId="2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4" fillId="0" borderId="1" xfId="1" applyNumberFormat="1" applyFont="1" applyBorder="1" applyAlignment="1">
      <alignment horizontal="right" vertical="center"/>
    </xf>
    <xf numFmtId="4" fontId="4" fillId="0" borderId="0" xfId="1" applyNumberFormat="1" applyFont="1" applyFill="1" applyAlignment="1">
      <alignment horizontal="right" vertical="center"/>
    </xf>
    <xf numFmtId="4" fontId="3" fillId="0" borderId="0" xfId="1" applyNumberFormat="1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4" fontId="4" fillId="0" borderId="0" xfId="1" applyNumberFormat="1" applyFont="1" applyAlignment="1">
      <alignment horizontal="right" vertical="center"/>
    </xf>
    <xf numFmtId="38" fontId="3" fillId="0" borderId="0" xfId="2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7" fillId="0" borderId="1" xfId="1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8" fontId="4" fillId="0" borderId="0" xfId="2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4" fontId="9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left" vertical="center"/>
    </xf>
    <xf numFmtId="166" fontId="4" fillId="0" borderId="0" xfId="2" applyNumberFormat="1" applyFont="1" applyFill="1" applyAlignment="1">
      <alignment horizontal="center" vertical="center"/>
    </xf>
    <xf numFmtId="165" fontId="4" fillId="0" borderId="0" xfId="2" applyNumberFormat="1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67" fontId="4" fillId="0" borderId="0" xfId="2" applyNumberFormat="1" applyFont="1" applyFill="1" applyAlignment="1">
      <alignment horizontal="center" vertical="center"/>
    </xf>
    <xf numFmtId="49" fontId="4" fillId="0" borderId="0" xfId="2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right" vertical="center"/>
    </xf>
    <xf numFmtId="165" fontId="4" fillId="0" borderId="0" xfId="2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left" vertical="center"/>
    </xf>
    <xf numFmtId="4" fontId="10" fillId="0" borderId="0" xfId="1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166" fontId="11" fillId="0" borderId="1" xfId="2" applyNumberFormat="1" applyFont="1" applyFill="1" applyBorder="1" applyAlignment="1">
      <alignment horizontal="center" vertical="center" wrapText="1"/>
    </xf>
    <xf numFmtId="165" fontId="11" fillId="0" borderId="1" xfId="2" applyNumberFormat="1" applyFont="1" applyFill="1" applyBorder="1" applyAlignment="1">
      <alignment horizontal="center" vertical="center" wrapText="1"/>
    </xf>
    <xf numFmtId="4" fontId="11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7" fontId="11" fillId="0" borderId="1" xfId="2" applyNumberFormat="1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6" fontId="7" fillId="0" borderId="0" xfId="2" applyNumberFormat="1" applyFont="1" applyFill="1" applyAlignment="1">
      <alignment horizontal="center" vertical="center"/>
    </xf>
    <xf numFmtId="165" fontId="7" fillId="0" borderId="0" xfId="2" applyNumberFormat="1" applyFont="1" applyFill="1" applyAlignment="1">
      <alignment horizontal="center" vertical="center"/>
    </xf>
    <xf numFmtId="4" fontId="7" fillId="0" borderId="0" xfId="1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7" fontId="7" fillId="0" borderId="0" xfId="2" applyNumberFormat="1" applyFont="1" applyFill="1" applyAlignment="1">
      <alignment horizontal="center" vertical="center"/>
    </xf>
    <xf numFmtId="49" fontId="7" fillId="0" borderId="0" xfId="2" applyNumberFormat="1" applyFont="1" applyFill="1" applyAlignment="1">
      <alignment horizontal="right" vertical="center"/>
    </xf>
    <xf numFmtId="164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horizontal="right" vertical="center"/>
    </xf>
    <xf numFmtId="4" fontId="12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167" fontId="7" fillId="0" borderId="0" xfId="0" applyNumberFormat="1" applyFont="1" applyFill="1" applyAlignment="1">
      <alignment horizontal="center" vertical="center"/>
    </xf>
    <xf numFmtId="49" fontId="4" fillId="0" borderId="0" xfId="2" applyNumberFormat="1" applyFont="1" applyFill="1" applyAlignment="1">
      <alignment horizontal="center" vertical="center"/>
    </xf>
    <xf numFmtId="40" fontId="4" fillId="0" borderId="0" xfId="1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4" fontId="7" fillId="0" borderId="0" xfId="0" applyNumberFormat="1" applyFont="1" applyFill="1" applyAlignment="1">
      <alignment horizontal="right" vertical="center"/>
    </xf>
    <xf numFmtId="4" fontId="4" fillId="0" borderId="0" xfId="1" applyNumberFormat="1" applyFont="1" applyFill="1" applyAlignment="1">
      <alignment horizontal="right"/>
    </xf>
    <xf numFmtId="3" fontId="7" fillId="0" borderId="0" xfId="2" applyNumberFormat="1" applyFont="1" applyFill="1" applyBorder="1" applyAlignment="1">
      <alignment horizontal="center" vertical="center"/>
    </xf>
    <xf numFmtId="4" fontId="7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7" fontId="4" fillId="0" borderId="0" xfId="2" applyNumberFormat="1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165" fontId="7" fillId="0" borderId="0" xfId="2" applyNumberFormat="1" applyFont="1" applyFill="1" applyBorder="1" applyAlignment="1">
      <alignment horizontal="center" vertical="center"/>
    </xf>
    <xf numFmtId="4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right" vertical="center"/>
    </xf>
    <xf numFmtId="164" fontId="7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40" fontId="7" fillId="0" borderId="0" xfId="0" applyNumberFormat="1" applyFont="1" applyFill="1" applyBorder="1" applyAlignment="1">
      <alignment horizontal="left" vertical="center"/>
    </xf>
    <xf numFmtId="4" fontId="4" fillId="0" borderId="0" xfId="1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vertical="center" wrapText="1"/>
    </xf>
    <xf numFmtId="4" fontId="7" fillId="0" borderId="0" xfId="1" applyNumberFormat="1" applyFont="1" applyFill="1" applyAlignment="1">
      <alignment horizontal="right"/>
    </xf>
    <xf numFmtId="40" fontId="7" fillId="0" borderId="0" xfId="0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49" fontId="4" fillId="0" borderId="0" xfId="2" applyNumberFormat="1" applyFont="1" applyFill="1" applyBorder="1" applyAlignment="1">
      <alignment horizontal="right" vertical="center"/>
    </xf>
    <xf numFmtId="38" fontId="4" fillId="0" borderId="0" xfId="2" applyNumberFormat="1" applyFont="1" applyFill="1" applyAlignment="1">
      <alignment horizontal="right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>
      <alignment horizontal="center" vertical="center" wrapText="1"/>
    </xf>
    <xf numFmtId="166" fontId="7" fillId="0" borderId="0" xfId="2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7" fontId="7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Fill="1" applyAlignment="1">
      <alignment horizontal="right"/>
    </xf>
    <xf numFmtId="4" fontId="3" fillId="0" borderId="1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 vertical="center"/>
    </xf>
    <xf numFmtId="4" fontId="3" fillId="0" borderId="0" xfId="1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/>
    <xf numFmtId="4" fontId="4" fillId="0" borderId="0" xfId="0" applyNumberFormat="1" applyFont="1" applyFill="1" applyAlignment="1">
      <alignment horizontal="right" vertical="center" wrapText="1"/>
    </xf>
    <xf numFmtId="0" fontId="4" fillId="0" borderId="0" xfId="0" applyFont="1"/>
    <xf numFmtId="165" fontId="4" fillId="0" borderId="0" xfId="2" applyNumberFormat="1" applyFont="1" applyFill="1" applyBorder="1" applyAlignment="1">
      <alignment horizontal="center" vertical="center"/>
    </xf>
    <xf numFmtId="49" fontId="7" fillId="0" borderId="0" xfId="2" applyNumberFormat="1" applyFont="1" applyFill="1" applyAlignment="1">
      <alignment horizontal="center" vertical="center"/>
    </xf>
    <xf numFmtId="4" fontId="7" fillId="0" borderId="0" xfId="1" applyNumberFormat="1" applyFont="1" applyFill="1" applyAlignment="1">
      <alignment horizontal="right" vertical="center"/>
    </xf>
    <xf numFmtId="3" fontId="7" fillId="0" borderId="0" xfId="0" applyNumberFormat="1" applyFont="1" applyFill="1" applyBorder="1" applyAlignment="1">
      <alignment horizontal="right" vertical="center"/>
    </xf>
    <xf numFmtId="168" fontId="7" fillId="0" borderId="0" xfId="2" applyNumberFormat="1" applyFont="1" applyFill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 vertical="center" wrapText="1"/>
    </xf>
    <xf numFmtId="4" fontId="4" fillId="0" borderId="0" xfId="1" applyNumberFormat="1" applyFont="1" applyFill="1" applyAlignment="1">
      <alignment horizontal="right" vertical="center" wrapText="1"/>
    </xf>
    <xf numFmtId="167" fontId="4" fillId="0" borderId="0" xfId="2" applyNumberFormat="1" applyFont="1" applyFill="1" applyAlignment="1">
      <alignment horizontal="center" vertical="center" wrapText="1"/>
    </xf>
    <xf numFmtId="49" fontId="4" fillId="0" borderId="0" xfId="2" applyNumberFormat="1" applyFont="1" applyFill="1" applyAlignment="1">
      <alignment horizontal="right" vertical="center" wrapText="1"/>
    </xf>
    <xf numFmtId="49" fontId="7" fillId="0" borderId="0" xfId="2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right"/>
    </xf>
    <xf numFmtId="165" fontId="4" fillId="0" borderId="0" xfId="2" applyNumberFormat="1" applyFont="1" applyFill="1" applyAlignment="1">
      <alignment horizontal="center" vertical="center" wrapText="1"/>
    </xf>
    <xf numFmtId="4" fontId="4" fillId="0" borderId="0" xfId="1" applyNumberFormat="1" applyFont="1" applyFill="1" applyBorder="1" applyAlignment="1">
      <alignment horizontal="right" vertical="center" wrapText="1"/>
    </xf>
    <xf numFmtId="3" fontId="7" fillId="0" borderId="0" xfId="1" applyNumberFormat="1" applyFont="1" applyFill="1" applyAlignment="1">
      <alignment horizontal="right" vertical="center"/>
    </xf>
    <xf numFmtId="4" fontId="4" fillId="0" borderId="0" xfId="1" applyNumberFormat="1" applyFont="1" applyFill="1" applyAlignment="1">
      <alignment vertical="center"/>
    </xf>
    <xf numFmtId="3" fontId="4" fillId="0" borderId="0" xfId="2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" fontId="7" fillId="0" borderId="0" xfId="1" applyNumberFormat="1" applyFont="1" applyFill="1" applyAlignment="1">
      <alignment vertical="center"/>
    </xf>
    <xf numFmtId="4" fontId="7" fillId="0" borderId="0" xfId="0" applyNumberFormat="1" applyFont="1" applyFill="1" applyBorder="1" applyAlignment="1">
      <alignment horizontal="right" vertical="center" wrapText="1"/>
    </xf>
    <xf numFmtId="3" fontId="3" fillId="0" borderId="1" xfId="2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4" fontId="3" fillId="0" borderId="1" xfId="2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4" fontId="7" fillId="0" borderId="1" xfId="1" applyNumberFormat="1" applyFont="1" applyFill="1" applyBorder="1" applyAlignment="1">
      <alignment horizontal="right" vertical="center"/>
    </xf>
    <xf numFmtId="4" fontId="3" fillId="0" borderId="1" xfId="2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 wrapText="1"/>
    </xf>
    <xf numFmtId="40" fontId="7" fillId="0" borderId="0" xfId="0" applyNumberFormat="1" applyFont="1" applyFill="1" applyAlignment="1">
      <alignment vertical="center"/>
    </xf>
    <xf numFmtId="0" fontId="13" fillId="0" borderId="0" xfId="0" applyFont="1" applyFill="1" applyBorder="1" applyAlignment="1">
      <alignment vertical="center"/>
    </xf>
    <xf numFmtId="3" fontId="14" fillId="0" borderId="0" xfId="0" applyNumberFormat="1" applyFont="1" applyFill="1" applyAlignment="1">
      <alignment horizontal="right" vertical="center"/>
    </xf>
    <xf numFmtId="166" fontId="3" fillId="0" borderId="0" xfId="2" applyNumberFormat="1" applyFont="1" applyFill="1" applyAlignment="1">
      <alignment horizontal="center" vertical="center"/>
    </xf>
    <xf numFmtId="4" fontId="3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Border="1"/>
    <xf numFmtId="165" fontId="3" fillId="0" borderId="0" xfId="2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right" vertical="center"/>
    </xf>
    <xf numFmtId="4" fontId="7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165" fontId="7" fillId="0" borderId="0" xfId="2" applyNumberFormat="1" applyFont="1" applyFill="1" applyAlignment="1">
      <alignment horizontal="center" vertical="center" wrapText="1"/>
    </xf>
    <xf numFmtId="4" fontId="7" fillId="0" borderId="0" xfId="1" applyNumberFormat="1" applyFont="1" applyFill="1" applyAlignment="1">
      <alignment horizontal="right" vertical="center" wrapText="1"/>
    </xf>
    <xf numFmtId="167" fontId="7" fillId="0" borderId="0" xfId="2" applyNumberFormat="1" applyFont="1" applyFill="1" applyAlignment="1">
      <alignment horizontal="center" vertical="center" wrapText="1"/>
    </xf>
    <xf numFmtId="49" fontId="7" fillId="0" borderId="0" xfId="2" applyNumberFormat="1" applyFont="1" applyFill="1" applyAlignment="1">
      <alignment horizontal="right" vertical="center" wrapText="1"/>
    </xf>
    <xf numFmtId="165" fontId="12" fillId="0" borderId="0" xfId="2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4" fontId="7" fillId="0" borderId="0" xfId="0" applyNumberFormat="1" applyFont="1" applyFill="1"/>
    <xf numFmtId="3" fontId="4" fillId="0" borderId="0" xfId="2" applyNumberFormat="1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49" fontId="7" fillId="0" borderId="0" xfId="1" applyNumberFormat="1" applyFont="1" applyFill="1" applyAlignment="1">
      <alignment horizontal="right" vertical="center"/>
    </xf>
    <xf numFmtId="49" fontId="7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3" fontId="4" fillId="0" borderId="0" xfId="2" applyNumberFormat="1" applyFont="1" applyFill="1" applyAlignment="1">
      <alignment horizontal="center"/>
    </xf>
    <xf numFmtId="4" fontId="4" fillId="0" borderId="0" xfId="1" applyNumberFormat="1" applyFont="1" applyFill="1"/>
    <xf numFmtId="4" fontId="4" fillId="0" borderId="0" xfId="1" applyNumberFormat="1" applyFont="1" applyFill="1" applyBorder="1" applyAlignment="1">
      <alignment horizontal="right"/>
    </xf>
    <xf numFmtId="3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vertical="center"/>
    </xf>
    <xf numFmtId="3" fontId="7" fillId="0" borderId="0" xfId="2" applyNumberFormat="1" applyFont="1" applyFill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0" xfId="0" applyFill="1"/>
    <xf numFmtId="49" fontId="17" fillId="0" borderId="0" xfId="0" applyNumberFormat="1" applyFont="1" applyFill="1" applyAlignment="1">
      <alignment horizontal="left" vertical="center"/>
    </xf>
    <xf numFmtId="49" fontId="9" fillId="0" borderId="0" xfId="0" applyNumberFormat="1" applyFont="1" applyFill="1" applyAlignment="1">
      <alignment horizontal="left" vertical="center"/>
    </xf>
    <xf numFmtId="168" fontId="7" fillId="0" borderId="0" xfId="2" applyNumberFormat="1" applyFont="1" applyFill="1" applyBorder="1" applyAlignment="1">
      <alignment horizontal="center" vertical="center"/>
    </xf>
    <xf numFmtId="167" fontId="7" fillId="0" borderId="0" xfId="2" applyNumberFormat="1" applyFont="1" applyFill="1" applyBorder="1" applyAlignment="1">
      <alignment horizontal="center" vertical="center"/>
    </xf>
    <xf numFmtId="4" fontId="4" fillId="0" borderId="0" xfId="1" applyNumberFormat="1" applyFont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4" fontId="3" fillId="0" borderId="0" xfId="1" applyNumberFormat="1" applyFont="1" applyAlignment="1">
      <alignment horizontal="right" vertical="center" wrapText="1"/>
    </xf>
    <xf numFmtId="3" fontId="3" fillId="0" borderId="0" xfId="0" applyNumberFormat="1" applyFont="1" applyFill="1" applyAlignment="1">
      <alignment horizontal="center" vertical="center" wrapText="1"/>
    </xf>
    <xf numFmtId="38" fontId="3" fillId="0" borderId="0" xfId="2" applyNumberFormat="1" applyFont="1" applyAlignment="1">
      <alignment horizontal="left" vertical="center"/>
    </xf>
    <xf numFmtId="4" fontId="3" fillId="0" borderId="0" xfId="1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167" fontId="3" fillId="0" borderId="0" xfId="2" applyNumberFormat="1" applyFont="1" applyAlignment="1">
      <alignment horizontal="center" vertical="center" wrapText="1"/>
    </xf>
    <xf numFmtId="38" fontId="3" fillId="0" borderId="0" xfId="2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center" vertical="center" wrapText="1"/>
    </xf>
    <xf numFmtId="38" fontId="3" fillId="0" borderId="0" xfId="2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/>
    </xf>
    <xf numFmtId="168" fontId="7" fillId="0" borderId="0" xfId="2" applyNumberFormat="1" applyFont="1" applyFill="1" applyBorder="1" applyAlignment="1">
      <alignment horizontal="right" vertical="center"/>
    </xf>
    <xf numFmtId="4" fontId="7" fillId="0" borderId="0" xfId="1" applyNumberFormat="1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167" fontId="7" fillId="0" borderId="0" xfId="2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40" fontId="7" fillId="0" borderId="0" xfId="0" applyNumberFormat="1" applyFont="1" applyFill="1" applyBorder="1" applyAlignment="1"/>
    <xf numFmtId="3" fontId="3" fillId="0" borderId="0" xfId="2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center"/>
    </xf>
    <xf numFmtId="0" fontId="3" fillId="0" borderId="0" xfId="0" applyFont="1" applyFill="1" applyAlignment="1">
      <alignment vertical="center"/>
    </xf>
    <xf numFmtId="49" fontId="3" fillId="0" borderId="0" xfId="2" applyNumberFormat="1" applyFont="1" applyAlignment="1">
      <alignment horizontal="right" vertical="center" wrapText="1"/>
    </xf>
    <xf numFmtId="165" fontId="7" fillId="0" borderId="0" xfId="2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center" vertical="center" wrapText="1"/>
    </xf>
    <xf numFmtId="165" fontId="3" fillId="0" borderId="0" xfId="2" applyNumberFormat="1" applyFont="1" applyAlignment="1">
      <alignment horizontal="center" vertical="center"/>
    </xf>
    <xf numFmtId="164" fontId="19" fillId="0" borderId="0" xfId="0" applyNumberFormat="1" applyFont="1" applyFill="1" applyAlignment="1">
      <alignment horizontal="center" vertical="center"/>
    </xf>
    <xf numFmtId="166" fontId="19" fillId="0" borderId="0" xfId="2" applyNumberFormat="1" applyFont="1" applyFill="1" applyAlignment="1">
      <alignment horizontal="center" vertical="center"/>
    </xf>
    <xf numFmtId="165" fontId="19" fillId="0" borderId="0" xfId="2" applyNumberFormat="1" applyFont="1" applyFill="1" applyAlignment="1">
      <alignment horizontal="center" vertical="center"/>
    </xf>
    <xf numFmtId="4" fontId="9" fillId="0" borderId="1" xfId="1" applyNumberFormat="1" applyFont="1" applyFill="1" applyBorder="1" applyAlignment="1">
      <alignment horizontal="center" vertical="center"/>
    </xf>
    <xf numFmtId="40" fontId="9" fillId="0" borderId="1" xfId="0" applyNumberFormat="1" applyFont="1" applyFill="1" applyBorder="1" applyAlignment="1">
      <alignment horizontal="center" vertical="center"/>
    </xf>
    <xf numFmtId="167" fontId="19" fillId="0" borderId="0" xfId="2" applyNumberFormat="1" applyFont="1" applyFill="1" applyAlignment="1">
      <alignment horizontal="center" vertical="center"/>
    </xf>
    <xf numFmtId="49" fontId="19" fillId="0" borderId="0" xfId="2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4" fontId="9" fillId="0" borderId="1" xfId="1" applyNumberFormat="1" applyFont="1" applyFill="1" applyBorder="1" applyAlignment="1">
      <alignment horizontal="right" vertical="center"/>
    </xf>
    <xf numFmtId="3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vertical="center"/>
    </xf>
    <xf numFmtId="4" fontId="20" fillId="0" borderId="0" xfId="1" applyNumberFormat="1" applyFont="1" applyFill="1" applyBorder="1" applyAlignment="1">
      <alignment horizontal="right" vertical="center"/>
    </xf>
    <xf numFmtId="49" fontId="20" fillId="0" borderId="0" xfId="0" applyNumberFormat="1" applyFont="1" applyFill="1" applyBorder="1" applyAlignment="1">
      <alignment horizontal="center" vertical="center"/>
    </xf>
    <xf numFmtId="49" fontId="20" fillId="0" borderId="0" xfId="2" applyNumberFormat="1" applyFont="1" applyFill="1" applyBorder="1" applyAlignment="1">
      <alignment horizontal="right" vertical="center"/>
    </xf>
    <xf numFmtId="164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166" fontId="9" fillId="0" borderId="0" xfId="2" applyNumberFormat="1" applyFont="1" applyFill="1" applyAlignment="1">
      <alignment horizontal="center" vertical="center"/>
    </xf>
    <xf numFmtId="4" fontId="19" fillId="0" borderId="0" xfId="1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9" fillId="0" borderId="0" xfId="2" applyNumberFormat="1" applyFont="1" applyFill="1" applyAlignment="1">
      <alignment horizontal="center" vertical="center"/>
    </xf>
    <xf numFmtId="167" fontId="9" fillId="0" borderId="0" xfId="2" applyNumberFormat="1" applyFont="1" applyFill="1" applyAlignment="1">
      <alignment horizontal="center" vertical="center"/>
    </xf>
    <xf numFmtId="49" fontId="9" fillId="0" borderId="0" xfId="2" applyNumberFormat="1" applyFont="1" applyFill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4" fontId="19" fillId="0" borderId="0" xfId="1" applyNumberFormat="1" applyFont="1" applyFill="1" applyAlignment="1">
      <alignment horizontal="right" vertical="center"/>
    </xf>
    <xf numFmtId="0" fontId="21" fillId="0" borderId="0" xfId="0" applyFont="1" applyFill="1" applyAlignment="1">
      <alignment vertical="center"/>
    </xf>
    <xf numFmtId="4" fontId="9" fillId="0" borderId="0" xfId="1" applyNumberFormat="1" applyFont="1" applyFill="1" applyAlignment="1">
      <alignment horizontal="center" vertical="center"/>
    </xf>
    <xf numFmtId="3" fontId="21" fillId="0" borderId="0" xfId="0" applyNumberFormat="1" applyFont="1" applyFill="1" applyAlignment="1">
      <alignment horizontal="right" vertical="center"/>
    </xf>
    <xf numFmtId="3" fontId="20" fillId="0" borderId="0" xfId="0" applyNumberFormat="1" applyFont="1" applyFill="1" applyAlignment="1">
      <alignment horizontal="right" vertical="center"/>
    </xf>
    <xf numFmtId="0" fontId="20" fillId="0" borderId="0" xfId="0" applyFont="1" applyFill="1" applyAlignment="1">
      <alignment vertical="center"/>
    </xf>
    <xf numFmtId="164" fontId="20" fillId="0" borderId="0" xfId="0" applyNumberFormat="1" applyFont="1" applyFill="1" applyAlignment="1">
      <alignment horizontal="center" vertical="center"/>
    </xf>
    <xf numFmtId="40" fontId="19" fillId="0" borderId="0" xfId="0" applyNumberFormat="1" applyFont="1" applyFill="1" applyAlignment="1">
      <alignment vertical="center"/>
    </xf>
    <xf numFmtId="4" fontId="19" fillId="0" borderId="0" xfId="1" applyNumberFormat="1" applyFont="1" applyFill="1" applyBorder="1" applyAlignment="1">
      <alignment horizontal="right" vertical="center"/>
    </xf>
    <xf numFmtId="166" fontId="20" fillId="0" borderId="0" xfId="2" applyNumberFormat="1" applyFont="1" applyFill="1" applyAlignment="1">
      <alignment horizontal="center" vertical="center"/>
    </xf>
    <xf numFmtId="165" fontId="20" fillId="0" borderId="0" xfId="2" applyNumberFormat="1" applyFont="1" applyFill="1" applyAlignment="1">
      <alignment horizontal="center" vertical="center"/>
    </xf>
    <xf numFmtId="167" fontId="20" fillId="0" borderId="0" xfId="2" applyNumberFormat="1" applyFont="1" applyFill="1" applyAlignment="1">
      <alignment horizontal="center" vertical="center"/>
    </xf>
    <xf numFmtId="49" fontId="20" fillId="0" borderId="0" xfId="2" applyNumberFormat="1" applyFont="1" applyFill="1" applyAlignment="1">
      <alignment horizontal="right" vertical="center"/>
    </xf>
    <xf numFmtId="166" fontId="20" fillId="0" borderId="0" xfId="0" applyNumberFormat="1" applyFont="1" applyFill="1" applyAlignment="1">
      <alignment vertical="center"/>
    </xf>
    <xf numFmtId="165" fontId="20" fillId="0" borderId="0" xfId="0" applyNumberFormat="1" applyFont="1" applyFill="1" applyAlignment="1">
      <alignment vertical="center"/>
    </xf>
    <xf numFmtId="4" fontId="20" fillId="0" borderId="0" xfId="0" applyNumberFormat="1" applyFont="1" applyFill="1" applyAlignment="1">
      <alignment vertical="center"/>
    </xf>
    <xf numFmtId="167" fontId="20" fillId="0" borderId="0" xfId="0" applyNumberFormat="1" applyFont="1" applyFill="1" applyAlignment="1">
      <alignment horizontal="center" vertical="center"/>
    </xf>
    <xf numFmtId="49" fontId="20" fillId="0" borderId="0" xfId="0" applyNumberFormat="1" applyFont="1" applyFill="1" applyAlignment="1">
      <alignment horizontal="right" vertical="center"/>
    </xf>
    <xf numFmtId="166" fontId="19" fillId="0" borderId="0" xfId="0" applyNumberFormat="1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167" fontId="19" fillId="0" borderId="0" xfId="0" applyNumberFormat="1" applyFont="1" applyFill="1" applyAlignment="1">
      <alignment horizontal="center" vertical="center"/>
    </xf>
    <xf numFmtId="164" fontId="21" fillId="0" borderId="0" xfId="0" applyNumberFormat="1" applyFont="1" applyFill="1" applyAlignment="1">
      <alignment horizontal="center" vertical="center"/>
    </xf>
    <xf numFmtId="166" fontId="21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4" fontId="9" fillId="0" borderId="1" xfId="0" applyNumberFormat="1" applyFont="1" applyFill="1" applyBorder="1" applyAlignment="1">
      <alignment vertical="center"/>
    </xf>
    <xf numFmtId="49" fontId="21" fillId="0" borderId="0" xfId="0" applyNumberFormat="1" applyFont="1" applyFill="1" applyAlignment="1">
      <alignment horizontal="right" vertical="center"/>
    </xf>
    <xf numFmtId="0" fontId="22" fillId="0" borderId="0" xfId="0" applyFont="1" applyFill="1" applyAlignment="1">
      <alignment vertical="center"/>
    </xf>
    <xf numFmtId="166" fontId="22" fillId="0" borderId="0" xfId="0" applyNumberFormat="1" applyFont="1" applyFill="1" applyAlignment="1">
      <alignment vertical="center"/>
    </xf>
    <xf numFmtId="167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3" fontId="4" fillId="0" borderId="0" xfId="2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4" fontId="12" fillId="0" borderId="1" xfId="1" applyNumberFormat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/>
    <xf numFmtId="3" fontId="20" fillId="0" borderId="0" xfId="2" applyNumberFormat="1" applyFont="1" applyAlignment="1">
      <alignment horizontal="center" vertical="center"/>
    </xf>
    <xf numFmtId="4" fontId="7" fillId="0" borderId="0" xfId="1" applyNumberFormat="1" applyFont="1" applyAlignment="1">
      <alignment vertical="center"/>
    </xf>
    <xf numFmtId="4" fontId="12" fillId="0" borderId="1" xfId="1" applyNumberFormat="1" applyFont="1" applyFill="1" applyBorder="1" applyAlignment="1">
      <alignment horizontal="right" vertical="center"/>
    </xf>
    <xf numFmtId="3" fontId="3" fillId="0" borderId="0" xfId="2" applyNumberFormat="1" applyFont="1" applyAlignment="1">
      <alignment horizontal="center" vertical="center"/>
    </xf>
    <xf numFmtId="0" fontId="7" fillId="0" borderId="0" xfId="0" applyFont="1" applyBorder="1" applyAlignment="1">
      <alignment vertical="center"/>
    </xf>
    <xf numFmtId="4" fontId="12" fillId="0" borderId="1" xfId="1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left"/>
    </xf>
    <xf numFmtId="0" fontId="7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Alignment="1">
      <alignment horizontal="left"/>
    </xf>
    <xf numFmtId="4" fontId="4" fillId="0" borderId="0" xfId="0" applyNumberFormat="1" applyFont="1"/>
    <xf numFmtId="40" fontId="4" fillId="0" borderId="0" xfId="1" applyNumberFormat="1" applyFont="1" applyAlignment="1">
      <alignment horizontal="center"/>
    </xf>
    <xf numFmtId="40" fontId="4" fillId="0" borderId="0" xfId="1" applyNumberFormat="1" applyFont="1"/>
    <xf numFmtId="40" fontId="4" fillId="0" borderId="0" xfId="1" applyNumberFormat="1" applyFont="1" applyAlignment="1">
      <alignment horizontal="right"/>
    </xf>
    <xf numFmtId="4" fontId="4" fillId="0" borderId="0" xfId="1" applyNumberFormat="1" applyFont="1"/>
    <xf numFmtId="4" fontId="4" fillId="0" borderId="0" xfId="1" applyNumberFormat="1" applyFont="1" applyAlignment="1">
      <alignment horizontal="center"/>
    </xf>
    <xf numFmtId="4" fontId="4" fillId="0" borderId="0" xfId="1" applyNumberFormat="1" applyFont="1" applyAlignment="1">
      <alignment horizontal="right"/>
    </xf>
    <xf numFmtId="4" fontId="7" fillId="0" borderId="0" xfId="1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center"/>
    </xf>
    <xf numFmtId="4" fontId="3" fillId="0" borderId="0" xfId="1" applyNumberFormat="1" applyFont="1" applyAlignment="1">
      <alignment horizontal="right" vertical="center"/>
    </xf>
    <xf numFmtId="167" fontId="3" fillId="0" borderId="0" xfId="2" applyNumberFormat="1" applyFont="1" applyAlignment="1">
      <alignment horizontal="center" vertical="center"/>
    </xf>
    <xf numFmtId="38" fontId="3" fillId="0" borderId="0" xfId="2" applyNumberFormat="1" applyFont="1" applyAlignment="1">
      <alignment horizontal="right" vertical="center"/>
    </xf>
    <xf numFmtId="40" fontId="3" fillId="0" borderId="0" xfId="1" applyNumberFormat="1" applyFont="1" applyAlignment="1">
      <alignment vertical="center"/>
    </xf>
    <xf numFmtId="167" fontId="4" fillId="0" borderId="0" xfId="2" applyNumberFormat="1" applyFont="1" applyAlignment="1">
      <alignment horizontal="center" vertical="center"/>
    </xf>
    <xf numFmtId="38" fontId="4" fillId="0" borderId="0" xfId="2" applyNumberFormat="1" applyFont="1" applyAlignment="1">
      <alignment horizontal="right" vertical="center"/>
    </xf>
    <xf numFmtId="40" fontId="4" fillId="0" borderId="0" xfId="1" applyNumberFormat="1" applyFont="1" applyAlignment="1">
      <alignment vertical="center"/>
    </xf>
    <xf numFmtId="4" fontId="10" fillId="0" borderId="0" xfId="1" applyNumberFormat="1" applyFont="1" applyAlignment="1">
      <alignment horizontal="left" vertical="center"/>
    </xf>
    <xf numFmtId="4" fontId="28" fillId="0" borderId="0" xfId="1" applyNumberFormat="1" applyFont="1" applyAlignment="1">
      <alignment horizontal="left" vertical="center"/>
    </xf>
    <xf numFmtId="38" fontId="11" fillId="0" borderId="1" xfId="2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38" fontId="7" fillId="0" borderId="0" xfId="2" applyNumberFormat="1" applyFont="1" applyAlignment="1">
      <alignment horizontal="left" vertical="center"/>
    </xf>
    <xf numFmtId="165" fontId="7" fillId="0" borderId="0" xfId="2" applyNumberFormat="1" applyFont="1" applyAlignment="1">
      <alignment horizontal="center" vertical="center" wrapText="1"/>
    </xf>
    <xf numFmtId="4" fontId="7" fillId="0" borderId="0" xfId="1" applyNumberFormat="1" applyFont="1" applyAlignment="1">
      <alignment horizontal="center" vertical="center" wrapText="1"/>
    </xf>
    <xf numFmtId="38" fontId="7" fillId="0" borderId="0" xfId="2" applyNumberFormat="1" applyFont="1" applyAlignment="1">
      <alignment horizontal="right" vertical="center" wrapText="1"/>
    </xf>
    <xf numFmtId="0" fontId="29" fillId="0" borderId="0" xfId="0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right" vertical="center"/>
    </xf>
    <xf numFmtId="38" fontId="7" fillId="0" borderId="0" xfId="2" applyNumberFormat="1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3" fontId="3" fillId="0" borderId="0" xfId="2" applyNumberFormat="1" applyFont="1" applyAlignment="1">
      <alignment horizontal="center" vertical="center" wrapText="1"/>
    </xf>
    <xf numFmtId="4" fontId="4" fillId="0" borderId="0" xfId="1" applyNumberFormat="1" applyFont="1" applyFill="1" applyBorder="1" applyAlignment="1">
      <alignment vertical="center"/>
    </xf>
    <xf numFmtId="166" fontId="7" fillId="0" borderId="0" xfId="2" applyNumberFormat="1" applyFont="1" applyFill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12" fillId="0" borderId="0" xfId="2" applyNumberFormat="1" applyFont="1" applyFill="1" applyBorder="1" applyAlignment="1">
      <alignment horizontal="center" vertical="center"/>
    </xf>
    <xf numFmtId="167" fontId="12" fillId="0" borderId="0" xfId="2" applyNumberFormat="1" applyFont="1" applyFill="1" applyBorder="1" applyAlignment="1">
      <alignment horizontal="center" vertical="center"/>
    </xf>
    <xf numFmtId="165" fontId="3" fillId="0" borderId="0" xfId="2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vertical="center"/>
    </xf>
    <xf numFmtId="49" fontId="3" fillId="0" borderId="0" xfId="2" applyNumberFormat="1" applyFont="1" applyAlignment="1">
      <alignment horizontal="right" vertical="center"/>
    </xf>
    <xf numFmtId="164" fontId="3" fillId="0" borderId="0" xfId="1" applyNumberFormat="1" applyFont="1" applyAlignment="1">
      <alignment horizontal="center" vertical="center"/>
    </xf>
    <xf numFmtId="4" fontId="3" fillId="0" borderId="0" xfId="2" applyNumberFormat="1" applyFont="1" applyAlignment="1">
      <alignment horizontal="right" vertical="center"/>
    </xf>
    <xf numFmtId="3" fontId="3" fillId="0" borderId="0" xfId="1" applyNumberFormat="1" applyFont="1" applyAlignment="1">
      <alignment horizontal="center" vertical="center"/>
    </xf>
    <xf numFmtId="4" fontId="4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horizontal="center" vertical="center"/>
    </xf>
    <xf numFmtId="49" fontId="3" fillId="0" borderId="0" xfId="2" applyNumberFormat="1" applyFont="1" applyAlignment="1">
      <alignment horizontal="center" vertical="center" wrapText="1"/>
    </xf>
    <xf numFmtId="164" fontId="30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165" fontId="7" fillId="0" borderId="0" xfId="2" applyNumberFormat="1" applyFont="1" applyAlignment="1">
      <alignment horizontal="center" vertical="center"/>
    </xf>
    <xf numFmtId="38" fontId="3" fillId="0" borderId="1" xfId="2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vertical="center"/>
    </xf>
    <xf numFmtId="4" fontId="3" fillId="0" borderId="1" xfId="1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18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167" fontId="4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vertical="center"/>
    </xf>
    <xf numFmtId="4" fontId="18" fillId="0" borderId="0" xfId="0" applyNumberFormat="1" applyFont="1" applyAlignment="1">
      <alignment horizontal="right" vertical="center"/>
    </xf>
    <xf numFmtId="4" fontId="3" fillId="0" borderId="1" xfId="1" applyNumberFormat="1" applyFont="1" applyFill="1" applyBorder="1"/>
    <xf numFmtId="49" fontId="7" fillId="0" borderId="1" xfId="2" applyNumberFormat="1" applyFont="1" applyFill="1" applyBorder="1" applyAlignment="1">
      <alignment horizontal="center" vertical="center"/>
    </xf>
    <xf numFmtId="0" fontId="9" fillId="0" borderId="0" xfId="0" applyFont="1"/>
    <xf numFmtId="40" fontId="4" fillId="0" borderId="0" xfId="1" applyNumberFormat="1" applyFont="1" applyFill="1"/>
    <xf numFmtId="0" fontId="11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9" fillId="0" borderId="0" xfId="0" applyFont="1" applyFill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/>
    <xf numFmtId="0" fontId="7" fillId="0" borderId="0" xfId="0" applyFont="1" applyAlignment="1"/>
    <xf numFmtId="0" fontId="13" fillId="0" borderId="0" xfId="0" applyFont="1"/>
    <xf numFmtId="4" fontId="7" fillId="0" borderId="0" xfId="0" applyNumberFormat="1" applyFont="1" applyFill="1" applyAlignment="1">
      <alignment horizontal="right" vertical="center" wrapText="1"/>
    </xf>
    <xf numFmtId="38" fontId="4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7" fontId="4" fillId="0" borderId="0" xfId="2" applyNumberFormat="1" applyFont="1" applyAlignment="1">
      <alignment horizontal="center"/>
    </xf>
    <xf numFmtId="38" fontId="4" fillId="0" borderId="0" xfId="2" applyNumberFormat="1" applyFont="1" applyAlignment="1">
      <alignment horizontal="right"/>
    </xf>
    <xf numFmtId="0" fontId="3" fillId="0" borderId="0" xfId="0" applyFont="1"/>
    <xf numFmtId="0" fontId="2" fillId="0" borderId="0" xfId="0" applyFont="1"/>
    <xf numFmtId="49" fontId="15" fillId="0" borderId="0" xfId="2" applyNumberFormat="1" applyFont="1" applyFill="1" applyBorder="1" applyAlignment="1">
      <alignment horizontal="right" vertical="center"/>
    </xf>
    <xf numFmtId="3" fontId="15" fillId="0" borderId="0" xfId="1" applyNumberFormat="1" applyFont="1" applyFill="1" applyAlignment="1">
      <alignment horizontal="right" vertical="center"/>
    </xf>
    <xf numFmtId="0" fontId="4" fillId="0" borderId="0" xfId="2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0" fontId="7" fillId="0" borderId="0" xfId="2" applyNumberFormat="1" applyFont="1" applyFill="1" applyAlignment="1">
      <alignment horizontal="right" vertical="center"/>
    </xf>
    <xf numFmtId="4" fontId="7" fillId="0" borderId="0" xfId="0" applyNumberFormat="1" applyFont="1" applyAlignment="1">
      <alignment horizontal="right"/>
    </xf>
    <xf numFmtId="165" fontId="3" fillId="0" borderId="0" xfId="2" applyNumberFormat="1" applyFont="1" applyAlignment="1">
      <alignment vertical="center"/>
    </xf>
    <xf numFmtId="3" fontId="1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right" vertical="center"/>
    </xf>
    <xf numFmtId="0" fontId="7" fillId="0" borderId="0" xfId="2" applyNumberFormat="1" applyFont="1" applyAlignment="1">
      <alignment horizontal="right" vertical="center" wrapText="1"/>
    </xf>
    <xf numFmtId="0" fontId="16" fillId="0" borderId="0" xfId="0" applyFont="1"/>
    <xf numFmtId="0" fontId="13" fillId="0" borderId="0" xfId="0" applyFont="1" applyFill="1"/>
    <xf numFmtId="0" fontId="13" fillId="0" borderId="0" xfId="0" applyNumberFormat="1" applyFont="1"/>
    <xf numFmtId="0" fontId="13" fillId="0" borderId="0" xfId="0" applyFont="1" applyAlignment="1"/>
    <xf numFmtId="4" fontId="13" fillId="0" borderId="0" xfId="0" applyNumberFormat="1" applyFont="1"/>
    <xf numFmtId="40" fontId="7" fillId="0" borderId="0" xfId="0" applyNumberFormat="1" applyFont="1"/>
    <xf numFmtId="167" fontId="4" fillId="0" borderId="0" xfId="2" applyNumberFormat="1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167" fontId="33" fillId="0" borderId="0" xfId="0" applyNumberFormat="1" applyFont="1" applyAlignment="1">
      <alignment horizontal="center"/>
    </xf>
    <xf numFmtId="0" fontId="33" fillId="0" borderId="0" xfId="2" applyNumberFormat="1" applyFont="1" applyAlignment="1">
      <alignment horizontal="right" vertical="center" wrapText="1"/>
    </xf>
    <xf numFmtId="164" fontId="33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 vertical="center"/>
    </xf>
    <xf numFmtId="165" fontId="7" fillId="0" borderId="0" xfId="2" applyNumberFormat="1" applyFont="1" applyFill="1" applyBorder="1" applyAlignment="1"/>
    <xf numFmtId="0" fontId="7" fillId="0" borderId="0" xfId="0" applyFont="1" applyFill="1" applyBorder="1" applyAlignment="1"/>
    <xf numFmtId="4" fontId="4" fillId="0" borderId="0" xfId="0" applyNumberFormat="1" applyFont="1" applyAlignment="1">
      <alignment horizontal="right" vertical="center" wrapText="1"/>
    </xf>
    <xf numFmtId="0" fontId="8" fillId="0" borderId="0" xfId="0" applyFont="1"/>
    <xf numFmtId="3" fontId="7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38" fontId="4" fillId="0" borderId="0" xfId="2" applyNumberFormat="1" applyFont="1" applyFill="1" applyAlignment="1">
      <alignment horizontal="center" vertical="center"/>
    </xf>
    <xf numFmtId="4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center"/>
    </xf>
    <xf numFmtId="0" fontId="30" fillId="0" borderId="0" xfId="0" applyFont="1"/>
    <xf numFmtId="0" fontId="13" fillId="0" borderId="0" xfId="0" applyFont="1" applyAlignment="1">
      <alignment horizontal="left"/>
    </xf>
    <xf numFmtId="3" fontId="13" fillId="0" borderId="0" xfId="0" applyNumberFormat="1" applyFont="1" applyAlignment="1">
      <alignment horizontal="center" vertical="center"/>
    </xf>
    <xf numFmtId="0" fontId="34" fillId="0" borderId="0" xfId="0" applyFont="1"/>
    <xf numFmtId="0" fontId="13" fillId="0" borderId="0" xfId="0" applyFont="1" applyAlignment="1">
      <alignment horizontal="right"/>
    </xf>
    <xf numFmtId="165" fontId="7" fillId="0" borderId="0" xfId="2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38" fontId="12" fillId="0" borderId="0" xfId="2" applyNumberFormat="1" applyFont="1" applyAlignment="1">
      <alignment horizontal="left" vertical="center"/>
    </xf>
    <xf numFmtId="3" fontId="12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right" vertical="center"/>
    </xf>
    <xf numFmtId="0" fontId="36" fillId="0" borderId="0" xfId="0" applyFont="1" applyAlignment="1">
      <alignment vertical="center"/>
    </xf>
    <xf numFmtId="0" fontId="12" fillId="0" borderId="0" xfId="0" applyFont="1" applyFill="1" applyBorder="1" applyAlignment="1">
      <alignment vertical="center"/>
    </xf>
    <xf numFmtId="165" fontId="12" fillId="0" borderId="0" xfId="2" applyNumberFormat="1" applyFont="1" applyAlignment="1">
      <alignment horizontal="center" vertical="center"/>
    </xf>
    <xf numFmtId="4" fontId="12" fillId="0" borderId="0" xfId="0" applyNumberFormat="1" applyFont="1" applyAlignment="1">
      <alignment horizontal="right" vertical="center" wrapText="1"/>
    </xf>
    <xf numFmtId="165" fontId="12" fillId="0" borderId="0" xfId="2" applyNumberFormat="1" applyFont="1" applyAlignment="1">
      <alignment horizontal="center" vertical="center" wrapText="1"/>
    </xf>
    <xf numFmtId="4" fontId="12" fillId="0" borderId="0" xfId="0" applyNumberFormat="1" applyFont="1" applyFill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4" fontId="12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Alignment="1">
      <alignment horizontal="center" vertical="center"/>
    </xf>
    <xf numFmtId="0" fontId="16" fillId="0" borderId="0" xfId="0" applyFont="1" applyAlignment="1"/>
    <xf numFmtId="4" fontId="7" fillId="0" borderId="0" xfId="1" applyNumberFormat="1" applyFont="1" applyAlignment="1"/>
    <xf numFmtId="3" fontId="7" fillId="0" borderId="0" xfId="2" applyNumberFormat="1" applyFont="1" applyAlignment="1">
      <alignment horizontal="center"/>
    </xf>
    <xf numFmtId="49" fontId="7" fillId="0" borderId="0" xfId="2" applyNumberFormat="1" applyFont="1" applyAlignment="1">
      <alignment horizontal="right"/>
    </xf>
    <xf numFmtId="164" fontId="7" fillId="0" borderId="0" xfId="1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 vertical="center" wrapText="1"/>
    </xf>
    <xf numFmtId="4" fontId="29" fillId="0" borderId="0" xfId="0" applyNumberFormat="1" applyFont="1" applyAlignment="1">
      <alignment horizontal="right" vertical="center" wrapText="1"/>
    </xf>
    <xf numFmtId="3" fontId="26" fillId="0" borderId="0" xfId="1" applyNumberFormat="1" applyFont="1" applyAlignment="1">
      <alignment horizontal="center" vertical="center"/>
    </xf>
    <xf numFmtId="38" fontId="23" fillId="0" borderId="0" xfId="2" applyNumberFormat="1" applyFont="1" applyAlignment="1">
      <alignment horizontal="left"/>
    </xf>
    <xf numFmtId="38" fontId="24" fillId="0" borderId="0" xfId="2" applyNumberFormat="1" applyFont="1" applyAlignment="1">
      <alignment horizontal="left"/>
    </xf>
    <xf numFmtId="3" fontId="12" fillId="0" borderId="0" xfId="0" applyNumberFormat="1" applyFont="1" applyAlignment="1">
      <alignment horizontal="center"/>
    </xf>
    <xf numFmtId="0" fontId="26" fillId="0" borderId="0" xfId="0" applyFont="1"/>
    <xf numFmtId="165" fontId="4" fillId="0" borderId="0" xfId="2" applyNumberFormat="1" applyFont="1" applyAlignment="1">
      <alignment horizontal="center" vertical="center" wrapText="1"/>
    </xf>
    <xf numFmtId="0" fontId="36" fillId="0" borderId="0" xfId="0" applyFont="1"/>
    <xf numFmtId="4" fontId="12" fillId="0" borderId="0" xfId="1" applyNumberFormat="1" applyFont="1" applyAlignment="1"/>
    <xf numFmtId="0" fontId="4" fillId="0" borderId="0" xfId="0" applyFont="1" applyAlignment="1"/>
    <xf numFmtId="4" fontId="11" fillId="0" borderId="0" xfId="0" applyNumberFormat="1" applyFont="1" applyFill="1" applyAlignment="1">
      <alignment horizontal="right" vertical="center" wrapText="1"/>
    </xf>
    <xf numFmtId="4" fontId="29" fillId="0" borderId="0" xfId="0" applyNumberFormat="1" applyFont="1" applyFill="1" applyAlignment="1">
      <alignment horizontal="right" vertical="center" wrapText="1"/>
    </xf>
    <xf numFmtId="49" fontId="4" fillId="0" borderId="0" xfId="2" applyNumberFormat="1" applyFont="1" applyAlignment="1">
      <alignment horizontal="center"/>
    </xf>
    <xf numFmtId="3" fontId="7" fillId="0" borderId="0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38" fontId="7" fillId="0" borderId="0" xfId="2" applyNumberFormat="1" applyFont="1" applyBorder="1" applyAlignment="1">
      <alignment horizontal="left" vertical="center"/>
    </xf>
    <xf numFmtId="165" fontId="4" fillId="0" borderId="0" xfId="0" applyNumberFormat="1" applyFont="1" applyAlignment="1">
      <alignment horizontal="center"/>
    </xf>
    <xf numFmtId="3" fontId="7" fillId="0" borderId="0" xfId="1" applyNumberFormat="1" applyFont="1" applyAlignment="1">
      <alignment horizontal="center"/>
    </xf>
    <xf numFmtId="0" fontId="36" fillId="0" borderId="0" xfId="0" applyFont="1" applyAlignment="1"/>
    <xf numFmtId="4" fontId="12" fillId="0" borderId="0" xfId="0" applyNumberFormat="1" applyFont="1" applyAlignment="1">
      <alignment horizontal="right"/>
    </xf>
    <xf numFmtId="38" fontId="12" fillId="0" borderId="0" xfId="2" applyNumberFormat="1" applyFont="1" applyBorder="1" applyAlignment="1">
      <alignment horizontal="left" vertical="center"/>
    </xf>
    <xf numFmtId="4" fontId="7" fillId="0" borderId="0" xfId="0" applyNumberFormat="1" applyFont="1"/>
    <xf numFmtId="3" fontId="4" fillId="0" borderId="0" xfId="1" applyNumberFormat="1" applyFont="1" applyAlignment="1">
      <alignment horizontal="center" vertical="center"/>
    </xf>
    <xf numFmtId="3" fontId="34" fillId="0" borderId="0" xfId="0" applyNumberFormat="1" applyFont="1" applyAlignment="1">
      <alignment horizontal="left" vertical="center"/>
    </xf>
    <xf numFmtId="0" fontId="37" fillId="0" borderId="0" xfId="0" applyFont="1"/>
    <xf numFmtId="0" fontId="23" fillId="0" borderId="0" xfId="0" applyFont="1"/>
    <xf numFmtId="3" fontId="23" fillId="0" borderId="0" xfId="0" applyNumberFormat="1" applyFont="1" applyAlignment="1">
      <alignment horizontal="center" vertical="center"/>
    </xf>
    <xf numFmtId="38" fontId="4" fillId="0" borderId="0" xfId="2" applyNumberFormat="1" applyFont="1" applyAlignment="1">
      <alignment horizontal="left" vertical="center"/>
    </xf>
    <xf numFmtId="0" fontId="26" fillId="0" borderId="0" xfId="0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3" fontId="7" fillId="0" borderId="0" xfId="1" applyNumberFormat="1" applyFont="1" applyAlignment="1">
      <alignment horizontal="center" vertical="center"/>
    </xf>
    <xf numFmtId="38" fontId="26" fillId="0" borderId="0" xfId="2" applyNumberFormat="1" applyFont="1" applyAlignment="1">
      <alignment horizontal="left" vertical="center"/>
    </xf>
    <xf numFmtId="3" fontId="26" fillId="0" borderId="0" xfId="0" applyNumberFormat="1" applyFont="1" applyAlignment="1">
      <alignment horizontal="center" vertical="center"/>
    </xf>
    <xf numFmtId="40" fontId="20" fillId="0" borderId="0" xfId="1" applyNumberFormat="1" applyFont="1" applyAlignment="1">
      <alignment vertical="center"/>
    </xf>
    <xf numFmtId="49" fontId="4" fillId="0" borderId="0" xfId="2" applyNumberFormat="1" applyFont="1" applyAlignment="1">
      <alignment horizontal="center" vertical="center"/>
    </xf>
    <xf numFmtId="38" fontId="4" fillId="0" borderId="0" xfId="2" applyNumberFormat="1" applyFont="1" applyAlignment="1">
      <alignment horizontal="left"/>
    </xf>
    <xf numFmtId="3" fontId="12" fillId="0" borderId="0" xfId="2" applyNumberFormat="1" applyFont="1" applyFill="1" applyAlignment="1">
      <alignment horizontal="center" vertical="center"/>
    </xf>
    <xf numFmtId="38" fontId="26" fillId="0" borderId="0" xfId="2" applyNumberFormat="1" applyFont="1" applyAlignment="1">
      <alignment horizontal="left"/>
    </xf>
    <xf numFmtId="3" fontId="26" fillId="0" borderId="0" xfId="2" applyNumberFormat="1" applyFont="1" applyAlignment="1">
      <alignment horizontal="center" vertical="center"/>
    </xf>
    <xf numFmtId="40" fontId="20" fillId="0" borderId="0" xfId="1" applyNumberFormat="1" applyFont="1"/>
    <xf numFmtId="4" fontId="3" fillId="0" borderId="0" xfId="1" applyNumberFormat="1" applyFont="1"/>
    <xf numFmtId="165" fontId="12" fillId="0" borderId="0" xfId="2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 wrapText="1"/>
    </xf>
    <xf numFmtId="40" fontId="26" fillId="0" borderId="0" xfId="1" applyNumberFormat="1" applyFont="1"/>
    <xf numFmtId="38" fontId="26" fillId="0" borderId="0" xfId="2" applyNumberFormat="1" applyFont="1" applyAlignment="1"/>
    <xf numFmtId="38" fontId="26" fillId="0" borderId="0" xfId="2" applyNumberFormat="1" applyFont="1"/>
    <xf numFmtId="0" fontId="26" fillId="0" borderId="0" xfId="0" applyFont="1" applyAlignment="1"/>
    <xf numFmtId="38" fontId="4" fillId="0" borderId="0" xfId="2" applyNumberFormat="1" applyFont="1" applyAlignment="1"/>
    <xf numFmtId="38" fontId="4" fillId="0" borderId="0" xfId="2" applyNumberFormat="1" applyFont="1"/>
    <xf numFmtId="0" fontId="4" fillId="0" borderId="0" xfId="0" applyFont="1" applyAlignment="1">
      <alignment horizontal="right"/>
    </xf>
    <xf numFmtId="0" fontId="26" fillId="0" borderId="0" xfId="0" applyFont="1" applyAlignment="1">
      <alignment horizontal="center"/>
    </xf>
    <xf numFmtId="4" fontId="7" fillId="0" borderId="0" xfId="0" applyNumberFormat="1" applyFont="1" applyBorder="1" applyAlignment="1">
      <alignment horizontal="center" vertical="center"/>
    </xf>
    <xf numFmtId="0" fontId="20" fillId="0" borderId="0" xfId="0" applyFont="1"/>
    <xf numFmtId="3" fontId="5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/>
    </xf>
    <xf numFmtId="3" fontId="5" fillId="0" borderId="11" xfId="0" applyNumberFormat="1" applyFont="1" applyBorder="1" applyAlignment="1">
      <alignment horizontal="left" vertical="center"/>
    </xf>
    <xf numFmtId="0" fontId="20" fillId="0" borderId="12" xfId="0" applyFont="1" applyBorder="1"/>
    <xf numFmtId="0" fontId="20" fillId="0" borderId="13" xfId="0" applyFont="1" applyBorder="1"/>
    <xf numFmtId="4" fontId="4" fillId="0" borderId="7" xfId="0" applyNumberFormat="1" applyFont="1" applyBorder="1"/>
    <xf numFmtId="3" fontId="17" fillId="0" borderId="11" xfId="0" applyNumberFormat="1" applyFont="1" applyBorder="1" applyAlignment="1">
      <alignment horizontal="left" vertical="center"/>
    </xf>
    <xf numFmtId="4" fontId="4" fillId="0" borderId="13" xfId="0" applyNumberFormat="1" applyFont="1" applyBorder="1"/>
    <xf numFmtId="3" fontId="17" fillId="0" borderId="4" xfId="0" applyNumberFormat="1" applyFont="1" applyBorder="1" applyAlignment="1">
      <alignment horizontal="left" vertical="center"/>
    </xf>
    <xf numFmtId="0" fontId="19" fillId="0" borderId="5" xfId="0" applyFont="1" applyBorder="1"/>
    <xf numFmtId="4" fontId="7" fillId="4" borderId="10" xfId="0" applyNumberFormat="1" applyFont="1" applyFill="1" applyBorder="1"/>
    <xf numFmtId="38" fontId="7" fillId="0" borderId="0" xfId="2" applyNumberFormat="1" applyFont="1" applyAlignment="1">
      <alignment horizontal="left"/>
    </xf>
    <xf numFmtId="3" fontId="38" fillId="0" borderId="0" xfId="0" applyNumberFormat="1" applyFont="1" applyBorder="1" applyAlignment="1">
      <alignment horizontal="center" vertical="center"/>
    </xf>
    <xf numFmtId="0" fontId="20" fillId="0" borderId="0" xfId="0" applyFont="1" applyBorder="1"/>
    <xf numFmtId="4" fontId="4" fillId="0" borderId="0" xfId="0" applyNumberFormat="1" applyFont="1" applyBorder="1"/>
    <xf numFmtId="38" fontId="30" fillId="0" borderId="0" xfId="2" applyNumberFormat="1" applyFont="1" applyAlignment="1">
      <alignment horizontal="left"/>
    </xf>
    <xf numFmtId="3" fontId="30" fillId="0" borderId="0" xfId="1" applyNumberFormat="1" applyFont="1" applyAlignment="1">
      <alignment horizontal="center" vertical="center"/>
    </xf>
    <xf numFmtId="0" fontId="17" fillId="0" borderId="0" xfId="0" applyFont="1"/>
    <xf numFmtId="4" fontId="17" fillId="0" borderId="0" xfId="1" applyNumberFormat="1" applyFont="1" applyAlignment="1"/>
    <xf numFmtId="3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 wrapText="1"/>
    </xf>
    <xf numFmtId="4" fontId="4" fillId="0" borderId="0" xfId="1" applyNumberFormat="1" applyFont="1" applyAlignment="1"/>
    <xf numFmtId="4" fontId="7" fillId="0" borderId="0" xfId="0" applyNumberFormat="1" applyFont="1" applyAlignment="1">
      <alignment horizontal="right" vertical="center" wrapText="1"/>
    </xf>
    <xf numFmtId="38" fontId="3" fillId="0" borderId="0" xfId="2" applyNumberFormat="1" applyFont="1" applyAlignment="1">
      <alignment horizontal="left"/>
    </xf>
    <xf numFmtId="0" fontId="17" fillId="0" borderId="0" xfId="0" applyFont="1" applyAlignment="1">
      <alignment horizontal="center"/>
    </xf>
    <xf numFmtId="4" fontId="3" fillId="0" borderId="0" xfId="1" applyNumberFormat="1" applyFont="1" applyAlignment="1">
      <alignment horizontal="right"/>
    </xf>
    <xf numFmtId="4" fontId="7" fillId="0" borderId="0" xfId="0" applyNumberFormat="1" applyFont="1" applyAlignment="1">
      <alignment horizontal="center"/>
    </xf>
    <xf numFmtId="165" fontId="7" fillId="0" borderId="0" xfId="2" applyNumberFormat="1" applyFont="1" applyAlignment="1">
      <alignment horizontal="center"/>
    </xf>
    <xf numFmtId="38" fontId="17" fillId="0" borderId="0" xfId="2" applyNumberFormat="1" applyFont="1" applyAlignment="1">
      <alignment horizontal="left"/>
    </xf>
    <xf numFmtId="3" fontId="17" fillId="0" borderId="0" xfId="1" applyNumberFormat="1" applyFont="1" applyAlignment="1">
      <alignment horizontal="center" vertical="center"/>
    </xf>
    <xf numFmtId="4" fontId="17" fillId="0" borderId="0" xfId="1" applyNumberFormat="1" applyFont="1" applyAlignment="1">
      <alignment horizontal="right"/>
    </xf>
    <xf numFmtId="38" fontId="3" fillId="0" borderId="1" xfId="2" applyNumberFormat="1" applyFont="1" applyBorder="1" applyAlignment="1">
      <alignment horizontal="left"/>
    </xf>
    <xf numFmtId="3" fontId="3" fillId="0" borderId="1" xfId="1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49" fontId="7" fillId="0" borderId="0" xfId="2" applyNumberFormat="1" applyFont="1" applyAlignment="1">
      <alignment horizontal="left"/>
    </xf>
    <xf numFmtId="4" fontId="3" fillId="0" borderId="1" xfId="1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4" fontId="17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right"/>
    </xf>
    <xf numFmtId="4" fontId="26" fillId="0" borderId="0" xfId="0" applyNumberFormat="1" applyFont="1" applyAlignment="1">
      <alignment horizontal="center"/>
    </xf>
    <xf numFmtId="169" fontId="4" fillId="0" borderId="0" xfId="1" applyNumberFormat="1" applyFont="1" applyAlignment="1">
      <alignment horizontal="right"/>
    </xf>
    <xf numFmtId="3" fontId="7" fillId="0" borderId="0" xfId="2" applyNumberFormat="1" applyFont="1" applyAlignment="1">
      <alignment horizontal="center" vertical="center"/>
    </xf>
    <xf numFmtId="4" fontId="30" fillId="0" borderId="0" xfId="1" applyNumberFormat="1" applyFont="1" applyAlignment="1">
      <alignment horizontal="right"/>
    </xf>
    <xf numFmtId="38" fontId="30" fillId="0" borderId="4" xfId="2" applyNumberFormat="1" applyFont="1" applyBorder="1" applyAlignment="1">
      <alignment horizontal="left"/>
    </xf>
    <xf numFmtId="3" fontId="3" fillId="0" borderId="5" xfId="1" applyNumberFormat="1" applyFont="1" applyBorder="1" applyAlignment="1">
      <alignment horizontal="center" vertical="center"/>
    </xf>
    <xf numFmtId="0" fontId="17" fillId="0" borderId="5" xfId="0" applyFont="1" applyBorder="1"/>
    <xf numFmtId="4" fontId="30" fillId="0" borderId="6" xfId="1" applyNumberFormat="1" applyFont="1" applyBorder="1" applyAlignment="1">
      <alignment horizontal="right"/>
    </xf>
    <xf numFmtId="4" fontId="17" fillId="0" borderId="6" xfId="1" applyNumberFormat="1" applyFont="1" applyBorder="1" applyAlignment="1">
      <alignment horizontal="right"/>
    </xf>
    <xf numFmtId="4" fontId="7" fillId="0" borderId="0" xfId="1" applyNumberFormat="1" applyFont="1" applyAlignment="1">
      <alignment horizontal="right"/>
    </xf>
    <xf numFmtId="0" fontId="31" fillId="0" borderId="0" xfId="0" applyFont="1" applyAlignment="1">
      <alignment horizontal="left" vertical="center"/>
    </xf>
    <xf numFmtId="3" fontId="39" fillId="0" borderId="0" xfId="0" applyNumberFormat="1" applyFont="1" applyAlignment="1">
      <alignment horizontal="center" vertical="center"/>
    </xf>
    <xf numFmtId="38" fontId="20" fillId="0" borderId="0" xfId="2" applyNumberFormat="1" applyFont="1" applyAlignment="1">
      <alignment horizontal="center"/>
    </xf>
    <xf numFmtId="40" fontId="20" fillId="0" borderId="0" xfId="1" applyNumberFormat="1" applyFont="1" applyAlignment="1"/>
    <xf numFmtId="0" fontId="20" fillId="0" borderId="0" xfId="0" applyFont="1" applyAlignment="1"/>
    <xf numFmtId="38" fontId="12" fillId="0" borderId="1" xfId="2" applyNumberFormat="1" applyFont="1" applyBorder="1" applyAlignment="1">
      <alignment horizontal="center" vertical="center"/>
    </xf>
    <xf numFmtId="165" fontId="12" fillId="0" borderId="1" xfId="2" applyNumberFormat="1" applyFont="1" applyFill="1" applyBorder="1" applyAlignment="1">
      <alignment horizontal="center" vertical="center"/>
    </xf>
    <xf numFmtId="40" fontId="12" fillId="0" borderId="1" xfId="1" applyNumberFormat="1" applyFont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165" fontId="12" fillId="0" borderId="1" xfId="2" applyNumberFormat="1" applyFont="1" applyBorder="1" applyAlignment="1">
      <alignment horizontal="center" vertical="center"/>
    </xf>
    <xf numFmtId="38" fontId="12" fillId="0" borderId="0" xfId="2" applyNumberFormat="1" applyFont="1" applyAlignment="1">
      <alignment horizontal="center"/>
    </xf>
    <xf numFmtId="40" fontId="12" fillId="0" borderId="0" xfId="1" applyNumberFormat="1" applyFont="1" applyAlignment="1">
      <alignment horizontal="center"/>
    </xf>
    <xf numFmtId="4" fontId="9" fillId="0" borderId="3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center"/>
    </xf>
    <xf numFmtId="38" fontId="7" fillId="0" borderId="0" xfId="2" applyNumberFormat="1" applyFont="1" applyAlignment="1">
      <alignment horizontal="center"/>
    </xf>
    <xf numFmtId="40" fontId="7" fillId="0" borderId="0" xfId="1" applyNumberFormat="1" applyFont="1" applyAlignment="1">
      <alignment horizontal="center"/>
    </xf>
    <xf numFmtId="3" fontId="17" fillId="0" borderId="0" xfId="2" applyNumberFormat="1" applyFont="1" applyAlignment="1">
      <alignment horizontal="center" vertical="center"/>
    </xf>
    <xf numFmtId="40" fontId="17" fillId="0" borderId="0" xfId="1" applyNumberFormat="1" applyFont="1" applyAlignment="1">
      <alignment horizontal="right" vertical="center"/>
    </xf>
    <xf numFmtId="0" fontId="26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40" fontId="4" fillId="0" borderId="1" xfId="1" applyNumberFormat="1" applyFont="1" applyBorder="1" applyAlignment="1">
      <alignment horizontal="center"/>
    </xf>
    <xf numFmtId="40" fontId="4" fillId="0" borderId="1" xfId="1" applyNumberFormat="1" applyFont="1" applyBorder="1" applyAlignment="1">
      <alignment horizontal="center" vertical="center"/>
    </xf>
    <xf numFmtId="49" fontId="12" fillId="0" borderId="0" xfId="2" applyNumberFormat="1" applyFont="1" applyFill="1" applyAlignment="1">
      <alignment horizontal="center" vertical="center"/>
    </xf>
    <xf numFmtId="40" fontId="4" fillId="0" borderId="0" xfId="1" applyNumberFormat="1" applyFont="1" applyAlignment="1">
      <alignment horizontal="right" vertical="center"/>
    </xf>
    <xf numFmtId="40" fontId="3" fillId="0" borderId="1" xfId="1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0" fontId="3" fillId="0" borderId="0" xfId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/>
    </xf>
    <xf numFmtId="40" fontId="26" fillId="0" borderId="0" xfId="1" applyNumberFormat="1" applyFont="1" applyAlignment="1">
      <alignment horizontal="right"/>
    </xf>
    <xf numFmtId="164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1" xfId="1" applyNumberFormat="1" applyFont="1" applyBorder="1" applyAlignment="1">
      <alignment horizontal="right"/>
    </xf>
    <xf numFmtId="0" fontId="12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right"/>
    </xf>
    <xf numFmtId="40" fontId="3" fillId="0" borderId="1" xfId="1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right" vertical="center"/>
    </xf>
    <xf numFmtId="3" fontId="31" fillId="0" borderId="0" xfId="0" applyNumberFormat="1" applyFont="1" applyAlignment="1">
      <alignment horizontal="center" vertical="center"/>
    </xf>
    <xf numFmtId="0" fontId="7" fillId="0" borderId="0" xfId="0" applyFont="1" applyFill="1" applyAlignment="1"/>
    <xf numFmtId="164" fontId="17" fillId="0" borderId="0" xfId="0" applyNumberFormat="1" applyFont="1"/>
    <xf numFmtId="3" fontId="26" fillId="0" borderId="0" xfId="2" applyNumberFormat="1" applyFont="1" applyAlignment="1">
      <alignment horizontal="center"/>
    </xf>
    <xf numFmtId="0" fontId="26" fillId="0" borderId="0" xfId="0" applyFont="1" applyFill="1"/>
    <xf numFmtId="4" fontId="26" fillId="0" borderId="0" xfId="1" applyNumberFormat="1" applyFont="1"/>
    <xf numFmtId="4" fontId="26" fillId="0" borderId="0" xfId="0" applyNumberFormat="1" applyFont="1"/>
    <xf numFmtId="164" fontId="26" fillId="0" borderId="0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left"/>
    </xf>
    <xf numFmtId="3" fontId="7" fillId="0" borderId="0" xfId="1" applyNumberFormat="1" applyFont="1" applyAlignment="1">
      <alignment horizontal="center" vertical="center" wrapText="1"/>
    </xf>
    <xf numFmtId="3" fontId="40" fillId="0" borderId="0" xfId="0" applyNumberFormat="1" applyFont="1" applyAlignment="1">
      <alignment horizontal="left" vertical="center"/>
    </xf>
    <xf numFmtId="38" fontId="26" fillId="0" borderId="0" xfId="2" applyNumberFormat="1" applyFont="1" applyAlignment="1">
      <alignment horizontal="center"/>
    </xf>
    <xf numFmtId="38" fontId="41" fillId="0" borderId="0" xfId="2" applyNumberFormat="1" applyFont="1" applyAlignment="1">
      <alignment horizontal="left"/>
    </xf>
    <xf numFmtId="0" fontId="42" fillId="0" borderId="0" xfId="0" applyFont="1"/>
    <xf numFmtId="49" fontId="7" fillId="0" borderId="0" xfId="0" applyNumberFormat="1" applyFont="1" applyAlignment="1"/>
    <xf numFmtId="164" fontId="7" fillId="0" borderId="0" xfId="0" applyNumberFormat="1" applyFont="1" applyFill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4" fontId="7" fillId="0" borderId="0" xfId="1" applyNumberFormat="1" applyFont="1" applyFill="1" applyBorder="1" applyAlignment="1"/>
    <xf numFmtId="4" fontId="15" fillId="0" borderId="0" xfId="1" applyNumberFormat="1" applyFont="1" applyFill="1" applyBorder="1" applyAlignment="1">
      <alignment horizontal="right" vertical="center"/>
    </xf>
    <xf numFmtId="4" fontId="7" fillId="0" borderId="0" xfId="0" applyNumberFormat="1" applyFont="1" applyFill="1" applyBorder="1"/>
    <xf numFmtId="164" fontId="15" fillId="0" borderId="0" xfId="0" applyNumberFormat="1" applyFont="1" applyFill="1" applyAlignment="1">
      <alignment horizontal="center" vertical="center"/>
    </xf>
    <xf numFmtId="165" fontId="15" fillId="0" borderId="0" xfId="2" applyNumberFormat="1" applyFont="1" applyFill="1" applyAlignment="1">
      <alignment horizontal="center" vertical="center" wrapText="1"/>
    </xf>
    <xf numFmtId="4" fontId="15" fillId="0" borderId="0" xfId="1" applyNumberFormat="1" applyFont="1" applyFill="1" applyAlignment="1">
      <alignment horizontal="right" vertical="center" wrapText="1"/>
    </xf>
    <xf numFmtId="167" fontId="15" fillId="0" borderId="0" xfId="2" applyNumberFormat="1" applyFont="1" applyFill="1" applyAlignment="1">
      <alignment horizontal="center" vertical="center" wrapText="1"/>
    </xf>
    <xf numFmtId="49" fontId="15" fillId="0" borderId="0" xfId="2" applyNumberFormat="1" applyFont="1" applyFill="1" applyAlignment="1">
      <alignment horizontal="right" vertical="center" wrapText="1"/>
    </xf>
    <xf numFmtId="170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/>
    </xf>
    <xf numFmtId="0" fontId="2" fillId="0" borderId="0" xfId="0" applyFont="1" applyBorder="1"/>
    <xf numFmtId="4" fontId="4" fillId="0" borderId="0" xfId="1" applyNumberFormat="1" applyFont="1" applyBorder="1" applyAlignment="1">
      <alignment vertical="center"/>
    </xf>
    <xf numFmtId="4" fontId="3" fillId="0" borderId="7" xfId="1" applyNumberFormat="1" applyFont="1" applyFill="1" applyBorder="1" applyAlignment="1">
      <alignment horizontal="right" vertical="center"/>
    </xf>
    <xf numFmtId="0" fontId="3" fillId="0" borderId="0" xfId="0" applyFont="1" applyFill="1"/>
    <xf numFmtId="0" fontId="4" fillId="0" borderId="0" xfId="0" applyFont="1" applyFill="1" applyBorder="1" applyAlignment="1">
      <alignment vertical="center" shrinkToFit="1"/>
    </xf>
    <xf numFmtId="4" fontId="19" fillId="0" borderId="0" xfId="0" applyNumberFormat="1" applyFont="1" applyFill="1"/>
    <xf numFmtId="0" fontId="19" fillId="0" borderId="0" xfId="0" applyFont="1" applyFill="1"/>
    <xf numFmtId="0" fontId="24" fillId="0" borderId="0" xfId="0" applyFont="1"/>
    <xf numFmtId="3" fontId="7" fillId="0" borderId="0" xfId="0" applyNumberFormat="1" applyFon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165" fontId="15" fillId="0" borderId="0" xfId="2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right"/>
    </xf>
    <xf numFmtId="3" fontId="4" fillId="0" borderId="0" xfId="2" applyNumberFormat="1" applyFont="1" applyFill="1" applyBorder="1" applyAlignment="1">
      <alignment horizontal="right" vertical="center"/>
    </xf>
    <xf numFmtId="168" fontId="15" fillId="0" borderId="0" xfId="2" applyNumberFormat="1" applyFont="1" applyFill="1" applyBorder="1" applyAlignment="1">
      <alignment horizontal="center" vertical="center"/>
    </xf>
    <xf numFmtId="167" fontId="15" fillId="0" borderId="0" xfId="0" applyNumberFormat="1" applyFont="1" applyFill="1" applyBorder="1" applyAlignment="1">
      <alignment horizontal="center" vertical="center"/>
    </xf>
    <xf numFmtId="49" fontId="7" fillId="0" borderId="0" xfId="2" applyNumberFormat="1" applyFont="1" applyFill="1" applyBorder="1" applyAlignment="1">
      <alignment horizontal="right"/>
    </xf>
    <xf numFmtId="167" fontId="7" fillId="0" borderId="0" xfId="2" applyNumberFormat="1" applyFont="1" applyFill="1" applyBorder="1" applyAlignment="1">
      <alignment horizontal="center"/>
    </xf>
    <xf numFmtId="4" fontId="4" fillId="0" borderId="0" xfId="1" applyNumberFormat="1" applyFont="1" applyFill="1" applyBorder="1" applyAlignment="1"/>
    <xf numFmtId="4" fontId="7" fillId="0" borderId="0" xfId="0" applyNumberFormat="1" applyFont="1" applyFill="1" applyBorder="1" applyAlignment="1">
      <alignment horizontal="right" wrapText="1"/>
    </xf>
    <xf numFmtId="3" fontId="7" fillId="0" borderId="0" xfId="1" applyNumberFormat="1" applyFont="1" applyFill="1" applyAlignment="1">
      <alignment horizontal="right"/>
    </xf>
    <xf numFmtId="4" fontId="4" fillId="0" borderId="0" xfId="1" applyNumberFormat="1" applyFont="1" applyFill="1" applyAlignment="1"/>
    <xf numFmtId="4" fontId="3" fillId="0" borderId="0" xfId="0" applyNumberFormat="1" applyFont="1" applyFill="1" applyBorder="1" applyAlignment="1">
      <alignment horizontal="right"/>
    </xf>
    <xf numFmtId="49" fontId="7" fillId="0" borderId="1" xfId="2" applyNumberFormat="1" applyFont="1" applyFill="1" applyBorder="1" applyAlignment="1">
      <alignment horizontal="right" vertical="center"/>
    </xf>
    <xf numFmtId="0" fontId="35" fillId="0" borderId="0" xfId="0" applyFont="1"/>
    <xf numFmtId="38" fontId="3" fillId="0" borderId="0" xfId="2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49" fontId="3" fillId="0" borderId="0" xfId="2" applyNumberFormat="1" applyFont="1" applyFill="1" applyAlignment="1">
      <alignment horizontal="center" vertical="center"/>
    </xf>
    <xf numFmtId="49" fontId="3" fillId="0" borderId="0" xfId="2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center" vertical="center"/>
    </xf>
    <xf numFmtId="3" fontId="23" fillId="0" borderId="0" xfId="0" applyNumberFormat="1" applyFont="1"/>
    <xf numFmtId="3" fontId="24" fillId="0" borderId="0" xfId="0" applyNumberFormat="1" applyFont="1"/>
    <xf numFmtId="172" fontId="4" fillId="0" borderId="0" xfId="0" applyNumberFormat="1" applyFont="1" applyAlignment="1">
      <alignment horizontal="left"/>
    </xf>
    <xf numFmtId="38" fontId="4" fillId="0" borderId="0" xfId="2" applyNumberFormat="1" applyFont="1" applyFill="1" applyAlignment="1">
      <alignment horizontal="right" vertical="center"/>
    </xf>
    <xf numFmtId="40" fontId="4" fillId="0" borderId="0" xfId="1" applyNumberFormat="1" applyFont="1" applyFill="1" applyAlignment="1">
      <alignment vertical="center"/>
    </xf>
    <xf numFmtId="38" fontId="4" fillId="0" borderId="0" xfId="2" applyNumberFormat="1" applyFont="1" applyFill="1" applyAlignment="1">
      <alignment vertical="center"/>
    </xf>
    <xf numFmtId="38" fontId="4" fillId="0" borderId="0" xfId="2" applyNumberFormat="1" applyFont="1" applyAlignment="1">
      <alignment vertical="center"/>
    </xf>
    <xf numFmtId="38" fontId="4" fillId="0" borderId="0" xfId="2" applyNumberFormat="1" applyFont="1" applyBorder="1" applyAlignment="1">
      <alignment vertical="center"/>
    </xf>
    <xf numFmtId="38" fontId="4" fillId="0" borderId="0" xfId="2" applyNumberFormat="1" applyFont="1" applyFill="1" applyBorder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40" fontId="4" fillId="0" borderId="0" xfId="1" applyNumberFormat="1" applyFont="1" applyBorder="1" applyAlignment="1">
      <alignment horizontal="center"/>
    </xf>
    <xf numFmtId="38" fontId="4" fillId="0" borderId="0" xfId="2" applyNumberFormat="1" applyFont="1" applyBorder="1"/>
    <xf numFmtId="49" fontId="4" fillId="0" borderId="0" xfId="0" applyNumberFormat="1" applyFont="1" applyBorder="1" applyAlignment="1">
      <alignment horizontal="center"/>
    </xf>
    <xf numFmtId="4" fontId="7" fillId="0" borderId="0" xfId="1" applyNumberFormat="1" applyFont="1" applyFill="1" applyBorder="1" applyAlignment="1">
      <alignment horizontal="center"/>
    </xf>
    <xf numFmtId="4" fontId="4" fillId="0" borderId="0" xfId="1" applyNumberFormat="1" applyFont="1" applyBorder="1"/>
    <xf numFmtId="38" fontId="4" fillId="0" borderId="0" xfId="2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7" fillId="0" borderId="0" xfId="0" applyNumberFormat="1" applyFont="1" applyBorder="1" applyAlignment="1"/>
    <xf numFmtId="4" fontId="4" fillId="0" borderId="0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11" fillId="2" borderId="2" xfId="0" applyFont="1" applyFill="1" applyBorder="1" applyAlignment="1">
      <alignment horizontal="centerContinuous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12" fillId="0" borderId="1" xfId="0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Fill="1" applyBorder="1" applyAlignment="1">
      <alignment vertical="center"/>
    </xf>
    <xf numFmtId="49" fontId="7" fillId="0" borderId="0" xfId="1" applyNumberFormat="1" applyFont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40" fontId="3" fillId="0" borderId="1" xfId="1" applyNumberFormat="1" applyFont="1" applyFill="1" applyBorder="1"/>
    <xf numFmtId="0" fontId="3" fillId="0" borderId="1" xfId="0" applyFont="1" applyFill="1" applyBorder="1"/>
    <xf numFmtId="0" fontId="4" fillId="0" borderId="0" xfId="0" applyFont="1" applyFill="1" applyAlignment="1">
      <alignment horizontal="center"/>
    </xf>
    <xf numFmtId="16" fontId="4" fillId="0" borderId="0" xfId="0" applyNumberFormat="1" applyFont="1" applyFill="1"/>
    <xf numFmtId="0" fontId="23" fillId="0" borderId="0" xfId="0" applyFont="1" applyAlignment="1">
      <alignment horizontal="left"/>
    </xf>
    <xf numFmtId="38" fontId="4" fillId="0" borderId="0" xfId="2" applyNumberFormat="1" applyFont="1" applyFill="1" applyBorder="1" applyAlignment="1">
      <alignment horizontal="centerContinuous" vertical="center" wrapText="1"/>
    </xf>
    <xf numFmtId="40" fontId="4" fillId="0" borderId="0" xfId="1" applyNumberFormat="1" applyFont="1" applyFill="1" applyBorder="1" applyAlignment="1">
      <alignment horizontal="centerContinuous" vertical="center" wrapText="1"/>
    </xf>
    <xf numFmtId="0" fontId="4" fillId="0" borderId="0" xfId="0" applyFont="1" applyFill="1" applyBorder="1" applyAlignment="1">
      <alignment horizontal="centerContinuous" vertical="center" wrapText="1"/>
    </xf>
    <xf numFmtId="38" fontId="4" fillId="0" borderId="0" xfId="2" applyNumberFormat="1" applyFont="1" applyFill="1" applyBorder="1" applyAlignment="1">
      <alignment horizontal="center" vertical="center" wrapText="1"/>
    </xf>
    <xf numFmtId="40" fontId="4" fillId="0" borderId="0" xfId="1" applyNumberFormat="1" applyFont="1" applyFill="1" applyAlignment="1">
      <alignment horizontal="centerContinuous" vertical="center" wrapText="1"/>
    </xf>
    <xf numFmtId="0" fontId="4" fillId="0" borderId="0" xfId="0" applyFont="1" applyFill="1" applyAlignment="1">
      <alignment horizontal="centerContinuous" vertical="center" wrapText="1"/>
    </xf>
    <xf numFmtId="0" fontId="9" fillId="0" borderId="0" xfId="0" applyFont="1" applyFill="1" applyAlignment="1">
      <alignment horizontal="left"/>
    </xf>
    <xf numFmtId="4" fontId="19" fillId="0" borderId="0" xfId="1" applyNumberFormat="1" applyFont="1" applyFill="1"/>
    <xf numFmtId="40" fontId="19" fillId="0" borderId="0" xfId="1" applyNumberFormat="1" applyFont="1" applyFill="1"/>
    <xf numFmtId="164" fontId="11" fillId="0" borderId="1" xfId="0" applyNumberFormat="1" applyFont="1" applyFill="1" applyBorder="1" applyAlignment="1">
      <alignment horizontal="left" vertical="center"/>
    </xf>
    <xf numFmtId="49" fontId="11" fillId="0" borderId="1" xfId="2" applyNumberFormat="1" applyFont="1" applyFill="1" applyBorder="1" applyAlignment="1">
      <alignment horizontal="center" vertical="center"/>
    </xf>
    <xf numFmtId="165" fontId="11" fillId="0" borderId="1" xfId="2" applyNumberFormat="1" applyFont="1" applyFill="1" applyBorder="1" applyAlignment="1">
      <alignment horizontal="center" vertical="center"/>
    </xf>
    <xf numFmtId="4" fontId="11" fillId="0" borderId="1" xfId="1" applyNumberFormat="1" applyFont="1" applyFill="1" applyBorder="1" applyAlignment="1">
      <alignment horizontal="left" vertical="center"/>
    </xf>
    <xf numFmtId="4" fontId="11" fillId="0" borderId="1" xfId="1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center" vertical="center"/>
    </xf>
    <xf numFmtId="4" fontId="11" fillId="0" borderId="1" xfId="2" applyNumberFormat="1" applyFont="1" applyFill="1" applyBorder="1" applyAlignment="1">
      <alignment horizontal="right" vertical="center"/>
    </xf>
    <xf numFmtId="0" fontId="11" fillId="0" borderId="1" xfId="0" applyFont="1" applyBorder="1" applyAlignment="1"/>
    <xf numFmtId="164" fontId="11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left" vertical="center"/>
    </xf>
    <xf numFmtId="4" fontId="7" fillId="0" borderId="0" xfId="1" applyNumberFormat="1" applyFont="1" applyFill="1" applyBorder="1" applyAlignment="1">
      <alignment horizontal="left" vertical="center"/>
    </xf>
    <xf numFmtId="4" fontId="7" fillId="0" borderId="0" xfId="2" applyNumberFormat="1" applyFont="1" applyFill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center"/>
    </xf>
    <xf numFmtId="4" fontId="7" fillId="0" borderId="0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3" fontId="9" fillId="0" borderId="0" xfId="0" applyNumberFormat="1" applyFont="1" applyFill="1" applyAlignment="1"/>
    <xf numFmtId="165" fontId="11" fillId="0" borderId="1" xfId="2" applyNumberFormat="1" applyFont="1" applyFill="1" applyBorder="1" applyAlignment="1">
      <alignment horizontal="center"/>
    </xf>
    <xf numFmtId="4" fontId="11" fillId="0" borderId="1" xfId="1" applyNumberFormat="1" applyFont="1" applyFill="1" applyBorder="1" applyAlignment="1">
      <alignment horizontal="right"/>
    </xf>
    <xf numFmtId="4" fontId="11" fillId="0" borderId="1" xfId="0" applyNumberFormat="1" applyFont="1" applyFill="1" applyBorder="1" applyAlignment="1">
      <alignment horizontal="right" vertical="center"/>
    </xf>
    <xf numFmtId="165" fontId="33" fillId="0" borderId="0" xfId="2" applyNumberFormat="1" applyFont="1" applyAlignment="1">
      <alignment horizontal="center"/>
    </xf>
    <xf numFmtId="0" fontId="45" fillId="0" borderId="0" xfId="0" applyFont="1"/>
    <xf numFmtId="3" fontId="12" fillId="0" borderId="0" xfId="0" applyNumberFormat="1" applyFont="1" applyFill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4" fontId="12" fillId="0" borderId="2" xfId="1" applyNumberFormat="1" applyFont="1" applyFill="1" applyBorder="1" applyAlignment="1">
      <alignment vertical="center"/>
    </xf>
    <xf numFmtId="166" fontId="7" fillId="0" borderId="1" xfId="2" applyNumberFormat="1" applyFont="1" applyFill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14" fontId="4" fillId="0" borderId="0" xfId="0" applyNumberFormat="1" applyFont="1" applyFill="1"/>
    <xf numFmtId="38" fontId="12" fillId="0" borderId="1" xfId="2" applyNumberFormat="1" applyFont="1" applyBorder="1" applyAlignment="1">
      <alignment horizontal="left" vertical="center" shrinkToFit="1"/>
    </xf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3" fontId="7" fillId="0" borderId="1" xfId="0" applyNumberFormat="1" applyFont="1" applyFill="1" applyBorder="1" applyAlignment="1">
      <alignment horizontal="center" vertical="center"/>
    </xf>
    <xf numFmtId="166" fontId="7" fillId="0" borderId="0" xfId="2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vertical="center"/>
    </xf>
    <xf numFmtId="3" fontId="11" fillId="0" borderId="0" xfId="0" applyNumberFormat="1" applyFont="1" applyAlignment="1">
      <alignment horizontal="center" vertical="center"/>
    </xf>
    <xf numFmtId="4" fontId="11" fillId="0" borderId="0" xfId="0" applyNumberFormat="1" applyFont="1" applyFill="1" applyAlignment="1">
      <alignment horizontal="right" vertical="center"/>
    </xf>
    <xf numFmtId="40" fontId="11" fillId="0" borderId="1" xfId="0" applyNumberFormat="1" applyFont="1" applyFill="1" applyBorder="1" applyAlignment="1">
      <alignment horizontal="left" vertical="center"/>
    </xf>
    <xf numFmtId="0" fontId="9" fillId="3" borderId="0" xfId="0" applyFont="1" applyFill="1"/>
    <xf numFmtId="164" fontId="11" fillId="3" borderId="1" xfId="0" applyNumberFormat="1" applyFont="1" applyFill="1" applyBorder="1" applyAlignment="1">
      <alignment horizontal="left" vertical="center"/>
    </xf>
    <xf numFmtId="164" fontId="7" fillId="3" borderId="0" xfId="0" applyNumberFormat="1" applyFont="1" applyFill="1" applyBorder="1" applyAlignment="1">
      <alignment horizontal="left" vertical="center"/>
    </xf>
    <xf numFmtId="3" fontId="11" fillId="0" borderId="0" xfId="0" applyNumberFormat="1" applyFont="1" applyFill="1" applyAlignment="1">
      <alignment horizontal="center" vertical="center"/>
    </xf>
    <xf numFmtId="0" fontId="46" fillId="0" borderId="0" xfId="0" applyFont="1"/>
    <xf numFmtId="0" fontId="46" fillId="0" borderId="0" xfId="0" applyFont="1" applyFill="1"/>
    <xf numFmtId="0" fontId="46" fillId="0" borderId="0" xfId="0" applyNumberFormat="1" applyFont="1"/>
    <xf numFmtId="0" fontId="46" fillId="0" borderId="0" xfId="0" applyFont="1" applyAlignment="1"/>
    <xf numFmtId="4" fontId="46" fillId="0" borderId="0" xfId="0" applyNumberFormat="1" applyFont="1"/>
    <xf numFmtId="38" fontId="11" fillId="0" borderId="1" xfId="2" applyNumberFormat="1" applyFont="1" applyBorder="1" applyAlignment="1">
      <alignment horizontal="left" vertical="center"/>
    </xf>
    <xf numFmtId="3" fontId="15" fillId="0" borderId="0" xfId="0" applyNumberFormat="1" applyFont="1" applyAlignment="1">
      <alignment horizontal="center" vertical="center"/>
    </xf>
    <xf numFmtId="4" fontId="44" fillId="0" borderId="0" xfId="0" applyNumberFormat="1" applyFont="1" applyFill="1" applyAlignment="1">
      <alignment horizontal="right" vertical="center"/>
    </xf>
    <xf numFmtId="38" fontId="15" fillId="0" borderId="0" xfId="2" applyNumberFormat="1" applyFont="1" applyAlignment="1">
      <alignment horizontal="left" vertical="center"/>
    </xf>
    <xf numFmtId="3" fontId="47" fillId="0" borderId="0" xfId="0" applyNumberFormat="1" applyFont="1" applyAlignment="1">
      <alignment horizontal="center" vertical="center" wrapText="1"/>
    </xf>
    <xf numFmtId="168" fontId="7" fillId="0" borderId="0" xfId="2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166" fontId="7" fillId="0" borderId="0" xfId="2" applyNumberFormat="1" applyFont="1" applyFill="1" applyAlignment="1">
      <alignment horizontal="right" vertical="center"/>
    </xf>
    <xf numFmtId="168" fontId="15" fillId="0" borderId="0" xfId="2" applyNumberFormat="1" applyFont="1" applyFill="1" applyAlignment="1">
      <alignment horizontal="center" vertical="center"/>
    </xf>
    <xf numFmtId="165" fontId="15" fillId="0" borderId="0" xfId="2" applyNumberFormat="1" applyFont="1" applyFill="1" applyAlignment="1">
      <alignment horizontal="center" vertical="center"/>
    </xf>
    <xf numFmtId="4" fontId="15" fillId="0" borderId="0" xfId="1" applyNumberFormat="1" applyFont="1" applyFill="1" applyAlignment="1">
      <alignment horizontal="right" vertical="center"/>
    </xf>
    <xf numFmtId="167" fontId="15" fillId="0" borderId="0" xfId="0" applyNumberFormat="1" applyFont="1" applyFill="1" applyAlignment="1">
      <alignment horizontal="center" vertical="center"/>
    </xf>
    <xf numFmtId="49" fontId="15" fillId="0" borderId="0" xfId="2" applyNumberFormat="1" applyFont="1" applyFill="1" applyAlignment="1">
      <alignment horizontal="right" vertical="center"/>
    </xf>
    <xf numFmtId="167" fontId="7" fillId="0" borderId="0" xfId="2" applyNumberFormat="1" applyFont="1" applyFill="1" applyAlignment="1">
      <alignment horizontal="center"/>
    </xf>
    <xf numFmtId="49" fontId="7" fillId="0" borderId="0" xfId="2" applyNumberFormat="1" applyFont="1" applyFill="1" applyAlignment="1">
      <alignment horizontal="right"/>
    </xf>
    <xf numFmtId="0" fontId="7" fillId="0" borderId="0" xfId="0" applyFont="1" applyFill="1" applyAlignment="1">
      <alignment horizontal="left" vertical="center" shrinkToFit="1"/>
    </xf>
    <xf numFmtId="0" fontId="7" fillId="0" borderId="0" xfId="0" applyFont="1" applyFill="1" applyBorder="1" applyAlignment="1">
      <alignment vertical="center" shrinkToFit="1"/>
    </xf>
    <xf numFmtId="0" fontId="7" fillId="0" borderId="0" xfId="0" applyFont="1" applyFill="1" applyBorder="1" applyAlignment="1">
      <alignment horizontal="left" vertical="center" shrinkToFit="1"/>
    </xf>
    <xf numFmtId="40" fontId="7" fillId="0" borderId="0" xfId="0" applyNumberFormat="1" applyFont="1" applyFill="1" applyBorder="1" applyAlignment="1">
      <alignment horizontal="left" vertical="center" shrinkToFit="1"/>
    </xf>
    <xf numFmtId="40" fontId="7" fillId="0" borderId="0" xfId="0" applyNumberFormat="1" applyFont="1" applyFill="1" applyBorder="1" applyAlignment="1">
      <alignment vertical="center" shrinkToFit="1"/>
    </xf>
    <xf numFmtId="4" fontId="9" fillId="0" borderId="1" xfId="0" applyNumberFormat="1" applyFont="1" applyFill="1" applyBorder="1" applyAlignment="1">
      <alignment horizontal="center" vertical="center" shrinkToFit="1"/>
    </xf>
    <xf numFmtId="4" fontId="3" fillId="0" borderId="0" xfId="0" applyNumberFormat="1" applyFont="1" applyFill="1" applyBorder="1" applyAlignment="1">
      <alignment horizontal="center" vertical="center" shrinkToFit="1"/>
    </xf>
    <xf numFmtId="0" fontId="7" fillId="0" borderId="0" xfId="0" applyFont="1" applyFill="1" applyAlignment="1">
      <alignment horizontal="center" vertical="center" shrinkToFit="1"/>
    </xf>
    <xf numFmtId="40" fontId="7" fillId="0" borderId="0" xfId="0" applyNumberFormat="1" applyFont="1" applyFill="1" applyAlignment="1">
      <alignment horizontal="left" vertical="center" shrinkToFit="1"/>
    </xf>
    <xf numFmtId="0" fontId="4" fillId="0" borderId="0" xfId="0" applyFont="1" applyFill="1" applyAlignment="1">
      <alignment vertical="center" shrinkToFit="1"/>
    </xf>
    <xf numFmtId="0" fontId="4" fillId="0" borderId="0" xfId="0" applyFont="1" applyFill="1" applyAlignment="1">
      <alignment horizontal="left" vertical="center" shrinkToFit="1"/>
    </xf>
    <xf numFmtId="0" fontId="7" fillId="0" borderId="0" xfId="0" applyFont="1" applyFill="1" applyAlignment="1">
      <alignment vertical="center" shrinkToFit="1"/>
    </xf>
    <xf numFmtId="40" fontId="7" fillId="0" borderId="0" xfId="0" applyNumberFormat="1" applyFont="1" applyFill="1" applyAlignment="1">
      <alignment vertical="center" shrinkToFit="1"/>
    </xf>
    <xf numFmtId="40" fontId="9" fillId="0" borderId="1" xfId="0" applyNumberFormat="1" applyFont="1" applyFill="1" applyBorder="1" applyAlignment="1">
      <alignment horizontal="center" vertical="center" shrinkToFit="1"/>
    </xf>
    <xf numFmtId="40" fontId="3" fillId="0" borderId="0" xfId="0" applyNumberFormat="1" applyFont="1" applyFill="1" applyBorder="1" applyAlignment="1">
      <alignment horizontal="center" vertical="center" shrinkToFit="1"/>
    </xf>
    <xf numFmtId="0" fontId="19" fillId="0" borderId="0" xfId="0" applyFont="1" applyFill="1" applyAlignment="1">
      <alignment horizontal="center" vertical="center" shrinkToFit="1"/>
    </xf>
    <xf numFmtId="0" fontId="25" fillId="0" borderId="0" xfId="0" applyFont="1" applyFill="1" applyBorder="1" applyAlignment="1">
      <alignment shrinkToFit="1"/>
    </xf>
    <xf numFmtId="0" fontId="15" fillId="0" borderId="0" xfId="0" applyFont="1" applyFill="1" applyAlignment="1">
      <alignment horizontal="left" vertical="center" shrinkToFit="1"/>
    </xf>
    <xf numFmtId="16" fontId="4" fillId="0" borderId="0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 shrinkToFit="1"/>
    </xf>
    <xf numFmtId="40" fontId="9" fillId="0" borderId="0" xfId="0" applyNumberFormat="1" applyFont="1" applyFill="1" applyAlignment="1">
      <alignment vertical="center" shrinkToFit="1"/>
    </xf>
    <xf numFmtId="0" fontId="9" fillId="0" borderId="0" xfId="0" applyFont="1" applyFill="1" applyAlignment="1">
      <alignment horizontal="center" vertical="center" shrinkToFit="1"/>
    </xf>
    <xf numFmtId="40" fontId="7" fillId="0" borderId="0" xfId="0" applyNumberFormat="1" applyFont="1" applyFill="1" applyAlignment="1">
      <alignment horizontal="left" shrinkToFit="1"/>
    </xf>
    <xf numFmtId="0" fontId="4" fillId="0" borderId="0" xfId="0" applyFont="1" applyFill="1" applyBorder="1" applyAlignment="1">
      <alignment shrinkToFit="1"/>
    </xf>
    <xf numFmtId="0" fontId="7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40" fontId="7" fillId="0" borderId="0" xfId="0" applyNumberFormat="1" applyFont="1" applyFill="1" applyBorder="1" applyAlignment="1">
      <alignment horizontal="left" shrinkToFit="1"/>
    </xf>
    <xf numFmtId="40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15" fillId="0" borderId="0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horizontal="left" shrinkToFit="1"/>
    </xf>
    <xf numFmtId="3" fontId="12" fillId="0" borderId="0" xfId="2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4" fontId="12" fillId="0" borderId="0" xfId="1" applyNumberFormat="1" applyFont="1" applyFill="1" applyAlignment="1">
      <alignment horizontal="right" vertical="center"/>
    </xf>
    <xf numFmtId="0" fontId="36" fillId="0" borderId="0" xfId="0" applyFont="1" applyFill="1" applyAlignment="1">
      <alignment vertical="center"/>
    </xf>
    <xf numFmtId="0" fontId="48" fillId="0" borderId="0" xfId="0" applyFont="1" applyFill="1"/>
    <xf numFmtId="164" fontId="49" fillId="0" borderId="0" xfId="0" applyNumberFormat="1" applyFont="1" applyFill="1" applyAlignment="1">
      <alignment horizontal="left"/>
    </xf>
    <xf numFmtId="3" fontId="12" fillId="0" borderId="0" xfId="1" applyNumberFormat="1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left"/>
    </xf>
    <xf numFmtId="3" fontId="3" fillId="0" borderId="0" xfId="1" applyNumberFormat="1" applyFont="1" applyFill="1" applyAlignment="1">
      <alignment horizontal="center" vertical="center"/>
    </xf>
    <xf numFmtId="3" fontId="23" fillId="0" borderId="0" xfId="0" applyNumberFormat="1" applyFont="1" applyAlignment="1">
      <alignment horizontal="left" vertic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32" fillId="0" borderId="0" xfId="0" applyFont="1"/>
    <xf numFmtId="0" fontId="50" fillId="0" borderId="0" xfId="0" applyFont="1" applyFill="1" applyAlignment="1">
      <alignment horizontal="center"/>
    </xf>
    <xf numFmtId="0" fontId="50" fillId="0" borderId="0" xfId="0" applyFont="1" applyFill="1"/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0" fillId="0" borderId="0" xfId="0" applyFont="1" applyFill="1" applyAlignment="1">
      <alignment horizontal="center"/>
    </xf>
    <xf numFmtId="0" fontId="30" fillId="0" borderId="0" xfId="0" applyFont="1" applyFill="1"/>
    <xf numFmtId="0" fontId="51" fillId="0" borderId="0" xfId="0" applyFont="1" applyFill="1" applyAlignment="1">
      <alignment horizontal="center"/>
    </xf>
    <xf numFmtId="0" fontId="51" fillId="0" borderId="0" xfId="0" applyFont="1" applyFill="1"/>
    <xf numFmtId="0" fontId="52" fillId="0" borderId="0" xfId="0" applyFont="1" applyFill="1"/>
    <xf numFmtId="0" fontId="53" fillId="0" borderId="0" xfId="0" applyFont="1" applyFill="1"/>
    <xf numFmtId="0" fontId="11" fillId="0" borderId="1" xfId="0" applyFont="1" applyFill="1" applyBorder="1" applyAlignment="1">
      <alignment horizontal="center"/>
    </xf>
    <xf numFmtId="4" fontId="7" fillId="0" borderId="7" xfId="0" applyNumberFormat="1" applyFont="1" applyFill="1" applyBorder="1" applyAlignment="1">
      <alignment horizontal="center"/>
    </xf>
    <xf numFmtId="0" fontId="53" fillId="0" borderId="0" xfId="0" applyFont="1" applyFill="1" applyAlignment="1">
      <alignment horizontal="center"/>
    </xf>
    <xf numFmtId="0" fontId="3" fillId="0" borderId="8" xfId="0" applyFont="1" applyFill="1" applyBorder="1"/>
    <xf numFmtId="0" fontId="11" fillId="0" borderId="7" xfId="0" applyFont="1" applyFill="1" applyBorder="1"/>
    <xf numFmtId="4" fontId="7" fillId="0" borderId="1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54" fillId="0" borderId="0" xfId="0" applyFont="1" applyFill="1"/>
    <xf numFmtId="3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 vertical="center" wrapText="1"/>
    </xf>
    <xf numFmtId="14" fontId="7" fillId="0" borderId="0" xfId="0" applyNumberFormat="1" applyFont="1" applyFill="1"/>
    <xf numFmtId="0" fontId="11" fillId="0" borderId="0" xfId="0" applyFont="1" applyFill="1" applyBorder="1" applyAlignment="1">
      <alignment vertical="center" wrapText="1"/>
    </xf>
    <xf numFmtId="4" fontId="7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46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4" fontId="4" fillId="0" borderId="0" xfId="1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center"/>
    </xf>
    <xf numFmtId="40" fontId="12" fillId="0" borderId="0" xfId="1" applyNumberFormat="1" applyFont="1" applyBorder="1" applyAlignment="1">
      <alignment horizontal="center"/>
    </xf>
    <xf numFmtId="4" fontId="55" fillId="0" borderId="0" xfId="0" applyNumberFormat="1" applyFont="1" applyFill="1" applyAlignment="1">
      <alignment horizontal="right" vertical="center"/>
    </xf>
    <xf numFmtId="4" fontId="55" fillId="0" borderId="0" xfId="0" applyNumberFormat="1" applyFont="1" applyFill="1" applyAlignment="1">
      <alignment horizontal="right" vertical="center" wrapText="1"/>
    </xf>
    <xf numFmtId="4" fontId="12" fillId="0" borderId="0" xfId="1" applyNumberFormat="1" applyFont="1"/>
    <xf numFmtId="4" fontId="9" fillId="0" borderId="10" xfId="0" applyNumberFormat="1" applyFont="1" applyFill="1" applyBorder="1"/>
    <xf numFmtId="3" fontId="20" fillId="0" borderId="0" xfId="0" applyNumberFormat="1" applyFont="1" applyFill="1" applyAlignment="1">
      <alignment vertical="center"/>
    </xf>
    <xf numFmtId="16" fontId="20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49" fontId="7" fillId="0" borderId="0" xfId="0" applyNumberFormat="1" applyFont="1" applyFill="1" applyAlignment="1"/>
    <xf numFmtId="3" fontId="13" fillId="0" borderId="0" xfId="0" applyNumberFormat="1" applyFont="1" applyFill="1" applyAlignment="1">
      <alignment vertical="center"/>
    </xf>
    <xf numFmtId="3" fontId="0" fillId="0" borderId="0" xfId="0" applyNumberFormat="1" applyFill="1" applyAlignment="1">
      <alignment vertical="center"/>
    </xf>
    <xf numFmtId="164" fontId="56" fillId="0" borderId="0" xfId="0" applyNumberFormat="1" applyFont="1" applyBorder="1" applyAlignment="1">
      <alignment horizontal="center" vertical="center"/>
    </xf>
    <xf numFmtId="3" fontId="56" fillId="0" borderId="0" xfId="2" applyNumberFormat="1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vertical="center"/>
    </xf>
    <xf numFmtId="4" fontId="56" fillId="0" borderId="0" xfId="1" applyNumberFormat="1" applyFont="1" applyBorder="1" applyAlignment="1">
      <alignment vertical="center"/>
    </xf>
    <xf numFmtId="0" fontId="56" fillId="0" borderId="0" xfId="0" applyFont="1" applyBorder="1" applyAlignment="1">
      <alignment vertical="center"/>
    </xf>
    <xf numFmtId="4" fontId="56" fillId="0" borderId="0" xfId="1" applyNumberFormat="1" applyFont="1" applyBorder="1" applyAlignment="1">
      <alignment horizontal="right" vertical="center"/>
    </xf>
    <xf numFmtId="16" fontId="56" fillId="0" borderId="0" xfId="0" applyNumberFormat="1" applyFont="1" applyFill="1" applyBorder="1" applyAlignment="1">
      <alignment vertical="center"/>
    </xf>
    <xf numFmtId="4" fontId="43" fillId="0" borderId="0" xfId="0" applyNumberFormat="1" applyFont="1" applyBorder="1"/>
    <xf numFmtId="4" fontId="56" fillId="0" borderId="0" xfId="1" applyNumberFormat="1" applyFont="1" applyFill="1" applyBorder="1" applyAlignment="1">
      <alignment horizontal="right" vertical="center"/>
    </xf>
    <xf numFmtId="0" fontId="43" fillId="0" borderId="0" xfId="0" applyFont="1" applyBorder="1"/>
    <xf numFmtId="164" fontId="56" fillId="0" borderId="0" xfId="0" applyNumberFormat="1" applyFont="1" applyFill="1" applyBorder="1" applyAlignment="1">
      <alignment horizontal="center" vertical="center"/>
    </xf>
    <xf numFmtId="0" fontId="43" fillId="0" borderId="0" xfId="0" applyFont="1" applyFill="1" applyBorder="1"/>
    <xf numFmtId="4" fontId="56" fillId="0" borderId="0" xfId="1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shrinkToFit="1"/>
    </xf>
    <xf numFmtId="0" fontId="57" fillId="0" borderId="0" xfId="0" applyFont="1" applyBorder="1" applyAlignment="1">
      <alignment horizontal="center"/>
    </xf>
    <xf numFmtId="0" fontId="57" fillId="0" borderId="0" xfId="0" applyFont="1" applyBorder="1"/>
    <xf numFmtId="0" fontId="43" fillId="0" borderId="0" xfId="0" applyFont="1" applyBorder="1" applyAlignment="1">
      <alignment horizontal="center"/>
    </xf>
    <xf numFmtId="40" fontId="11" fillId="0" borderId="8" xfId="0" applyNumberFormat="1" applyFont="1" applyFill="1" applyBorder="1" applyAlignment="1">
      <alignment horizontal="left" vertical="center"/>
    </xf>
    <xf numFmtId="40" fontId="11" fillId="0" borderId="7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wrapText="1"/>
    </xf>
    <xf numFmtId="0" fontId="11" fillId="0" borderId="13" xfId="0" applyFont="1" applyFill="1" applyBorder="1" applyAlignment="1">
      <alignment horizontal="center" wrapText="1"/>
    </xf>
    <xf numFmtId="0" fontId="11" fillId="0" borderId="14" xfId="0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/>
    </xf>
    <xf numFmtId="0" fontId="11" fillId="0" borderId="7" xfId="0" applyFont="1" applyFill="1" applyBorder="1" applyAlignment="1">
      <alignment horizontal="left"/>
    </xf>
    <xf numFmtId="3" fontId="7" fillId="0" borderId="8" xfId="0" applyNumberFormat="1" applyFont="1" applyFill="1" applyBorder="1" applyAlignment="1">
      <alignment horizontal="center"/>
    </xf>
    <xf numFmtId="3" fontId="7" fillId="0" borderId="7" xfId="0" applyNumberFormat="1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right" vertical="center"/>
    </xf>
    <xf numFmtId="4" fontId="7" fillId="0" borderId="3" xfId="0" applyNumberFormat="1" applyFont="1" applyFill="1" applyBorder="1" applyAlignment="1">
      <alignment horizontal="right" vertical="center"/>
    </xf>
    <xf numFmtId="4" fontId="11" fillId="0" borderId="8" xfId="0" applyNumberFormat="1" applyFont="1" applyFill="1" applyBorder="1" applyAlignment="1">
      <alignment horizontal="left"/>
    </xf>
    <xf numFmtId="4" fontId="11" fillId="0" borderId="7" xfId="0" applyNumberFormat="1" applyFont="1" applyFill="1" applyBorder="1" applyAlignment="1">
      <alignment horizontal="left"/>
    </xf>
    <xf numFmtId="0" fontId="11" fillId="0" borderId="8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4" fontId="11" fillId="0" borderId="11" xfId="0" applyNumberFormat="1" applyFont="1" applyFill="1" applyBorder="1" applyAlignment="1">
      <alignment horizontal="left" vertical="center" wrapText="1"/>
    </xf>
    <xf numFmtId="4" fontId="11" fillId="0" borderId="13" xfId="0" applyNumberFormat="1" applyFont="1" applyFill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horizontal="left" vertical="center" wrapText="1"/>
    </xf>
    <xf numFmtId="4" fontId="11" fillId="0" borderId="16" xfId="0" applyNumberFormat="1" applyFont="1" applyFill="1" applyBorder="1" applyAlignment="1">
      <alignment horizontal="left" vertical="center" wrapText="1"/>
    </xf>
    <xf numFmtId="4" fontId="3" fillId="0" borderId="8" xfId="0" applyNumberFormat="1" applyFont="1" applyFill="1" applyBorder="1" applyAlignment="1">
      <alignment horizontal="left"/>
    </xf>
    <xf numFmtId="4" fontId="3" fillId="0" borderId="7" xfId="0" applyNumberFormat="1" applyFont="1" applyFill="1" applyBorder="1" applyAlignment="1">
      <alignment horizontal="left"/>
    </xf>
    <xf numFmtId="4" fontId="7" fillId="0" borderId="8" xfId="0" applyNumberFormat="1" applyFont="1" applyFill="1" applyBorder="1" applyAlignment="1">
      <alignment horizontal="right" vertical="center"/>
    </xf>
    <xf numFmtId="4" fontId="7" fillId="0" borderId="9" xfId="0" applyNumberFormat="1" applyFont="1" applyFill="1" applyBorder="1" applyAlignment="1">
      <alignment horizontal="right" vertical="center"/>
    </xf>
    <xf numFmtId="4" fontId="7" fillId="0" borderId="7" xfId="0" applyNumberFormat="1" applyFont="1" applyFill="1" applyBorder="1" applyAlignment="1">
      <alignment horizontal="right" vertical="center"/>
    </xf>
    <xf numFmtId="4" fontId="3" fillId="0" borderId="9" xfId="0" applyNumberFormat="1" applyFont="1" applyFill="1" applyBorder="1" applyAlignment="1">
      <alignment horizontal="left"/>
    </xf>
    <xf numFmtId="4" fontId="7" fillId="0" borderId="2" xfId="0" applyNumberFormat="1" applyFont="1" applyFill="1" applyBorder="1" applyAlignment="1"/>
    <xf numFmtId="4" fontId="7" fillId="0" borderId="3" xfId="0" applyNumberFormat="1" applyFont="1" applyFill="1" applyBorder="1" applyAlignment="1"/>
    <xf numFmtId="4" fontId="7" fillId="0" borderId="2" xfId="0" applyNumberFormat="1" applyFont="1" applyFill="1" applyBorder="1" applyAlignment="1">
      <alignment horizontal="center" vertical="center"/>
    </xf>
    <xf numFmtId="4" fontId="7" fillId="0" borderId="3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left"/>
    </xf>
    <xf numFmtId="0" fontId="11" fillId="0" borderId="8" xfId="0" applyFont="1" applyFill="1" applyBorder="1" applyAlignment="1">
      <alignment horizontal="right"/>
    </xf>
    <xf numFmtId="0" fontId="11" fillId="0" borderId="7" xfId="0" applyFont="1" applyFill="1" applyBorder="1" applyAlignment="1">
      <alignment horizontal="right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7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4" fontId="2" fillId="0" borderId="7" xfId="0" applyNumberFormat="1" applyFont="1" applyFill="1" applyBorder="1" applyAlignment="1">
      <alignment horizontal="right" vertical="center"/>
    </xf>
    <xf numFmtId="0" fontId="46" fillId="0" borderId="9" xfId="0" applyFont="1" applyFill="1" applyBorder="1" applyAlignment="1">
      <alignment horizontal="left" vertical="center" wrapText="1"/>
    </xf>
    <xf numFmtId="0" fontId="46" fillId="0" borderId="7" xfId="0" applyFont="1" applyFill="1" applyBorder="1" applyAlignment="1">
      <alignment horizontal="left" vertical="center" wrapText="1"/>
    </xf>
    <xf numFmtId="4" fontId="7" fillId="0" borderId="8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7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right" vertical="center"/>
    </xf>
    <xf numFmtId="3" fontId="2" fillId="0" borderId="9" xfId="0" applyNumberFormat="1" applyFont="1" applyFill="1" applyBorder="1" applyAlignment="1">
      <alignment horizontal="right" vertical="center"/>
    </xf>
    <xf numFmtId="3" fontId="2" fillId="0" borderId="7" xfId="0" applyNumberFormat="1" applyFont="1" applyFill="1" applyBorder="1" applyAlignment="1">
      <alignment horizontal="right" vertical="center"/>
    </xf>
    <xf numFmtId="3" fontId="7" fillId="0" borderId="8" xfId="0" applyNumberFormat="1" applyFont="1" applyFill="1" applyBorder="1" applyAlignment="1">
      <alignment horizontal="center"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4" fontId="11" fillId="0" borderId="8" xfId="0" applyNumberFormat="1" applyFont="1" applyFill="1" applyBorder="1" applyAlignment="1">
      <alignment horizontal="center" vertical="center"/>
    </xf>
    <xf numFmtId="4" fontId="11" fillId="0" borderId="9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4" fontId="7" fillId="0" borderId="8" xfId="0" applyNumberFormat="1" applyFont="1" applyFill="1" applyBorder="1" applyAlignment="1">
      <alignment horizontal="right"/>
    </xf>
    <xf numFmtId="4" fontId="7" fillId="0" borderId="9" xfId="0" applyNumberFormat="1" applyFont="1" applyFill="1" applyBorder="1" applyAlignment="1">
      <alignment horizontal="right"/>
    </xf>
    <xf numFmtId="4" fontId="7" fillId="0" borderId="7" xfId="0" applyNumberFormat="1" applyFont="1" applyFill="1" applyBorder="1" applyAlignment="1">
      <alignment horizontal="right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3">
    <cellStyle name="Čiarka" xfId="1" builtinId="3"/>
    <cellStyle name="Čiarka [0]" xfId="2" builtinId="6"/>
    <cellStyle name="Normálna" xfId="0" builtinId="0"/>
  </cellStyles>
  <dxfs count="0"/>
  <tableStyles count="0" defaultTableStyle="TableStyleMedium9" defaultPivotStyle="PivotStyleLight16"/>
  <colors>
    <mruColors>
      <color rgb="FFFF3399"/>
      <color rgb="FF66FFFF"/>
      <color rgb="FFFFCC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M44" sqref="L44:M44"/>
    </sheetView>
  </sheetViews>
  <sheetFormatPr defaultRowHeight="15"/>
  <cols>
    <col min="1" max="1" width="4.5703125" style="852" customWidth="1"/>
    <col min="2" max="2" width="9.140625" style="858"/>
    <col min="3" max="3" width="6" style="858" customWidth="1"/>
    <col min="4" max="4" width="10.28515625" style="857" customWidth="1"/>
    <col min="5" max="5" width="49.7109375" style="858" customWidth="1"/>
    <col min="6" max="9" width="9.140625" style="858"/>
    <col min="11" max="16384" width="9.140625" style="858"/>
  </cols>
  <sheetData>
    <row r="1" spans="1:8">
      <c r="A1" s="859"/>
      <c r="B1" s="852" t="s">
        <v>1763</v>
      </c>
    </row>
    <row r="2" spans="1:8">
      <c r="A2" s="859"/>
      <c r="B2" s="852"/>
    </row>
    <row r="3" spans="1:8">
      <c r="A3" s="859" t="s">
        <v>658</v>
      </c>
      <c r="B3" s="843">
        <v>43467</v>
      </c>
      <c r="C3" s="844" t="s">
        <v>1764</v>
      </c>
      <c r="D3" s="844">
        <v>212001</v>
      </c>
      <c r="E3" s="845" t="s">
        <v>72</v>
      </c>
      <c r="F3" s="846">
        <v>7.08</v>
      </c>
      <c r="H3" s="846"/>
    </row>
    <row r="4" spans="1:8">
      <c r="A4" s="859" t="s">
        <v>534</v>
      </c>
      <c r="B4" s="843">
        <v>43467</v>
      </c>
      <c r="C4" s="844" t="s">
        <v>1764</v>
      </c>
      <c r="D4" s="844">
        <v>212002</v>
      </c>
      <c r="E4" s="845" t="s">
        <v>1172</v>
      </c>
      <c r="F4" s="846">
        <v>7.08</v>
      </c>
      <c r="H4" s="846"/>
    </row>
    <row r="5" spans="1:8">
      <c r="A5" s="859" t="s">
        <v>535</v>
      </c>
      <c r="B5" s="843">
        <v>43475</v>
      </c>
      <c r="C5" s="844" t="s">
        <v>1765</v>
      </c>
      <c r="D5" s="844">
        <v>211010</v>
      </c>
      <c r="E5" s="847" t="s">
        <v>755</v>
      </c>
      <c r="F5" s="848">
        <v>1026.24</v>
      </c>
      <c r="H5" s="848"/>
    </row>
    <row r="6" spans="1:8" s="847" customFormat="1" ht="12" customHeight="1">
      <c r="A6" s="859" t="s">
        <v>659</v>
      </c>
      <c r="B6" s="843">
        <v>43506</v>
      </c>
      <c r="C6" s="844" t="s">
        <v>1765</v>
      </c>
      <c r="D6" s="844">
        <v>211044</v>
      </c>
      <c r="E6" s="849" t="s">
        <v>520</v>
      </c>
      <c r="F6" s="851">
        <v>1036.58</v>
      </c>
      <c r="G6" s="851"/>
      <c r="H6" s="851"/>
    </row>
    <row r="7" spans="1:8">
      <c r="A7" s="859" t="s">
        <v>660</v>
      </c>
      <c r="B7" s="843">
        <v>43511</v>
      </c>
      <c r="C7" s="844" t="s">
        <v>1764</v>
      </c>
      <c r="D7" s="844">
        <v>212008</v>
      </c>
      <c r="E7" s="852" t="s">
        <v>516</v>
      </c>
      <c r="F7" s="850">
        <v>17.7</v>
      </c>
      <c r="H7" s="850"/>
    </row>
    <row r="8" spans="1:8">
      <c r="A8" s="859" t="s">
        <v>661</v>
      </c>
      <c r="B8" s="843">
        <v>43511</v>
      </c>
      <c r="C8" s="844" t="s">
        <v>1764</v>
      </c>
      <c r="D8" s="844">
        <v>212009</v>
      </c>
      <c r="E8" s="852" t="s">
        <v>517</v>
      </c>
      <c r="F8" s="850">
        <v>17.7</v>
      </c>
      <c r="H8" s="850"/>
    </row>
    <row r="9" spans="1:8">
      <c r="A9" s="859" t="s">
        <v>662</v>
      </c>
      <c r="B9" s="843">
        <v>43525</v>
      </c>
      <c r="C9" s="844" t="s">
        <v>1764</v>
      </c>
      <c r="D9" s="844">
        <v>212011</v>
      </c>
      <c r="E9" s="852" t="s">
        <v>516</v>
      </c>
      <c r="F9" s="850">
        <v>23.01</v>
      </c>
      <c r="H9" s="850"/>
    </row>
    <row r="10" spans="1:8">
      <c r="A10" s="859" t="s">
        <v>663</v>
      </c>
      <c r="B10" s="843">
        <v>43525</v>
      </c>
      <c r="C10" s="844" t="s">
        <v>1764</v>
      </c>
      <c r="D10" s="844">
        <v>212012</v>
      </c>
      <c r="E10" s="852" t="s">
        <v>517</v>
      </c>
      <c r="F10" s="850">
        <v>37.17</v>
      </c>
      <c r="H10" s="850"/>
    </row>
    <row r="11" spans="1:8">
      <c r="A11" s="859" t="s">
        <v>664</v>
      </c>
      <c r="B11" s="843">
        <v>43525</v>
      </c>
      <c r="C11" s="844" t="s">
        <v>1764</v>
      </c>
      <c r="D11" s="844">
        <v>212013</v>
      </c>
      <c r="E11" s="847" t="s">
        <v>1159</v>
      </c>
      <c r="F11" s="846">
        <v>42.72</v>
      </c>
      <c r="H11" s="846"/>
    </row>
    <row r="12" spans="1:8">
      <c r="A12" s="859" t="s">
        <v>665</v>
      </c>
      <c r="B12" s="843">
        <v>43534</v>
      </c>
      <c r="C12" s="844" t="s">
        <v>1765</v>
      </c>
      <c r="D12" s="844">
        <v>211057</v>
      </c>
      <c r="E12" s="849" t="s">
        <v>521</v>
      </c>
      <c r="F12" s="851">
        <v>854.21</v>
      </c>
      <c r="H12" s="851"/>
    </row>
    <row r="13" spans="1:8">
      <c r="A13" s="859" t="s">
        <v>666</v>
      </c>
      <c r="B13" s="843">
        <v>43556</v>
      </c>
      <c r="C13" s="844" t="s">
        <v>1764</v>
      </c>
      <c r="D13" s="844">
        <v>212018</v>
      </c>
      <c r="E13" s="852" t="s">
        <v>516</v>
      </c>
      <c r="F13" s="850">
        <v>35.4</v>
      </c>
      <c r="H13" s="850"/>
    </row>
    <row r="14" spans="1:8">
      <c r="A14" s="859" t="s">
        <v>667</v>
      </c>
      <c r="B14" s="843">
        <v>43556</v>
      </c>
      <c r="C14" s="844" t="s">
        <v>1764</v>
      </c>
      <c r="D14" s="844">
        <v>212019</v>
      </c>
      <c r="E14" s="852" t="s">
        <v>517</v>
      </c>
      <c r="F14" s="850">
        <v>35.4</v>
      </c>
      <c r="H14" s="850"/>
    </row>
    <row r="15" spans="1:8" s="847" customFormat="1" ht="12" customHeight="1">
      <c r="A15" s="859" t="s">
        <v>714</v>
      </c>
      <c r="B15" s="843">
        <v>43565</v>
      </c>
      <c r="C15" s="844" t="s">
        <v>1765</v>
      </c>
      <c r="D15" s="844">
        <v>211079</v>
      </c>
      <c r="E15" s="849" t="s">
        <v>522</v>
      </c>
      <c r="F15" s="851">
        <v>862.91</v>
      </c>
      <c r="G15" s="846"/>
      <c r="H15" s="851"/>
    </row>
    <row r="16" spans="1:8">
      <c r="A16" s="859" t="s">
        <v>715</v>
      </c>
      <c r="B16" s="843">
        <v>43586</v>
      </c>
      <c r="C16" s="844" t="s">
        <v>1764</v>
      </c>
      <c r="D16" s="844">
        <v>212021</v>
      </c>
      <c r="E16" s="852" t="s">
        <v>516</v>
      </c>
      <c r="F16" s="850">
        <v>5.31</v>
      </c>
      <c r="H16" s="850"/>
    </row>
    <row r="17" spans="1:8">
      <c r="A17" s="859" t="s">
        <v>716</v>
      </c>
      <c r="B17" s="843">
        <v>43586</v>
      </c>
      <c r="C17" s="844" t="s">
        <v>1764</v>
      </c>
      <c r="D17" s="844">
        <v>212022</v>
      </c>
      <c r="E17" s="852" t="s">
        <v>517</v>
      </c>
      <c r="F17" s="850">
        <v>5.31</v>
      </c>
      <c r="H17" s="850"/>
    </row>
    <row r="18" spans="1:8">
      <c r="A18" s="859" t="s">
        <v>717</v>
      </c>
      <c r="B18" s="843">
        <v>43595</v>
      </c>
      <c r="C18" s="844" t="s">
        <v>1765</v>
      </c>
      <c r="D18" s="844">
        <v>211090</v>
      </c>
      <c r="E18" s="849" t="s">
        <v>523</v>
      </c>
      <c r="F18" s="851">
        <v>1036.58</v>
      </c>
      <c r="H18" s="851"/>
    </row>
    <row r="19" spans="1:8">
      <c r="A19" s="859" t="s">
        <v>718</v>
      </c>
      <c r="B19" s="843">
        <v>43626</v>
      </c>
      <c r="C19" s="844" t="s">
        <v>1765</v>
      </c>
      <c r="D19" s="844">
        <v>211121</v>
      </c>
      <c r="E19" s="849" t="s">
        <v>524</v>
      </c>
      <c r="F19" s="851">
        <v>1036.58</v>
      </c>
      <c r="H19" s="851"/>
    </row>
    <row r="20" spans="1:8">
      <c r="A20" s="859" t="s">
        <v>719</v>
      </c>
      <c r="B20" s="843">
        <v>43647</v>
      </c>
      <c r="C20" s="844" t="s">
        <v>1764</v>
      </c>
      <c r="D20" s="844">
        <v>212029</v>
      </c>
      <c r="E20" s="852" t="s">
        <v>516</v>
      </c>
      <c r="F20" s="850">
        <v>33.630000000000003</v>
      </c>
      <c r="H20" s="850"/>
    </row>
    <row r="21" spans="1:8">
      <c r="A21" s="859" t="s">
        <v>720</v>
      </c>
      <c r="B21" s="843">
        <v>43647</v>
      </c>
      <c r="C21" s="844" t="s">
        <v>1764</v>
      </c>
      <c r="D21" s="844">
        <v>212030</v>
      </c>
      <c r="E21" s="852" t="s">
        <v>517</v>
      </c>
      <c r="F21" s="850">
        <v>19.47</v>
      </c>
      <c r="H21" s="850"/>
    </row>
    <row r="22" spans="1:8">
      <c r="A22" s="859" t="s">
        <v>721</v>
      </c>
      <c r="B22" s="843">
        <v>43656</v>
      </c>
      <c r="C22" s="844" t="s">
        <v>1765</v>
      </c>
      <c r="D22" s="844">
        <v>211137</v>
      </c>
      <c r="E22" s="849" t="s">
        <v>525</v>
      </c>
      <c r="F22" s="851">
        <v>1036.58</v>
      </c>
      <c r="H22" s="851"/>
    </row>
    <row r="23" spans="1:8">
      <c r="A23" s="859" t="s">
        <v>722</v>
      </c>
      <c r="B23" s="843">
        <v>43678</v>
      </c>
      <c r="C23" s="844" t="s">
        <v>1764</v>
      </c>
      <c r="D23" s="844">
        <v>212033</v>
      </c>
      <c r="E23" s="852" t="s">
        <v>516</v>
      </c>
      <c r="F23" s="850">
        <v>19.47</v>
      </c>
      <c r="H23" s="850"/>
    </row>
    <row r="24" spans="1:8">
      <c r="A24" s="859" t="s">
        <v>723</v>
      </c>
      <c r="B24" s="843">
        <v>43678</v>
      </c>
      <c r="C24" s="844" t="s">
        <v>1764</v>
      </c>
      <c r="D24" s="844">
        <v>212034</v>
      </c>
      <c r="E24" s="852" t="s">
        <v>517</v>
      </c>
      <c r="F24" s="850">
        <v>19.47</v>
      </c>
      <c r="H24" s="850"/>
    </row>
    <row r="25" spans="1:8">
      <c r="A25" s="859" t="s">
        <v>724</v>
      </c>
      <c r="B25" s="843">
        <v>43687</v>
      </c>
      <c r="C25" s="844" t="s">
        <v>1765</v>
      </c>
      <c r="D25" s="844">
        <v>211153</v>
      </c>
      <c r="E25" s="849" t="s">
        <v>526</v>
      </c>
      <c r="F25" s="851">
        <v>885.37</v>
      </c>
      <c r="H25" s="851"/>
    </row>
    <row r="26" spans="1:8">
      <c r="A26" s="859" t="s">
        <v>725</v>
      </c>
      <c r="B26" s="843">
        <v>43709</v>
      </c>
      <c r="C26" s="844" t="s">
        <v>1764</v>
      </c>
      <c r="D26" s="844">
        <v>212036</v>
      </c>
      <c r="E26" s="852" t="s">
        <v>516</v>
      </c>
      <c r="F26" s="846">
        <v>37.17</v>
      </c>
      <c r="H26" s="846"/>
    </row>
    <row r="27" spans="1:8">
      <c r="A27" s="859" t="s">
        <v>829</v>
      </c>
      <c r="B27" s="843">
        <v>43709</v>
      </c>
      <c r="C27" s="844" t="s">
        <v>1764</v>
      </c>
      <c r="D27" s="844">
        <v>212037</v>
      </c>
      <c r="E27" s="852" t="s">
        <v>517</v>
      </c>
      <c r="F27" s="850">
        <v>37.17</v>
      </c>
      <c r="H27" s="850"/>
    </row>
    <row r="28" spans="1:8">
      <c r="A28" s="859" t="s">
        <v>830</v>
      </c>
      <c r="B28" s="853">
        <v>43709</v>
      </c>
      <c r="C28" s="844" t="s">
        <v>1764</v>
      </c>
      <c r="D28" s="844">
        <v>212038</v>
      </c>
      <c r="E28" s="854" t="s">
        <v>1224</v>
      </c>
      <c r="F28" s="855">
        <v>2000</v>
      </c>
      <c r="H28" s="855"/>
    </row>
    <row r="29" spans="1:8">
      <c r="A29" s="859" t="s">
        <v>832</v>
      </c>
      <c r="B29" s="853">
        <v>43709</v>
      </c>
      <c r="C29" s="844" t="s">
        <v>1764</v>
      </c>
      <c r="D29" s="844">
        <v>212039</v>
      </c>
      <c r="E29" s="854" t="s">
        <v>1225</v>
      </c>
      <c r="F29" s="855">
        <v>2000</v>
      </c>
      <c r="H29" s="855"/>
    </row>
    <row r="30" spans="1:8">
      <c r="A30" s="859" t="s">
        <v>833</v>
      </c>
      <c r="B30" s="853">
        <v>43718</v>
      </c>
      <c r="C30" s="844" t="s">
        <v>1765</v>
      </c>
      <c r="D30" s="844">
        <v>211174</v>
      </c>
      <c r="E30" s="849" t="s">
        <v>527</v>
      </c>
      <c r="F30" s="851">
        <v>1043</v>
      </c>
      <c r="H30" s="851"/>
    </row>
    <row r="31" spans="1:8">
      <c r="A31" s="859" t="s">
        <v>834</v>
      </c>
      <c r="B31" s="843">
        <v>43734</v>
      </c>
      <c r="C31" s="844" t="s">
        <v>1764</v>
      </c>
      <c r="D31" s="844">
        <v>212042</v>
      </c>
      <c r="E31" s="847" t="s">
        <v>1229</v>
      </c>
      <c r="F31" s="846">
        <v>3.5</v>
      </c>
      <c r="H31" s="846"/>
    </row>
    <row r="32" spans="1:8">
      <c r="A32" s="859" t="s">
        <v>1419</v>
      </c>
      <c r="B32" s="843">
        <v>43739</v>
      </c>
      <c r="C32" s="844" t="s">
        <v>1764</v>
      </c>
      <c r="D32" s="844">
        <v>212043</v>
      </c>
      <c r="E32" s="852" t="s">
        <v>516</v>
      </c>
      <c r="F32" s="850">
        <v>5.31</v>
      </c>
      <c r="H32" s="850"/>
    </row>
    <row r="33" spans="1:8">
      <c r="A33" s="859" t="s">
        <v>1468</v>
      </c>
      <c r="B33" s="843">
        <v>43739</v>
      </c>
      <c r="C33" s="844" t="s">
        <v>1764</v>
      </c>
      <c r="D33" s="844">
        <v>212044</v>
      </c>
      <c r="E33" s="852" t="s">
        <v>517</v>
      </c>
      <c r="F33" s="846">
        <v>5.31</v>
      </c>
      <c r="H33" s="846"/>
    </row>
    <row r="34" spans="1:8">
      <c r="A34" s="859" t="s">
        <v>1754</v>
      </c>
      <c r="B34" s="843">
        <v>43748</v>
      </c>
      <c r="C34" s="844" t="s">
        <v>1765</v>
      </c>
      <c r="D34" s="844">
        <v>211203</v>
      </c>
      <c r="E34" s="849" t="s">
        <v>528</v>
      </c>
      <c r="F34" s="851">
        <v>1036.58</v>
      </c>
      <c r="H34" s="851"/>
    </row>
    <row r="35" spans="1:8">
      <c r="A35" s="859" t="s">
        <v>1755</v>
      </c>
      <c r="B35" s="843">
        <v>43779</v>
      </c>
      <c r="C35" s="844" t="s">
        <v>1765</v>
      </c>
      <c r="D35" s="844">
        <v>211219</v>
      </c>
      <c r="E35" s="849" t="s">
        <v>529</v>
      </c>
      <c r="F35" s="851">
        <v>1036.58</v>
      </c>
      <c r="H35" s="851"/>
    </row>
    <row r="36" spans="1:8">
      <c r="A36" s="859" t="s">
        <v>1756</v>
      </c>
      <c r="B36" s="843">
        <v>43808</v>
      </c>
      <c r="C36" s="844" t="s">
        <v>1764</v>
      </c>
      <c r="D36" s="844">
        <v>212047</v>
      </c>
      <c r="E36" s="852" t="s">
        <v>516</v>
      </c>
      <c r="F36" s="850">
        <v>19.47</v>
      </c>
      <c r="G36" s="856"/>
      <c r="H36" s="850"/>
    </row>
    <row r="37" spans="1:8">
      <c r="A37" s="859" t="s">
        <v>1757</v>
      </c>
      <c r="B37" s="843">
        <v>43808</v>
      </c>
      <c r="C37" s="844" t="s">
        <v>1764</v>
      </c>
      <c r="D37" s="844">
        <v>212048</v>
      </c>
      <c r="E37" s="852" t="s">
        <v>517</v>
      </c>
      <c r="F37" s="850">
        <v>19.47</v>
      </c>
      <c r="G37" s="856"/>
      <c r="H37" s="850"/>
    </row>
    <row r="38" spans="1:8">
      <c r="A38" s="859" t="s">
        <v>1758</v>
      </c>
      <c r="B38" s="843">
        <v>43809</v>
      </c>
      <c r="C38" s="844" t="s">
        <v>1765</v>
      </c>
      <c r="D38" s="844">
        <v>211238</v>
      </c>
      <c r="E38" s="849" t="s">
        <v>530</v>
      </c>
      <c r="F38" s="851">
        <v>1029.8599999999999</v>
      </c>
      <c r="H38" s="851"/>
    </row>
    <row r="39" spans="1:8">
      <c r="A39" s="859" t="s">
        <v>1759</v>
      </c>
      <c r="B39" s="843">
        <v>43822</v>
      </c>
      <c r="C39" s="844" t="s">
        <v>1764</v>
      </c>
      <c r="D39" s="844">
        <v>212050</v>
      </c>
      <c r="E39" s="847" t="s">
        <v>69</v>
      </c>
      <c r="F39" s="846">
        <v>10000</v>
      </c>
      <c r="H39" s="846"/>
    </row>
    <row r="40" spans="1:8">
      <c r="A40" s="859" t="s">
        <v>1760</v>
      </c>
      <c r="B40" s="843">
        <v>43828</v>
      </c>
      <c r="C40" s="844" t="s">
        <v>1765</v>
      </c>
      <c r="D40" s="844">
        <v>211254</v>
      </c>
      <c r="E40" s="845" t="s">
        <v>360</v>
      </c>
      <c r="F40" s="848">
        <v>2000</v>
      </c>
      <c r="H40" s="848"/>
    </row>
    <row r="41" spans="1:8">
      <c r="A41" s="859" t="s">
        <v>1761</v>
      </c>
      <c r="B41" s="843">
        <v>43828</v>
      </c>
      <c r="C41" s="844" t="s">
        <v>1765</v>
      </c>
      <c r="D41" s="844">
        <v>211255</v>
      </c>
      <c r="E41" s="845" t="s">
        <v>1397</v>
      </c>
      <c r="F41" s="848">
        <v>2000</v>
      </c>
      <c r="H41" s="848"/>
    </row>
    <row r="42" spans="1:8">
      <c r="A42" s="859" t="s">
        <v>1762</v>
      </c>
      <c r="B42" s="852" t="s">
        <v>1367</v>
      </c>
    </row>
    <row r="43" spans="1:8">
      <c r="B43" s="852"/>
    </row>
  </sheetData>
  <pageMargins left="0.41" right="0.52" top="0.71" bottom="0.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1541"/>
  <sheetViews>
    <sheetView topLeftCell="A2" workbookViewId="0">
      <selection sqref="A1:XFD1"/>
    </sheetView>
  </sheetViews>
  <sheetFormatPr defaultRowHeight="15"/>
  <cols>
    <col min="1" max="2" width="9.140625" style="165"/>
    <col min="3" max="3" width="7.7109375" style="165" customWidth="1"/>
    <col min="4" max="4" width="11.140625" style="165" customWidth="1"/>
    <col min="5" max="5" width="11.28515625" style="165" bestFit="1" customWidth="1"/>
    <col min="6" max="6" width="48.5703125" style="165" customWidth="1"/>
    <col min="7" max="7" width="4.28515625" style="165" customWidth="1"/>
    <col min="8" max="16384" width="9.140625" style="165"/>
  </cols>
  <sheetData>
    <row r="1" spans="1:18" s="26" customFormat="1" ht="12.75" hidden="1">
      <c r="A1" s="23" t="s">
        <v>3</v>
      </c>
      <c r="B1" s="24"/>
      <c r="C1" s="25"/>
      <c r="D1" s="8"/>
      <c r="E1" s="8"/>
      <c r="G1" s="27"/>
      <c r="H1" s="28"/>
      <c r="I1" s="29"/>
      <c r="J1" s="30"/>
    </row>
    <row r="2" spans="1:18" s="26" customFormat="1" ht="11.25">
      <c r="A2" s="31"/>
      <c r="B2" s="24"/>
      <c r="C2" s="25"/>
      <c r="D2" s="8"/>
      <c r="E2" s="8"/>
      <c r="F2" s="32"/>
      <c r="G2" s="27"/>
      <c r="H2" s="28"/>
      <c r="I2" s="29"/>
      <c r="J2" s="30"/>
    </row>
    <row r="3" spans="1:18" s="26" customFormat="1" ht="34.5" customHeight="1">
      <c r="A3" s="33"/>
      <c r="B3" s="24"/>
      <c r="C3" s="25"/>
      <c r="D3" s="34" t="s">
        <v>371</v>
      </c>
      <c r="E3" s="9"/>
      <c r="F3" s="35"/>
      <c r="G3" s="27"/>
      <c r="H3" s="28"/>
      <c r="I3" s="29"/>
      <c r="J3" s="30"/>
    </row>
    <row r="4" spans="1:18" s="44" customFormat="1" ht="28.5" customHeight="1">
      <c r="A4" s="36" t="s">
        <v>4</v>
      </c>
      <c r="B4" s="37" t="s">
        <v>5</v>
      </c>
      <c r="C4" s="38" t="s">
        <v>6</v>
      </c>
      <c r="D4" s="39" t="s">
        <v>0</v>
      </c>
      <c r="E4" s="39" t="s">
        <v>1</v>
      </c>
      <c r="F4" s="40" t="s">
        <v>7</v>
      </c>
      <c r="G4" s="41" t="s">
        <v>8</v>
      </c>
      <c r="H4" s="42" t="s">
        <v>9</v>
      </c>
      <c r="I4" s="36" t="s">
        <v>10</v>
      </c>
      <c r="J4" s="43"/>
    </row>
    <row r="5" spans="1:18" s="48" customFormat="1" ht="16.5" customHeight="1">
      <c r="A5" s="167" t="s">
        <v>372</v>
      </c>
      <c r="B5" s="45"/>
      <c r="C5" s="46"/>
      <c r="D5" s="47"/>
      <c r="E5" s="47"/>
      <c r="G5" s="49"/>
      <c r="H5" s="50"/>
      <c r="I5" s="51"/>
      <c r="J5" s="52"/>
    </row>
    <row r="6" spans="1:18" s="59" customFormat="1" ht="12.75" customHeight="1">
      <c r="A6" s="29">
        <v>43466</v>
      </c>
      <c r="B6" s="45">
        <v>999999</v>
      </c>
      <c r="C6" s="46">
        <v>22000</v>
      </c>
      <c r="D6" s="53">
        <v>29650</v>
      </c>
      <c r="E6" s="8"/>
      <c r="F6" s="738" t="s">
        <v>373</v>
      </c>
      <c r="G6" s="55">
        <v>701</v>
      </c>
      <c r="H6" s="50">
        <v>999999</v>
      </c>
      <c r="I6" s="51">
        <v>43466</v>
      </c>
      <c r="J6" s="52"/>
      <c r="K6" s="29"/>
      <c r="L6" s="56"/>
      <c r="M6" s="57"/>
      <c r="N6" s="25"/>
      <c r="O6" s="58"/>
      <c r="P6" s="8"/>
    </row>
    <row r="7" spans="1:18" s="59" customFormat="1" ht="12.75" customHeight="1">
      <c r="A7" s="29">
        <v>43466</v>
      </c>
      <c r="B7" s="45">
        <v>999999</v>
      </c>
      <c r="C7" s="46">
        <v>82000</v>
      </c>
      <c r="D7" s="60"/>
      <c r="E7" s="61">
        <v>23203</v>
      </c>
      <c r="F7" s="738" t="s">
        <v>373</v>
      </c>
      <c r="G7" s="55">
        <v>701</v>
      </c>
      <c r="H7" s="50">
        <v>999999</v>
      </c>
      <c r="I7" s="51">
        <v>43466</v>
      </c>
      <c r="J7" s="52"/>
      <c r="K7" s="29"/>
      <c r="L7" s="46"/>
      <c r="M7" s="58"/>
      <c r="N7" s="8"/>
      <c r="O7" s="58"/>
      <c r="P7" s="8"/>
    </row>
    <row r="8" spans="1:18" s="64" customFormat="1" ht="12.75" customHeight="1">
      <c r="A8" s="29">
        <v>43466</v>
      </c>
      <c r="B8" s="45">
        <v>999999</v>
      </c>
      <c r="C8" s="62">
        <v>112000</v>
      </c>
      <c r="D8" s="63">
        <v>45.99</v>
      </c>
      <c r="E8" s="63"/>
      <c r="F8" s="739" t="s">
        <v>368</v>
      </c>
      <c r="G8" s="55">
        <v>701</v>
      </c>
      <c r="H8" s="50">
        <v>999999</v>
      </c>
      <c r="I8" s="51">
        <v>43466</v>
      </c>
      <c r="J8" s="52"/>
      <c r="K8" s="29"/>
      <c r="L8" s="46"/>
      <c r="N8" s="65"/>
      <c r="O8" s="66"/>
      <c r="P8" s="67"/>
      <c r="Q8" s="68"/>
      <c r="R8" s="69"/>
    </row>
    <row r="9" spans="1:18" s="64" customFormat="1" ht="12.75" customHeight="1">
      <c r="A9" s="29">
        <v>43466</v>
      </c>
      <c r="B9" s="45">
        <v>999999</v>
      </c>
      <c r="C9" s="62">
        <v>112000</v>
      </c>
      <c r="D9" s="63">
        <v>49.49</v>
      </c>
      <c r="E9" s="63"/>
      <c r="F9" s="739" t="s">
        <v>369</v>
      </c>
      <c r="G9" s="55">
        <v>701</v>
      </c>
      <c r="H9" s="50">
        <v>999999</v>
      </c>
      <c r="I9" s="51">
        <v>43466</v>
      </c>
      <c r="J9" s="52"/>
      <c r="K9" s="29"/>
      <c r="L9" s="46"/>
      <c r="N9" s="65"/>
      <c r="O9" s="66"/>
      <c r="P9" s="67"/>
      <c r="Q9" s="68"/>
      <c r="R9" s="69"/>
    </row>
    <row r="10" spans="1:18" s="59" customFormat="1" ht="12.75" customHeight="1">
      <c r="A10" s="29">
        <v>43466</v>
      </c>
      <c r="B10" s="45">
        <v>999999</v>
      </c>
      <c r="C10" s="70">
        <v>211000</v>
      </c>
      <c r="D10" s="53">
        <v>2874.58</v>
      </c>
      <c r="E10" s="8"/>
      <c r="F10" s="738" t="s">
        <v>373</v>
      </c>
      <c r="G10" s="55">
        <v>701</v>
      </c>
      <c r="H10" s="50">
        <v>999999</v>
      </c>
      <c r="I10" s="51">
        <v>43466</v>
      </c>
      <c r="J10" s="52"/>
      <c r="K10" s="29"/>
      <c r="L10" s="46"/>
      <c r="M10" s="58"/>
    </row>
    <row r="11" spans="1:18" s="59" customFormat="1" ht="12.75" customHeight="1">
      <c r="A11" s="29">
        <v>43466</v>
      </c>
      <c r="B11" s="45">
        <v>999999</v>
      </c>
      <c r="C11" s="70">
        <v>213100</v>
      </c>
      <c r="D11" s="53">
        <v>32</v>
      </c>
      <c r="E11" s="8"/>
      <c r="F11" s="738" t="s">
        <v>373</v>
      </c>
      <c r="G11" s="55">
        <v>701</v>
      </c>
      <c r="H11" s="50">
        <v>999999</v>
      </c>
      <c r="I11" s="51">
        <v>43466</v>
      </c>
      <c r="J11" s="52"/>
      <c r="K11" s="29"/>
      <c r="L11" s="46"/>
    </row>
    <row r="12" spans="1:18" s="59" customFormat="1" ht="12.75" customHeight="1">
      <c r="A12" s="29">
        <v>43466</v>
      </c>
      <c r="B12" s="45">
        <v>999999</v>
      </c>
      <c r="C12" s="70">
        <v>221000</v>
      </c>
      <c r="D12" s="53">
        <v>19364.16</v>
      </c>
      <c r="E12" s="8"/>
      <c r="F12" s="738" t="s">
        <v>373</v>
      </c>
      <c r="G12" s="55">
        <v>701</v>
      </c>
      <c r="H12" s="50">
        <v>999999</v>
      </c>
      <c r="I12" s="51">
        <v>43466</v>
      </c>
      <c r="J12" s="52"/>
      <c r="K12" s="29"/>
      <c r="L12" s="46"/>
    </row>
    <row r="13" spans="1:18" s="77" customFormat="1" ht="12.75" customHeight="1">
      <c r="A13" s="29">
        <v>43466</v>
      </c>
      <c r="B13" s="45">
        <v>999999</v>
      </c>
      <c r="C13" s="71">
        <v>311000</v>
      </c>
      <c r="D13" s="72">
        <v>540</v>
      </c>
      <c r="E13" s="72"/>
      <c r="F13" s="740" t="s">
        <v>12</v>
      </c>
      <c r="G13" s="74" t="s">
        <v>13</v>
      </c>
      <c r="H13" s="75">
        <v>201303</v>
      </c>
      <c r="I13" s="76">
        <v>41302</v>
      </c>
      <c r="J13" s="52"/>
      <c r="K13" s="29"/>
      <c r="L13" s="46"/>
    </row>
    <row r="14" spans="1:18" s="26" customFormat="1" ht="12.75" customHeight="1">
      <c r="A14" s="29">
        <v>43466</v>
      </c>
      <c r="B14" s="91">
        <v>999999</v>
      </c>
      <c r="C14" s="71">
        <v>311100</v>
      </c>
      <c r="D14" s="72">
        <v>398</v>
      </c>
      <c r="E14" s="72"/>
      <c r="F14" s="740" t="s">
        <v>14</v>
      </c>
      <c r="G14" s="74" t="s">
        <v>13</v>
      </c>
      <c r="H14" s="75" t="s">
        <v>15</v>
      </c>
      <c r="I14" s="76">
        <v>42154</v>
      </c>
      <c r="J14" s="52"/>
      <c r="K14" s="29"/>
      <c r="L14" s="46"/>
    </row>
    <row r="15" spans="1:18" s="26" customFormat="1" ht="12.75" customHeight="1">
      <c r="A15" s="29">
        <v>43466</v>
      </c>
      <c r="B15" s="91">
        <v>999999</v>
      </c>
      <c r="C15" s="71">
        <v>311100</v>
      </c>
      <c r="D15" s="72"/>
      <c r="E15" s="72">
        <v>368</v>
      </c>
      <c r="F15" s="741" t="s">
        <v>14</v>
      </c>
      <c r="G15" s="74" t="s">
        <v>13</v>
      </c>
      <c r="H15" s="75" t="s">
        <v>15</v>
      </c>
      <c r="I15" s="76">
        <v>42146</v>
      </c>
      <c r="J15" s="52"/>
      <c r="K15" s="29"/>
      <c r="L15" s="46"/>
    </row>
    <row r="16" spans="1:18" s="26" customFormat="1" ht="12.75" customHeight="1">
      <c r="A16" s="29">
        <v>43466</v>
      </c>
      <c r="B16" s="45">
        <v>999999</v>
      </c>
      <c r="C16" s="71">
        <v>314100</v>
      </c>
      <c r="D16" s="72">
        <v>130.16999999999999</v>
      </c>
      <c r="E16" s="72"/>
      <c r="F16" s="740" t="s">
        <v>16</v>
      </c>
      <c r="G16" s="74" t="s">
        <v>13</v>
      </c>
      <c r="H16" s="75" t="s">
        <v>17</v>
      </c>
      <c r="I16" s="76">
        <v>42450</v>
      </c>
      <c r="J16" s="52"/>
      <c r="K16" s="29"/>
      <c r="L16" s="46"/>
    </row>
    <row r="17" spans="1:13" s="77" customFormat="1" ht="12.75" customHeight="1">
      <c r="A17" s="29">
        <v>43466</v>
      </c>
      <c r="B17" s="45">
        <v>999999</v>
      </c>
      <c r="C17" s="71">
        <v>315100</v>
      </c>
      <c r="D17" s="72">
        <v>1707.9</v>
      </c>
      <c r="E17" s="72"/>
      <c r="F17" s="740" t="s">
        <v>14</v>
      </c>
      <c r="G17" s="74" t="s">
        <v>13</v>
      </c>
      <c r="H17" s="184" t="s">
        <v>323</v>
      </c>
      <c r="I17" s="76">
        <v>43459</v>
      </c>
      <c r="J17" s="52"/>
      <c r="K17" s="29"/>
      <c r="L17" s="46"/>
    </row>
    <row r="18" spans="1:13" s="77" customFormat="1" ht="12.75" customHeight="1">
      <c r="A18" s="29">
        <v>43466</v>
      </c>
      <c r="B18" s="45">
        <v>999999</v>
      </c>
      <c r="C18" s="71">
        <v>321000</v>
      </c>
      <c r="D18" s="72"/>
      <c r="E18" s="72">
        <v>30</v>
      </c>
      <c r="F18" s="740" t="s">
        <v>14</v>
      </c>
      <c r="G18" s="74" t="s">
        <v>13</v>
      </c>
      <c r="H18" s="75" t="s">
        <v>18</v>
      </c>
      <c r="I18" s="76">
        <v>42719</v>
      </c>
    </row>
    <row r="19" spans="1:13" s="77" customFormat="1" ht="12.75" customHeight="1">
      <c r="A19" s="29">
        <v>43466</v>
      </c>
      <c r="B19" s="45">
        <v>999999</v>
      </c>
      <c r="C19" s="71">
        <v>321000</v>
      </c>
      <c r="D19" s="72"/>
      <c r="E19" s="72">
        <v>30</v>
      </c>
      <c r="F19" s="740" t="s">
        <v>14</v>
      </c>
      <c r="G19" s="74" t="s">
        <v>13</v>
      </c>
      <c r="H19" s="75" t="s">
        <v>19</v>
      </c>
      <c r="I19" s="76">
        <v>42749</v>
      </c>
    </row>
    <row r="20" spans="1:13" s="77" customFormat="1" ht="12.75" customHeight="1">
      <c r="A20" s="29">
        <v>43466</v>
      </c>
      <c r="B20" s="45">
        <v>999999</v>
      </c>
      <c r="C20" s="71">
        <v>321000</v>
      </c>
      <c r="D20" s="72"/>
      <c r="E20" s="72">
        <v>135</v>
      </c>
      <c r="F20" s="740" t="s">
        <v>253</v>
      </c>
      <c r="G20" s="74" t="s">
        <v>13</v>
      </c>
      <c r="H20" s="75" t="s">
        <v>324</v>
      </c>
      <c r="I20" s="76">
        <v>43458</v>
      </c>
    </row>
    <row r="21" spans="1:13" s="80" customFormat="1" ht="12.75" customHeight="1">
      <c r="A21" s="29">
        <v>43466</v>
      </c>
      <c r="B21" s="45">
        <v>999999</v>
      </c>
      <c r="C21" s="71">
        <v>321000</v>
      </c>
      <c r="D21" s="72"/>
      <c r="E21" s="72">
        <v>36.1</v>
      </c>
      <c r="F21" s="740" t="s">
        <v>21</v>
      </c>
      <c r="G21" s="74" t="s">
        <v>13</v>
      </c>
      <c r="H21" s="75" t="s">
        <v>327</v>
      </c>
      <c r="I21" s="76">
        <v>43483</v>
      </c>
      <c r="J21" s="77"/>
      <c r="K21" s="77"/>
      <c r="L21" s="77"/>
    </row>
    <row r="22" spans="1:13" s="80" customFormat="1" ht="12.75" customHeight="1">
      <c r="A22" s="29">
        <v>43466</v>
      </c>
      <c r="B22" s="45">
        <v>999999</v>
      </c>
      <c r="C22" s="71">
        <v>336100</v>
      </c>
      <c r="D22" s="72"/>
      <c r="E22" s="72">
        <v>51.59</v>
      </c>
      <c r="F22" s="740" t="s">
        <v>331</v>
      </c>
      <c r="G22" s="74" t="s">
        <v>13</v>
      </c>
      <c r="H22" s="75" t="s">
        <v>378</v>
      </c>
      <c r="I22" s="76">
        <v>43465</v>
      </c>
      <c r="J22" s="77"/>
      <c r="K22" s="77"/>
      <c r="L22" s="77"/>
    </row>
    <row r="23" spans="1:13" s="80" customFormat="1" ht="12.75" customHeight="1">
      <c r="A23" s="29">
        <v>43466</v>
      </c>
      <c r="B23" s="45">
        <v>999999</v>
      </c>
      <c r="C23" s="71">
        <v>336100</v>
      </c>
      <c r="D23" s="72"/>
      <c r="E23" s="72">
        <v>128.99</v>
      </c>
      <c r="F23" s="740" t="s">
        <v>331</v>
      </c>
      <c r="G23" s="74" t="s">
        <v>13</v>
      </c>
      <c r="H23" s="75" t="s">
        <v>378</v>
      </c>
      <c r="I23" s="76">
        <v>43465</v>
      </c>
      <c r="J23" s="77"/>
      <c r="K23" s="77"/>
      <c r="L23" s="77"/>
    </row>
    <row r="24" spans="1:13" s="80" customFormat="1" ht="12.75" customHeight="1">
      <c r="A24" s="29">
        <v>43466</v>
      </c>
      <c r="B24" s="45">
        <v>999999</v>
      </c>
      <c r="C24" s="71">
        <v>336200</v>
      </c>
      <c r="D24" s="72"/>
      <c r="E24" s="72">
        <v>18.05</v>
      </c>
      <c r="F24" s="740" t="s">
        <v>332</v>
      </c>
      <c r="G24" s="74" t="s">
        <v>13</v>
      </c>
      <c r="H24" s="75" t="s">
        <v>378</v>
      </c>
      <c r="I24" s="76">
        <v>43465</v>
      </c>
      <c r="J24" s="77"/>
      <c r="K24" s="77"/>
      <c r="L24" s="77"/>
    </row>
    <row r="25" spans="1:13" s="80" customFormat="1" ht="12.75" customHeight="1">
      <c r="A25" s="29">
        <v>43466</v>
      </c>
      <c r="B25" s="45">
        <v>999999</v>
      </c>
      <c r="C25" s="71">
        <v>336200</v>
      </c>
      <c r="D25" s="72"/>
      <c r="E25" s="72">
        <v>51.59</v>
      </c>
      <c r="F25" s="740" t="s">
        <v>333</v>
      </c>
      <c r="G25" s="74" t="s">
        <v>13</v>
      </c>
      <c r="H25" s="75" t="s">
        <v>378</v>
      </c>
      <c r="I25" s="76">
        <v>43465</v>
      </c>
      <c r="J25" s="77"/>
      <c r="K25" s="77"/>
      <c r="L25" s="77"/>
    </row>
    <row r="26" spans="1:13" s="80" customFormat="1" ht="12.75" customHeight="1">
      <c r="A26" s="29">
        <v>43466</v>
      </c>
      <c r="B26" s="45">
        <v>999999</v>
      </c>
      <c r="C26" s="71">
        <v>336200</v>
      </c>
      <c r="D26" s="72"/>
      <c r="E26" s="72">
        <v>38.69</v>
      </c>
      <c r="F26" s="740" t="s">
        <v>334</v>
      </c>
      <c r="G26" s="74" t="s">
        <v>13</v>
      </c>
      <c r="H26" s="75" t="s">
        <v>378</v>
      </c>
      <c r="I26" s="76">
        <v>43465</v>
      </c>
    </row>
    <row r="27" spans="1:13" s="80" customFormat="1" ht="12.75" customHeight="1">
      <c r="A27" s="29">
        <v>43466</v>
      </c>
      <c r="B27" s="45">
        <v>999999</v>
      </c>
      <c r="C27" s="71">
        <v>336200</v>
      </c>
      <c r="D27" s="72"/>
      <c r="E27" s="72">
        <v>12.89</v>
      </c>
      <c r="F27" s="740" t="s">
        <v>335</v>
      </c>
      <c r="G27" s="74" t="s">
        <v>13</v>
      </c>
      <c r="H27" s="75" t="s">
        <v>378</v>
      </c>
      <c r="I27" s="76">
        <v>43465</v>
      </c>
    </row>
    <row r="28" spans="1:13" s="80" customFormat="1" ht="12.75" customHeight="1">
      <c r="A28" s="29">
        <v>43466</v>
      </c>
      <c r="B28" s="45">
        <v>999999</v>
      </c>
      <c r="C28" s="71">
        <v>336200</v>
      </c>
      <c r="D28" s="72"/>
      <c r="E28" s="72">
        <v>18.05</v>
      </c>
      <c r="F28" s="740" t="s">
        <v>332</v>
      </c>
      <c r="G28" s="74" t="s">
        <v>13</v>
      </c>
      <c r="H28" s="75" t="s">
        <v>378</v>
      </c>
      <c r="I28" s="76">
        <v>43465</v>
      </c>
      <c r="M28" s="61"/>
    </row>
    <row r="29" spans="1:13" s="80" customFormat="1" ht="12.75" customHeight="1">
      <c r="A29" s="29">
        <v>43466</v>
      </c>
      <c r="B29" s="45">
        <v>999999</v>
      </c>
      <c r="C29" s="71">
        <v>336200</v>
      </c>
      <c r="D29" s="72"/>
      <c r="E29" s="72">
        <v>180.6</v>
      </c>
      <c r="F29" s="740" t="s">
        <v>333</v>
      </c>
      <c r="G29" s="74" t="s">
        <v>13</v>
      </c>
      <c r="H29" s="75" t="s">
        <v>378</v>
      </c>
      <c r="I29" s="76">
        <v>43465</v>
      </c>
      <c r="M29" s="61"/>
    </row>
    <row r="30" spans="1:13" s="80" customFormat="1" ht="12.75" customHeight="1">
      <c r="A30" s="29">
        <v>43466</v>
      </c>
      <c r="B30" s="45">
        <v>999999</v>
      </c>
      <c r="C30" s="71">
        <v>336200</v>
      </c>
      <c r="D30" s="72"/>
      <c r="E30" s="72">
        <v>38.69</v>
      </c>
      <c r="F30" s="740" t="s">
        <v>334</v>
      </c>
      <c r="G30" s="74" t="s">
        <v>13</v>
      </c>
      <c r="H30" s="75" t="s">
        <v>378</v>
      </c>
      <c r="I30" s="76">
        <v>43465</v>
      </c>
      <c r="M30" s="61"/>
    </row>
    <row r="31" spans="1:13" s="80" customFormat="1" ht="12.75" customHeight="1">
      <c r="A31" s="29">
        <v>43466</v>
      </c>
      <c r="B31" s="45">
        <v>999999</v>
      </c>
      <c r="C31" s="71">
        <v>336200</v>
      </c>
      <c r="D31" s="72"/>
      <c r="E31" s="72">
        <v>12.89</v>
      </c>
      <c r="F31" s="740" t="s">
        <v>335</v>
      </c>
      <c r="G31" s="74" t="s">
        <v>13</v>
      </c>
      <c r="H31" s="75" t="s">
        <v>378</v>
      </c>
      <c r="I31" s="76">
        <v>43465</v>
      </c>
      <c r="M31" s="61"/>
    </row>
    <row r="32" spans="1:13" s="59" customFormat="1" ht="12.75" customHeight="1">
      <c r="A32" s="29">
        <v>43466</v>
      </c>
      <c r="B32" s="45">
        <v>999999</v>
      </c>
      <c r="C32" s="71">
        <v>336200</v>
      </c>
      <c r="D32" s="72"/>
      <c r="E32" s="72">
        <v>10.31</v>
      </c>
      <c r="F32" s="740" t="s">
        <v>337</v>
      </c>
      <c r="G32" s="74" t="s">
        <v>13</v>
      </c>
      <c r="H32" s="75" t="s">
        <v>378</v>
      </c>
      <c r="I32" s="76">
        <v>43465</v>
      </c>
      <c r="M32" s="61"/>
    </row>
    <row r="33" spans="1:16" s="59" customFormat="1" ht="12.75" customHeight="1">
      <c r="A33" s="29">
        <v>43466</v>
      </c>
      <c r="B33" s="45">
        <v>999999</v>
      </c>
      <c r="C33" s="71">
        <v>336200</v>
      </c>
      <c r="D33" s="72"/>
      <c r="E33" s="72">
        <v>61.27</v>
      </c>
      <c r="F33" s="740" t="s">
        <v>338</v>
      </c>
      <c r="G33" s="74" t="s">
        <v>13</v>
      </c>
      <c r="H33" s="75" t="s">
        <v>378</v>
      </c>
      <c r="I33" s="76">
        <v>43465</v>
      </c>
      <c r="M33" s="81"/>
    </row>
    <row r="34" spans="1:16" s="59" customFormat="1" ht="12.75" customHeight="1">
      <c r="A34" s="29">
        <v>43466</v>
      </c>
      <c r="B34" s="45">
        <v>999999</v>
      </c>
      <c r="C34" s="71">
        <v>341000</v>
      </c>
      <c r="D34" s="72"/>
      <c r="E34" s="72">
        <v>644.94000000000005</v>
      </c>
      <c r="F34" s="738" t="s">
        <v>373</v>
      </c>
      <c r="G34" s="74" t="s">
        <v>13</v>
      </c>
      <c r="H34" s="50">
        <v>999999</v>
      </c>
      <c r="I34" s="51">
        <v>43466</v>
      </c>
      <c r="M34" s="61"/>
      <c r="N34" s="8"/>
    </row>
    <row r="35" spans="1:16" s="59" customFormat="1" ht="12.75" customHeight="1">
      <c r="A35" s="29">
        <v>43466</v>
      </c>
      <c r="B35" s="45">
        <v>999999</v>
      </c>
      <c r="C35" s="71">
        <v>342000</v>
      </c>
      <c r="D35" s="72"/>
      <c r="E35" s="72">
        <v>90.97</v>
      </c>
      <c r="F35" s="740" t="s">
        <v>336</v>
      </c>
      <c r="G35" s="74" t="s">
        <v>13</v>
      </c>
      <c r="H35" s="75" t="s">
        <v>378</v>
      </c>
      <c r="I35" s="76">
        <v>43465</v>
      </c>
      <c r="M35" s="61"/>
      <c r="N35" s="8"/>
    </row>
    <row r="36" spans="1:16" s="59" customFormat="1" ht="12.75" customHeight="1">
      <c r="A36" s="29">
        <v>43466</v>
      </c>
      <c r="B36" s="45">
        <v>999999</v>
      </c>
      <c r="C36" s="71">
        <v>345000</v>
      </c>
      <c r="D36" s="72"/>
      <c r="E36" s="72">
        <v>150.25</v>
      </c>
      <c r="F36" s="742" t="s">
        <v>363</v>
      </c>
      <c r="G36" s="74" t="s">
        <v>13</v>
      </c>
      <c r="H36" s="75" t="s">
        <v>387</v>
      </c>
      <c r="I36" s="76">
        <v>43465</v>
      </c>
      <c r="M36" s="61"/>
      <c r="N36" s="8"/>
    </row>
    <row r="37" spans="1:16" s="59" customFormat="1" ht="12.75" customHeight="1">
      <c r="A37" s="29">
        <v>43466</v>
      </c>
      <c r="B37" s="45">
        <v>999999</v>
      </c>
      <c r="C37" s="83">
        <v>365100</v>
      </c>
      <c r="D37" s="72"/>
      <c r="E37" s="63">
        <v>7000</v>
      </c>
      <c r="F37" s="738" t="s">
        <v>373</v>
      </c>
      <c r="G37" s="74" t="s">
        <v>13</v>
      </c>
      <c r="H37" s="75" t="s">
        <v>11</v>
      </c>
      <c r="I37" s="76">
        <v>43466</v>
      </c>
      <c r="M37" s="61"/>
      <c r="N37" s="8"/>
    </row>
    <row r="38" spans="1:16" s="59" customFormat="1" ht="12.75" customHeight="1">
      <c r="A38" s="29">
        <v>43466</v>
      </c>
      <c r="B38" s="45">
        <v>999999</v>
      </c>
      <c r="C38" s="83">
        <v>365200</v>
      </c>
      <c r="D38" s="72"/>
      <c r="E38" s="63">
        <v>8000</v>
      </c>
      <c r="F38" s="738" t="s">
        <v>373</v>
      </c>
      <c r="G38" s="74" t="s">
        <v>13</v>
      </c>
      <c r="H38" s="75" t="s">
        <v>11</v>
      </c>
      <c r="I38" s="76">
        <v>43466</v>
      </c>
      <c r="M38" s="61"/>
      <c r="N38" s="8"/>
    </row>
    <row r="39" spans="1:16" s="59" customFormat="1" ht="12.75" customHeight="1">
      <c r="A39" s="29">
        <v>43466</v>
      </c>
      <c r="B39" s="45">
        <v>999999</v>
      </c>
      <c r="C39" s="71">
        <v>366000</v>
      </c>
      <c r="D39" s="72"/>
      <c r="E39" s="72">
        <v>1290.02</v>
      </c>
      <c r="F39" s="740" t="s">
        <v>329</v>
      </c>
      <c r="G39" s="74" t="s">
        <v>13</v>
      </c>
      <c r="H39" s="75" t="s">
        <v>378</v>
      </c>
      <c r="I39" s="76">
        <v>43465</v>
      </c>
      <c r="M39" s="61"/>
      <c r="N39" s="8"/>
    </row>
    <row r="40" spans="1:16" s="59" customFormat="1" ht="12.75" customHeight="1">
      <c r="A40" s="29">
        <v>43466</v>
      </c>
      <c r="B40" s="45">
        <v>999999</v>
      </c>
      <c r="C40" s="71">
        <v>366000</v>
      </c>
      <c r="D40" s="72">
        <v>263.77999999999997</v>
      </c>
      <c r="E40" s="72"/>
      <c r="F40" s="740" t="s">
        <v>329</v>
      </c>
      <c r="G40" s="74" t="s">
        <v>13</v>
      </c>
      <c r="H40" s="75" t="s">
        <v>378</v>
      </c>
      <c r="I40" s="76">
        <v>43465</v>
      </c>
      <c r="J40" s="52"/>
      <c r="K40" s="84"/>
      <c r="L40" s="53"/>
      <c r="M40" s="61"/>
    </row>
    <row r="41" spans="1:16" s="90" customFormat="1" ht="12.75" customHeight="1">
      <c r="A41" s="29">
        <v>43466</v>
      </c>
      <c r="B41" s="45">
        <v>999999</v>
      </c>
      <c r="C41" s="71">
        <v>379000</v>
      </c>
      <c r="D41" s="72"/>
      <c r="E41" s="72">
        <v>334.4</v>
      </c>
      <c r="F41" s="739" t="s">
        <v>318</v>
      </c>
      <c r="G41" s="74" t="s">
        <v>13</v>
      </c>
      <c r="H41" s="75" t="s">
        <v>531</v>
      </c>
      <c r="I41" s="76">
        <v>43434</v>
      </c>
      <c r="J41" s="52"/>
      <c r="K41" s="175"/>
      <c r="L41" s="95"/>
    </row>
    <row r="42" spans="1:16" s="59" customFormat="1" ht="12.75" customHeight="1">
      <c r="A42" s="29">
        <v>43466</v>
      </c>
      <c r="B42" s="45">
        <v>999999</v>
      </c>
      <c r="C42" s="71">
        <v>381000</v>
      </c>
      <c r="D42" s="72">
        <v>27.16</v>
      </c>
      <c r="E42" s="72"/>
      <c r="F42" s="740" t="s">
        <v>95</v>
      </c>
      <c r="G42" s="74" t="s">
        <v>13</v>
      </c>
      <c r="H42" s="75" t="s">
        <v>94</v>
      </c>
      <c r="I42" s="76">
        <v>43180</v>
      </c>
      <c r="J42" s="52"/>
      <c r="K42" s="84"/>
      <c r="L42" s="53"/>
      <c r="M42" s="61"/>
    </row>
    <row r="43" spans="1:16" s="59" customFormat="1" ht="12.75" customHeight="1">
      <c r="A43" s="29">
        <v>43466</v>
      </c>
      <c r="B43" s="45">
        <v>999999</v>
      </c>
      <c r="C43" s="71">
        <v>381000</v>
      </c>
      <c r="D43" s="72">
        <v>77.83</v>
      </c>
      <c r="E43" s="72"/>
      <c r="F43" s="740" t="s">
        <v>223</v>
      </c>
      <c r="G43" s="74" t="s">
        <v>13</v>
      </c>
      <c r="H43" s="75" t="s">
        <v>222</v>
      </c>
      <c r="I43" s="76">
        <v>43347</v>
      </c>
      <c r="J43" s="52"/>
      <c r="K43" s="84"/>
      <c r="L43" s="53"/>
      <c r="M43" s="61"/>
      <c r="O43" s="85"/>
      <c r="P43" s="67"/>
    </row>
    <row r="44" spans="1:16" s="59" customFormat="1" ht="12.75" customHeight="1">
      <c r="A44" s="29">
        <v>43466</v>
      </c>
      <c r="B44" s="45">
        <v>999999</v>
      </c>
      <c r="C44" s="71">
        <v>381000</v>
      </c>
      <c r="D44" s="72">
        <v>59.59</v>
      </c>
      <c r="E44" s="72"/>
      <c r="F44" s="740" t="s">
        <v>256</v>
      </c>
      <c r="G44" s="74" t="s">
        <v>13</v>
      </c>
      <c r="H44" s="75" t="s">
        <v>255</v>
      </c>
      <c r="I44" s="76">
        <v>43355</v>
      </c>
      <c r="J44" s="52"/>
      <c r="O44" s="28"/>
      <c r="P44" s="29"/>
    </row>
    <row r="45" spans="1:16" s="59" customFormat="1" ht="12.75" customHeight="1">
      <c r="A45" s="29">
        <v>43466</v>
      </c>
      <c r="B45" s="45">
        <v>999999</v>
      </c>
      <c r="C45" s="71">
        <v>381000</v>
      </c>
      <c r="D45" s="72">
        <v>235.18</v>
      </c>
      <c r="E45" s="72"/>
      <c r="F45" s="739" t="s">
        <v>319</v>
      </c>
      <c r="G45" s="74" t="s">
        <v>13</v>
      </c>
      <c r="H45" s="75" t="s">
        <v>531</v>
      </c>
      <c r="I45" s="76">
        <v>43434</v>
      </c>
      <c r="J45" s="52"/>
      <c r="O45" s="86"/>
      <c r="P45" s="87"/>
    </row>
    <row r="46" spans="1:16" s="59" customFormat="1" ht="12.75" customHeight="1">
      <c r="A46" s="29">
        <v>43466</v>
      </c>
      <c r="B46" s="45">
        <v>999999</v>
      </c>
      <c r="C46" s="71">
        <v>381000</v>
      </c>
      <c r="D46" s="72">
        <v>58.8</v>
      </c>
      <c r="E46" s="72"/>
      <c r="F46" s="739" t="s">
        <v>320</v>
      </c>
      <c r="G46" s="74" t="s">
        <v>13</v>
      </c>
      <c r="H46" s="75" t="s">
        <v>531</v>
      </c>
      <c r="I46" s="76">
        <v>43434</v>
      </c>
      <c r="J46" s="52"/>
      <c r="O46" s="85"/>
      <c r="P46" s="67"/>
    </row>
    <row r="47" spans="1:16" s="59" customFormat="1" ht="12.75" customHeight="1">
      <c r="A47" s="29">
        <v>43466</v>
      </c>
      <c r="B47" s="45">
        <v>999999</v>
      </c>
      <c r="C47" s="71">
        <v>381000</v>
      </c>
      <c r="D47" s="72">
        <v>67.11</v>
      </c>
      <c r="E47" s="72"/>
      <c r="F47" s="739" t="s">
        <v>321</v>
      </c>
      <c r="G47" s="74" t="s">
        <v>13</v>
      </c>
      <c r="H47" s="75" t="s">
        <v>531</v>
      </c>
      <c r="I47" s="76">
        <v>43434</v>
      </c>
      <c r="J47" s="52"/>
      <c r="O47" s="85"/>
      <c r="P47" s="67"/>
    </row>
    <row r="48" spans="1:16" s="59" customFormat="1" ht="12.75" customHeight="1">
      <c r="A48" s="29">
        <v>43466</v>
      </c>
      <c r="B48" s="45">
        <v>999999</v>
      </c>
      <c r="C48" s="71">
        <v>381000</v>
      </c>
      <c r="D48" s="72">
        <v>16.78</v>
      </c>
      <c r="E48" s="72"/>
      <c r="F48" s="739" t="s">
        <v>322</v>
      </c>
      <c r="G48" s="74" t="s">
        <v>13</v>
      </c>
      <c r="H48" s="75" t="s">
        <v>531</v>
      </c>
      <c r="I48" s="76">
        <v>43434</v>
      </c>
      <c r="J48" s="52"/>
      <c r="N48" s="88"/>
      <c r="O48" s="85"/>
      <c r="P48" s="67"/>
    </row>
    <row r="49" spans="1:17" s="89" customFormat="1" ht="12.75" customHeight="1">
      <c r="A49" s="29">
        <v>43466</v>
      </c>
      <c r="B49" s="45">
        <v>999999</v>
      </c>
      <c r="C49" s="71">
        <v>381000</v>
      </c>
      <c r="D49" s="72">
        <v>42.51</v>
      </c>
      <c r="E49" s="72"/>
      <c r="F49" s="739" t="s">
        <v>364</v>
      </c>
      <c r="G49" s="74" t="s">
        <v>13</v>
      </c>
      <c r="H49" s="75" t="s">
        <v>387</v>
      </c>
      <c r="I49" s="76">
        <v>43448</v>
      </c>
      <c r="J49" s="52"/>
      <c r="K49" s="59"/>
      <c r="L49" s="59"/>
    </row>
    <row r="50" spans="1:17" s="89" customFormat="1" ht="12.75" customHeight="1">
      <c r="A50" s="29">
        <v>43466</v>
      </c>
      <c r="B50" s="45">
        <v>999999</v>
      </c>
      <c r="C50" s="71">
        <v>381000</v>
      </c>
      <c r="D50" s="72">
        <v>10.63</v>
      </c>
      <c r="E50" s="72"/>
      <c r="F50" s="739" t="s">
        <v>365</v>
      </c>
      <c r="G50" s="74" t="s">
        <v>13</v>
      </c>
      <c r="H50" s="75" t="s">
        <v>387</v>
      </c>
      <c r="I50" s="76">
        <v>43448</v>
      </c>
      <c r="J50" s="52"/>
      <c r="K50" s="59"/>
      <c r="L50" s="59"/>
    </row>
    <row r="51" spans="1:17" s="89" customFormat="1" ht="12.75" customHeight="1">
      <c r="A51" s="29">
        <v>43466</v>
      </c>
      <c r="B51" s="45">
        <v>999999</v>
      </c>
      <c r="C51" s="71">
        <v>381000</v>
      </c>
      <c r="D51" s="72">
        <v>198.94</v>
      </c>
      <c r="E51" s="72"/>
      <c r="F51" s="739" t="s">
        <v>366</v>
      </c>
      <c r="G51" s="74" t="s">
        <v>13</v>
      </c>
      <c r="H51" s="75" t="s">
        <v>387</v>
      </c>
      <c r="I51" s="76">
        <v>43448</v>
      </c>
      <c r="J51" s="52"/>
      <c r="K51" s="59"/>
      <c r="L51" s="59"/>
    </row>
    <row r="52" spans="1:17" s="89" customFormat="1" ht="12.75" customHeight="1">
      <c r="A52" s="29">
        <v>43466</v>
      </c>
      <c r="B52" s="45">
        <v>999999</v>
      </c>
      <c r="C52" s="71">
        <v>381000</v>
      </c>
      <c r="D52" s="72">
        <v>49.73</v>
      </c>
      <c r="E52" s="72"/>
      <c r="F52" s="739" t="s">
        <v>367</v>
      </c>
      <c r="G52" s="74" t="s">
        <v>13</v>
      </c>
      <c r="H52" s="75" t="s">
        <v>387</v>
      </c>
      <c r="I52" s="76">
        <v>43448</v>
      </c>
      <c r="J52" s="52"/>
      <c r="K52" s="59"/>
      <c r="L52" s="59"/>
    </row>
    <row r="53" spans="1:17" s="90" customFormat="1" ht="12.75" customHeight="1">
      <c r="A53" s="29">
        <v>43466</v>
      </c>
      <c r="B53" s="91">
        <v>999999</v>
      </c>
      <c r="C53" s="83">
        <v>411000</v>
      </c>
      <c r="D53" s="92"/>
      <c r="E53" s="72">
        <v>3319.39</v>
      </c>
      <c r="F53" s="741" t="s">
        <v>388</v>
      </c>
      <c r="G53" s="93">
        <v>701</v>
      </c>
      <c r="H53" s="75">
        <v>999999</v>
      </c>
      <c r="I53" s="76">
        <v>43466</v>
      </c>
      <c r="J53" s="52"/>
      <c r="K53" s="59"/>
      <c r="L53" s="59"/>
    </row>
    <row r="54" spans="1:17" s="90" customFormat="1" ht="12.75" customHeight="1">
      <c r="A54" s="29">
        <v>43466</v>
      </c>
      <c r="B54" s="91">
        <v>999999</v>
      </c>
      <c r="C54" s="83">
        <v>411000</v>
      </c>
      <c r="D54" s="92"/>
      <c r="E54" s="72">
        <v>3319.39</v>
      </c>
      <c r="F54" s="741" t="s">
        <v>388</v>
      </c>
      <c r="G54" s="93">
        <v>701</v>
      </c>
      <c r="H54" s="75">
        <v>999999</v>
      </c>
      <c r="I54" s="76">
        <v>43466</v>
      </c>
      <c r="J54" s="52"/>
      <c r="K54" s="59"/>
      <c r="L54" s="59"/>
    </row>
    <row r="55" spans="1:17" s="90" customFormat="1" ht="12.75" customHeight="1">
      <c r="A55" s="29">
        <v>43466</v>
      </c>
      <c r="B55" s="45">
        <v>999999</v>
      </c>
      <c r="C55" s="71">
        <v>421000</v>
      </c>
      <c r="D55" s="53"/>
      <c r="E55" s="61">
        <v>730.98</v>
      </c>
      <c r="F55" s="738" t="s">
        <v>373</v>
      </c>
      <c r="G55" s="55">
        <v>701</v>
      </c>
      <c r="H55" s="50">
        <v>999999</v>
      </c>
      <c r="I55" s="76">
        <v>43466</v>
      </c>
      <c r="J55" s="52"/>
      <c r="K55" s="59"/>
      <c r="L55" s="59"/>
    </row>
    <row r="56" spans="1:17" s="90" customFormat="1" ht="12.75" customHeight="1">
      <c r="A56" s="29">
        <v>43466</v>
      </c>
      <c r="B56" s="45">
        <v>999999</v>
      </c>
      <c r="C56" s="71">
        <v>428000</v>
      </c>
      <c r="D56" s="53"/>
      <c r="E56" s="61">
        <v>5764.93</v>
      </c>
      <c r="F56" s="738" t="s">
        <v>373</v>
      </c>
      <c r="G56" s="55">
        <v>701</v>
      </c>
      <c r="H56" s="50">
        <v>999999</v>
      </c>
      <c r="I56" s="76">
        <v>43466</v>
      </c>
      <c r="J56" s="52"/>
      <c r="K56" s="59"/>
      <c r="L56" s="59"/>
    </row>
    <row r="57" spans="1:17" s="90" customFormat="1" ht="12.75" customHeight="1">
      <c r="A57" s="29">
        <v>43466</v>
      </c>
      <c r="B57" s="45">
        <v>999999</v>
      </c>
      <c r="C57" s="71">
        <v>431000</v>
      </c>
      <c r="D57" s="97"/>
      <c r="E57" s="61">
        <v>317.95999999999998</v>
      </c>
      <c r="F57" s="738" t="s">
        <v>373</v>
      </c>
      <c r="G57" s="55">
        <v>701</v>
      </c>
      <c r="H57" s="50">
        <v>999999</v>
      </c>
      <c r="I57" s="76">
        <v>43466</v>
      </c>
      <c r="J57" s="52"/>
      <c r="K57" s="59"/>
      <c r="L57" s="59"/>
    </row>
    <row r="58" spans="1:17" s="90" customFormat="1" ht="12.75" customHeight="1">
      <c r="A58" s="29">
        <v>43466</v>
      </c>
      <c r="B58" s="45">
        <v>999999</v>
      </c>
      <c r="C58" s="71">
        <v>472000</v>
      </c>
      <c r="D58" s="97"/>
      <c r="E58" s="61">
        <v>511.39</v>
      </c>
      <c r="F58" s="738" t="s">
        <v>373</v>
      </c>
      <c r="G58" s="55">
        <v>701</v>
      </c>
      <c r="H58" s="50">
        <v>999999</v>
      </c>
      <c r="I58" s="76">
        <v>43466</v>
      </c>
      <c r="J58" s="52"/>
      <c r="K58" s="59"/>
      <c r="L58" s="59"/>
      <c r="M58" s="61"/>
    </row>
    <row r="59" spans="1:17" s="207" customFormat="1" ht="12.75" customHeight="1">
      <c r="A59" s="200"/>
      <c r="B59" s="201"/>
      <c r="C59" s="202"/>
      <c r="D59" s="208">
        <f>SUM(D6:D58)</f>
        <v>55900.330000000009</v>
      </c>
      <c r="E59" s="208">
        <f>SUM(E6:E58)</f>
        <v>55900.329999999994</v>
      </c>
      <c r="F59" s="743">
        <f>D59-E59</f>
        <v>0</v>
      </c>
      <c r="G59" s="205"/>
      <c r="H59" s="206"/>
      <c r="I59" s="200"/>
      <c r="J59" s="209"/>
      <c r="K59" s="210"/>
      <c r="L59" s="210"/>
      <c r="M59" s="211"/>
      <c r="N59" s="212"/>
      <c r="O59" s="213"/>
      <c r="P59" s="214"/>
      <c r="Q59" s="215"/>
    </row>
    <row r="60" spans="1:17" s="48" customFormat="1" ht="12.75" customHeight="1">
      <c r="A60" s="51"/>
      <c r="B60" s="45"/>
      <c r="C60" s="46"/>
      <c r="D60" s="100"/>
      <c r="E60" s="100"/>
      <c r="F60" s="744"/>
      <c r="G60" s="49"/>
      <c r="H60" s="50"/>
      <c r="I60" s="51"/>
      <c r="J60" s="52"/>
      <c r="K60" s="59"/>
      <c r="L60" s="59"/>
      <c r="M60" s="79"/>
      <c r="N60" s="88"/>
      <c r="O60" s="85"/>
      <c r="P60" s="67"/>
      <c r="Q60" s="99"/>
    </row>
    <row r="61" spans="1:17" s="48" customFormat="1" ht="12.75" customHeight="1">
      <c r="A61" s="167" t="s">
        <v>389</v>
      </c>
      <c r="B61" s="45"/>
      <c r="C61" s="46"/>
      <c r="D61" s="47"/>
      <c r="E61" s="47"/>
      <c r="F61" s="745"/>
      <c r="G61" s="49"/>
      <c r="H61" s="50"/>
      <c r="I61" s="51"/>
      <c r="J61" s="52"/>
      <c r="K61" s="105"/>
      <c r="L61" s="79"/>
      <c r="M61" s="79"/>
      <c r="N61" s="88"/>
      <c r="O61" s="85"/>
      <c r="P61" s="67"/>
      <c r="Q61" s="99"/>
    </row>
    <row r="62" spans="1:17" s="48" customFormat="1" ht="12.75" customHeight="1">
      <c r="A62" s="51">
        <v>43496</v>
      </c>
      <c r="B62" s="106" t="s">
        <v>1079</v>
      </c>
      <c r="C62" s="46">
        <v>311000</v>
      </c>
      <c r="D62" s="107">
        <v>300</v>
      </c>
      <c r="E62" s="107"/>
      <c r="F62" s="740" t="s">
        <v>1128</v>
      </c>
      <c r="G62" s="49">
        <v>602</v>
      </c>
      <c r="H62" s="50" t="s">
        <v>1079</v>
      </c>
      <c r="I62" s="51">
        <v>43495</v>
      </c>
      <c r="J62" s="52"/>
      <c r="K62" s="105"/>
      <c r="L62" s="79"/>
      <c r="M62" s="79"/>
      <c r="N62" s="88"/>
      <c r="O62" s="85"/>
      <c r="P62" s="67"/>
      <c r="Q62" s="99"/>
    </row>
    <row r="63" spans="1:17" s="48" customFormat="1" ht="12.75" customHeight="1">
      <c r="A63" s="51">
        <v>43496</v>
      </c>
      <c r="B63" s="106" t="s">
        <v>1079</v>
      </c>
      <c r="C63" s="46">
        <v>602000</v>
      </c>
      <c r="D63" s="107"/>
      <c r="E63" s="107">
        <v>300</v>
      </c>
      <c r="F63" s="740" t="s">
        <v>1128</v>
      </c>
      <c r="G63" s="49">
        <v>311</v>
      </c>
      <c r="H63" s="50" t="s">
        <v>1079</v>
      </c>
      <c r="I63" s="51">
        <v>43495</v>
      </c>
      <c r="J63" s="52"/>
      <c r="K63" s="105"/>
      <c r="L63" s="79"/>
      <c r="M63" s="79"/>
      <c r="N63" s="88"/>
      <c r="O63" s="85"/>
      <c r="P63" s="67"/>
      <c r="Q63" s="99"/>
    </row>
    <row r="64" spans="1:17" s="48" customFormat="1" ht="12.75" customHeight="1">
      <c r="A64" s="51">
        <v>43496</v>
      </c>
      <c r="B64" s="106" t="s">
        <v>1090</v>
      </c>
      <c r="C64" s="46">
        <v>311000</v>
      </c>
      <c r="D64" s="107">
        <v>220</v>
      </c>
      <c r="E64" s="107"/>
      <c r="F64" s="740" t="s">
        <v>1131</v>
      </c>
      <c r="G64" s="49">
        <v>602</v>
      </c>
      <c r="H64" s="75" t="s">
        <v>1090</v>
      </c>
      <c r="I64" s="51">
        <v>43495</v>
      </c>
      <c r="J64" s="52"/>
      <c r="K64" s="105"/>
      <c r="L64" s="79"/>
      <c r="M64" s="79"/>
      <c r="N64" s="88"/>
      <c r="O64" s="85"/>
      <c r="P64" s="67"/>
      <c r="Q64" s="99"/>
    </row>
    <row r="65" spans="1:17" s="48" customFormat="1" ht="12.75" customHeight="1">
      <c r="A65" s="51">
        <v>43496</v>
      </c>
      <c r="B65" s="106" t="s">
        <v>1090</v>
      </c>
      <c r="C65" s="46">
        <v>602000</v>
      </c>
      <c r="D65" s="107"/>
      <c r="E65" s="107">
        <v>220</v>
      </c>
      <c r="F65" s="740" t="s">
        <v>1131</v>
      </c>
      <c r="G65" s="49">
        <v>311</v>
      </c>
      <c r="H65" s="75" t="s">
        <v>1090</v>
      </c>
      <c r="I65" s="51">
        <v>43495</v>
      </c>
      <c r="J65" s="52"/>
      <c r="K65" s="105"/>
      <c r="L65" s="79"/>
      <c r="M65" s="79"/>
      <c r="N65" s="88"/>
      <c r="O65" s="85"/>
      <c r="P65" s="67"/>
      <c r="Q65" s="99"/>
    </row>
    <row r="66" spans="1:17" s="48" customFormat="1" ht="12.75" customHeight="1">
      <c r="A66" s="51">
        <v>43496</v>
      </c>
      <c r="B66" s="106" t="s">
        <v>1091</v>
      </c>
      <c r="C66" s="46">
        <v>324000</v>
      </c>
      <c r="D66" s="107">
        <v>1000</v>
      </c>
      <c r="E66" s="107"/>
      <c r="F66" s="740" t="s">
        <v>1129</v>
      </c>
      <c r="G66" s="49">
        <v>602</v>
      </c>
      <c r="H66" s="75" t="s">
        <v>1091</v>
      </c>
      <c r="I66" s="51">
        <v>43495</v>
      </c>
      <c r="J66" s="52"/>
      <c r="K66" s="105"/>
      <c r="L66" s="79"/>
      <c r="M66" s="79"/>
      <c r="N66" s="88"/>
      <c r="O66" s="85"/>
      <c r="P66" s="67"/>
      <c r="Q66" s="99"/>
    </row>
    <row r="67" spans="1:17" s="48" customFormat="1" ht="12.75" customHeight="1">
      <c r="A67" s="51">
        <v>43496</v>
      </c>
      <c r="B67" s="106" t="s">
        <v>1091</v>
      </c>
      <c r="C67" s="46">
        <v>311000</v>
      </c>
      <c r="D67" s="107">
        <v>200</v>
      </c>
      <c r="E67" s="107"/>
      <c r="F67" s="740" t="s">
        <v>1129</v>
      </c>
      <c r="G67" s="49">
        <v>602</v>
      </c>
      <c r="H67" s="75" t="s">
        <v>1091</v>
      </c>
      <c r="I67" s="51">
        <v>43495</v>
      </c>
      <c r="J67" s="52"/>
      <c r="K67" s="105"/>
      <c r="L67" s="79"/>
      <c r="M67" s="79"/>
      <c r="N67" s="88"/>
      <c r="O67" s="85"/>
      <c r="P67" s="67"/>
      <c r="Q67" s="99"/>
    </row>
    <row r="68" spans="1:17" s="48" customFormat="1" ht="12.75" customHeight="1">
      <c r="A68" s="51">
        <v>43496</v>
      </c>
      <c r="B68" s="106" t="s">
        <v>1091</v>
      </c>
      <c r="C68" s="46">
        <v>602000</v>
      </c>
      <c r="D68" s="107"/>
      <c r="E68" s="107">
        <v>1200</v>
      </c>
      <c r="F68" s="740" t="s">
        <v>1129</v>
      </c>
      <c r="G68" s="49">
        <v>311</v>
      </c>
      <c r="H68" s="75" t="s">
        <v>1091</v>
      </c>
      <c r="I68" s="51">
        <v>43495</v>
      </c>
      <c r="J68" s="108"/>
      <c r="K68" s="105"/>
      <c r="L68" s="79"/>
      <c r="M68" s="79"/>
      <c r="N68" s="88"/>
      <c r="O68" s="85"/>
      <c r="P68" s="67"/>
      <c r="Q68" s="99"/>
    </row>
    <row r="69" spans="1:17" s="48" customFormat="1" ht="12.75" customHeight="1">
      <c r="A69" s="51">
        <v>43496</v>
      </c>
      <c r="B69" s="106" t="s">
        <v>1092</v>
      </c>
      <c r="C69" s="46">
        <v>324000</v>
      </c>
      <c r="D69" s="107">
        <v>1000</v>
      </c>
      <c r="E69" s="107"/>
      <c r="F69" s="740" t="s">
        <v>1130</v>
      </c>
      <c r="G69" s="49">
        <v>602</v>
      </c>
      <c r="H69" s="75" t="s">
        <v>1092</v>
      </c>
      <c r="I69" s="51">
        <v>43495</v>
      </c>
      <c r="J69" s="52"/>
      <c r="K69" s="105"/>
      <c r="L69" s="79"/>
      <c r="M69" s="79"/>
      <c r="N69" s="88"/>
      <c r="O69" s="85"/>
      <c r="P69" s="67"/>
      <c r="Q69" s="99"/>
    </row>
    <row r="70" spans="1:17" s="48" customFormat="1" ht="12.75" customHeight="1">
      <c r="A70" s="51">
        <v>43496</v>
      </c>
      <c r="B70" s="106" t="s">
        <v>1092</v>
      </c>
      <c r="C70" s="46">
        <v>311000</v>
      </c>
      <c r="D70" s="107">
        <v>1000</v>
      </c>
      <c r="E70" s="107"/>
      <c r="F70" s="740" t="s">
        <v>1130</v>
      </c>
      <c r="G70" s="49">
        <v>602</v>
      </c>
      <c r="H70" s="75" t="s">
        <v>1092</v>
      </c>
      <c r="I70" s="51">
        <v>43495</v>
      </c>
      <c r="J70" s="52"/>
      <c r="K70" s="105"/>
      <c r="L70" s="79"/>
      <c r="M70" s="79"/>
      <c r="N70" s="88"/>
      <c r="O70" s="85"/>
      <c r="P70" s="67"/>
      <c r="Q70" s="99"/>
    </row>
    <row r="71" spans="1:17" s="48" customFormat="1" ht="12.75" customHeight="1">
      <c r="A71" s="51">
        <v>43496</v>
      </c>
      <c r="B71" s="106" t="s">
        <v>1092</v>
      </c>
      <c r="C71" s="46">
        <v>602000</v>
      </c>
      <c r="D71" s="107"/>
      <c r="E71" s="107">
        <v>2000</v>
      </c>
      <c r="F71" s="740" t="s">
        <v>1130</v>
      </c>
      <c r="G71" s="49">
        <v>311</v>
      </c>
      <c r="H71" s="75" t="s">
        <v>1092</v>
      </c>
      <c r="I71" s="51">
        <v>43495</v>
      </c>
      <c r="J71" s="108"/>
      <c r="K71" s="105"/>
      <c r="L71" s="79"/>
      <c r="M71" s="79"/>
      <c r="N71" s="88"/>
      <c r="O71" s="85"/>
      <c r="P71" s="67"/>
      <c r="Q71" s="99"/>
    </row>
    <row r="72" spans="1:17" s="48" customFormat="1" ht="12.75" customHeight="1">
      <c r="A72" s="51">
        <v>43496</v>
      </c>
      <c r="B72" s="106" t="s">
        <v>1080</v>
      </c>
      <c r="C72" s="46">
        <v>311000</v>
      </c>
      <c r="D72" s="107">
        <v>1500</v>
      </c>
      <c r="E72" s="107"/>
      <c r="F72" s="740" t="s">
        <v>1085</v>
      </c>
      <c r="G72" s="49">
        <v>324</v>
      </c>
      <c r="H72" s="50" t="s">
        <v>1080</v>
      </c>
      <c r="I72" s="51">
        <v>43475</v>
      </c>
      <c r="J72" s="108"/>
      <c r="K72" s="105"/>
      <c r="L72" s="79"/>
      <c r="M72" s="79"/>
      <c r="N72" s="88"/>
      <c r="O72" s="85"/>
      <c r="P72" s="67"/>
      <c r="Q72" s="99"/>
    </row>
    <row r="73" spans="1:17" s="48" customFormat="1" ht="12.75" customHeight="1">
      <c r="A73" s="51">
        <v>43496</v>
      </c>
      <c r="B73" s="106" t="s">
        <v>1080</v>
      </c>
      <c r="C73" s="46">
        <v>324000</v>
      </c>
      <c r="D73" s="107"/>
      <c r="E73" s="107">
        <v>1500</v>
      </c>
      <c r="F73" s="740" t="s">
        <v>1085</v>
      </c>
      <c r="G73" s="49">
        <v>311</v>
      </c>
      <c r="H73" s="50" t="s">
        <v>1081</v>
      </c>
      <c r="I73" s="51">
        <v>43475</v>
      </c>
      <c r="J73" s="108"/>
      <c r="K73" s="105"/>
      <c r="L73" s="79"/>
      <c r="M73" s="79"/>
      <c r="N73" s="88"/>
      <c r="O73" s="85"/>
      <c r="P73" s="67"/>
      <c r="Q73" s="99"/>
    </row>
    <row r="74" spans="1:17" s="48" customFormat="1" ht="12.75" customHeight="1">
      <c r="A74" s="51">
        <v>43496</v>
      </c>
      <c r="B74" s="106" t="s">
        <v>1081</v>
      </c>
      <c r="C74" s="46">
        <v>311000</v>
      </c>
      <c r="D74" s="107">
        <v>200</v>
      </c>
      <c r="E74" s="107"/>
      <c r="F74" s="740" t="s">
        <v>1089</v>
      </c>
      <c r="G74" s="49">
        <v>324</v>
      </c>
      <c r="H74" s="50" t="s">
        <v>1081</v>
      </c>
      <c r="I74" s="51">
        <v>43495</v>
      </c>
      <c r="J74" s="108"/>
      <c r="K74" s="105"/>
      <c r="L74" s="79"/>
      <c r="M74" s="79"/>
      <c r="N74" s="88"/>
      <c r="O74" s="85"/>
      <c r="P74" s="67"/>
      <c r="Q74" s="99"/>
    </row>
    <row r="75" spans="1:17" s="48" customFormat="1" ht="12.75" customHeight="1">
      <c r="A75" s="51">
        <v>43496</v>
      </c>
      <c r="B75" s="106" t="s">
        <v>1081</v>
      </c>
      <c r="C75" s="46">
        <v>324000</v>
      </c>
      <c r="D75" s="107"/>
      <c r="E75" s="107">
        <v>200</v>
      </c>
      <c r="F75" s="740" t="s">
        <v>1089</v>
      </c>
      <c r="G75" s="49">
        <v>311</v>
      </c>
      <c r="H75" s="50" t="s">
        <v>1081</v>
      </c>
      <c r="I75" s="51">
        <v>43495</v>
      </c>
      <c r="J75" s="108"/>
      <c r="K75" s="105"/>
      <c r="L75" s="79"/>
      <c r="M75" s="79"/>
      <c r="N75" s="88"/>
      <c r="O75" s="85"/>
      <c r="P75" s="67"/>
      <c r="Q75" s="99"/>
    </row>
    <row r="76" spans="1:17" s="48" customFormat="1" ht="12.75" customHeight="1">
      <c r="A76" s="51">
        <v>43496</v>
      </c>
      <c r="B76" s="106" t="s">
        <v>1082</v>
      </c>
      <c r="C76" s="46">
        <v>311000</v>
      </c>
      <c r="D76" s="107">
        <v>500</v>
      </c>
      <c r="E76" s="107"/>
      <c r="F76" s="740" t="s">
        <v>1086</v>
      </c>
      <c r="G76" s="49">
        <v>324</v>
      </c>
      <c r="H76" s="50" t="s">
        <v>1082</v>
      </c>
      <c r="I76" s="51">
        <v>43495</v>
      </c>
      <c r="J76" s="108"/>
      <c r="K76" s="105"/>
      <c r="L76" s="79"/>
      <c r="M76" s="79"/>
      <c r="N76" s="88"/>
      <c r="O76" s="85"/>
      <c r="P76" s="67"/>
      <c r="Q76" s="99"/>
    </row>
    <row r="77" spans="1:17" s="48" customFormat="1" ht="12.75" customHeight="1">
      <c r="A77" s="51">
        <v>43496</v>
      </c>
      <c r="B77" s="106" t="s">
        <v>1082</v>
      </c>
      <c r="C77" s="46">
        <v>324000</v>
      </c>
      <c r="D77" s="107"/>
      <c r="E77" s="107">
        <v>500</v>
      </c>
      <c r="F77" s="740" t="s">
        <v>1086</v>
      </c>
      <c r="G77" s="49">
        <v>311</v>
      </c>
      <c r="H77" s="50" t="s">
        <v>1082</v>
      </c>
      <c r="I77" s="51">
        <v>43495</v>
      </c>
      <c r="J77" s="108"/>
      <c r="K77" s="105"/>
      <c r="L77" s="79"/>
      <c r="M77" s="79"/>
      <c r="N77" s="88"/>
      <c r="O77" s="85"/>
      <c r="P77" s="67"/>
      <c r="Q77" s="99"/>
    </row>
    <row r="78" spans="1:17" s="48" customFormat="1" ht="12.75" customHeight="1">
      <c r="A78" s="51">
        <v>43496</v>
      </c>
      <c r="B78" s="109">
        <v>192001</v>
      </c>
      <c r="C78" s="46">
        <v>321000</v>
      </c>
      <c r="D78" s="107"/>
      <c r="E78" s="107">
        <v>45</v>
      </c>
      <c r="F78" s="740" t="s">
        <v>25</v>
      </c>
      <c r="G78" s="55">
        <v>518</v>
      </c>
      <c r="H78" s="50" t="s">
        <v>876</v>
      </c>
      <c r="I78" s="76">
        <v>43488</v>
      </c>
      <c r="J78" s="114"/>
      <c r="K78" s="73"/>
      <c r="L78" s="115"/>
      <c r="M78" s="111"/>
      <c r="N78" s="112"/>
      <c r="O78" s="113"/>
      <c r="P78" s="29"/>
      <c r="Q78" s="99"/>
    </row>
    <row r="79" spans="1:17" s="48" customFormat="1" ht="12.75" customHeight="1">
      <c r="A79" s="51">
        <v>43496</v>
      </c>
      <c r="B79" s="109">
        <v>192001</v>
      </c>
      <c r="C79" s="46">
        <v>518000</v>
      </c>
      <c r="D79" s="107">
        <v>45</v>
      </c>
      <c r="E79" s="107"/>
      <c r="F79" s="738" t="s">
        <v>875</v>
      </c>
      <c r="G79" s="55">
        <v>321</v>
      </c>
      <c r="H79" s="50" t="s">
        <v>876</v>
      </c>
      <c r="I79" s="76">
        <v>43488</v>
      </c>
      <c r="J79" s="114"/>
      <c r="K79" s="73"/>
      <c r="L79" s="115"/>
      <c r="M79" s="111"/>
      <c r="N79" s="112"/>
      <c r="O79" s="113"/>
      <c r="P79" s="29"/>
      <c r="Q79" s="99"/>
    </row>
    <row r="80" spans="1:17" s="48" customFormat="1" ht="12.75" customHeight="1">
      <c r="A80" s="51">
        <v>43496</v>
      </c>
      <c r="B80" s="109">
        <v>192002</v>
      </c>
      <c r="C80" s="46">
        <v>321000</v>
      </c>
      <c r="D80" s="107"/>
      <c r="E80" s="107">
        <v>150</v>
      </c>
      <c r="F80" s="738" t="s">
        <v>22</v>
      </c>
      <c r="G80" s="49">
        <v>518</v>
      </c>
      <c r="H80" s="50" t="s">
        <v>877</v>
      </c>
      <c r="I80" s="51">
        <v>43483</v>
      </c>
    </row>
    <row r="81" spans="1:17" s="48" customFormat="1" ht="12.75" customHeight="1">
      <c r="A81" s="51">
        <v>43496</v>
      </c>
      <c r="B81" s="109">
        <v>192002</v>
      </c>
      <c r="C81" s="46">
        <v>314000</v>
      </c>
      <c r="D81" s="107">
        <v>150</v>
      </c>
      <c r="E81" s="107"/>
      <c r="F81" s="738" t="s">
        <v>22</v>
      </c>
      <c r="G81" s="49">
        <v>314</v>
      </c>
      <c r="H81" s="50" t="s">
        <v>877</v>
      </c>
      <c r="I81" s="51">
        <v>43483</v>
      </c>
    </row>
    <row r="82" spans="1:17" s="48" customFormat="1" ht="12.75" customHeight="1">
      <c r="A82" s="51">
        <v>43496</v>
      </c>
      <c r="B82" s="109">
        <v>192003</v>
      </c>
      <c r="C82" s="46">
        <v>321000</v>
      </c>
      <c r="D82" s="107"/>
      <c r="E82" s="107">
        <v>19.899999999999999</v>
      </c>
      <c r="F82" s="738" t="s">
        <v>628</v>
      </c>
      <c r="G82" s="55">
        <v>501</v>
      </c>
      <c r="H82" s="50" t="s">
        <v>879</v>
      </c>
      <c r="I82" s="51">
        <v>43493</v>
      </c>
      <c r="J82" s="108"/>
      <c r="K82" s="110"/>
      <c r="L82" s="111"/>
      <c r="M82" s="111"/>
      <c r="N82" s="112"/>
      <c r="O82" s="113"/>
      <c r="P82" s="29"/>
      <c r="Q82" s="99"/>
    </row>
    <row r="83" spans="1:17" s="48" customFormat="1" ht="12.75" customHeight="1">
      <c r="A83" s="51">
        <v>43496</v>
      </c>
      <c r="B83" s="109">
        <v>192003</v>
      </c>
      <c r="C83" s="46">
        <v>501000</v>
      </c>
      <c r="D83" s="107">
        <v>19.899999999999999</v>
      </c>
      <c r="E83" s="107"/>
      <c r="F83" s="738" t="s">
        <v>878</v>
      </c>
      <c r="G83" s="55">
        <v>321</v>
      </c>
      <c r="H83" s="50" t="s">
        <v>879</v>
      </c>
      <c r="I83" s="51">
        <v>43493</v>
      </c>
      <c r="J83" s="108"/>
      <c r="K83" s="110"/>
      <c r="L83" s="111"/>
      <c r="M83" s="111"/>
      <c r="N83" s="112"/>
      <c r="O83" s="113"/>
      <c r="P83" s="29"/>
      <c r="Q83" s="99"/>
    </row>
    <row r="84" spans="1:17" s="48" customFormat="1" ht="12.75" customHeight="1">
      <c r="A84" s="51">
        <v>43496</v>
      </c>
      <c r="B84" s="109">
        <v>192004</v>
      </c>
      <c r="C84" s="46">
        <v>321000</v>
      </c>
      <c r="D84" s="107"/>
      <c r="E84" s="107">
        <v>34</v>
      </c>
      <c r="F84" s="746" t="s">
        <v>27</v>
      </c>
      <c r="G84" s="55">
        <v>518</v>
      </c>
      <c r="H84" s="50" t="s">
        <v>880</v>
      </c>
      <c r="I84" s="51">
        <v>43501</v>
      </c>
      <c r="J84" s="52"/>
      <c r="K84" s="116"/>
      <c r="L84" s="111"/>
      <c r="M84" s="111"/>
      <c r="N84" s="112"/>
      <c r="O84" s="113"/>
      <c r="P84" s="29"/>
      <c r="Q84" s="99"/>
    </row>
    <row r="85" spans="1:17" s="48" customFormat="1" ht="12.75" customHeight="1">
      <c r="A85" s="51">
        <v>43496</v>
      </c>
      <c r="B85" s="109">
        <v>192004</v>
      </c>
      <c r="C85" s="46">
        <v>518000</v>
      </c>
      <c r="D85" s="107">
        <v>34</v>
      </c>
      <c r="E85" s="107"/>
      <c r="F85" s="746" t="s">
        <v>881</v>
      </c>
      <c r="G85" s="55">
        <v>321</v>
      </c>
      <c r="H85" s="50" t="s">
        <v>880</v>
      </c>
      <c r="I85" s="51">
        <v>43501</v>
      </c>
      <c r="J85" s="52"/>
      <c r="K85" s="116"/>
      <c r="L85" s="111"/>
      <c r="M85" s="111"/>
      <c r="N85" s="112"/>
      <c r="O85" s="113"/>
      <c r="P85" s="29"/>
      <c r="Q85" s="99"/>
    </row>
    <row r="86" spans="1:17" s="48" customFormat="1" ht="12.75" customHeight="1">
      <c r="A86" s="51">
        <v>43496</v>
      </c>
      <c r="B86" s="109">
        <v>192005</v>
      </c>
      <c r="C86" s="46">
        <v>321000</v>
      </c>
      <c r="D86" s="107"/>
      <c r="E86" s="107">
        <v>13.28</v>
      </c>
      <c r="F86" s="746" t="s">
        <v>27</v>
      </c>
      <c r="G86" s="55">
        <v>518</v>
      </c>
      <c r="H86" s="50" t="s">
        <v>883</v>
      </c>
      <c r="I86" s="51">
        <v>43501</v>
      </c>
      <c r="J86" s="52"/>
      <c r="K86" s="116"/>
      <c r="L86" s="111"/>
      <c r="M86" s="111"/>
      <c r="N86" s="112"/>
      <c r="O86" s="113"/>
      <c r="P86" s="29"/>
      <c r="Q86" s="99"/>
    </row>
    <row r="87" spans="1:17" s="48" customFormat="1" ht="12.75" customHeight="1">
      <c r="A87" s="51">
        <v>43496</v>
      </c>
      <c r="B87" s="109">
        <v>192005</v>
      </c>
      <c r="C87" s="46">
        <v>518000</v>
      </c>
      <c r="D87" s="107">
        <v>13.28</v>
      </c>
      <c r="E87" s="107"/>
      <c r="F87" s="746" t="s">
        <v>882</v>
      </c>
      <c r="G87" s="55">
        <v>321</v>
      </c>
      <c r="H87" s="50" t="s">
        <v>883</v>
      </c>
      <c r="I87" s="51">
        <v>43501</v>
      </c>
      <c r="J87" s="52"/>
      <c r="K87" s="116"/>
      <c r="L87" s="111"/>
      <c r="M87" s="111"/>
      <c r="N87" s="112"/>
      <c r="O87" s="113"/>
      <c r="P87" s="29"/>
      <c r="Q87" s="99"/>
    </row>
    <row r="88" spans="1:17" s="48" customFormat="1" ht="12.75" customHeight="1">
      <c r="A88" s="51">
        <v>43496</v>
      </c>
      <c r="B88" s="109">
        <v>192006</v>
      </c>
      <c r="C88" s="46">
        <v>314000</v>
      </c>
      <c r="D88" s="107"/>
      <c r="E88" s="107">
        <v>150</v>
      </c>
      <c r="F88" s="738" t="s">
        <v>22</v>
      </c>
      <c r="G88" s="49">
        <v>518</v>
      </c>
      <c r="H88" s="50" t="s">
        <v>877</v>
      </c>
      <c r="I88" s="51">
        <v>43487</v>
      </c>
    </row>
    <row r="89" spans="1:17" s="48" customFormat="1" ht="12.75" customHeight="1">
      <c r="A89" s="51">
        <v>43496</v>
      </c>
      <c r="B89" s="109">
        <v>192006</v>
      </c>
      <c r="C89" s="46">
        <v>518000</v>
      </c>
      <c r="D89" s="107">
        <v>150</v>
      </c>
      <c r="E89" s="107"/>
      <c r="F89" s="738" t="s">
        <v>884</v>
      </c>
      <c r="G89" s="49">
        <v>314</v>
      </c>
      <c r="H89" s="50" t="s">
        <v>885</v>
      </c>
      <c r="I89" s="51">
        <v>43487</v>
      </c>
    </row>
    <row r="90" spans="1:17" s="48" customFormat="1" ht="12.75" customHeight="1">
      <c r="A90" s="51">
        <v>43496</v>
      </c>
      <c r="B90" s="109">
        <v>192007</v>
      </c>
      <c r="C90" s="46">
        <v>321000</v>
      </c>
      <c r="D90" s="107"/>
      <c r="E90" s="107">
        <v>59.5</v>
      </c>
      <c r="F90" s="738" t="s">
        <v>630</v>
      </c>
      <c r="G90" s="55">
        <v>501</v>
      </c>
      <c r="H90" s="50" t="s">
        <v>887</v>
      </c>
      <c r="I90" s="51">
        <v>43495</v>
      </c>
      <c r="J90" s="52"/>
      <c r="K90" s="116"/>
      <c r="L90" s="111"/>
      <c r="M90" s="111"/>
      <c r="N90" s="112"/>
      <c r="O90" s="113"/>
      <c r="P90" s="29"/>
      <c r="Q90" s="99"/>
    </row>
    <row r="91" spans="1:17" s="48" customFormat="1" ht="12.75" customHeight="1">
      <c r="A91" s="51">
        <v>43496</v>
      </c>
      <c r="B91" s="109">
        <v>192007</v>
      </c>
      <c r="C91" s="46">
        <v>501000</v>
      </c>
      <c r="D91" s="107">
        <v>59.5</v>
      </c>
      <c r="E91" s="107"/>
      <c r="F91" s="738" t="s">
        <v>886</v>
      </c>
      <c r="G91" s="55">
        <v>321</v>
      </c>
      <c r="H91" s="50" t="s">
        <v>887</v>
      </c>
      <c r="I91" s="51">
        <v>43495</v>
      </c>
      <c r="J91" s="52"/>
      <c r="K91" s="116"/>
      <c r="L91" s="111"/>
      <c r="M91" s="111"/>
      <c r="N91" s="112"/>
      <c r="O91" s="113"/>
      <c r="P91" s="29"/>
      <c r="Q91" s="99"/>
    </row>
    <row r="92" spans="1:17" s="48" customFormat="1" ht="12.75" customHeight="1">
      <c r="A92" s="51">
        <v>43496</v>
      </c>
      <c r="B92" s="109">
        <v>192008</v>
      </c>
      <c r="C92" s="46">
        <v>321000</v>
      </c>
      <c r="D92" s="107"/>
      <c r="E92" s="107">
        <v>135</v>
      </c>
      <c r="F92" s="738" t="s">
        <v>253</v>
      </c>
      <c r="G92" s="55">
        <v>518</v>
      </c>
      <c r="H92" s="50" t="s">
        <v>889</v>
      </c>
      <c r="I92" s="51">
        <v>43500</v>
      </c>
      <c r="J92" s="108"/>
      <c r="K92" s="110"/>
      <c r="L92" s="111"/>
      <c r="M92" s="111"/>
      <c r="N92" s="112"/>
      <c r="O92" s="113"/>
      <c r="P92" s="29"/>
      <c r="Q92" s="99"/>
    </row>
    <row r="93" spans="1:17" s="48" customFormat="1" ht="12.75" customHeight="1">
      <c r="A93" s="51">
        <v>43496</v>
      </c>
      <c r="B93" s="109">
        <v>192008</v>
      </c>
      <c r="C93" s="46">
        <v>518000</v>
      </c>
      <c r="D93" s="107">
        <v>135</v>
      </c>
      <c r="E93" s="107"/>
      <c r="F93" s="738" t="s">
        <v>888</v>
      </c>
      <c r="G93" s="55">
        <v>321</v>
      </c>
      <c r="H93" s="50" t="s">
        <v>889</v>
      </c>
      <c r="I93" s="51">
        <v>43500</v>
      </c>
      <c r="J93" s="108"/>
      <c r="K93" s="110"/>
      <c r="L93" s="111"/>
      <c r="M93" s="111"/>
      <c r="N93" s="112"/>
      <c r="O93" s="113"/>
      <c r="P93" s="29"/>
      <c r="Q93" s="99"/>
    </row>
    <row r="94" spans="1:17" s="48" customFormat="1" ht="12.75" customHeight="1">
      <c r="A94" s="51">
        <v>43496</v>
      </c>
      <c r="B94" s="45">
        <v>221001</v>
      </c>
      <c r="C94" s="46">
        <v>221000</v>
      </c>
      <c r="D94" s="107">
        <v>5407.9</v>
      </c>
      <c r="E94" s="107"/>
      <c r="F94" s="746" t="s">
        <v>28</v>
      </c>
      <c r="G94" s="49">
        <v>221</v>
      </c>
      <c r="H94" s="50" t="s">
        <v>29</v>
      </c>
      <c r="I94" s="51">
        <v>43496</v>
      </c>
      <c r="J94" s="46"/>
      <c r="K94" s="107"/>
      <c r="L94" s="107"/>
      <c r="M94" s="54"/>
      <c r="N94" s="74"/>
      <c r="O94" s="75"/>
      <c r="P94" s="76"/>
    </row>
    <row r="95" spans="1:17" s="48" customFormat="1" ht="12.75" customHeight="1">
      <c r="A95" s="51">
        <v>43496</v>
      </c>
      <c r="B95" s="45">
        <v>221001</v>
      </c>
      <c r="C95" s="46">
        <v>221000</v>
      </c>
      <c r="D95" s="107"/>
      <c r="E95" s="107">
        <v>1814.88</v>
      </c>
      <c r="F95" s="746" t="s">
        <v>28</v>
      </c>
      <c r="G95" s="49">
        <v>221</v>
      </c>
      <c r="H95" s="50" t="s">
        <v>29</v>
      </c>
      <c r="I95" s="51">
        <v>43496</v>
      </c>
      <c r="J95" s="46"/>
      <c r="K95" s="107"/>
      <c r="L95" s="107"/>
      <c r="M95" s="54"/>
      <c r="N95" s="74"/>
      <c r="O95" s="75"/>
      <c r="P95" s="76"/>
    </row>
    <row r="96" spans="1:17" s="48" customFormat="1" ht="12.75" customHeight="1">
      <c r="A96" s="51">
        <v>43496</v>
      </c>
      <c r="B96" s="45">
        <v>221001</v>
      </c>
      <c r="C96" s="46">
        <v>221000</v>
      </c>
      <c r="D96" s="107"/>
      <c r="E96" s="107">
        <v>8.66</v>
      </c>
      <c r="F96" s="746" t="s">
        <v>28</v>
      </c>
      <c r="G96" s="49">
        <v>221</v>
      </c>
      <c r="H96" s="50" t="s">
        <v>29</v>
      </c>
      <c r="I96" s="51">
        <v>43496</v>
      </c>
      <c r="J96" s="118"/>
    </row>
    <row r="97" spans="1:17" s="48" customFormat="1" ht="12.75" customHeight="1">
      <c r="A97" s="51">
        <v>43496</v>
      </c>
      <c r="B97" s="45">
        <v>221001</v>
      </c>
      <c r="C97" s="46">
        <v>315100</v>
      </c>
      <c r="D97" s="107"/>
      <c r="E97" s="107">
        <v>1707.9</v>
      </c>
      <c r="F97" s="740" t="s">
        <v>14</v>
      </c>
      <c r="G97" s="55">
        <v>602</v>
      </c>
      <c r="H97" s="728" t="s">
        <v>323</v>
      </c>
      <c r="I97" s="51">
        <v>43467</v>
      </c>
      <c r="J97" s="52"/>
      <c r="K97" s="116"/>
      <c r="L97" s="111"/>
      <c r="M97" s="111"/>
      <c r="N97" s="112"/>
      <c r="O97" s="113"/>
      <c r="P97" s="29"/>
      <c r="Q97" s="99"/>
    </row>
    <row r="98" spans="1:17" s="48" customFormat="1" ht="12.75" customHeight="1">
      <c r="A98" s="51">
        <v>43496</v>
      </c>
      <c r="B98" s="45">
        <v>221001</v>
      </c>
      <c r="C98" s="46">
        <v>321000</v>
      </c>
      <c r="D98" s="107">
        <v>135</v>
      </c>
      <c r="E98" s="107"/>
      <c r="F98" s="746" t="s">
        <v>253</v>
      </c>
      <c r="G98" s="49">
        <v>221</v>
      </c>
      <c r="H98" s="50" t="s">
        <v>324</v>
      </c>
      <c r="I98" s="51">
        <v>43472</v>
      </c>
      <c r="J98" s="118"/>
    </row>
    <row r="99" spans="1:17" s="48" customFormat="1" ht="12.75" customHeight="1">
      <c r="A99" s="51">
        <v>43496</v>
      </c>
      <c r="B99" s="45">
        <v>221001</v>
      </c>
      <c r="C99" s="46">
        <v>311000</v>
      </c>
      <c r="D99" s="107"/>
      <c r="E99" s="107">
        <v>1500</v>
      </c>
      <c r="F99" s="746" t="s">
        <v>1085</v>
      </c>
      <c r="G99" s="49">
        <v>221</v>
      </c>
      <c r="H99" s="75" t="s">
        <v>1080</v>
      </c>
      <c r="I99" s="51">
        <v>43474</v>
      </c>
      <c r="J99" s="118"/>
    </row>
    <row r="100" spans="1:17" s="48" customFormat="1" ht="12.75" customHeight="1">
      <c r="A100" s="51">
        <v>43496</v>
      </c>
      <c r="B100" s="45">
        <v>221001</v>
      </c>
      <c r="C100" s="46">
        <v>321100</v>
      </c>
      <c r="D100" s="107">
        <v>244.74</v>
      </c>
      <c r="E100" s="107"/>
      <c r="F100" s="738" t="s">
        <v>532</v>
      </c>
      <c r="G100" s="49">
        <v>221</v>
      </c>
      <c r="H100" s="50" t="s">
        <v>31</v>
      </c>
      <c r="I100" s="51">
        <v>43475</v>
      </c>
      <c r="J100" s="118"/>
    </row>
    <row r="101" spans="1:17" s="48" customFormat="1" ht="12.75" customHeight="1">
      <c r="A101" s="51">
        <v>43496</v>
      </c>
      <c r="B101" s="45">
        <v>221001</v>
      </c>
      <c r="C101" s="46">
        <v>342000</v>
      </c>
      <c r="D101" s="107">
        <v>90.97</v>
      </c>
      <c r="E101" s="107"/>
      <c r="F101" s="738" t="s">
        <v>336</v>
      </c>
      <c r="G101" s="49">
        <v>221</v>
      </c>
      <c r="H101" s="50" t="s">
        <v>378</v>
      </c>
      <c r="I101" s="51">
        <v>43479</v>
      </c>
      <c r="J101" s="118"/>
    </row>
    <row r="102" spans="1:17" s="48" customFormat="1" ht="12.75" customHeight="1">
      <c r="A102" s="51">
        <v>43496</v>
      </c>
      <c r="B102" s="45">
        <v>221001</v>
      </c>
      <c r="C102" s="46">
        <v>336100</v>
      </c>
      <c r="D102" s="107">
        <v>180.58</v>
      </c>
      <c r="E102" s="107"/>
      <c r="F102" s="738" t="s">
        <v>331</v>
      </c>
      <c r="G102" s="49">
        <v>221</v>
      </c>
      <c r="H102" s="50" t="s">
        <v>378</v>
      </c>
      <c r="I102" s="51">
        <v>43479</v>
      </c>
      <c r="J102" s="118"/>
    </row>
    <row r="103" spans="1:17" s="48" customFormat="1" ht="12.75" customHeight="1">
      <c r="A103" s="51">
        <v>43496</v>
      </c>
      <c r="B103" s="45">
        <v>221001</v>
      </c>
      <c r="C103" s="46">
        <v>379000</v>
      </c>
      <c r="D103" s="107">
        <v>334.4</v>
      </c>
      <c r="E103" s="107"/>
      <c r="F103" s="739" t="s">
        <v>318</v>
      </c>
      <c r="G103" s="49">
        <v>221</v>
      </c>
      <c r="H103" s="50" t="s">
        <v>531</v>
      </c>
      <c r="I103" s="51">
        <v>43479</v>
      </c>
      <c r="J103" s="118"/>
    </row>
    <row r="104" spans="1:17" s="48" customFormat="1" ht="12.75" customHeight="1">
      <c r="A104" s="51">
        <v>43496</v>
      </c>
      <c r="B104" s="45">
        <v>221001</v>
      </c>
      <c r="C104" s="46">
        <v>336200</v>
      </c>
      <c r="D104" s="107">
        <v>443.03</v>
      </c>
      <c r="E104" s="107"/>
      <c r="F104" s="738" t="s">
        <v>694</v>
      </c>
      <c r="G104" s="49">
        <v>221</v>
      </c>
      <c r="H104" s="50" t="s">
        <v>378</v>
      </c>
      <c r="I104" s="51">
        <v>43479</v>
      </c>
      <c r="J104" s="118"/>
    </row>
    <row r="105" spans="1:17" s="48" customFormat="1" ht="12.75" customHeight="1">
      <c r="A105" s="51">
        <v>43496</v>
      </c>
      <c r="B105" s="45">
        <v>221001</v>
      </c>
      <c r="C105" s="46">
        <v>311000</v>
      </c>
      <c r="D105" s="107"/>
      <c r="E105" s="107">
        <v>200</v>
      </c>
      <c r="F105" s="738" t="s">
        <v>1129</v>
      </c>
      <c r="G105" s="49">
        <v>221</v>
      </c>
      <c r="H105" s="75" t="s">
        <v>1091</v>
      </c>
      <c r="I105" s="51">
        <v>43481</v>
      </c>
      <c r="J105" s="118"/>
    </row>
    <row r="106" spans="1:17" s="48" customFormat="1" ht="12.75" customHeight="1">
      <c r="A106" s="51">
        <v>43496</v>
      </c>
      <c r="B106" s="45">
        <v>221001</v>
      </c>
      <c r="C106" s="46">
        <v>321000</v>
      </c>
      <c r="D106" s="107">
        <v>36.1</v>
      </c>
      <c r="E106" s="107"/>
      <c r="F106" s="738" t="s">
        <v>695</v>
      </c>
      <c r="G106" s="49">
        <v>221</v>
      </c>
      <c r="H106" s="50" t="s">
        <v>327</v>
      </c>
      <c r="I106" s="51">
        <v>43483</v>
      </c>
      <c r="J106" s="118"/>
    </row>
    <row r="107" spans="1:17" s="48" customFormat="1" ht="12.75" customHeight="1">
      <c r="A107" s="51">
        <v>43496</v>
      </c>
      <c r="B107" s="45">
        <v>221001</v>
      </c>
      <c r="C107" s="46">
        <v>311000</v>
      </c>
      <c r="D107" s="107"/>
      <c r="E107" s="107">
        <v>1000</v>
      </c>
      <c r="F107" s="738" t="s">
        <v>1130</v>
      </c>
      <c r="G107" s="49">
        <v>221</v>
      </c>
      <c r="H107" s="75" t="s">
        <v>1092</v>
      </c>
      <c r="I107" s="51">
        <v>43486</v>
      </c>
      <c r="J107" s="118"/>
    </row>
    <row r="108" spans="1:17" s="48" customFormat="1" ht="12.75" customHeight="1">
      <c r="A108" s="51">
        <v>43496</v>
      </c>
      <c r="B108" s="45">
        <v>221001</v>
      </c>
      <c r="C108" s="46">
        <v>311000</v>
      </c>
      <c r="D108" s="107"/>
      <c r="E108" s="107">
        <v>300</v>
      </c>
      <c r="F108" s="746" t="s">
        <v>1128</v>
      </c>
      <c r="G108" s="49">
        <v>221</v>
      </c>
      <c r="H108" s="75" t="s">
        <v>1079</v>
      </c>
      <c r="I108" s="51">
        <v>43487</v>
      </c>
      <c r="J108" s="118"/>
    </row>
    <row r="109" spans="1:17" s="48" customFormat="1" ht="12.75" customHeight="1">
      <c r="A109" s="51">
        <v>43496</v>
      </c>
      <c r="B109" s="45">
        <v>221001</v>
      </c>
      <c r="C109" s="46">
        <v>321000</v>
      </c>
      <c r="D109" s="107">
        <v>150</v>
      </c>
      <c r="E109" s="107"/>
      <c r="F109" s="746" t="s">
        <v>22</v>
      </c>
      <c r="G109" s="49">
        <v>221</v>
      </c>
      <c r="H109" s="50" t="s">
        <v>877</v>
      </c>
      <c r="I109" s="51">
        <v>43487</v>
      </c>
      <c r="J109" s="118"/>
    </row>
    <row r="110" spans="1:17" s="48" customFormat="1" ht="12.75" customHeight="1">
      <c r="A110" s="51">
        <v>43496</v>
      </c>
      <c r="B110" s="45">
        <v>221001</v>
      </c>
      <c r="C110" s="46">
        <v>321000</v>
      </c>
      <c r="D110" s="107">
        <v>45</v>
      </c>
      <c r="E110" s="107"/>
      <c r="F110" s="746" t="s">
        <v>701</v>
      </c>
      <c r="G110" s="49">
        <v>221</v>
      </c>
      <c r="H110" s="75" t="s">
        <v>876</v>
      </c>
      <c r="I110" s="51">
        <v>43488</v>
      </c>
      <c r="J110" s="118"/>
    </row>
    <row r="111" spans="1:17" s="48" customFormat="1" ht="12.75" customHeight="1">
      <c r="A111" s="51">
        <v>43496</v>
      </c>
      <c r="B111" s="45">
        <v>221001</v>
      </c>
      <c r="C111" s="46">
        <v>311000</v>
      </c>
      <c r="D111" s="107"/>
      <c r="E111" s="107">
        <v>200</v>
      </c>
      <c r="F111" s="738" t="s">
        <v>1089</v>
      </c>
      <c r="G111" s="49">
        <v>221</v>
      </c>
      <c r="H111" s="75" t="s">
        <v>1081</v>
      </c>
      <c r="I111" s="51">
        <v>43494</v>
      </c>
      <c r="J111" s="118"/>
    </row>
    <row r="112" spans="1:17" s="48" customFormat="1" ht="12.75" customHeight="1">
      <c r="A112" s="51">
        <v>43496</v>
      </c>
      <c r="B112" s="45">
        <v>221001</v>
      </c>
      <c r="C112" s="46">
        <v>345000</v>
      </c>
      <c r="D112" s="107">
        <v>150.25</v>
      </c>
      <c r="E112" s="107"/>
      <c r="F112" s="738" t="s">
        <v>696</v>
      </c>
      <c r="G112" s="49">
        <v>221</v>
      </c>
      <c r="H112" s="75" t="s">
        <v>387</v>
      </c>
      <c r="I112" s="51">
        <v>43495</v>
      </c>
      <c r="J112" s="118"/>
    </row>
    <row r="113" spans="1:18" s="48" customFormat="1" ht="12.75" customHeight="1">
      <c r="A113" s="51">
        <v>43496</v>
      </c>
      <c r="B113" s="45">
        <v>221001</v>
      </c>
      <c r="C113" s="46">
        <v>311000</v>
      </c>
      <c r="D113" s="107"/>
      <c r="E113" s="107">
        <v>500</v>
      </c>
      <c r="F113" s="742" t="s">
        <v>1086</v>
      </c>
      <c r="G113" s="49">
        <v>221</v>
      </c>
      <c r="H113" s="75" t="s">
        <v>1082</v>
      </c>
      <c r="I113" s="51">
        <v>43496</v>
      </c>
      <c r="J113" s="118"/>
    </row>
    <row r="114" spans="1:18" s="48" customFormat="1" ht="12.75" customHeight="1">
      <c r="A114" s="51">
        <v>43496</v>
      </c>
      <c r="B114" s="45">
        <v>221001</v>
      </c>
      <c r="C114" s="46">
        <v>568000</v>
      </c>
      <c r="D114" s="107">
        <v>1.5</v>
      </c>
      <c r="E114" s="107"/>
      <c r="F114" s="742" t="s">
        <v>697</v>
      </c>
      <c r="G114" s="49">
        <v>221</v>
      </c>
      <c r="H114" s="50" t="s">
        <v>29</v>
      </c>
      <c r="I114" s="51">
        <v>43496</v>
      </c>
      <c r="J114" s="118"/>
    </row>
    <row r="115" spans="1:18" s="48" customFormat="1" ht="12.75" customHeight="1">
      <c r="A115" s="51">
        <v>43496</v>
      </c>
      <c r="B115" s="45">
        <v>221001</v>
      </c>
      <c r="C115" s="46">
        <v>321100</v>
      </c>
      <c r="D115" s="107">
        <v>4.8099999999999996</v>
      </c>
      <c r="E115" s="107"/>
      <c r="F115" s="738" t="s">
        <v>532</v>
      </c>
      <c r="G115" s="49">
        <v>221</v>
      </c>
      <c r="H115" s="50" t="s">
        <v>31</v>
      </c>
      <c r="I115" s="51">
        <v>43496</v>
      </c>
    </row>
    <row r="116" spans="1:18" s="48" customFormat="1" ht="12.75" customHeight="1">
      <c r="A116" s="51">
        <v>43496</v>
      </c>
      <c r="B116" s="45">
        <v>221001</v>
      </c>
      <c r="C116" s="46">
        <v>568000</v>
      </c>
      <c r="D116" s="107">
        <v>5.9</v>
      </c>
      <c r="E116" s="107"/>
      <c r="F116" s="746" t="s">
        <v>32</v>
      </c>
      <c r="G116" s="55">
        <v>701</v>
      </c>
      <c r="H116" s="75" t="s">
        <v>29</v>
      </c>
      <c r="I116" s="51">
        <v>43496</v>
      </c>
    </row>
    <row r="117" spans="1:18" s="48" customFormat="1" ht="12.75" customHeight="1">
      <c r="A117" s="51">
        <v>43496</v>
      </c>
      <c r="B117" s="45">
        <v>221001</v>
      </c>
      <c r="C117" s="46">
        <v>568000</v>
      </c>
      <c r="D117" s="107">
        <v>1.26</v>
      </c>
      <c r="E117" s="107"/>
      <c r="F117" s="746" t="s">
        <v>33</v>
      </c>
      <c r="G117" s="55">
        <v>701</v>
      </c>
      <c r="H117" s="75" t="s">
        <v>29</v>
      </c>
      <c r="I117" s="51">
        <v>43496</v>
      </c>
    </row>
    <row r="118" spans="1:18" s="48" customFormat="1" ht="12.75" customHeight="1">
      <c r="A118" s="51">
        <v>43496</v>
      </c>
      <c r="B118" s="45">
        <v>211001</v>
      </c>
      <c r="C118" s="46">
        <v>211000</v>
      </c>
      <c r="D118" s="107">
        <v>2682.16</v>
      </c>
      <c r="E118" s="107"/>
      <c r="F118" s="746" t="s">
        <v>28</v>
      </c>
      <c r="G118" s="49">
        <v>211</v>
      </c>
      <c r="H118" s="50" t="s">
        <v>34</v>
      </c>
      <c r="I118" s="51">
        <v>43496</v>
      </c>
    </row>
    <row r="119" spans="1:18" s="48" customFormat="1" ht="12.75" customHeight="1">
      <c r="A119" s="51">
        <v>43496</v>
      </c>
      <c r="B119" s="45">
        <v>211001</v>
      </c>
      <c r="C119" s="46">
        <v>211000</v>
      </c>
      <c r="D119" s="107"/>
      <c r="E119" s="107">
        <v>2259.6</v>
      </c>
      <c r="F119" s="746" t="s">
        <v>28</v>
      </c>
      <c r="G119" s="49">
        <v>211</v>
      </c>
      <c r="H119" s="50" t="s">
        <v>34</v>
      </c>
      <c r="I119" s="51">
        <v>43496</v>
      </c>
    </row>
    <row r="120" spans="1:18" s="48" customFormat="1" ht="12.75" customHeight="1">
      <c r="A120" s="51">
        <v>43496</v>
      </c>
      <c r="B120" s="45">
        <v>211001</v>
      </c>
      <c r="C120" s="46">
        <v>538100</v>
      </c>
      <c r="D120" s="79">
        <v>40</v>
      </c>
      <c r="E120" s="119"/>
      <c r="F120" s="602" t="s">
        <v>632</v>
      </c>
      <c r="G120" s="49">
        <v>211</v>
      </c>
      <c r="H120" s="729" t="s">
        <v>34</v>
      </c>
      <c r="I120" s="67">
        <v>43467</v>
      </c>
      <c r="K120" s="120"/>
      <c r="L120" s="121"/>
      <c r="M120" s="79"/>
      <c r="N120" s="79"/>
      <c r="Q120" s="79"/>
      <c r="R120" s="26"/>
    </row>
    <row r="121" spans="1:18" s="48" customFormat="1" ht="12.75" customHeight="1">
      <c r="A121" s="51">
        <v>43496</v>
      </c>
      <c r="B121" s="45">
        <v>211001</v>
      </c>
      <c r="C121" s="46">
        <v>538100</v>
      </c>
      <c r="D121" s="119">
        <v>51</v>
      </c>
      <c r="E121" s="72"/>
      <c r="F121" s="602" t="s">
        <v>632</v>
      </c>
      <c r="G121" s="49">
        <v>211</v>
      </c>
      <c r="H121" s="50" t="s">
        <v>36</v>
      </c>
      <c r="I121" s="29">
        <v>43467</v>
      </c>
      <c r="K121" s="120"/>
      <c r="L121" s="121"/>
      <c r="M121" s="79"/>
      <c r="O121" s="64"/>
    </row>
    <row r="122" spans="1:18" s="48" customFormat="1" ht="12.75" customHeight="1">
      <c r="A122" s="51">
        <v>43496</v>
      </c>
      <c r="B122" s="45">
        <v>211001</v>
      </c>
      <c r="C122" s="46">
        <v>501221</v>
      </c>
      <c r="D122" s="107">
        <v>22.8</v>
      </c>
      <c r="E122" s="122"/>
      <c r="F122" s="747" t="s">
        <v>39</v>
      </c>
      <c r="G122" s="49">
        <v>211</v>
      </c>
      <c r="H122" s="50" t="s">
        <v>37</v>
      </c>
      <c r="I122" s="67">
        <v>43467</v>
      </c>
      <c r="K122" s="120"/>
      <c r="L122" s="121"/>
      <c r="M122" s="79"/>
    </row>
    <row r="123" spans="1:18" s="48" customFormat="1" ht="12.75" customHeight="1">
      <c r="A123" s="51">
        <v>43496</v>
      </c>
      <c r="B123" s="45">
        <v>211001</v>
      </c>
      <c r="C123" s="46">
        <v>501900</v>
      </c>
      <c r="D123" s="79">
        <v>5.7</v>
      </c>
      <c r="E123" s="72"/>
      <c r="F123" s="747" t="s">
        <v>41</v>
      </c>
      <c r="G123" s="49">
        <v>211</v>
      </c>
      <c r="H123" s="50" t="s">
        <v>37</v>
      </c>
      <c r="I123" s="67">
        <v>43467</v>
      </c>
      <c r="K123" s="120"/>
      <c r="L123" s="121"/>
      <c r="M123" s="79"/>
    </row>
    <row r="124" spans="1:18" s="48" customFormat="1" ht="12.75" customHeight="1">
      <c r="A124" s="51">
        <v>43496</v>
      </c>
      <c r="B124" s="45">
        <v>211001</v>
      </c>
      <c r="C124" s="46">
        <v>213100</v>
      </c>
      <c r="D124" s="79"/>
      <c r="E124" s="72">
        <v>7.08</v>
      </c>
      <c r="F124" s="602" t="s">
        <v>72</v>
      </c>
      <c r="G124" s="49">
        <v>211</v>
      </c>
      <c r="H124" s="50" t="s">
        <v>1176</v>
      </c>
      <c r="I124" s="67">
        <v>43467</v>
      </c>
      <c r="K124" s="120"/>
      <c r="L124" s="121"/>
      <c r="M124" s="79"/>
    </row>
    <row r="125" spans="1:18" s="48" customFormat="1" ht="12.75" customHeight="1">
      <c r="A125" s="51">
        <v>43496</v>
      </c>
      <c r="B125" s="45">
        <v>211001</v>
      </c>
      <c r="C125" s="46">
        <v>213100</v>
      </c>
      <c r="D125" s="79"/>
      <c r="E125" s="72">
        <v>7.08</v>
      </c>
      <c r="F125" s="602" t="s">
        <v>1172</v>
      </c>
      <c r="G125" s="49">
        <v>211</v>
      </c>
      <c r="H125" s="50" t="s">
        <v>73</v>
      </c>
      <c r="I125" s="67">
        <v>43467</v>
      </c>
      <c r="K125" s="120"/>
      <c r="L125" s="121"/>
      <c r="M125" s="79"/>
    </row>
    <row r="126" spans="1:18" s="48" customFormat="1" ht="12.75" customHeight="1">
      <c r="A126" s="51">
        <v>43496</v>
      </c>
      <c r="B126" s="45">
        <v>211001</v>
      </c>
      <c r="C126" s="46">
        <v>324000</v>
      </c>
      <c r="D126" s="79"/>
      <c r="E126" s="72">
        <v>1000</v>
      </c>
      <c r="F126" s="602" t="s">
        <v>1173</v>
      </c>
      <c r="G126" s="49">
        <v>211</v>
      </c>
      <c r="H126" s="50" t="s">
        <v>1091</v>
      </c>
      <c r="I126" s="67">
        <v>43472</v>
      </c>
      <c r="K126" s="120"/>
      <c r="L126" s="121"/>
      <c r="M126" s="79"/>
    </row>
    <row r="127" spans="1:18" s="48" customFormat="1" ht="12.75" customHeight="1">
      <c r="A127" s="51">
        <v>43496</v>
      </c>
      <c r="B127" s="45">
        <v>211001</v>
      </c>
      <c r="C127" s="46">
        <v>518000</v>
      </c>
      <c r="D127" s="79">
        <v>10.51</v>
      </c>
      <c r="E127" s="119"/>
      <c r="F127" s="602" t="s">
        <v>635</v>
      </c>
      <c r="G127" s="49">
        <v>211</v>
      </c>
      <c r="H127" s="50" t="s">
        <v>38</v>
      </c>
      <c r="I127" s="67">
        <v>43473</v>
      </c>
      <c r="K127" s="120"/>
      <c r="L127" s="121"/>
      <c r="M127" s="79"/>
    </row>
    <row r="128" spans="1:18" s="48" customFormat="1" ht="12.75" customHeight="1">
      <c r="A128" s="51">
        <v>43496</v>
      </c>
      <c r="B128" s="45">
        <v>211001</v>
      </c>
      <c r="C128" s="46">
        <v>538100</v>
      </c>
      <c r="D128" s="79">
        <v>66</v>
      </c>
      <c r="E128" s="63"/>
      <c r="F128" s="602" t="s">
        <v>632</v>
      </c>
      <c r="G128" s="49">
        <v>211</v>
      </c>
      <c r="H128" s="50" t="s">
        <v>40</v>
      </c>
      <c r="I128" s="67">
        <v>43474</v>
      </c>
      <c r="K128" s="120"/>
      <c r="L128" s="121"/>
      <c r="M128" s="79"/>
    </row>
    <row r="129" spans="1:18" s="48" customFormat="1" ht="12.75" customHeight="1">
      <c r="A129" s="51">
        <v>43496</v>
      </c>
      <c r="B129" s="45">
        <v>211001</v>
      </c>
      <c r="C129" s="46">
        <v>538100</v>
      </c>
      <c r="D129" s="79">
        <v>66</v>
      </c>
      <c r="E129" s="63"/>
      <c r="F129" s="602" t="s">
        <v>632</v>
      </c>
      <c r="G129" s="49">
        <v>211</v>
      </c>
      <c r="H129" s="50" t="s">
        <v>42</v>
      </c>
      <c r="I129" s="67">
        <v>43474</v>
      </c>
      <c r="K129" s="120"/>
      <c r="L129" s="121"/>
      <c r="M129" s="79"/>
    </row>
    <row r="130" spans="1:18" s="48" customFormat="1" ht="12.75" customHeight="1">
      <c r="A130" s="51">
        <v>43496</v>
      </c>
      <c r="B130" s="45">
        <v>211001</v>
      </c>
      <c r="C130" s="46">
        <v>501000</v>
      </c>
      <c r="D130" s="107">
        <v>5</v>
      </c>
      <c r="E130" s="122"/>
      <c r="F130" s="602" t="s">
        <v>640</v>
      </c>
      <c r="G130" s="49">
        <v>211</v>
      </c>
      <c r="H130" s="50" t="s">
        <v>43</v>
      </c>
      <c r="I130" s="67">
        <v>43474</v>
      </c>
      <c r="K130" s="120"/>
      <c r="L130" s="121"/>
      <c r="M130" s="79"/>
    </row>
    <row r="131" spans="1:18" s="48" customFormat="1" ht="12.75" customHeight="1">
      <c r="A131" s="51">
        <v>43496</v>
      </c>
      <c r="B131" s="45">
        <v>211001</v>
      </c>
      <c r="C131" s="46">
        <v>501000</v>
      </c>
      <c r="D131" s="79">
        <v>64</v>
      </c>
      <c r="E131" s="72"/>
      <c r="F131" s="602" t="s">
        <v>641</v>
      </c>
      <c r="G131" s="49">
        <v>211</v>
      </c>
      <c r="H131" s="50" t="s">
        <v>44</v>
      </c>
      <c r="I131" s="67">
        <v>43474</v>
      </c>
      <c r="K131" s="120"/>
      <c r="L131" s="121"/>
      <c r="M131" s="79"/>
      <c r="Q131" s="59"/>
    </row>
    <row r="132" spans="1:18" s="48" customFormat="1" ht="12.75" customHeight="1">
      <c r="A132" s="51">
        <v>43496</v>
      </c>
      <c r="B132" s="45">
        <v>211001</v>
      </c>
      <c r="C132" s="46">
        <v>538100</v>
      </c>
      <c r="D132" s="79">
        <v>51</v>
      </c>
      <c r="E132" s="72"/>
      <c r="F132" s="602" t="s">
        <v>632</v>
      </c>
      <c r="G132" s="49">
        <v>211</v>
      </c>
      <c r="H132" s="50" t="s">
        <v>260</v>
      </c>
      <c r="I132" s="67">
        <v>43474</v>
      </c>
      <c r="K132" s="120"/>
      <c r="L132" s="121"/>
      <c r="M132" s="79"/>
      <c r="Q132" s="59"/>
    </row>
    <row r="133" spans="1:18" s="48" customFormat="1" ht="12.75" customHeight="1">
      <c r="A133" s="51">
        <v>43496</v>
      </c>
      <c r="B133" s="45">
        <v>211001</v>
      </c>
      <c r="C133" s="46">
        <v>366000</v>
      </c>
      <c r="D133" s="79">
        <v>1026.24</v>
      </c>
      <c r="E133" s="119"/>
      <c r="F133" s="747" t="s">
        <v>329</v>
      </c>
      <c r="G133" s="49">
        <v>211</v>
      </c>
      <c r="H133" s="729" t="s">
        <v>378</v>
      </c>
      <c r="I133" s="67">
        <v>43475</v>
      </c>
      <c r="K133" s="120"/>
      <c r="L133" s="121"/>
      <c r="M133" s="79"/>
      <c r="P133" s="123"/>
      <c r="Q133" s="79"/>
      <c r="R133" s="26"/>
    </row>
    <row r="134" spans="1:18" s="48" customFormat="1" ht="12.75" customHeight="1">
      <c r="A134" s="51">
        <v>43496</v>
      </c>
      <c r="B134" s="45">
        <v>211001</v>
      </c>
      <c r="C134" s="46">
        <v>324000</v>
      </c>
      <c r="D134" s="79"/>
      <c r="E134" s="72">
        <v>1000</v>
      </c>
      <c r="F134" s="602" t="s">
        <v>1174</v>
      </c>
      <c r="G134" s="49">
        <v>211</v>
      </c>
      <c r="H134" s="50" t="s">
        <v>1092</v>
      </c>
      <c r="I134" s="67">
        <v>43475</v>
      </c>
      <c r="K134" s="120"/>
      <c r="L134" s="121"/>
      <c r="M134" s="79"/>
      <c r="Q134" s="59"/>
    </row>
    <row r="135" spans="1:18" s="48" customFormat="1" ht="12.75" customHeight="1">
      <c r="A135" s="51">
        <v>43496</v>
      </c>
      <c r="B135" s="45">
        <v>211001</v>
      </c>
      <c r="C135" s="46">
        <v>538100</v>
      </c>
      <c r="D135" s="79">
        <v>66</v>
      </c>
      <c r="E135" s="119"/>
      <c r="F135" s="602" t="s">
        <v>632</v>
      </c>
      <c r="G135" s="49">
        <v>211</v>
      </c>
      <c r="H135" s="729" t="s">
        <v>48</v>
      </c>
      <c r="I135" s="67">
        <v>43480</v>
      </c>
      <c r="K135" s="120"/>
      <c r="L135" s="121"/>
      <c r="M135" s="79"/>
      <c r="P135" s="123"/>
      <c r="Q135" s="79"/>
      <c r="R135" s="26"/>
    </row>
    <row r="136" spans="1:18" s="48" customFormat="1" ht="12.75" customHeight="1">
      <c r="A136" s="51">
        <v>43496</v>
      </c>
      <c r="B136" s="45">
        <v>211001</v>
      </c>
      <c r="C136" s="46">
        <v>538100</v>
      </c>
      <c r="D136" s="79">
        <v>66</v>
      </c>
      <c r="E136" s="119"/>
      <c r="F136" s="602" t="s">
        <v>632</v>
      </c>
      <c r="G136" s="49">
        <v>211</v>
      </c>
      <c r="H136" s="729" t="s">
        <v>49</v>
      </c>
      <c r="I136" s="67">
        <v>43480</v>
      </c>
      <c r="K136" s="120"/>
      <c r="L136" s="121"/>
      <c r="M136" s="79"/>
      <c r="P136" s="123"/>
      <c r="Q136" s="79"/>
      <c r="R136" s="26"/>
    </row>
    <row r="137" spans="1:18" s="48" customFormat="1" ht="12.75" customHeight="1">
      <c r="A137" s="51">
        <v>43496</v>
      </c>
      <c r="B137" s="45">
        <v>211001</v>
      </c>
      <c r="C137" s="46">
        <v>538100</v>
      </c>
      <c r="D137" s="79">
        <v>32</v>
      </c>
      <c r="E137" s="119"/>
      <c r="F137" s="602" t="s">
        <v>632</v>
      </c>
      <c r="G137" s="49">
        <v>211</v>
      </c>
      <c r="H137" s="729" t="s">
        <v>1177</v>
      </c>
      <c r="I137" s="67">
        <v>43480</v>
      </c>
      <c r="K137" s="120"/>
      <c r="L137" s="121"/>
      <c r="M137" s="79"/>
      <c r="P137" s="123"/>
      <c r="Q137" s="79"/>
      <c r="R137" s="26"/>
    </row>
    <row r="138" spans="1:18" s="48" customFormat="1" ht="12.75" customHeight="1">
      <c r="A138" s="51">
        <v>43496</v>
      </c>
      <c r="B138" s="45">
        <v>211001</v>
      </c>
      <c r="C138" s="46">
        <v>321000</v>
      </c>
      <c r="D138" s="79">
        <v>19.899999999999999</v>
      </c>
      <c r="E138" s="119"/>
      <c r="F138" s="747" t="s">
        <v>628</v>
      </c>
      <c r="G138" s="49">
        <v>211</v>
      </c>
      <c r="H138" s="729" t="s">
        <v>879</v>
      </c>
      <c r="I138" s="67">
        <v>43480</v>
      </c>
      <c r="K138" s="120"/>
      <c r="L138" s="121"/>
      <c r="M138" s="79"/>
      <c r="P138" s="123"/>
      <c r="Q138" s="79"/>
      <c r="R138" s="26"/>
    </row>
    <row r="139" spans="1:18" s="48" customFormat="1" ht="12.75" customHeight="1">
      <c r="A139" s="51">
        <v>43496</v>
      </c>
      <c r="B139" s="45">
        <v>211001</v>
      </c>
      <c r="C139" s="46">
        <v>518000</v>
      </c>
      <c r="D139" s="79">
        <v>15.95</v>
      </c>
      <c r="E139" s="119"/>
      <c r="F139" s="602" t="s">
        <v>637</v>
      </c>
      <c r="G139" s="49">
        <v>211</v>
      </c>
      <c r="H139" s="729" t="s">
        <v>51</v>
      </c>
      <c r="I139" s="67">
        <v>43480</v>
      </c>
      <c r="K139" s="120"/>
      <c r="L139" s="121"/>
      <c r="M139" s="79"/>
      <c r="P139" s="123"/>
      <c r="Q139" s="79"/>
      <c r="R139" s="26"/>
    </row>
    <row r="140" spans="1:18" s="48" customFormat="1" ht="12.75" customHeight="1">
      <c r="A140" s="51">
        <v>43496</v>
      </c>
      <c r="B140" s="45">
        <v>211001</v>
      </c>
      <c r="C140" s="46">
        <v>538200</v>
      </c>
      <c r="D140" s="79">
        <v>6</v>
      </c>
      <c r="E140" s="119"/>
      <c r="F140" s="602" t="s">
        <v>631</v>
      </c>
      <c r="G140" s="49">
        <v>211</v>
      </c>
      <c r="H140" s="729" t="s">
        <v>52</v>
      </c>
      <c r="I140" s="67">
        <v>43481</v>
      </c>
      <c r="K140" s="120"/>
      <c r="L140" s="121"/>
      <c r="M140" s="79"/>
      <c r="P140" s="123"/>
      <c r="Q140" s="79"/>
      <c r="R140" s="26"/>
    </row>
    <row r="141" spans="1:18" s="48" customFormat="1" ht="12.75" customHeight="1">
      <c r="A141" s="51">
        <v>43496</v>
      </c>
      <c r="B141" s="45">
        <v>211001</v>
      </c>
      <c r="C141" s="46">
        <v>538100</v>
      </c>
      <c r="D141" s="79">
        <v>51</v>
      </c>
      <c r="E141" s="119"/>
      <c r="F141" s="602" t="s">
        <v>632</v>
      </c>
      <c r="G141" s="49">
        <v>211</v>
      </c>
      <c r="H141" s="729" t="s">
        <v>53</v>
      </c>
      <c r="I141" s="67">
        <v>43481</v>
      </c>
      <c r="K141" s="120"/>
      <c r="L141" s="121"/>
      <c r="M141" s="79"/>
      <c r="P141" s="123"/>
      <c r="Q141" s="79"/>
      <c r="R141" s="26"/>
    </row>
    <row r="142" spans="1:18" s="48" customFormat="1" ht="12.75" customHeight="1">
      <c r="A142" s="51">
        <v>43496</v>
      </c>
      <c r="B142" s="45">
        <v>211001</v>
      </c>
      <c r="C142" s="46">
        <v>538100</v>
      </c>
      <c r="D142" s="79">
        <v>66</v>
      </c>
      <c r="E142" s="119"/>
      <c r="F142" s="602" t="s">
        <v>632</v>
      </c>
      <c r="G142" s="49">
        <v>211</v>
      </c>
      <c r="H142" s="729" t="s">
        <v>54</v>
      </c>
      <c r="I142" s="67">
        <v>43481</v>
      </c>
      <c r="K142" s="120"/>
      <c r="L142" s="121"/>
      <c r="M142" s="79"/>
      <c r="P142" s="123"/>
      <c r="Q142" s="79"/>
      <c r="R142" s="26"/>
    </row>
    <row r="143" spans="1:18" s="48" customFormat="1" ht="12.75" customHeight="1">
      <c r="A143" s="51">
        <v>43496</v>
      </c>
      <c r="B143" s="45">
        <v>211001</v>
      </c>
      <c r="C143" s="46">
        <v>311000</v>
      </c>
      <c r="D143" s="79"/>
      <c r="E143" s="119">
        <v>220</v>
      </c>
      <c r="F143" s="747" t="s">
        <v>1131</v>
      </c>
      <c r="G143" s="49">
        <v>211</v>
      </c>
      <c r="H143" s="729" t="s">
        <v>1090</v>
      </c>
      <c r="I143" s="67">
        <v>43481</v>
      </c>
      <c r="K143" s="120"/>
      <c r="L143" s="121"/>
      <c r="M143" s="79"/>
      <c r="P143" s="123"/>
      <c r="Q143" s="79"/>
      <c r="R143" s="26"/>
    </row>
    <row r="144" spans="1:18" s="48" customFormat="1" ht="12.75" customHeight="1">
      <c r="A144" s="51">
        <v>43496</v>
      </c>
      <c r="B144" s="45">
        <v>211001</v>
      </c>
      <c r="C144" s="46">
        <v>501222</v>
      </c>
      <c r="D144" s="79">
        <v>38.08</v>
      </c>
      <c r="E144" s="63"/>
      <c r="F144" s="747" t="s">
        <v>45</v>
      </c>
      <c r="G144" s="49">
        <v>211</v>
      </c>
      <c r="H144" s="50" t="s">
        <v>1178</v>
      </c>
      <c r="I144" s="67">
        <v>43481</v>
      </c>
      <c r="K144" s="120"/>
      <c r="L144" s="121"/>
      <c r="M144" s="79"/>
    </row>
    <row r="145" spans="1:20" s="48" customFormat="1" ht="12.75" customHeight="1">
      <c r="A145" s="51">
        <v>43496</v>
      </c>
      <c r="B145" s="45">
        <v>211001</v>
      </c>
      <c r="C145" s="46">
        <v>501900</v>
      </c>
      <c r="D145" s="79">
        <v>9.52</v>
      </c>
      <c r="E145" s="63"/>
      <c r="F145" s="747" t="s">
        <v>47</v>
      </c>
      <c r="G145" s="49">
        <v>211</v>
      </c>
      <c r="H145" s="50" t="s">
        <v>1178</v>
      </c>
      <c r="I145" s="67">
        <v>43481</v>
      </c>
    </row>
    <row r="146" spans="1:20" s="48" customFormat="1" ht="12.75" customHeight="1">
      <c r="A146" s="51">
        <v>43496</v>
      </c>
      <c r="B146" s="45">
        <v>211001</v>
      </c>
      <c r="C146" s="46">
        <v>501221</v>
      </c>
      <c r="D146" s="107">
        <v>40.799999999999997</v>
      </c>
      <c r="E146" s="122"/>
      <c r="F146" s="747" t="s">
        <v>39</v>
      </c>
      <c r="G146" s="49">
        <v>211</v>
      </c>
      <c r="H146" s="50" t="s">
        <v>55</v>
      </c>
      <c r="I146" s="67">
        <v>43482</v>
      </c>
      <c r="K146" s="120"/>
      <c r="L146" s="121"/>
      <c r="M146" s="79"/>
    </row>
    <row r="147" spans="1:20" s="48" customFormat="1" ht="12.75" customHeight="1">
      <c r="A147" s="51">
        <v>43496</v>
      </c>
      <c r="B147" s="45">
        <v>211001</v>
      </c>
      <c r="C147" s="46">
        <v>501900</v>
      </c>
      <c r="D147" s="79">
        <v>10.199999999999999</v>
      </c>
      <c r="E147" s="72"/>
      <c r="F147" s="747" t="s">
        <v>41</v>
      </c>
      <c r="G147" s="49">
        <v>211</v>
      </c>
      <c r="H147" s="50" t="s">
        <v>55</v>
      </c>
      <c r="I147" s="67">
        <v>43482</v>
      </c>
      <c r="K147" s="120"/>
      <c r="L147" s="121"/>
      <c r="M147" s="79"/>
    </row>
    <row r="148" spans="1:20" s="48" customFormat="1" ht="12.75" customHeight="1">
      <c r="A148" s="51">
        <v>43496</v>
      </c>
      <c r="B148" s="45">
        <v>211001</v>
      </c>
      <c r="C148" s="46">
        <v>538200</v>
      </c>
      <c r="D148" s="123">
        <v>8</v>
      </c>
      <c r="E148" s="122"/>
      <c r="F148" s="602" t="s">
        <v>631</v>
      </c>
      <c r="G148" s="49">
        <v>211</v>
      </c>
      <c r="H148" s="50" t="s">
        <v>56</v>
      </c>
      <c r="I148" s="67">
        <v>43483</v>
      </c>
    </row>
    <row r="149" spans="1:20" s="48" customFormat="1" ht="12.75" customHeight="1">
      <c r="A149" s="51">
        <v>43496</v>
      </c>
      <c r="B149" s="45">
        <v>211001</v>
      </c>
      <c r="C149" s="46">
        <v>538100</v>
      </c>
      <c r="D149" s="79">
        <v>51</v>
      </c>
      <c r="E149" s="63"/>
      <c r="F149" s="602" t="s">
        <v>632</v>
      </c>
      <c r="G149" s="49">
        <v>211</v>
      </c>
      <c r="H149" s="50" t="s">
        <v>57</v>
      </c>
      <c r="I149" s="67">
        <v>43483</v>
      </c>
    </row>
    <row r="150" spans="1:20" s="48" customFormat="1" ht="12.75" customHeight="1">
      <c r="A150" s="51">
        <v>43496</v>
      </c>
      <c r="B150" s="45">
        <v>211001</v>
      </c>
      <c r="C150" s="46">
        <v>538200</v>
      </c>
      <c r="D150" s="79">
        <v>12</v>
      </c>
      <c r="E150" s="63"/>
      <c r="F150" s="602" t="s">
        <v>631</v>
      </c>
      <c r="G150" s="49">
        <v>211</v>
      </c>
      <c r="H150" s="50" t="s">
        <v>58</v>
      </c>
      <c r="I150" s="67">
        <v>43486</v>
      </c>
      <c r="K150" s="120"/>
      <c r="L150" s="121"/>
      <c r="M150" s="79"/>
    </row>
    <row r="151" spans="1:20" s="48" customFormat="1" ht="12.75" customHeight="1">
      <c r="A151" s="51">
        <v>43496</v>
      </c>
      <c r="B151" s="45">
        <v>211001</v>
      </c>
      <c r="C151" s="46">
        <v>538200</v>
      </c>
      <c r="D151" s="79">
        <v>6</v>
      </c>
      <c r="E151" s="63"/>
      <c r="F151" s="602" t="s">
        <v>631</v>
      </c>
      <c r="G151" s="49">
        <v>211</v>
      </c>
      <c r="H151" s="50" t="s">
        <v>59</v>
      </c>
      <c r="I151" s="67">
        <v>43486</v>
      </c>
      <c r="K151" s="120"/>
      <c r="L151" s="121"/>
      <c r="M151" s="79"/>
    </row>
    <row r="152" spans="1:20" s="48" customFormat="1" ht="12.75" customHeight="1">
      <c r="A152" s="51">
        <v>43496</v>
      </c>
      <c r="B152" s="45">
        <v>211001</v>
      </c>
      <c r="C152" s="46">
        <v>538200</v>
      </c>
      <c r="D152" s="107">
        <v>6</v>
      </c>
      <c r="E152" s="107"/>
      <c r="F152" s="602" t="s">
        <v>631</v>
      </c>
      <c r="G152" s="49">
        <v>211</v>
      </c>
      <c r="H152" s="50" t="s">
        <v>76</v>
      </c>
      <c r="I152" s="51">
        <v>43486</v>
      </c>
      <c r="K152" s="120"/>
      <c r="L152" s="121"/>
      <c r="M152" s="79"/>
    </row>
    <row r="153" spans="1:20" s="48" customFormat="1" ht="12.75" customHeight="1">
      <c r="A153" s="51">
        <v>43496</v>
      </c>
      <c r="B153" s="45">
        <v>211001</v>
      </c>
      <c r="C153" s="46">
        <v>538200</v>
      </c>
      <c r="D153" s="107">
        <v>6</v>
      </c>
      <c r="E153" s="107"/>
      <c r="F153" s="602" t="s">
        <v>631</v>
      </c>
      <c r="G153" s="49">
        <v>211</v>
      </c>
      <c r="H153" s="50" t="s">
        <v>78</v>
      </c>
      <c r="I153" s="51">
        <v>43486</v>
      </c>
      <c r="K153" s="120"/>
      <c r="L153" s="121"/>
      <c r="M153" s="79"/>
    </row>
    <row r="154" spans="1:20" s="48" customFormat="1" ht="12.75" customHeight="1">
      <c r="A154" s="51">
        <v>43496</v>
      </c>
      <c r="B154" s="45">
        <v>211001</v>
      </c>
      <c r="C154" s="46">
        <v>321000</v>
      </c>
      <c r="D154" s="79">
        <v>59.5</v>
      </c>
      <c r="E154" s="119"/>
      <c r="F154" s="739" t="s">
        <v>630</v>
      </c>
      <c r="G154" s="49">
        <v>211</v>
      </c>
      <c r="H154" s="729" t="s">
        <v>887</v>
      </c>
      <c r="I154" s="67">
        <v>43489</v>
      </c>
      <c r="K154" s="120"/>
      <c r="L154" s="121"/>
      <c r="M154" s="79"/>
      <c r="P154" s="123"/>
      <c r="Q154" s="79"/>
      <c r="R154" s="26"/>
    </row>
    <row r="155" spans="1:20" s="48" customFormat="1" ht="12.75" customHeight="1">
      <c r="A155" s="51">
        <v>43496</v>
      </c>
      <c r="B155" s="45">
        <v>211001</v>
      </c>
      <c r="C155" s="46">
        <v>501000</v>
      </c>
      <c r="D155" s="79">
        <v>11.54</v>
      </c>
      <c r="E155" s="119"/>
      <c r="F155" s="602" t="s">
        <v>642</v>
      </c>
      <c r="G155" s="49">
        <v>211</v>
      </c>
      <c r="H155" s="729" t="s">
        <v>1179</v>
      </c>
      <c r="I155" s="67">
        <v>43489</v>
      </c>
      <c r="K155" s="120"/>
      <c r="L155" s="121"/>
      <c r="M155" s="79"/>
      <c r="P155" s="123"/>
      <c r="Q155" s="79"/>
      <c r="R155" s="26"/>
    </row>
    <row r="156" spans="1:20" s="48" customFormat="1" ht="12.75" customHeight="1">
      <c r="A156" s="51">
        <v>43496</v>
      </c>
      <c r="B156" s="45">
        <v>211001</v>
      </c>
      <c r="C156" s="46">
        <v>538200</v>
      </c>
      <c r="D156" s="79">
        <v>12</v>
      </c>
      <c r="E156" s="119"/>
      <c r="F156" s="602" t="s">
        <v>631</v>
      </c>
      <c r="G156" s="49">
        <v>211</v>
      </c>
      <c r="H156" s="729" t="s">
        <v>1180</v>
      </c>
      <c r="I156" s="67">
        <v>43490</v>
      </c>
      <c r="K156" s="120"/>
      <c r="L156" s="121"/>
      <c r="M156" s="79"/>
      <c r="P156" s="123"/>
      <c r="Q156" s="79"/>
      <c r="R156" s="26"/>
    </row>
    <row r="157" spans="1:20" s="48" customFormat="1" ht="12.75" customHeight="1">
      <c r="A157" s="51">
        <v>43496</v>
      </c>
      <c r="B157" s="45">
        <v>211001</v>
      </c>
      <c r="C157" s="46">
        <v>538100</v>
      </c>
      <c r="D157" s="79">
        <v>8</v>
      </c>
      <c r="E157" s="63"/>
      <c r="F157" s="602" t="s">
        <v>632</v>
      </c>
      <c r="G157" s="49">
        <v>211</v>
      </c>
      <c r="H157" s="50" t="s">
        <v>1181</v>
      </c>
      <c r="I157" s="67">
        <v>43490</v>
      </c>
      <c r="K157" s="120"/>
      <c r="L157" s="121"/>
      <c r="M157" s="79"/>
    </row>
    <row r="158" spans="1:20" s="59" customFormat="1" ht="12.75" customHeight="1">
      <c r="A158" s="51">
        <v>43496</v>
      </c>
      <c r="B158" s="45">
        <v>211001</v>
      </c>
      <c r="C158" s="46">
        <v>518000</v>
      </c>
      <c r="D158" s="79">
        <v>16</v>
      </c>
      <c r="E158" s="119"/>
      <c r="F158" s="602" t="s">
        <v>35</v>
      </c>
      <c r="G158" s="49">
        <v>211</v>
      </c>
      <c r="H158" s="50" t="s">
        <v>79</v>
      </c>
      <c r="I158" s="67">
        <v>43490</v>
      </c>
      <c r="J158" s="48"/>
      <c r="K158" s="124" t="s">
        <v>60</v>
      </c>
      <c r="L158" s="125">
        <v>0.8</v>
      </c>
      <c r="M158" s="125">
        <v>0.2</v>
      </c>
      <c r="O158" s="48"/>
      <c r="P158" s="48"/>
      <c r="Q158" s="48"/>
      <c r="R158" s="48"/>
      <c r="S158" s="48"/>
      <c r="T158" s="48"/>
    </row>
    <row r="159" spans="1:20" s="48" customFormat="1" ht="12.75" customHeight="1">
      <c r="A159" s="51">
        <v>43496</v>
      </c>
      <c r="B159" s="45">
        <v>211001</v>
      </c>
      <c r="C159" s="46">
        <v>602000</v>
      </c>
      <c r="D159" s="79"/>
      <c r="E159" s="119">
        <v>448</v>
      </c>
      <c r="F159" s="602" t="s">
        <v>653</v>
      </c>
      <c r="G159" s="49">
        <v>211</v>
      </c>
      <c r="H159" s="729" t="s">
        <v>102</v>
      </c>
      <c r="I159" s="67">
        <v>43490</v>
      </c>
      <c r="K159" s="126">
        <v>51</v>
      </c>
      <c r="L159" s="127">
        <f>K159*80%</f>
        <v>40.800000000000004</v>
      </c>
      <c r="M159" s="98">
        <f>K159*20%</f>
        <v>10.200000000000001</v>
      </c>
      <c r="P159" s="123"/>
      <c r="Q159" s="79"/>
      <c r="R159" s="26"/>
    </row>
    <row r="160" spans="1:20" s="48" customFormat="1" ht="12.75" customHeight="1">
      <c r="A160" s="51">
        <v>43496</v>
      </c>
      <c r="B160" s="45">
        <v>211001</v>
      </c>
      <c r="C160" s="46">
        <v>501000</v>
      </c>
      <c r="D160" s="79">
        <v>11.99</v>
      </c>
      <c r="E160" s="63"/>
      <c r="F160" s="602" t="s">
        <v>1175</v>
      </c>
      <c r="G160" s="49">
        <v>211</v>
      </c>
      <c r="H160" s="50" t="s">
        <v>80</v>
      </c>
      <c r="I160" s="67">
        <v>43491</v>
      </c>
      <c r="K160" s="128"/>
      <c r="L160" s="128"/>
      <c r="M160" s="129">
        <f>L159+M159</f>
        <v>51.000000000000007</v>
      </c>
    </row>
    <row r="161" spans="1:16" s="48" customFormat="1" ht="12.75" customHeight="1">
      <c r="A161" s="51">
        <v>43496</v>
      </c>
      <c r="B161" s="45">
        <v>211001</v>
      </c>
      <c r="C161" s="46">
        <v>538100</v>
      </c>
      <c r="D161" s="79">
        <v>51</v>
      </c>
      <c r="E161" s="63"/>
      <c r="F161" s="602" t="s">
        <v>632</v>
      </c>
      <c r="G161" s="49">
        <v>211</v>
      </c>
      <c r="H161" s="50" t="s">
        <v>81</v>
      </c>
      <c r="I161" s="67">
        <v>43494</v>
      </c>
      <c r="K161" s="120"/>
      <c r="L161" s="121"/>
      <c r="M161" s="79"/>
    </row>
    <row r="162" spans="1:16" s="48" customFormat="1" ht="12.75" customHeight="1">
      <c r="A162" s="51">
        <v>43496</v>
      </c>
      <c r="B162" s="45">
        <v>211001</v>
      </c>
      <c r="C162" s="46">
        <v>538100</v>
      </c>
      <c r="D162" s="79">
        <v>51</v>
      </c>
      <c r="E162" s="119"/>
      <c r="F162" s="602" t="s">
        <v>632</v>
      </c>
      <c r="G162" s="49">
        <v>211</v>
      </c>
      <c r="H162" s="50" t="s">
        <v>1182</v>
      </c>
      <c r="I162" s="67">
        <v>43494</v>
      </c>
      <c r="K162" s="120"/>
      <c r="L162" s="121"/>
      <c r="M162" s="79"/>
    </row>
    <row r="163" spans="1:16" s="48" customFormat="1" ht="12.75" customHeight="1">
      <c r="A163" s="51">
        <v>43496</v>
      </c>
      <c r="B163" s="45">
        <v>211001</v>
      </c>
      <c r="C163" s="46">
        <v>518000</v>
      </c>
      <c r="D163" s="79">
        <v>15</v>
      </c>
      <c r="E163" s="63"/>
      <c r="F163" s="602" t="s">
        <v>35</v>
      </c>
      <c r="G163" s="49">
        <v>211</v>
      </c>
      <c r="H163" s="50" t="s">
        <v>82</v>
      </c>
      <c r="I163" s="67">
        <v>43494</v>
      </c>
      <c r="K163" s="120"/>
      <c r="L163" s="121"/>
      <c r="M163" s="79"/>
    </row>
    <row r="164" spans="1:16" s="48" customFormat="1" ht="12.75" customHeight="1">
      <c r="A164" s="51">
        <v>43496</v>
      </c>
      <c r="B164" s="45">
        <v>211001</v>
      </c>
      <c r="C164" s="46">
        <v>538100</v>
      </c>
      <c r="D164" s="79">
        <v>51</v>
      </c>
      <c r="E164" s="63"/>
      <c r="F164" s="602" t="s">
        <v>632</v>
      </c>
      <c r="G164" s="49">
        <v>211</v>
      </c>
      <c r="H164" s="50" t="s">
        <v>83</v>
      </c>
      <c r="I164" s="67">
        <v>43496</v>
      </c>
      <c r="K164" s="120"/>
      <c r="L164" s="121"/>
      <c r="M164" s="79"/>
    </row>
    <row r="165" spans="1:16" s="48" customFormat="1" ht="12.75" customHeight="1">
      <c r="A165" s="51">
        <v>43496</v>
      </c>
      <c r="B165" s="45">
        <v>211001</v>
      </c>
      <c r="C165" s="46">
        <v>538100</v>
      </c>
      <c r="D165" s="79">
        <v>51</v>
      </c>
      <c r="E165" s="63"/>
      <c r="F165" s="602" t="s">
        <v>632</v>
      </c>
      <c r="G165" s="49">
        <v>211</v>
      </c>
      <c r="H165" s="50" t="s">
        <v>84</v>
      </c>
      <c r="I165" s="67">
        <v>43496</v>
      </c>
      <c r="K165" s="120"/>
      <c r="L165" s="121"/>
      <c r="M165" s="79"/>
    </row>
    <row r="166" spans="1:16" s="48" customFormat="1" ht="12.75" customHeight="1">
      <c r="A166" s="51">
        <v>43496</v>
      </c>
      <c r="B166" s="45">
        <v>211001</v>
      </c>
      <c r="C166" s="46">
        <v>518000</v>
      </c>
      <c r="D166" s="79">
        <v>2.87</v>
      </c>
      <c r="E166" s="63"/>
      <c r="F166" s="602" t="s">
        <v>635</v>
      </c>
      <c r="G166" s="49">
        <v>211</v>
      </c>
      <c r="H166" s="50" t="s">
        <v>85</v>
      </c>
      <c r="I166" s="67">
        <v>43496</v>
      </c>
      <c r="K166" s="120"/>
      <c r="L166" s="121"/>
      <c r="M166" s="79"/>
    </row>
    <row r="167" spans="1:16" s="59" customFormat="1" ht="12.75" customHeight="1">
      <c r="A167" s="51">
        <v>43496</v>
      </c>
      <c r="B167" s="109">
        <v>3001</v>
      </c>
      <c r="C167" s="25">
        <v>527100</v>
      </c>
      <c r="D167" s="8">
        <v>17.600000000000001</v>
      </c>
      <c r="E167" s="8"/>
      <c r="F167" s="748" t="s">
        <v>87</v>
      </c>
      <c r="G167" s="55">
        <v>213</v>
      </c>
      <c r="H167" s="50" t="s">
        <v>300</v>
      </c>
      <c r="I167" s="51">
        <v>43467</v>
      </c>
      <c r="J167" s="67"/>
      <c r="K167" s="120"/>
      <c r="L167" s="26"/>
      <c r="M167" s="64"/>
      <c r="N167" s="119"/>
    </row>
    <row r="168" spans="1:16" s="59" customFormat="1" ht="12.75" customHeight="1">
      <c r="A168" s="51">
        <v>43496</v>
      </c>
      <c r="B168" s="109">
        <v>3001</v>
      </c>
      <c r="C168" s="25">
        <v>213100</v>
      </c>
      <c r="D168" s="8"/>
      <c r="E168" s="8">
        <v>17.600000000000001</v>
      </c>
      <c r="F168" s="748" t="s">
        <v>87</v>
      </c>
      <c r="G168" s="55">
        <v>527</v>
      </c>
      <c r="H168" s="50" t="s">
        <v>300</v>
      </c>
      <c r="I168" s="51">
        <v>43467</v>
      </c>
      <c r="J168" s="67"/>
      <c r="K168" s="120"/>
      <c r="L168" s="26"/>
      <c r="M168" s="64"/>
      <c r="N168" s="119"/>
    </row>
    <row r="169" spans="1:16" s="59" customFormat="1" ht="12.75" customHeight="1">
      <c r="A169" s="51">
        <v>43496</v>
      </c>
      <c r="B169" s="109">
        <v>3001</v>
      </c>
      <c r="C169" s="25">
        <v>472000</v>
      </c>
      <c r="D169" s="8">
        <v>0.24</v>
      </c>
      <c r="E169" s="8"/>
      <c r="F169" s="748" t="s">
        <v>88</v>
      </c>
      <c r="G169" s="55">
        <v>213</v>
      </c>
      <c r="H169" s="50" t="s">
        <v>300</v>
      </c>
      <c r="I169" s="51">
        <v>43467</v>
      </c>
      <c r="J169" s="67"/>
      <c r="K169" s="120"/>
      <c r="L169" s="26"/>
      <c r="M169" s="64"/>
      <c r="N169" s="119"/>
    </row>
    <row r="170" spans="1:16" s="59" customFormat="1" ht="12.75" customHeight="1">
      <c r="A170" s="51">
        <v>43496</v>
      </c>
      <c r="B170" s="109">
        <v>3001</v>
      </c>
      <c r="C170" s="25">
        <v>213100</v>
      </c>
      <c r="D170" s="8"/>
      <c r="E170" s="8">
        <v>0.24</v>
      </c>
      <c r="F170" s="748" t="s">
        <v>88</v>
      </c>
      <c r="G170" s="55">
        <v>472</v>
      </c>
      <c r="H170" s="50" t="s">
        <v>300</v>
      </c>
      <c r="I170" s="51">
        <v>43467</v>
      </c>
    </row>
    <row r="171" spans="1:16" s="90" customFormat="1" ht="12.75" customHeight="1">
      <c r="A171" s="51">
        <v>43496</v>
      </c>
      <c r="B171" s="109">
        <v>3001</v>
      </c>
      <c r="C171" s="71">
        <v>518000</v>
      </c>
      <c r="D171" s="72">
        <v>27.16</v>
      </c>
      <c r="E171" s="72"/>
      <c r="F171" s="740" t="s">
        <v>95</v>
      </c>
      <c r="G171" s="55">
        <v>381</v>
      </c>
      <c r="H171" s="75" t="s">
        <v>94</v>
      </c>
      <c r="I171" s="76">
        <v>43180</v>
      </c>
      <c r="J171" s="71"/>
      <c r="K171" s="72"/>
      <c r="L171" s="72"/>
      <c r="M171" s="73"/>
      <c r="N171" s="74"/>
      <c r="O171" s="75"/>
      <c r="P171" s="76"/>
    </row>
    <row r="172" spans="1:16" s="90" customFormat="1" ht="12.75" customHeight="1">
      <c r="A172" s="51">
        <v>43496</v>
      </c>
      <c r="B172" s="109">
        <v>3001</v>
      </c>
      <c r="C172" s="71">
        <v>381000</v>
      </c>
      <c r="D172" s="72"/>
      <c r="E172" s="72">
        <v>27.16</v>
      </c>
      <c r="F172" s="740" t="s">
        <v>95</v>
      </c>
      <c r="G172" s="55">
        <v>518</v>
      </c>
      <c r="H172" s="75" t="s">
        <v>94</v>
      </c>
      <c r="I172" s="76">
        <v>43180</v>
      </c>
      <c r="J172" s="71"/>
      <c r="K172" s="72"/>
      <c r="L172" s="72"/>
      <c r="M172" s="73"/>
      <c r="N172" s="74"/>
      <c r="O172" s="75"/>
      <c r="P172" s="76"/>
    </row>
    <row r="173" spans="1:16" s="90" customFormat="1" ht="12.75" customHeight="1">
      <c r="A173" s="51">
        <v>43496</v>
      </c>
      <c r="B173" s="109">
        <v>3001</v>
      </c>
      <c r="C173" s="71">
        <v>518000</v>
      </c>
      <c r="D173" s="72">
        <v>77.83</v>
      </c>
      <c r="E173" s="72"/>
      <c r="F173" s="740" t="s">
        <v>223</v>
      </c>
      <c r="G173" s="55">
        <v>381</v>
      </c>
      <c r="H173" s="75" t="s">
        <v>222</v>
      </c>
      <c r="I173" s="76">
        <v>43347</v>
      </c>
    </row>
    <row r="174" spans="1:16" s="90" customFormat="1" ht="12.75" customHeight="1">
      <c r="A174" s="51">
        <v>43496</v>
      </c>
      <c r="B174" s="109">
        <v>3001</v>
      </c>
      <c r="C174" s="71">
        <v>381000</v>
      </c>
      <c r="D174" s="72"/>
      <c r="E174" s="72">
        <v>77.83</v>
      </c>
      <c r="F174" s="740" t="s">
        <v>223</v>
      </c>
      <c r="G174" s="55">
        <v>518</v>
      </c>
      <c r="H174" s="75" t="s">
        <v>222</v>
      </c>
      <c r="I174" s="76">
        <v>43347</v>
      </c>
    </row>
    <row r="175" spans="1:16" s="90" customFormat="1" ht="12.75" customHeight="1">
      <c r="A175" s="51">
        <v>43496</v>
      </c>
      <c r="B175" s="109">
        <v>3001</v>
      </c>
      <c r="C175" s="71">
        <v>518000</v>
      </c>
      <c r="D175" s="72">
        <v>59.59</v>
      </c>
      <c r="E175" s="72"/>
      <c r="F175" s="740" t="s">
        <v>256</v>
      </c>
      <c r="G175" s="55">
        <v>381</v>
      </c>
      <c r="H175" s="75" t="s">
        <v>255</v>
      </c>
      <c r="I175" s="76">
        <v>43355</v>
      </c>
    </row>
    <row r="176" spans="1:16" s="90" customFormat="1" ht="12.75" customHeight="1">
      <c r="A176" s="51">
        <v>43496</v>
      </c>
      <c r="B176" s="109">
        <v>3001</v>
      </c>
      <c r="C176" s="71">
        <v>381000</v>
      </c>
      <c r="D176" s="72"/>
      <c r="E176" s="72">
        <v>59.59</v>
      </c>
      <c r="F176" s="740" t="s">
        <v>256</v>
      </c>
      <c r="G176" s="55">
        <v>518</v>
      </c>
      <c r="H176" s="75" t="s">
        <v>255</v>
      </c>
      <c r="I176" s="76">
        <v>43355</v>
      </c>
    </row>
    <row r="177" spans="1:15" s="59" customFormat="1" ht="12.75" customHeight="1">
      <c r="A177" s="51">
        <v>43496</v>
      </c>
      <c r="B177" s="109">
        <v>3001</v>
      </c>
      <c r="C177" s="71">
        <v>381000</v>
      </c>
      <c r="D177" s="72"/>
      <c r="E177" s="72">
        <v>67.11</v>
      </c>
      <c r="F177" s="739" t="s">
        <v>321</v>
      </c>
      <c r="G177" s="55">
        <v>548</v>
      </c>
      <c r="H177" s="75" t="s">
        <v>531</v>
      </c>
      <c r="I177" s="76">
        <v>43466</v>
      </c>
    </row>
    <row r="178" spans="1:15" s="59" customFormat="1" ht="12.75" customHeight="1">
      <c r="A178" s="51">
        <v>43496</v>
      </c>
      <c r="B178" s="109">
        <v>3001</v>
      </c>
      <c r="C178" s="71">
        <v>548100</v>
      </c>
      <c r="D178" s="72">
        <v>67.11</v>
      </c>
      <c r="E178" s="72"/>
      <c r="F178" s="739" t="s">
        <v>321</v>
      </c>
      <c r="G178" s="55">
        <v>381</v>
      </c>
      <c r="H178" s="75" t="s">
        <v>531</v>
      </c>
      <c r="I178" s="76">
        <v>43466</v>
      </c>
    </row>
    <row r="179" spans="1:15" s="59" customFormat="1" ht="12.75" customHeight="1">
      <c r="A179" s="51">
        <v>43496</v>
      </c>
      <c r="B179" s="109">
        <v>3001</v>
      </c>
      <c r="C179" s="71">
        <v>381000</v>
      </c>
      <c r="D179" s="72"/>
      <c r="E179" s="72">
        <v>16.78</v>
      </c>
      <c r="F179" s="739" t="s">
        <v>322</v>
      </c>
      <c r="G179" s="55">
        <v>548</v>
      </c>
      <c r="H179" s="75" t="s">
        <v>531</v>
      </c>
      <c r="I179" s="76">
        <v>43466</v>
      </c>
    </row>
    <row r="180" spans="1:15" s="59" customFormat="1" ht="12.75" customHeight="1">
      <c r="A180" s="51">
        <v>43496</v>
      </c>
      <c r="B180" s="109">
        <v>3001</v>
      </c>
      <c r="C180" s="71">
        <v>548901</v>
      </c>
      <c r="D180" s="72">
        <v>16.78</v>
      </c>
      <c r="E180" s="72"/>
      <c r="F180" s="739" t="s">
        <v>322</v>
      </c>
      <c r="G180" s="55">
        <v>381</v>
      </c>
      <c r="H180" s="75" t="s">
        <v>531</v>
      </c>
      <c r="I180" s="76">
        <v>43466</v>
      </c>
    </row>
    <row r="181" spans="1:15" s="59" customFormat="1" ht="12.75" customHeight="1">
      <c r="A181" s="51">
        <v>43496</v>
      </c>
      <c r="B181" s="109">
        <v>3001</v>
      </c>
      <c r="C181" s="71">
        <v>381000</v>
      </c>
      <c r="D181" s="72"/>
      <c r="E181" s="72">
        <v>235.18</v>
      </c>
      <c r="F181" s="739" t="s">
        <v>319</v>
      </c>
      <c r="G181" s="55">
        <v>548</v>
      </c>
      <c r="H181" s="75" t="s">
        <v>531</v>
      </c>
      <c r="I181" s="76">
        <v>43466</v>
      </c>
    </row>
    <row r="182" spans="1:15" s="59" customFormat="1" ht="12.75" customHeight="1">
      <c r="A182" s="51">
        <v>43496</v>
      </c>
      <c r="B182" s="109">
        <v>3001</v>
      </c>
      <c r="C182" s="71">
        <v>548100</v>
      </c>
      <c r="D182" s="72">
        <v>235.18</v>
      </c>
      <c r="E182" s="72"/>
      <c r="F182" s="739" t="s">
        <v>319</v>
      </c>
      <c r="G182" s="55">
        <v>381</v>
      </c>
      <c r="H182" s="75" t="s">
        <v>531</v>
      </c>
      <c r="I182" s="76">
        <v>43466</v>
      </c>
    </row>
    <row r="183" spans="1:15" s="59" customFormat="1" ht="12.75" customHeight="1">
      <c r="A183" s="51">
        <v>43496</v>
      </c>
      <c r="B183" s="109">
        <v>3001</v>
      </c>
      <c r="C183" s="71">
        <v>381000</v>
      </c>
      <c r="D183" s="72"/>
      <c r="E183" s="72">
        <v>58.8</v>
      </c>
      <c r="F183" s="739" t="s">
        <v>320</v>
      </c>
      <c r="G183" s="55">
        <v>548</v>
      </c>
      <c r="H183" s="75" t="s">
        <v>531</v>
      </c>
      <c r="I183" s="76">
        <v>43466</v>
      </c>
    </row>
    <row r="184" spans="1:15" s="59" customFormat="1" ht="12.75" customHeight="1">
      <c r="A184" s="51">
        <v>43496</v>
      </c>
      <c r="B184" s="109">
        <v>3001</v>
      </c>
      <c r="C184" s="71">
        <v>548901</v>
      </c>
      <c r="D184" s="72">
        <v>58.8</v>
      </c>
      <c r="E184" s="72"/>
      <c r="F184" s="739" t="s">
        <v>320</v>
      </c>
      <c r="G184" s="55">
        <v>381</v>
      </c>
      <c r="H184" s="75" t="s">
        <v>531</v>
      </c>
      <c r="I184" s="76">
        <v>43466</v>
      </c>
    </row>
    <row r="185" spans="1:15" s="59" customFormat="1" ht="12.75" customHeight="1">
      <c r="A185" s="51">
        <v>43496</v>
      </c>
      <c r="B185" s="109">
        <v>3001</v>
      </c>
      <c r="C185" s="71">
        <v>381000</v>
      </c>
      <c r="D185" s="72"/>
      <c r="E185" s="72">
        <v>42.51</v>
      </c>
      <c r="F185" s="739" t="s">
        <v>364</v>
      </c>
      <c r="G185" s="55">
        <v>548</v>
      </c>
      <c r="H185" s="75" t="s">
        <v>387</v>
      </c>
      <c r="I185" s="76">
        <v>43466</v>
      </c>
    </row>
    <row r="186" spans="1:15" s="59" customFormat="1" ht="12.75" customHeight="1">
      <c r="A186" s="51">
        <v>43496</v>
      </c>
      <c r="B186" s="109">
        <v>3001</v>
      </c>
      <c r="C186" s="71">
        <v>548100</v>
      </c>
      <c r="D186" s="72">
        <v>42.51</v>
      </c>
      <c r="E186" s="72"/>
      <c r="F186" s="739" t="s">
        <v>364</v>
      </c>
      <c r="G186" s="55">
        <v>381</v>
      </c>
      <c r="H186" s="75" t="s">
        <v>387</v>
      </c>
      <c r="I186" s="76">
        <v>43466</v>
      </c>
      <c r="J186" s="52"/>
      <c r="K186" s="70"/>
      <c r="L186" s="130"/>
      <c r="M186" s="103"/>
      <c r="N186" s="8"/>
      <c r="O186" s="67"/>
    </row>
    <row r="187" spans="1:15" s="59" customFormat="1" ht="12.75" customHeight="1">
      <c r="A187" s="51">
        <v>43496</v>
      </c>
      <c r="B187" s="109">
        <v>3001</v>
      </c>
      <c r="C187" s="71">
        <v>381000</v>
      </c>
      <c r="D187" s="72"/>
      <c r="E187" s="72">
        <v>10.63</v>
      </c>
      <c r="F187" s="739" t="s">
        <v>365</v>
      </c>
      <c r="G187" s="55">
        <v>548</v>
      </c>
      <c r="H187" s="75" t="s">
        <v>387</v>
      </c>
      <c r="I187" s="76">
        <v>43466</v>
      </c>
      <c r="J187" s="52"/>
      <c r="K187" s="70"/>
      <c r="L187" s="130"/>
      <c r="M187" s="103"/>
      <c r="N187" s="8"/>
      <c r="O187" s="67"/>
    </row>
    <row r="188" spans="1:15" s="59" customFormat="1" ht="12.75" customHeight="1">
      <c r="A188" s="51">
        <v>43496</v>
      </c>
      <c r="B188" s="109">
        <v>3001</v>
      </c>
      <c r="C188" s="71">
        <v>548901</v>
      </c>
      <c r="D188" s="72">
        <v>10.63</v>
      </c>
      <c r="E188" s="72"/>
      <c r="F188" s="739" t="s">
        <v>365</v>
      </c>
      <c r="G188" s="55">
        <v>381</v>
      </c>
      <c r="H188" s="75" t="s">
        <v>387</v>
      </c>
      <c r="I188" s="76">
        <v>43466</v>
      </c>
      <c r="J188" s="52"/>
      <c r="K188" s="124" t="s">
        <v>60</v>
      </c>
      <c r="L188" s="125">
        <v>0.8</v>
      </c>
      <c r="M188" s="125">
        <v>0.2</v>
      </c>
      <c r="N188" s="8"/>
      <c r="O188" s="67"/>
    </row>
    <row r="189" spans="1:15" s="59" customFormat="1" ht="12.75" customHeight="1">
      <c r="A189" s="51">
        <v>43496</v>
      </c>
      <c r="B189" s="109">
        <v>3001</v>
      </c>
      <c r="C189" s="71">
        <v>381000</v>
      </c>
      <c r="D189" s="72"/>
      <c r="E189" s="72">
        <v>198.94</v>
      </c>
      <c r="F189" s="739" t="s">
        <v>366</v>
      </c>
      <c r="G189" s="55">
        <v>548</v>
      </c>
      <c r="H189" s="75" t="s">
        <v>387</v>
      </c>
      <c r="I189" s="76">
        <v>43466</v>
      </c>
      <c r="J189" s="52"/>
      <c r="K189" s="126">
        <v>49</v>
      </c>
      <c r="L189" s="127">
        <f>K189*80%</f>
        <v>39.200000000000003</v>
      </c>
      <c r="M189" s="98">
        <f>K189*20%</f>
        <v>9.8000000000000007</v>
      </c>
      <c r="N189" s="8"/>
      <c r="O189" s="67"/>
    </row>
    <row r="190" spans="1:15" s="59" customFormat="1" ht="12.75" customHeight="1">
      <c r="A190" s="51">
        <v>43496</v>
      </c>
      <c r="B190" s="109">
        <v>3001</v>
      </c>
      <c r="C190" s="71">
        <v>548100</v>
      </c>
      <c r="D190" s="72">
        <v>198.94</v>
      </c>
      <c r="E190" s="72"/>
      <c r="F190" s="739" t="s">
        <v>366</v>
      </c>
      <c r="G190" s="55">
        <v>381</v>
      </c>
      <c r="H190" s="75" t="s">
        <v>387</v>
      </c>
      <c r="I190" s="76">
        <v>43466</v>
      </c>
      <c r="J190" s="52"/>
      <c r="K190" s="128"/>
      <c r="L190" s="128"/>
      <c r="M190" s="129">
        <f>L189+M189</f>
        <v>49</v>
      </c>
      <c r="N190" s="8"/>
      <c r="O190" s="67"/>
    </row>
    <row r="191" spans="1:15" s="59" customFormat="1" ht="12.75" customHeight="1">
      <c r="A191" s="51">
        <v>43496</v>
      </c>
      <c r="B191" s="109">
        <v>3001</v>
      </c>
      <c r="C191" s="71">
        <v>381000</v>
      </c>
      <c r="D191" s="72"/>
      <c r="E191" s="72">
        <v>49.73</v>
      </c>
      <c r="F191" s="739" t="s">
        <v>367</v>
      </c>
      <c r="G191" s="55">
        <v>548</v>
      </c>
      <c r="H191" s="75" t="s">
        <v>387</v>
      </c>
      <c r="I191" s="76">
        <v>43466</v>
      </c>
      <c r="J191" s="52"/>
      <c r="K191" s="70"/>
      <c r="L191" s="130"/>
      <c r="M191" s="103"/>
      <c r="N191" s="8"/>
      <c r="O191" s="67"/>
    </row>
    <row r="192" spans="1:15" s="59" customFormat="1" ht="12.75" customHeight="1">
      <c r="A192" s="51">
        <v>43496</v>
      </c>
      <c r="B192" s="109">
        <v>3001</v>
      </c>
      <c r="C192" s="71">
        <v>548901</v>
      </c>
      <c r="D192" s="72">
        <v>49.73</v>
      </c>
      <c r="E192" s="72"/>
      <c r="F192" s="739" t="s">
        <v>367</v>
      </c>
      <c r="G192" s="55">
        <v>381</v>
      </c>
      <c r="H192" s="75" t="s">
        <v>387</v>
      </c>
      <c r="I192" s="76">
        <v>43466</v>
      </c>
      <c r="J192" s="52"/>
      <c r="K192" s="70"/>
      <c r="L192" s="130"/>
      <c r="M192" s="103"/>
      <c r="N192" s="8"/>
      <c r="O192" s="67"/>
    </row>
    <row r="193" spans="1:16" s="59" customFormat="1" ht="12.75" customHeight="1">
      <c r="A193" s="51">
        <v>43496</v>
      </c>
      <c r="B193" s="109">
        <v>3001</v>
      </c>
      <c r="C193" s="46">
        <v>501221</v>
      </c>
      <c r="D193" s="107">
        <v>49.49</v>
      </c>
      <c r="E193" s="107"/>
      <c r="F193" s="749" t="s">
        <v>61</v>
      </c>
      <c r="G193" s="49">
        <v>112</v>
      </c>
      <c r="H193" s="75" t="s">
        <v>31</v>
      </c>
      <c r="I193" s="76">
        <v>43466</v>
      </c>
      <c r="J193" s="52"/>
      <c r="K193" s="70"/>
      <c r="L193" s="130"/>
      <c r="M193" s="103"/>
    </row>
    <row r="194" spans="1:16" s="59" customFormat="1" ht="12.75" customHeight="1">
      <c r="A194" s="51">
        <v>43496</v>
      </c>
      <c r="B194" s="109">
        <v>3001</v>
      </c>
      <c r="C194" s="46">
        <v>112000</v>
      </c>
      <c r="D194" s="107"/>
      <c r="E194" s="107">
        <v>49.49</v>
      </c>
      <c r="F194" s="749" t="s">
        <v>61</v>
      </c>
      <c r="G194" s="49">
        <v>501</v>
      </c>
      <c r="H194" s="75" t="s">
        <v>31</v>
      </c>
      <c r="I194" s="76">
        <v>43466</v>
      </c>
      <c r="J194" s="52"/>
      <c r="K194" s="70"/>
      <c r="L194" s="130"/>
      <c r="M194" s="103"/>
    </row>
    <row r="195" spans="1:16" s="59" customFormat="1" ht="12.75" customHeight="1">
      <c r="A195" s="51">
        <v>43496</v>
      </c>
      <c r="B195" s="109">
        <v>3001</v>
      </c>
      <c r="C195" s="46">
        <v>501222</v>
      </c>
      <c r="D195" s="107">
        <v>45.99</v>
      </c>
      <c r="E195" s="107"/>
      <c r="F195" s="749" t="s">
        <v>62</v>
      </c>
      <c r="G195" s="49">
        <v>112</v>
      </c>
      <c r="H195" s="75" t="s">
        <v>31</v>
      </c>
      <c r="I195" s="76">
        <v>43466</v>
      </c>
      <c r="J195" s="52"/>
      <c r="K195" s="70"/>
      <c r="L195" s="130"/>
      <c r="M195" s="103"/>
    </row>
    <row r="196" spans="1:16" s="59" customFormat="1" ht="12.75" customHeight="1">
      <c r="A196" s="51">
        <v>43496</v>
      </c>
      <c r="B196" s="109">
        <v>3001</v>
      </c>
      <c r="C196" s="46">
        <v>112000</v>
      </c>
      <c r="D196" s="107"/>
      <c r="E196" s="107">
        <v>45.99</v>
      </c>
      <c r="F196" s="749" t="s">
        <v>62</v>
      </c>
      <c r="G196" s="49">
        <v>501</v>
      </c>
      <c r="H196" s="75" t="s">
        <v>31</v>
      </c>
      <c r="I196" s="76">
        <v>43466</v>
      </c>
      <c r="J196" s="52"/>
      <c r="K196" s="70"/>
      <c r="L196" s="130"/>
      <c r="M196" s="103"/>
    </row>
    <row r="197" spans="1:16" s="59" customFormat="1" ht="12.75" customHeight="1">
      <c r="A197" s="51">
        <v>43496</v>
      </c>
      <c r="B197" s="109">
        <v>3001</v>
      </c>
      <c r="C197" s="46">
        <v>82000</v>
      </c>
      <c r="D197" s="107"/>
      <c r="E197" s="107">
        <v>379</v>
      </c>
      <c r="F197" s="750" t="s">
        <v>63</v>
      </c>
      <c r="G197" s="49">
        <v>551</v>
      </c>
      <c r="H197" s="50" t="s">
        <v>31</v>
      </c>
      <c r="I197" s="51">
        <v>43496</v>
      </c>
      <c r="J197" s="107"/>
      <c r="K197" s="64"/>
      <c r="L197" s="131"/>
    </row>
    <row r="198" spans="1:16" s="59" customFormat="1" ht="12.75" customHeight="1">
      <c r="A198" s="51">
        <v>43496</v>
      </c>
      <c r="B198" s="109">
        <v>3001</v>
      </c>
      <c r="C198" s="46">
        <v>551000</v>
      </c>
      <c r="D198" s="107">
        <v>303.2</v>
      </c>
      <c r="E198" s="107"/>
      <c r="F198" s="750" t="s">
        <v>64</v>
      </c>
      <c r="G198" s="49">
        <v>82</v>
      </c>
      <c r="H198" s="50" t="s">
        <v>31</v>
      </c>
      <c r="I198" s="51">
        <v>43496</v>
      </c>
      <c r="J198" s="107"/>
      <c r="K198" s="107"/>
      <c r="L198" s="131"/>
    </row>
    <row r="199" spans="1:16" s="59" customFormat="1" ht="12.75" customHeight="1">
      <c r="A199" s="51">
        <v>43496</v>
      </c>
      <c r="B199" s="109">
        <v>3001</v>
      </c>
      <c r="C199" s="46">
        <v>551900</v>
      </c>
      <c r="D199" s="107">
        <v>75.8</v>
      </c>
      <c r="E199" s="107"/>
      <c r="F199" s="750" t="s">
        <v>65</v>
      </c>
      <c r="G199" s="49">
        <v>82</v>
      </c>
      <c r="H199" s="50" t="s">
        <v>31</v>
      </c>
      <c r="I199" s="51">
        <v>43496</v>
      </c>
      <c r="J199" s="107"/>
      <c r="K199" s="107"/>
      <c r="L199" s="131"/>
    </row>
    <row r="200" spans="1:16" s="77" customFormat="1" ht="12.75" customHeight="1">
      <c r="A200" s="51">
        <v>43496</v>
      </c>
      <c r="B200" s="109">
        <v>3001</v>
      </c>
      <c r="C200" s="46">
        <v>321100</v>
      </c>
      <c r="D200" s="107"/>
      <c r="E200" s="107">
        <v>249.55</v>
      </c>
      <c r="F200" s="738" t="s">
        <v>532</v>
      </c>
      <c r="G200" s="55">
        <v>518</v>
      </c>
      <c r="H200" s="50" t="s">
        <v>31</v>
      </c>
      <c r="I200" s="51">
        <v>43480</v>
      </c>
      <c r="J200" s="107"/>
      <c r="K200" s="107"/>
      <c r="L200" s="131"/>
      <c r="M200" s="132"/>
      <c r="N200" s="132"/>
      <c r="O200" s="132"/>
      <c r="P200" s="132"/>
    </row>
    <row r="201" spans="1:16" s="77" customFormat="1" ht="12.75" customHeight="1">
      <c r="A201" s="51">
        <v>43496</v>
      </c>
      <c r="B201" s="109">
        <v>3001</v>
      </c>
      <c r="C201" s="46">
        <v>518100</v>
      </c>
      <c r="D201" s="107">
        <v>249.55</v>
      </c>
      <c r="E201" s="107"/>
      <c r="F201" s="740" t="s">
        <v>533</v>
      </c>
      <c r="G201" s="55">
        <v>321</v>
      </c>
      <c r="H201" s="50" t="s">
        <v>31</v>
      </c>
      <c r="I201" s="51">
        <v>43480</v>
      </c>
      <c r="J201" s="133"/>
      <c r="K201" s="107"/>
      <c r="L201" s="131"/>
      <c r="M201" s="132"/>
      <c r="N201" s="132"/>
    </row>
    <row r="202" spans="1:16" s="207" customFormat="1" ht="12.75" customHeight="1">
      <c r="A202" s="200"/>
      <c r="B202" s="201"/>
      <c r="C202" s="202"/>
      <c r="D202" s="208">
        <f>SUM(D62:D201)</f>
        <v>20286.010000000006</v>
      </c>
      <c r="E202" s="208">
        <f>SUM(E62:E201)</f>
        <v>20286.009999999998</v>
      </c>
      <c r="F202" s="751">
        <f>D202-E202</f>
        <v>0</v>
      </c>
      <c r="G202" s="205"/>
      <c r="H202" s="206"/>
      <c r="I202" s="200"/>
    </row>
    <row r="203" spans="1:16" s="48" customFormat="1" ht="12.75" customHeight="1">
      <c r="A203" s="51"/>
      <c r="B203" s="45"/>
      <c r="C203" s="46"/>
      <c r="D203" s="107"/>
      <c r="E203" s="107"/>
      <c r="F203" s="750"/>
      <c r="G203" s="49"/>
      <c r="H203" s="50"/>
      <c r="I203" s="51"/>
    </row>
    <row r="204" spans="1:16" s="48" customFormat="1" ht="12.75" customHeight="1">
      <c r="A204" s="167" t="s">
        <v>390</v>
      </c>
      <c r="B204" s="45"/>
      <c r="C204" s="46"/>
      <c r="D204" s="47"/>
      <c r="E204" s="47"/>
      <c r="F204" s="745"/>
      <c r="G204" s="49"/>
      <c r="H204" s="50"/>
      <c r="I204" s="51"/>
    </row>
    <row r="205" spans="1:16" s="48" customFormat="1" ht="12.75" customHeight="1">
      <c r="A205" s="51">
        <v>43524</v>
      </c>
      <c r="B205" s="106" t="s">
        <v>1093</v>
      </c>
      <c r="C205" s="46">
        <v>311000</v>
      </c>
      <c r="D205" s="107">
        <v>40</v>
      </c>
      <c r="E205" s="107"/>
      <c r="F205" s="740" t="s">
        <v>1132</v>
      </c>
      <c r="G205" s="49">
        <v>602</v>
      </c>
      <c r="H205" s="50" t="s">
        <v>1093</v>
      </c>
      <c r="I205" s="51">
        <v>43524</v>
      </c>
    </row>
    <row r="206" spans="1:16" s="48" customFormat="1" ht="12.75" customHeight="1">
      <c r="A206" s="51">
        <v>43524</v>
      </c>
      <c r="B206" s="106" t="s">
        <v>1093</v>
      </c>
      <c r="C206" s="46">
        <v>602000</v>
      </c>
      <c r="D206" s="107"/>
      <c r="E206" s="107">
        <v>40</v>
      </c>
      <c r="F206" s="740" t="s">
        <v>1132</v>
      </c>
      <c r="G206" s="49">
        <v>311</v>
      </c>
      <c r="H206" s="50" t="s">
        <v>1093</v>
      </c>
      <c r="I206" s="51">
        <v>43524</v>
      </c>
    </row>
    <row r="207" spans="1:16" s="48" customFormat="1" ht="12.75" customHeight="1">
      <c r="A207" s="51">
        <v>43524</v>
      </c>
      <c r="B207" s="106" t="s">
        <v>1094</v>
      </c>
      <c r="C207" s="46">
        <v>311000</v>
      </c>
      <c r="D207" s="107">
        <v>1000</v>
      </c>
      <c r="E207" s="107"/>
      <c r="F207" s="740" t="s">
        <v>1085</v>
      </c>
      <c r="G207" s="49">
        <v>602</v>
      </c>
      <c r="H207" s="50" t="s">
        <v>1094</v>
      </c>
      <c r="I207" s="51">
        <v>43554</v>
      </c>
    </row>
    <row r="208" spans="1:16" s="48" customFormat="1" ht="12.75" customHeight="1">
      <c r="A208" s="51">
        <v>43524</v>
      </c>
      <c r="B208" s="106" t="s">
        <v>1094</v>
      </c>
      <c r="C208" s="46">
        <v>324000</v>
      </c>
      <c r="D208" s="107">
        <v>1500</v>
      </c>
      <c r="E208" s="107"/>
      <c r="F208" s="740" t="s">
        <v>1085</v>
      </c>
      <c r="G208" s="49">
        <v>602</v>
      </c>
      <c r="H208" s="75" t="s">
        <v>1080</v>
      </c>
      <c r="I208" s="51">
        <v>43554</v>
      </c>
    </row>
    <row r="209" spans="1:17" s="48" customFormat="1" ht="12.75" customHeight="1">
      <c r="A209" s="51">
        <v>43524</v>
      </c>
      <c r="B209" s="106" t="s">
        <v>1094</v>
      </c>
      <c r="C209" s="46">
        <v>602000</v>
      </c>
      <c r="D209" s="107"/>
      <c r="E209" s="107">
        <v>2500</v>
      </c>
      <c r="F209" s="740" t="s">
        <v>1085</v>
      </c>
      <c r="G209" s="49">
        <v>311</v>
      </c>
      <c r="H209" s="50" t="s">
        <v>1094</v>
      </c>
      <c r="I209" s="51">
        <v>43554</v>
      </c>
    </row>
    <row r="210" spans="1:17" s="48" customFormat="1" ht="12.75" customHeight="1">
      <c r="A210" s="51">
        <v>43524</v>
      </c>
      <c r="B210" s="106" t="s">
        <v>1095</v>
      </c>
      <c r="C210" s="46">
        <v>311000</v>
      </c>
      <c r="D210" s="107">
        <v>200</v>
      </c>
      <c r="E210" s="107"/>
      <c r="F210" s="740" t="s">
        <v>1133</v>
      </c>
      <c r="G210" s="49">
        <v>602</v>
      </c>
      <c r="H210" s="50" t="s">
        <v>1095</v>
      </c>
      <c r="I210" s="51">
        <v>43538</v>
      </c>
    </row>
    <row r="211" spans="1:17" s="48" customFormat="1" ht="12.75" customHeight="1">
      <c r="A211" s="51">
        <v>43524</v>
      </c>
      <c r="B211" s="106" t="s">
        <v>1095</v>
      </c>
      <c r="C211" s="46">
        <v>602000</v>
      </c>
      <c r="D211" s="107"/>
      <c r="E211" s="107">
        <v>200</v>
      </c>
      <c r="F211" s="740" t="s">
        <v>1133</v>
      </c>
      <c r="G211" s="49">
        <v>311</v>
      </c>
      <c r="H211" s="50" t="s">
        <v>1095</v>
      </c>
      <c r="I211" s="51">
        <v>43538</v>
      </c>
    </row>
    <row r="212" spans="1:17" s="48" customFormat="1" ht="12.75" customHeight="1">
      <c r="A212" s="51">
        <v>43524</v>
      </c>
      <c r="B212" s="106" t="s">
        <v>1096</v>
      </c>
      <c r="C212" s="46">
        <v>311000</v>
      </c>
      <c r="D212" s="107">
        <v>500</v>
      </c>
      <c r="E212" s="107"/>
      <c r="F212" s="740" t="s">
        <v>1089</v>
      </c>
      <c r="G212" s="49">
        <v>602</v>
      </c>
      <c r="H212" s="50" t="s">
        <v>1096</v>
      </c>
      <c r="I212" s="51">
        <v>43539</v>
      </c>
    </row>
    <row r="213" spans="1:17" s="48" customFormat="1" ht="12.75" customHeight="1">
      <c r="A213" s="51">
        <v>43524</v>
      </c>
      <c r="B213" s="106" t="s">
        <v>1096</v>
      </c>
      <c r="C213" s="46">
        <v>324000</v>
      </c>
      <c r="D213" s="107">
        <v>200</v>
      </c>
      <c r="E213" s="107"/>
      <c r="F213" s="740" t="s">
        <v>1089</v>
      </c>
      <c r="G213" s="49">
        <v>602</v>
      </c>
      <c r="H213" s="75" t="s">
        <v>1081</v>
      </c>
      <c r="I213" s="51">
        <v>43539</v>
      </c>
    </row>
    <row r="214" spans="1:17" s="48" customFormat="1" ht="12.75" customHeight="1">
      <c r="A214" s="51">
        <v>43524</v>
      </c>
      <c r="B214" s="106" t="s">
        <v>1096</v>
      </c>
      <c r="C214" s="46">
        <v>602000</v>
      </c>
      <c r="D214" s="107"/>
      <c r="E214" s="107">
        <v>700</v>
      </c>
      <c r="F214" s="740" t="s">
        <v>1089</v>
      </c>
      <c r="G214" s="49">
        <v>311</v>
      </c>
      <c r="H214" s="50" t="s">
        <v>1096</v>
      </c>
      <c r="I214" s="51">
        <v>43539</v>
      </c>
    </row>
    <row r="215" spans="1:17" s="48" customFormat="1" ht="12.75" customHeight="1">
      <c r="A215" s="51">
        <v>43524</v>
      </c>
      <c r="B215" s="106" t="s">
        <v>1097</v>
      </c>
      <c r="C215" s="46">
        <v>311000</v>
      </c>
      <c r="D215" s="107">
        <v>1000</v>
      </c>
      <c r="E215" s="107"/>
      <c r="F215" s="740" t="s">
        <v>1086</v>
      </c>
      <c r="G215" s="49">
        <v>602</v>
      </c>
      <c r="H215" s="50" t="s">
        <v>1097</v>
      </c>
      <c r="I215" s="51">
        <v>43554</v>
      </c>
    </row>
    <row r="216" spans="1:17" s="48" customFormat="1" ht="12.75" customHeight="1">
      <c r="A216" s="51">
        <v>43524</v>
      </c>
      <c r="B216" s="106" t="s">
        <v>1097</v>
      </c>
      <c r="C216" s="46">
        <v>324000</v>
      </c>
      <c r="D216" s="107">
        <v>500</v>
      </c>
      <c r="E216" s="107"/>
      <c r="F216" s="740" t="s">
        <v>1086</v>
      </c>
      <c r="G216" s="49">
        <v>602</v>
      </c>
      <c r="H216" s="339" t="s">
        <v>1082</v>
      </c>
      <c r="I216" s="51">
        <v>43554</v>
      </c>
    </row>
    <row r="217" spans="1:17" s="48" customFormat="1" ht="12.75" customHeight="1">
      <c r="A217" s="51">
        <v>43524</v>
      </c>
      <c r="B217" s="106" t="s">
        <v>1097</v>
      </c>
      <c r="C217" s="46">
        <v>602000</v>
      </c>
      <c r="D217" s="107"/>
      <c r="E217" s="107">
        <v>1500</v>
      </c>
      <c r="F217" s="740" t="s">
        <v>1086</v>
      </c>
      <c r="G217" s="49">
        <v>311</v>
      </c>
      <c r="H217" s="50" t="s">
        <v>1097</v>
      </c>
      <c r="I217" s="51">
        <v>43554</v>
      </c>
    </row>
    <row r="218" spans="1:17" s="48" customFormat="1" ht="12.75" customHeight="1">
      <c r="A218" s="51">
        <v>43524</v>
      </c>
      <c r="B218" s="109">
        <v>192009</v>
      </c>
      <c r="C218" s="46">
        <v>321000</v>
      </c>
      <c r="D218" s="107"/>
      <c r="E218" s="107">
        <v>36.64</v>
      </c>
      <c r="F218" s="740" t="s">
        <v>21</v>
      </c>
      <c r="G218" s="55">
        <v>518</v>
      </c>
      <c r="H218" s="50" t="s">
        <v>891</v>
      </c>
      <c r="I218" s="76">
        <v>43514</v>
      </c>
      <c r="J218" s="114"/>
      <c r="K218" s="73"/>
      <c r="L218" s="115"/>
      <c r="M218" s="111"/>
      <c r="N218" s="112"/>
      <c r="O218" s="113"/>
      <c r="P218" s="29"/>
      <c r="Q218" s="99"/>
    </row>
    <row r="219" spans="1:17" s="48" customFormat="1" ht="12.75" customHeight="1">
      <c r="A219" s="51">
        <v>43524</v>
      </c>
      <c r="B219" s="109">
        <v>192009</v>
      </c>
      <c r="C219" s="46">
        <v>518000</v>
      </c>
      <c r="D219" s="107">
        <v>36.64</v>
      </c>
      <c r="E219" s="107"/>
      <c r="F219" s="738" t="s">
        <v>890</v>
      </c>
      <c r="G219" s="55">
        <v>321</v>
      </c>
      <c r="H219" s="50" t="s">
        <v>891</v>
      </c>
      <c r="I219" s="76">
        <v>43514</v>
      </c>
      <c r="J219" s="114"/>
      <c r="K219" s="73"/>
      <c r="L219" s="115"/>
      <c r="M219" s="111"/>
      <c r="N219" s="112"/>
      <c r="O219" s="113"/>
      <c r="P219" s="29"/>
      <c r="Q219" s="99"/>
    </row>
    <row r="220" spans="1:17" s="48" customFormat="1" ht="12.75" customHeight="1">
      <c r="A220" s="51">
        <v>43524</v>
      </c>
      <c r="B220" s="109">
        <v>192010</v>
      </c>
      <c r="C220" s="46">
        <v>321000</v>
      </c>
      <c r="D220" s="107"/>
      <c r="E220" s="107">
        <v>58.8</v>
      </c>
      <c r="F220" s="738" t="s">
        <v>629</v>
      </c>
      <c r="G220" s="55">
        <v>518</v>
      </c>
      <c r="H220" s="50" t="s">
        <v>893</v>
      </c>
      <c r="I220" s="51">
        <v>43507</v>
      </c>
      <c r="J220" s="108"/>
      <c r="K220" s="110"/>
      <c r="L220" s="111"/>
      <c r="M220" s="111"/>
      <c r="N220" s="112"/>
      <c r="O220" s="113"/>
      <c r="P220" s="29"/>
      <c r="Q220" s="99"/>
    </row>
    <row r="221" spans="1:17" s="48" customFormat="1" ht="12.75" customHeight="1">
      <c r="A221" s="51">
        <v>43524</v>
      </c>
      <c r="B221" s="109">
        <v>192010</v>
      </c>
      <c r="C221" s="46">
        <v>518000</v>
      </c>
      <c r="D221" s="107">
        <v>58.8</v>
      </c>
      <c r="E221" s="107"/>
      <c r="F221" s="738" t="s">
        <v>892</v>
      </c>
      <c r="G221" s="55">
        <v>321</v>
      </c>
      <c r="H221" s="50" t="s">
        <v>893</v>
      </c>
      <c r="I221" s="51">
        <v>43507</v>
      </c>
      <c r="J221" s="108"/>
      <c r="K221" s="110"/>
      <c r="L221" s="111"/>
      <c r="M221" s="111"/>
      <c r="N221" s="112"/>
      <c r="O221" s="113"/>
      <c r="P221" s="29"/>
      <c r="Q221" s="99"/>
    </row>
    <row r="222" spans="1:17" s="48" customFormat="1" ht="12.75" customHeight="1">
      <c r="A222" s="51">
        <v>43524</v>
      </c>
      <c r="B222" s="109">
        <v>192011</v>
      </c>
      <c r="C222" s="46">
        <v>321000</v>
      </c>
      <c r="D222" s="107"/>
      <c r="E222" s="107">
        <v>28.8</v>
      </c>
      <c r="F222" s="738" t="s">
        <v>698</v>
      </c>
      <c r="G222" s="55">
        <v>518</v>
      </c>
      <c r="H222" s="50" t="s">
        <v>895</v>
      </c>
      <c r="I222" s="51">
        <v>43516</v>
      </c>
      <c r="J222" s="108"/>
      <c r="K222" s="110"/>
      <c r="L222" s="111"/>
      <c r="M222" s="111"/>
      <c r="N222" s="112"/>
      <c r="O222" s="113"/>
      <c r="P222" s="29"/>
      <c r="Q222" s="99"/>
    </row>
    <row r="223" spans="1:17" s="48" customFormat="1" ht="12.75" customHeight="1">
      <c r="A223" s="51">
        <v>43524</v>
      </c>
      <c r="B223" s="109">
        <v>192011</v>
      </c>
      <c r="C223" s="46">
        <v>518000</v>
      </c>
      <c r="D223" s="107">
        <v>28.8</v>
      </c>
      <c r="E223" s="107"/>
      <c r="F223" s="738" t="s">
        <v>894</v>
      </c>
      <c r="G223" s="55">
        <v>321</v>
      </c>
      <c r="H223" s="50" t="s">
        <v>895</v>
      </c>
      <c r="I223" s="51">
        <v>43516</v>
      </c>
      <c r="J223" s="108"/>
      <c r="K223" s="110"/>
      <c r="L223" s="111"/>
      <c r="M223" s="111"/>
      <c r="N223" s="112"/>
      <c r="O223" s="113"/>
      <c r="P223" s="29"/>
      <c r="Q223" s="99"/>
    </row>
    <row r="224" spans="1:17" s="48" customFormat="1" ht="12.75" customHeight="1">
      <c r="A224" s="51">
        <v>43524</v>
      </c>
      <c r="B224" s="109">
        <v>192012</v>
      </c>
      <c r="C224" s="46">
        <v>321000</v>
      </c>
      <c r="D224" s="107"/>
      <c r="E224" s="107">
        <v>45</v>
      </c>
      <c r="F224" s="738" t="s">
        <v>25</v>
      </c>
      <c r="G224" s="55">
        <v>518</v>
      </c>
      <c r="H224" s="50" t="s">
        <v>897</v>
      </c>
      <c r="I224" s="76">
        <v>43521</v>
      </c>
      <c r="J224" s="114"/>
      <c r="K224" s="73"/>
      <c r="L224" s="115"/>
      <c r="M224" s="111"/>
      <c r="N224" s="112"/>
    </row>
    <row r="225" spans="1:17" s="48" customFormat="1" ht="12.75" customHeight="1">
      <c r="A225" s="51">
        <v>43524</v>
      </c>
      <c r="B225" s="109">
        <v>192012</v>
      </c>
      <c r="C225" s="46">
        <v>518000</v>
      </c>
      <c r="D225" s="107">
        <v>45</v>
      </c>
      <c r="E225" s="107"/>
      <c r="F225" s="738" t="s">
        <v>896</v>
      </c>
      <c r="G225" s="55">
        <v>321</v>
      </c>
      <c r="H225" s="50" t="s">
        <v>897</v>
      </c>
      <c r="I225" s="76">
        <v>43521</v>
      </c>
      <c r="J225" s="69"/>
      <c r="K225" s="69"/>
      <c r="L225" s="69"/>
    </row>
    <row r="226" spans="1:17" s="48" customFormat="1" ht="12.75" customHeight="1">
      <c r="A226" s="51">
        <v>43524</v>
      </c>
      <c r="B226" s="109">
        <v>192013</v>
      </c>
      <c r="C226" s="46">
        <v>321000</v>
      </c>
      <c r="D226" s="107"/>
      <c r="E226" s="107">
        <v>419.58</v>
      </c>
      <c r="F226" s="738" t="s">
        <v>973</v>
      </c>
      <c r="G226" s="55">
        <v>213</v>
      </c>
      <c r="H226" s="50" t="s">
        <v>898</v>
      </c>
      <c r="I226" s="76">
        <v>43529</v>
      </c>
      <c r="J226" s="114"/>
      <c r="K226" s="73"/>
      <c r="L226" s="115"/>
      <c r="M226" s="111"/>
      <c r="N226" s="112"/>
      <c r="O226" s="113"/>
      <c r="P226" s="29"/>
      <c r="Q226" s="99"/>
    </row>
    <row r="227" spans="1:17" s="48" customFormat="1" ht="12.75" customHeight="1">
      <c r="A227" s="51">
        <v>43524</v>
      </c>
      <c r="B227" s="109">
        <v>192013</v>
      </c>
      <c r="C227" s="46">
        <v>213100</v>
      </c>
      <c r="D227" s="107">
        <v>400</v>
      </c>
      <c r="E227" s="107"/>
      <c r="F227" s="738" t="s">
        <v>974</v>
      </c>
      <c r="G227" s="55">
        <v>321</v>
      </c>
      <c r="H227" s="50" t="s">
        <v>898</v>
      </c>
      <c r="I227" s="76">
        <v>43529</v>
      </c>
      <c r="J227" s="114"/>
      <c r="K227" s="73"/>
      <c r="L227" s="115"/>
      <c r="M227" s="111"/>
      <c r="N227" s="112"/>
      <c r="O227" s="113"/>
      <c r="P227" s="29"/>
      <c r="Q227" s="99"/>
    </row>
    <row r="228" spans="1:17" s="48" customFormat="1" ht="12.75" customHeight="1">
      <c r="A228" s="51">
        <v>43524</v>
      </c>
      <c r="B228" s="109">
        <v>192013</v>
      </c>
      <c r="C228" s="46">
        <v>518000</v>
      </c>
      <c r="D228" s="107">
        <v>19.579999999999998</v>
      </c>
      <c r="E228" s="107"/>
      <c r="F228" s="738" t="s">
        <v>975</v>
      </c>
      <c r="G228" s="55">
        <v>321</v>
      </c>
      <c r="H228" s="50" t="s">
        <v>898</v>
      </c>
      <c r="I228" s="76">
        <v>43529</v>
      </c>
      <c r="J228" s="114"/>
      <c r="K228" s="73"/>
      <c r="L228" s="115"/>
      <c r="M228" s="111"/>
      <c r="N228" s="112"/>
      <c r="O228" s="113"/>
      <c r="P228" s="29"/>
      <c r="Q228" s="99"/>
    </row>
    <row r="229" spans="1:17" s="48" customFormat="1" ht="12.75" customHeight="1">
      <c r="A229" s="51">
        <v>43524</v>
      </c>
      <c r="B229" s="109">
        <v>192014</v>
      </c>
      <c r="C229" s="46">
        <v>321000</v>
      </c>
      <c r="D229" s="107"/>
      <c r="E229" s="107">
        <v>346.5</v>
      </c>
      <c r="F229" s="738" t="s">
        <v>627</v>
      </c>
      <c r="G229" s="55">
        <v>314</v>
      </c>
      <c r="H229" s="50" t="s">
        <v>899</v>
      </c>
      <c r="I229" s="51">
        <v>43530</v>
      </c>
      <c r="J229" s="108"/>
      <c r="K229" s="110"/>
      <c r="L229" s="111"/>
      <c r="M229" s="111"/>
      <c r="N229" s="112"/>
      <c r="O229" s="113"/>
      <c r="P229" s="29"/>
      <c r="Q229" s="99"/>
    </row>
    <row r="230" spans="1:17" s="48" customFormat="1" ht="12.75" customHeight="1">
      <c r="A230" s="51">
        <v>43524</v>
      </c>
      <c r="B230" s="109">
        <v>192014</v>
      </c>
      <c r="C230" s="46">
        <v>314000</v>
      </c>
      <c r="D230" s="107">
        <v>346.5</v>
      </c>
      <c r="E230" s="107"/>
      <c r="F230" s="738" t="s">
        <v>627</v>
      </c>
      <c r="G230" s="55">
        <v>321</v>
      </c>
      <c r="H230" s="50" t="s">
        <v>899</v>
      </c>
      <c r="I230" s="51">
        <v>43530</v>
      </c>
      <c r="J230" s="108"/>
      <c r="K230" s="110"/>
      <c r="L230" s="111"/>
      <c r="M230" s="111"/>
      <c r="N230" s="112"/>
      <c r="O230" s="113"/>
      <c r="P230" s="29"/>
      <c r="Q230" s="99"/>
    </row>
    <row r="231" spans="1:17" s="48" customFormat="1" ht="12.75" customHeight="1">
      <c r="A231" s="51">
        <v>43524</v>
      </c>
      <c r="B231" s="109">
        <v>192015</v>
      </c>
      <c r="C231" s="46">
        <v>321000</v>
      </c>
      <c r="D231" s="107"/>
      <c r="E231" s="107">
        <v>360</v>
      </c>
      <c r="F231" s="738" t="s">
        <v>66</v>
      </c>
      <c r="G231" s="55">
        <v>518</v>
      </c>
      <c r="H231" s="50" t="s">
        <v>901</v>
      </c>
      <c r="I231" s="51">
        <v>43531</v>
      </c>
      <c r="J231" s="114"/>
      <c r="K231" s="73"/>
      <c r="L231" s="111"/>
      <c r="M231" s="111"/>
      <c r="N231" s="112"/>
      <c r="O231" s="113"/>
      <c r="P231" s="29"/>
      <c r="Q231" s="99"/>
    </row>
    <row r="232" spans="1:17" s="48" customFormat="1" ht="12.75" customHeight="1">
      <c r="A232" s="51">
        <v>43524</v>
      </c>
      <c r="B232" s="109">
        <v>192015</v>
      </c>
      <c r="C232" s="46">
        <v>518000</v>
      </c>
      <c r="D232" s="107">
        <v>360</v>
      </c>
      <c r="E232" s="107"/>
      <c r="F232" s="738" t="s">
        <v>900</v>
      </c>
      <c r="G232" s="55">
        <v>321</v>
      </c>
      <c r="H232" s="50" t="s">
        <v>901</v>
      </c>
      <c r="I232" s="51">
        <v>43531</v>
      </c>
      <c r="J232" s="114"/>
      <c r="K232" s="73"/>
      <c r="L232" s="111"/>
      <c r="M232" s="117"/>
      <c r="N232" s="65"/>
      <c r="O232" s="113"/>
      <c r="P232" s="29"/>
      <c r="Q232" s="99"/>
    </row>
    <row r="233" spans="1:17" s="48" customFormat="1" ht="12.75" customHeight="1">
      <c r="A233" s="51">
        <v>43524</v>
      </c>
      <c r="B233" s="109">
        <v>192016</v>
      </c>
      <c r="C233" s="46">
        <v>321000</v>
      </c>
      <c r="D233" s="107"/>
      <c r="E233" s="107">
        <v>33</v>
      </c>
      <c r="F233" s="746" t="s">
        <v>27</v>
      </c>
      <c r="G233" s="55">
        <v>518</v>
      </c>
      <c r="H233" s="50" t="s">
        <v>904</v>
      </c>
      <c r="I233" s="51">
        <v>43532</v>
      </c>
      <c r="J233" s="52"/>
      <c r="K233" s="116"/>
      <c r="L233" s="111"/>
      <c r="M233" s="111"/>
      <c r="N233" s="112"/>
      <c r="O233" s="113"/>
      <c r="P233" s="29"/>
      <c r="Q233" s="99"/>
    </row>
    <row r="234" spans="1:17" s="48" customFormat="1" ht="12.75" customHeight="1">
      <c r="A234" s="51">
        <v>43524</v>
      </c>
      <c r="B234" s="109">
        <v>192016</v>
      </c>
      <c r="C234" s="46">
        <v>518000</v>
      </c>
      <c r="D234" s="107">
        <v>33</v>
      </c>
      <c r="E234" s="107"/>
      <c r="F234" s="746" t="s">
        <v>902</v>
      </c>
      <c r="G234" s="55">
        <v>321</v>
      </c>
      <c r="H234" s="50" t="s">
        <v>904</v>
      </c>
      <c r="I234" s="51">
        <v>43532</v>
      </c>
      <c r="J234" s="52"/>
      <c r="K234" s="116"/>
      <c r="L234" s="111"/>
      <c r="M234" s="111"/>
      <c r="N234" s="112"/>
      <c r="O234" s="113"/>
      <c r="P234" s="29"/>
      <c r="Q234" s="99"/>
    </row>
    <row r="235" spans="1:17" s="48" customFormat="1" ht="12.75" customHeight="1">
      <c r="A235" s="51">
        <v>43524</v>
      </c>
      <c r="B235" s="109">
        <v>192017</v>
      </c>
      <c r="C235" s="46">
        <v>321000</v>
      </c>
      <c r="D235" s="107"/>
      <c r="E235" s="107">
        <v>16.5</v>
      </c>
      <c r="F235" s="746" t="s">
        <v>27</v>
      </c>
      <c r="G235" s="55">
        <v>518</v>
      </c>
      <c r="H235" s="50" t="s">
        <v>905</v>
      </c>
      <c r="I235" s="51">
        <v>43532</v>
      </c>
      <c r="J235" s="52"/>
      <c r="K235" s="116"/>
      <c r="L235" s="111"/>
      <c r="M235" s="111"/>
      <c r="N235" s="112"/>
      <c r="O235" s="113"/>
      <c r="P235" s="29"/>
      <c r="Q235" s="99"/>
    </row>
    <row r="236" spans="1:17" s="48" customFormat="1" ht="12.75" customHeight="1">
      <c r="A236" s="51">
        <v>43524</v>
      </c>
      <c r="B236" s="109">
        <v>192017</v>
      </c>
      <c r="C236" s="46">
        <v>518000</v>
      </c>
      <c r="D236" s="107">
        <v>16.5</v>
      </c>
      <c r="E236" s="107"/>
      <c r="F236" s="746" t="s">
        <v>903</v>
      </c>
      <c r="G236" s="55">
        <v>321</v>
      </c>
      <c r="H236" s="50" t="s">
        <v>905</v>
      </c>
      <c r="I236" s="51">
        <v>43532</v>
      </c>
      <c r="J236" s="52"/>
      <c r="K236" s="116"/>
      <c r="L236" s="111"/>
      <c r="M236" s="111"/>
      <c r="N236" s="112"/>
      <c r="O236" s="113"/>
      <c r="P236" s="29"/>
      <c r="Q236" s="99"/>
    </row>
    <row r="237" spans="1:17" s="48" customFormat="1" ht="12.75" customHeight="1">
      <c r="A237" s="51">
        <v>43524</v>
      </c>
      <c r="B237" s="109">
        <v>192018</v>
      </c>
      <c r="C237" s="46">
        <v>321000</v>
      </c>
      <c r="D237" s="107"/>
      <c r="E237" s="107">
        <v>133</v>
      </c>
      <c r="F237" s="738" t="s">
        <v>91</v>
      </c>
      <c r="G237" s="55">
        <v>518</v>
      </c>
      <c r="H237" s="50" t="s">
        <v>906</v>
      </c>
      <c r="I237" s="51">
        <v>43521</v>
      </c>
      <c r="J237" s="52"/>
      <c r="K237" s="116"/>
      <c r="L237" s="111"/>
      <c r="M237" s="111"/>
      <c r="N237" s="112"/>
      <c r="O237" s="113"/>
      <c r="P237" s="29"/>
      <c r="Q237" s="99"/>
    </row>
    <row r="238" spans="1:17" s="48" customFormat="1" ht="12.75" customHeight="1">
      <c r="A238" s="51">
        <v>43524</v>
      </c>
      <c r="B238" s="109">
        <v>192018</v>
      </c>
      <c r="C238" s="46">
        <v>518000</v>
      </c>
      <c r="D238" s="107">
        <v>133</v>
      </c>
      <c r="E238" s="107"/>
      <c r="F238" s="738" t="s">
        <v>92</v>
      </c>
      <c r="G238" s="55">
        <v>321</v>
      </c>
      <c r="H238" s="50" t="s">
        <v>906</v>
      </c>
      <c r="I238" s="51">
        <v>43521</v>
      </c>
      <c r="J238" s="52"/>
      <c r="K238" s="116"/>
      <c r="L238" s="111"/>
      <c r="M238" s="111"/>
      <c r="N238" s="112"/>
      <c r="O238" s="113"/>
      <c r="P238" s="29"/>
      <c r="Q238" s="99"/>
    </row>
    <row r="239" spans="1:17" s="48" customFormat="1" ht="12.75" customHeight="1">
      <c r="A239" s="51">
        <v>43524</v>
      </c>
      <c r="B239" s="109">
        <v>192019</v>
      </c>
      <c r="C239" s="46">
        <v>321000</v>
      </c>
      <c r="D239" s="107"/>
      <c r="E239" s="107">
        <v>33</v>
      </c>
      <c r="F239" s="738" t="s">
        <v>89</v>
      </c>
      <c r="G239" s="55">
        <v>518</v>
      </c>
      <c r="H239" s="50" t="s">
        <v>907</v>
      </c>
      <c r="I239" s="51">
        <v>43537</v>
      </c>
      <c r="J239" s="52"/>
      <c r="K239" s="116"/>
      <c r="L239" s="111"/>
      <c r="M239" s="111"/>
      <c r="N239" s="112"/>
      <c r="O239" s="113"/>
      <c r="P239" s="29"/>
      <c r="Q239" s="99"/>
    </row>
    <row r="240" spans="1:17" s="48" customFormat="1" ht="12.75" customHeight="1">
      <c r="A240" s="51">
        <v>43524</v>
      </c>
      <c r="B240" s="109">
        <v>192019</v>
      </c>
      <c r="C240" s="46">
        <v>518000</v>
      </c>
      <c r="D240" s="107">
        <v>33</v>
      </c>
      <c r="E240" s="107"/>
      <c r="F240" s="738" t="s">
        <v>90</v>
      </c>
      <c r="G240" s="55">
        <v>321</v>
      </c>
      <c r="H240" s="50" t="s">
        <v>907</v>
      </c>
      <c r="I240" s="51">
        <v>43537</v>
      </c>
      <c r="J240" s="52"/>
      <c r="K240" s="116"/>
      <c r="L240" s="111"/>
      <c r="M240" s="111"/>
      <c r="N240" s="112"/>
      <c r="O240" s="113"/>
      <c r="P240" s="29"/>
      <c r="Q240" s="99"/>
    </row>
    <row r="241" spans="1:9" s="59" customFormat="1" ht="12.75" customHeight="1">
      <c r="A241" s="51">
        <v>43524</v>
      </c>
      <c r="B241" s="109">
        <v>6001</v>
      </c>
      <c r="C241" s="46">
        <v>522000</v>
      </c>
      <c r="D241" s="107">
        <v>1300</v>
      </c>
      <c r="E241" s="107"/>
      <c r="F241" s="738" t="s">
        <v>391</v>
      </c>
      <c r="G241" s="49">
        <v>366</v>
      </c>
      <c r="H241" s="50" t="s">
        <v>67</v>
      </c>
      <c r="I241" s="51">
        <v>43506</v>
      </c>
    </row>
    <row r="242" spans="1:9" s="59" customFormat="1" ht="12.75" customHeight="1">
      <c r="A242" s="51">
        <v>43524</v>
      </c>
      <c r="B242" s="109">
        <v>6001</v>
      </c>
      <c r="C242" s="46">
        <v>366000</v>
      </c>
      <c r="D242" s="107"/>
      <c r="E242" s="107">
        <v>1300</v>
      </c>
      <c r="F242" s="738" t="s">
        <v>391</v>
      </c>
      <c r="G242" s="49">
        <v>522</v>
      </c>
      <c r="H242" s="50" t="s">
        <v>67</v>
      </c>
      <c r="I242" s="51">
        <v>43506</v>
      </c>
    </row>
    <row r="243" spans="1:9" s="59" customFormat="1" ht="12.75" customHeight="1">
      <c r="A243" s="51">
        <v>43524</v>
      </c>
      <c r="B243" s="109">
        <v>6001</v>
      </c>
      <c r="C243" s="46">
        <v>336100</v>
      </c>
      <c r="D243" s="107"/>
      <c r="E243" s="107">
        <v>52</v>
      </c>
      <c r="F243" s="738" t="s">
        <v>392</v>
      </c>
      <c r="G243" s="49">
        <v>366</v>
      </c>
      <c r="H243" s="50" t="s">
        <v>67</v>
      </c>
      <c r="I243" s="51">
        <v>43506</v>
      </c>
    </row>
    <row r="244" spans="1:9" s="59" customFormat="1" ht="12.75" customHeight="1">
      <c r="A244" s="51">
        <v>43524</v>
      </c>
      <c r="B244" s="109">
        <v>6001</v>
      </c>
      <c r="C244" s="46">
        <v>336200</v>
      </c>
      <c r="D244" s="107"/>
      <c r="E244" s="107">
        <v>18.2</v>
      </c>
      <c r="F244" s="738" t="s">
        <v>393</v>
      </c>
      <c r="G244" s="49">
        <v>366</v>
      </c>
      <c r="H244" s="50" t="s">
        <v>67</v>
      </c>
      <c r="I244" s="51">
        <v>43506</v>
      </c>
    </row>
    <row r="245" spans="1:9" s="59" customFormat="1" ht="12.75" customHeight="1">
      <c r="A245" s="51">
        <v>43524</v>
      </c>
      <c r="B245" s="109">
        <v>6001</v>
      </c>
      <c r="C245" s="46">
        <v>336200</v>
      </c>
      <c r="D245" s="107"/>
      <c r="E245" s="107">
        <v>52</v>
      </c>
      <c r="F245" s="738" t="s">
        <v>394</v>
      </c>
      <c r="G245" s="49">
        <v>366</v>
      </c>
      <c r="H245" s="50" t="s">
        <v>67</v>
      </c>
      <c r="I245" s="51">
        <v>43506</v>
      </c>
    </row>
    <row r="246" spans="1:9" s="59" customFormat="1" ht="12.75" customHeight="1">
      <c r="A246" s="51">
        <v>43524</v>
      </c>
      <c r="B246" s="109">
        <v>6001</v>
      </c>
      <c r="C246" s="46">
        <v>336200</v>
      </c>
      <c r="D246" s="107"/>
      <c r="E246" s="107">
        <v>39</v>
      </c>
      <c r="F246" s="738" t="s">
        <v>395</v>
      </c>
      <c r="G246" s="49">
        <v>366</v>
      </c>
      <c r="H246" s="50" t="s">
        <v>67</v>
      </c>
      <c r="I246" s="51">
        <v>43506</v>
      </c>
    </row>
    <row r="247" spans="1:9" s="59" customFormat="1" ht="12.75" customHeight="1">
      <c r="A247" s="51">
        <v>43524</v>
      </c>
      <c r="B247" s="109">
        <v>6001</v>
      </c>
      <c r="C247" s="46">
        <v>336200</v>
      </c>
      <c r="D247" s="107"/>
      <c r="E247" s="107">
        <v>13</v>
      </c>
      <c r="F247" s="738" t="s">
        <v>396</v>
      </c>
      <c r="G247" s="49">
        <v>366</v>
      </c>
      <c r="H247" s="50" t="s">
        <v>67</v>
      </c>
      <c r="I247" s="51">
        <v>43506</v>
      </c>
    </row>
    <row r="248" spans="1:9" s="59" customFormat="1" ht="12.75" customHeight="1">
      <c r="A248" s="51">
        <v>43524</v>
      </c>
      <c r="B248" s="109">
        <v>6001</v>
      </c>
      <c r="C248" s="46">
        <v>342000</v>
      </c>
      <c r="D248" s="107"/>
      <c r="E248" s="107">
        <v>89.22</v>
      </c>
      <c r="F248" s="738" t="s">
        <v>400</v>
      </c>
      <c r="G248" s="49">
        <v>366</v>
      </c>
      <c r="H248" s="50" t="s">
        <v>67</v>
      </c>
      <c r="I248" s="51">
        <v>43506</v>
      </c>
    </row>
    <row r="249" spans="1:9" s="59" customFormat="1" ht="12.75" customHeight="1">
      <c r="A249" s="51">
        <v>43524</v>
      </c>
      <c r="B249" s="109">
        <v>6001</v>
      </c>
      <c r="C249" s="46">
        <v>366000</v>
      </c>
      <c r="D249" s="107">
        <v>263.42</v>
      </c>
      <c r="E249" s="107"/>
      <c r="F249" s="738" t="s">
        <v>391</v>
      </c>
      <c r="G249" s="49">
        <v>336</v>
      </c>
      <c r="H249" s="50" t="s">
        <v>67</v>
      </c>
      <c r="I249" s="51">
        <v>43506</v>
      </c>
    </row>
    <row r="250" spans="1:9" s="59" customFormat="1" ht="12.75" customHeight="1">
      <c r="A250" s="51">
        <v>43524</v>
      </c>
      <c r="B250" s="109">
        <v>6001</v>
      </c>
      <c r="C250" s="46">
        <v>524000</v>
      </c>
      <c r="D250" s="107">
        <v>454.34</v>
      </c>
      <c r="E250" s="107"/>
      <c r="F250" s="738" t="s">
        <v>391</v>
      </c>
      <c r="G250" s="49">
        <v>336</v>
      </c>
      <c r="H250" s="50" t="s">
        <v>67</v>
      </c>
      <c r="I250" s="51">
        <v>43506</v>
      </c>
    </row>
    <row r="251" spans="1:9" s="59" customFormat="1" ht="12.75" customHeight="1">
      <c r="A251" s="51">
        <v>43524</v>
      </c>
      <c r="B251" s="109">
        <v>6001</v>
      </c>
      <c r="C251" s="46">
        <v>336100</v>
      </c>
      <c r="D251" s="107"/>
      <c r="E251" s="107">
        <v>130</v>
      </c>
      <c r="F251" s="738" t="s">
        <v>392</v>
      </c>
      <c r="G251" s="49">
        <v>524</v>
      </c>
      <c r="H251" s="50" t="s">
        <v>67</v>
      </c>
      <c r="I251" s="51">
        <v>43506</v>
      </c>
    </row>
    <row r="252" spans="1:9" s="59" customFormat="1" ht="12.75" customHeight="1">
      <c r="A252" s="51">
        <v>43524</v>
      </c>
      <c r="B252" s="109">
        <v>6001</v>
      </c>
      <c r="C252" s="46">
        <v>336200</v>
      </c>
      <c r="D252" s="107"/>
      <c r="E252" s="107">
        <v>18.2</v>
      </c>
      <c r="F252" s="738" t="s">
        <v>393</v>
      </c>
      <c r="G252" s="49">
        <v>524</v>
      </c>
      <c r="H252" s="50" t="s">
        <v>67</v>
      </c>
      <c r="I252" s="51">
        <v>43506</v>
      </c>
    </row>
    <row r="253" spans="1:9" s="59" customFormat="1" ht="12.75" customHeight="1">
      <c r="A253" s="51">
        <v>43524</v>
      </c>
      <c r="B253" s="109">
        <v>6001</v>
      </c>
      <c r="C253" s="46">
        <v>336200</v>
      </c>
      <c r="D253" s="107"/>
      <c r="E253" s="107">
        <v>182</v>
      </c>
      <c r="F253" s="738" t="s">
        <v>394</v>
      </c>
      <c r="G253" s="49">
        <v>524</v>
      </c>
      <c r="H253" s="50" t="s">
        <v>67</v>
      </c>
      <c r="I253" s="51">
        <v>43506</v>
      </c>
    </row>
    <row r="254" spans="1:9" s="59" customFormat="1" ht="12.75" customHeight="1">
      <c r="A254" s="51">
        <v>43524</v>
      </c>
      <c r="B254" s="109">
        <v>6001</v>
      </c>
      <c r="C254" s="46">
        <v>336200</v>
      </c>
      <c r="D254" s="107"/>
      <c r="E254" s="107">
        <v>39</v>
      </c>
      <c r="F254" s="738" t="s">
        <v>395</v>
      </c>
      <c r="G254" s="49">
        <v>524</v>
      </c>
      <c r="H254" s="50" t="s">
        <v>67</v>
      </c>
      <c r="I254" s="51">
        <v>43506</v>
      </c>
    </row>
    <row r="255" spans="1:9" s="59" customFormat="1" ht="12.75" customHeight="1">
      <c r="A255" s="51">
        <v>43524</v>
      </c>
      <c r="B255" s="109">
        <v>6001</v>
      </c>
      <c r="C255" s="46">
        <v>336200</v>
      </c>
      <c r="D255" s="107"/>
      <c r="E255" s="107">
        <v>13</v>
      </c>
      <c r="F255" s="738" t="s">
        <v>396</v>
      </c>
      <c r="G255" s="49">
        <v>524</v>
      </c>
      <c r="H255" s="50" t="s">
        <v>67</v>
      </c>
      <c r="I255" s="51">
        <v>43506</v>
      </c>
    </row>
    <row r="256" spans="1:9" s="59" customFormat="1" ht="12.75" customHeight="1">
      <c r="A256" s="51">
        <v>43524</v>
      </c>
      <c r="B256" s="109">
        <v>6001</v>
      </c>
      <c r="C256" s="46">
        <v>336200</v>
      </c>
      <c r="D256" s="107"/>
      <c r="E256" s="107">
        <v>10.4</v>
      </c>
      <c r="F256" s="738" t="s">
        <v>397</v>
      </c>
      <c r="G256" s="49">
        <v>524</v>
      </c>
      <c r="H256" s="50" t="s">
        <v>67</v>
      </c>
      <c r="I256" s="51">
        <v>43506</v>
      </c>
    </row>
    <row r="257" spans="1:10" s="59" customFormat="1" ht="12.75" customHeight="1">
      <c r="A257" s="51">
        <v>43524</v>
      </c>
      <c r="B257" s="109">
        <v>6001</v>
      </c>
      <c r="C257" s="46">
        <v>336200</v>
      </c>
      <c r="D257" s="107"/>
      <c r="E257" s="107">
        <v>61.74</v>
      </c>
      <c r="F257" s="738" t="s">
        <v>398</v>
      </c>
      <c r="G257" s="49">
        <v>524</v>
      </c>
      <c r="H257" s="50" t="s">
        <v>67</v>
      </c>
      <c r="I257" s="51">
        <v>43506</v>
      </c>
    </row>
    <row r="258" spans="1:10" s="59" customFormat="1" ht="12.75" customHeight="1">
      <c r="A258" s="51">
        <v>43524</v>
      </c>
      <c r="B258" s="109">
        <v>6001</v>
      </c>
      <c r="C258" s="46">
        <v>527000</v>
      </c>
      <c r="D258" s="107">
        <v>7.8</v>
      </c>
      <c r="E258" s="107"/>
      <c r="F258" s="738" t="s">
        <v>399</v>
      </c>
      <c r="G258" s="49">
        <v>472</v>
      </c>
      <c r="H258" s="50" t="s">
        <v>67</v>
      </c>
      <c r="I258" s="51">
        <v>43506</v>
      </c>
    </row>
    <row r="259" spans="1:10" s="59" customFormat="1" ht="12.75" customHeight="1">
      <c r="A259" s="51">
        <v>43524</v>
      </c>
      <c r="B259" s="109">
        <v>6001</v>
      </c>
      <c r="C259" s="46">
        <v>472000</v>
      </c>
      <c r="D259" s="107"/>
      <c r="E259" s="107">
        <v>7.8</v>
      </c>
      <c r="F259" s="738" t="s">
        <v>399</v>
      </c>
      <c r="G259" s="49">
        <v>527</v>
      </c>
      <c r="H259" s="50" t="s">
        <v>67</v>
      </c>
      <c r="I259" s="51">
        <v>43506</v>
      </c>
    </row>
    <row r="260" spans="1:10" s="48" customFormat="1" ht="12.75" customHeight="1">
      <c r="A260" s="51">
        <v>43524</v>
      </c>
      <c r="B260" s="45">
        <v>221002</v>
      </c>
      <c r="C260" s="46">
        <v>221000</v>
      </c>
      <c r="D260" s="107">
        <v>40</v>
      </c>
      <c r="E260" s="107"/>
      <c r="F260" s="746" t="s">
        <v>28</v>
      </c>
      <c r="G260" s="49">
        <v>221</v>
      </c>
      <c r="H260" s="50" t="s">
        <v>68</v>
      </c>
      <c r="I260" s="51">
        <v>43524</v>
      </c>
    </row>
    <row r="261" spans="1:10" s="48" customFormat="1" ht="12.75" customHeight="1">
      <c r="A261" s="51">
        <v>43524</v>
      </c>
      <c r="B261" s="45">
        <v>221002</v>
      </c>
      <c r="C261" s="46">
        <v>221000</v>
      </c>
      <c r="D261" s="107"/>
      <c r="E261" s="107">
        <v>1468.83</v>
      </c>
      <c r="F261" s="746" t="s">
        <v>28</v>
      </c>
      <c r="G261" s="49">
        <v>221</v>
      </c>
      <c r="H261" s="50" t="s">
        <v>68</v>
      </c>
      <c r="I261" s="51">
        <v>43524</v>
      </c>
    </row>
    <row r="262" spans="1:10" s="48" customFormat="1" ht="12.75" customHeight="1">
      <c r="A262" s="51">
        <v>43524</v>
      </c>
      <c r="B262" s="45">
        <v>221002</v>
      </c>
      <c r="C262" s="46">
        <v>221000</v>
      </c>
      <c r="D262" s="107"/>
      <c r="E262" s="107">
        <v>6.08</v>
      </c>
      <c r="F262" s="746" t="s">
        <v>28</v>
      </c>
      <c r="G262" s="49">
        <v>221</v>
      </c>
      <c r="H262" s="50" t="s">
        <v>68</v>
      </c>
      <c r="I262" s="51">
        <v>43524</v>
      </c>
    </row>
    <row r="263" spans="1:10" s="48" customFormat="1" ht="12.75" customHeight="1">
      <c r="A263" s="51">
        <v>43524</v>
      </c>
      <c r="B263" s="45">
        <v>221002</v>
      </c>
      <c r="C263" s="46">
        <v>321000</v>
      </c>
      <c r="D263" s="107">
        <v>34</v>
      </c>
      <c r="E263" s="107"/>
      <c r="F263" s="746" t="s">
        <v>20</v>
      </c>
      <c r="G263" s="49">
        <v>221</v>
      </c>
      <c r="H263" s="50" t="s">
        <v>880</v>
      </c>
      <c r="I263" s="51">
        <v>43497</v>
      </c>
    </row>
    <row r="264" spans="1:10" s="48" customFormat="1" ht="12.75" customHeight="1">
      <c r="A264" s="51">
        <v>43524</v>
      </c>
      <c r="B264" s="45">
        <v>221002</v>
      </c>
      <c r="C264" s="46">
        <v>321000</v>
      </c>
      <c r="D264" s="107">
        <v>13.28</v>
      </c>
      <c r="E264" s="107"/>
      <c r="F264" s="746" t="s">
        <v>20</v>
      </c>
      <c r="G264" s="49">
        <v>221</v>
      </c>
      <c r="H264" s="50" t="s">
        <v>883</v>
      </c>
      <c r="I264" s="51">
        <v>43497</v>
      </c>
    </row>
    <row r="265" spans="1:10" s="48" customFormat="1" ht="12.75" customHeight="1">
      <c r="A265" s="51">
        <v>43524</v>
      </c>
      <c r="B265" s="45">
        <v>221002</v>
      </c>
      <c r="C265" s="46">
        <v>321000</v>
      </c>
      <c r="D265" s="107">
        <v>58.8</v>
      </c>
      <c r="E265" s="107"/>
      <c r="F265" s="746" t="s">
        <v>629</v>
      </c>
      <c r="G265" s="49">
        <v>221</v>
      </c>
      <c r="H265" s="50" t="s">
        <v>893</v>
      </c>
      <c r="I265" s="51">
        <v>43501</v>
      </c>
    </row>
    <row r="266" spans="1:10" s="48" customFormat="1" ht="12.75" customHeight="1">
      <c r="A266" s="51">
        <v>43524</v>
      </c>
      <c r="B266" s="45">
        <v>221002</v>
      </c>
      <c r="C266" s="46">
        <v>321000</v>
      </c>
      <c r="D266" s="107">
        <v>28.8</v>
      </c>
      <c r="E266" s="107"/>
      <c r="F266" s="738" t="s">
        <v>698</v>
      </c>
      <c r="G266" s="49">
        <v>221</v>
      </c>
      <c r="H266" s="50" t="s">
        <v>895</v>
      </c>
      <c r="I266" s="51">
        <v>43507</v>
      </c>
    </row>
    <row r="267" spans="1:10" s="48" customFormat="1" ht="12.75" customHeight="1">
      <c r="A267" s="51">
        <v>43524</v>
      </c>
      <c r="B267" s="45">
        <v>221002</v>
      </c>
      <c r="C267" s="46">
        <v>342000</v>
      </c>
      <c r="D267" s="107">
        <v>89.22</v>
      </c>
      <c r="E267" s="107"/>
      <c r="F267" s="740" t="s">
        <v>400</v>
      </c>
      <c r="G267" s="49">
        <v>221</v>
      </c>
      <c r="H267" s="50" t="s">
        <v>67</v>
      </c>
      <c r="I267" s="51">
        <v>43507</v>
      </c>
    </row>
    <row r="268" spans="1:10" s="48" customFormat="1" ht="12.75" customHeight="1">
      <c r="A268" s="51">
        <v>43524</v>
      </c>
      <c r="B268" s="45">
        <v>221002</v>
      </c>
      <c r="C268" s="46">
        <v>321000</v>
      </c>
      <c r="D268" s="107">
        <v>135</v>
      </c>
      <c r="E268" s="107"/>
      <c r="F268" s="739" t="s">
        <v>699</v>
      </c>
      <c r="G268" s="49">
        <v>221</v>
      </c>
      <c r="H268" s="50" t="s">
        <v>889</v>
      </c>
      <c r="I268" s="51">
        <v>43507</v>
      </c>
    </row>
    <row r="269" spans="1:10" s="48" customFormat="1" ht="12.75" customHeight="1">
      <c r="A269" s="51">
        <v>43524</v>
      </c>
      <c r="B269" s="45">
        <v>221002</v>
      </c>
      <c r="C269" s="46">
        <v>261000</v>
      </c>
      <c r="D269" s="107">
        <v>150</v>
      </c>
      <c r="E269" s="107"/>
      <c r="F269" s="740" t="s">
        <v>69</v>
      </c>
      <c r="G269" s="49">
        <v>221</v>
      </c>
      <c r="H269" s="50" t="s">
        <v>68</v>
      </c>
      <c r="I269" s="51">
        <v>43504</v>
      </c>
    </row>
    <row r="270" spans="1:10" s="48" customFormat="1" ht="12.75" customHeight="1">
      <c r="A270" s="51">
        <v>43524</v>
      </c>
      <c r="B270" s="45">
        <v>221002</v>
      </c>
      <c r="C270" s="46">
        <v>336100</v>
      </c>
      <c r="D270" s="107">
        <v>182</v>
      </c>
      <c r="E270" s="107"/>
      <c r="F270" s="740" t="s">
        <v>392</v>
      </c>
      <c r="G270" s="49">
        <v>221</v>
      </c>
      <c r="H270" s="50" t="s">
        <v>67</v>
      </c>
      <c r="I270" s="51">
        <v>43507</v>
      </c>
    </row>
    <row r="271" spans="1:10" s="48" customFormat="1" ht="12.75" customHeight="1">
      <c r="A271" s="51">
        <v>43524</v>
      </c>
      <c r="B271" s="45">
        <v>221002</v>
      </c>
      <c r="C271" s="46">
        <v>321100</v>
      </c>
      <c r="D271" s="107">
        <v>249.55</v>
      </c>
      <c r="E271" s="107"/>
      <c r="F271" s="740" t="s">
        <v>536</v>
      </c>
      <c r="G271" s="49">
        <v>221</v>
      </c>
      <c r="H271" s="50" t="s">
        <v>31</v>
      </c>
      <c r="I271" s="51">
        <v>43507</v>
      </c>
    </row>
    <row r="272" spans="1:10" s="48" customFormat="1" ht="12.75" customHeight="1">
      <c r="A272" s="51">
        <v>43524</v>
      </c>
      <c r="B272" s="45">
        <v>221002</v>
      </c>
      <c r="C272" s="46">
        <v>321000</v>
      </c>
      <c r="D272" s="107">
        <v>36.64</v>
      </c>
      <c r="E272" s="107"/>
      <c r="F272" s="738" t="s">
        <v>700</v>
      </c>
      <c r="G272" s="49">
        <v>221</v>
      </c>
      <c r="H272" s="50" t="s">
        <v>891</v>
      </c>
      <c r="I272" s="51">
        <v>43514</v>
      </c>
      <c r="J272" s="118"/>
    </row>
    <row r="273" spans="1:14" s="48" customFormat="1" ht="12.75" customHeight="1">
      <c r="A273" s="51">
        <v>43524</v>
      </c>
      <c r="B273" s="45">
        <v>221002</v>
      </c>
      <c r="C273" s="46">
        <v>311000</v>
      </c>
      <c r="D273" s="107"/>
      <c r="E273" s="107">
        <v>40</v>
      </c>
      <c r="F273" s="740" t="s">
        <v>1132</v>
      </c>
      <c r="G273" s="49">
        <v>221</v>
      </c>
      <c r="H273" s="50" t="s">
        <v>1093</v>
      </c>
      <c r="I273" s="51">
        <v>43518</v>
      </c>
      <c r="J273" s="118"/>
    </row>
    <row r="274" spans="1:14" s="48" customFormat="1" ht="12.75" customHeight="1">
      <c r="A274" s="51">
        <v>43524</v>
      </c>
      <c r="B274" s="45">
        <v>221002</v>
      </c>
      <c r="C274" s="46">
        <v>321000</v>
      </c>
      <c r="D274" s="107">
        <v>45</v>
      </c>
      <c r="E274" s="107"/>
      <c r="F274" s="746" t="s">
        <v>701</v>
      </c>
      <c r="G274" s="49">
        <v>221</v>
      </c>
      <c r="H274" s="50" t="s">
        <v>897</v>
      </c>
      <c r="I274" s="51">
        <v>43521</v>
      </c>
      <c r="J274" s="118"/>
    </row>
    <row r="275" spans="1:14" s="48" customFormat="1" ht="12.75" customHeight="1">
      <c r="A275" s="51">
        <v>43524</v>
      </c>
      <c r="B275" s="45">
        <v>221002</v>
      </c>
      <c r="C275" s="46">
        <v>336200</v>
      </c>
      <c r="D275" s="107">
        <v>446.54</v>
      </c>
      <c r="E275" s="107"/>
      <c r="F275" s="746" t="s">
        <v>71</v>
      </c>
      <c r="G275" s="49">
        <v>221</v>
      </c>
      <c r="H275" s="50" t="s">
        <v>67</v>
      </c>
      <c r="I275" s="51">
        <v>43521</v>
      </c>
    </row>
    <row r="276" spans="1:14" s="48" customFormat="1" ht="12.75" customHeight="1">
      <c r="A276" s="51">
        <v>43524</v>
      </c>
      <c r="B276" s="45">
        <v>221002</v>
      </c>
      <c r="C276" s="46">
        <v>568000</v>
      </c>
      <c r="D276" s="107">
        <v>5.9</v>
      </c>
      <c r="E276" s="107"/>
      <c r="F276" s="746" t="s">
        <v>32</v>
      </c>
      <c r="G276" s="49">
        <v>221</v>
      </c>
      <c r="H276" s="50" t="s">
        <v>68</v>
      </c>
      <c r="I276" s="51">
        <v>43524</v>
      </c>
      <c r="M276" s="72"/>
    </row>
    <row r="277" spans="1:14" s="48" customFormat="1" ht="12.75" customHeight="1">
      <c r="A277" s="51">
        <v>43524</v>
      </c>
      <c r="B277" s="45">
        <v>221002</v>
      </c>
      <c r="C277" s="46">
        <v>568000</v>
      </c>
      <c r="D277" s="107">
        <v>0.18</v>
      </c>
      <c r="E277" s="107"/>
      <c r="F277" s="746" t="s">
        <v>33</v>
      </c>
      <c r="G277" s="49">
        <v>221</v>
      </c>
      <c r="H277" s="50" t="s">
        <v>68</v>
      </c>
      <c r="I277" s="51">
        <v>43524</v>
      </c>
      <c r="M277" s="59"/>
    </row>
    <row r="278" spans="1:14" s="48" customFormat="1" ht="12.75" customHeight="1">
      <c r="A278" s="51">
        <v>43524</v>
      </c>
      <c r="B278" s="45">
        <v>211002</v>
      </c>
      <c r="C278" s="46">
        <v>211000</v>
      </c>
      <c r="D278" s="107">
        <v>1185.4000000000001</v>
      </c>
      <c r="E278" s="107"/>
      <c r="F278" s="746" t="s">
        <v>28</v>
      </c>
      <c r="G278" s="49">
        <v>211</v>
      </c>
      <c r="H278" s="50" t="s">
        <v>36</v>
      </c>
      <c r="I278" s="51">
        <v>43524</v>
      </c>
      <c r="M278" s="79"/>
    </row>
    <row r="279" spans="1:14" s="48" customFormat="1" ht="12.75" customHeight="1">
      <c r="A279" s="51">
        <v>43524</v>
      </c>
      <c r="B279" s="45">
        <v>211002</v>
      </c>
      <c r="C279" s="46">
        <v>211000</v>
      </c>
      <c r="D279" s="107"/>
      <c r="E279" s="107">
        <v>1890.19</v>
      </c>
      <c r="F279" s="746" t="s">
        <v>28</v>
      </c>
      <c r="G279" s="49">
        <v>211</v>
      </c>
      <c r="H279" s="50" t="s">
        <v>36</v>
      </c>
      <c r="I279" s="51">
        <v>43524</v>
      </c>
      <c r="M279" s="79"/>
    </row>
    <row r="280" spans="1:14" s="48" customFormat="1" ht="12.75" customHeight="1">
      <c r="A280" s="51">
        <v>43524</v>
      </c>
      <c r="B280" s="45">
        <v>211002</v>
      </c>
      <c r="C280" s="46">
        <v>518000</v>
      </c>
      <c r="D280" s="107">
        <v>2</v>
      </c>
      <c r="E280" s="107"/>
      <c r="F280" s="602" t="s">
        <v>35</v>
      </c>
      <c r="G280" s="49">
        <v>211</v>
      </c>
      <c r="H280" s="50" t="s">
        <v>86</v>
      </c>
      <c r="I280" s="51">
        <v>43500</v>
      </c>
      <c r="M280" s="79"/>
    </row>
    <row r="281" spans="1:14" s="48" customFormat="1" ht="12.75" customHeight="1">
      <c r="A281" s="51">
        <v>43524</v>
      </c>
      <c r="B281" s="45">
        <v>211002</v>
      </c>
      <c r="C281" s="46">
        <v>501221</v>
      </c>
      <c r="D281" s="107">
        <v>40</v>
      </c>
      <c r="E281" s="122"/>
      <c r="F281" s="602" t="s">
        <v>75</v>
      </c>
      <c r="G281" s="49">
        <v>211</v>
      </c>
      <c r="H281" s="50" t="s">
        <v>46</v>
      </c>
      <c r="I281" s="51">
        <v>43501</v>
      </c>
      <c r="M281" s="79"/>
    </row>
    <row r="282" spans="1:14" s="48" customFormat="1" ht="12.75" customHeight="1">
      <c r="A282" s="51">
        <v>43524</v>
      </c>
      <c r="B282" s="45">
        <v>211002</v>
      </c>
      <c r="C282" s="46">
        <v>501900</v>
      </c>
      <c r="D282" s="79">
        <v>10</v>
      </c>
      <c r="E282" s="72"/>
      <c r="F282" s="602" t="s">
        <v>77</v>
      </c>
      <c r="G282" s="49">
        <v>211</v>
      </c>
      <c r="H282" s="50" t="s">
        <v>46</v>
      </c>
      <c r="I282" s="51">
        <v>43501</v>
      </c>
      <c r="M282" s="79"/>
    </row>
    <row r="283" spans="1:14" s="48" customFormat="1" ht="12.75" customHeight="1">
      <c r="A283" s="51">
        <v>43524</v>
      </c>
      <c r="B283" s="45">
        <v>211002</v>
      </c>
      <c r="C283" s="46">
        <v>538200</v>
      </c>
      <c r="D283" s="107">
        <v>4</v>
      </c>
      <c r="E283" s="107"/>
      <c r="F283" s="602" t="s">
        <v>631</v>
      </c>
      <c r="G283" s="49">
        <v>211</v>
      </c>
      <c r="H283" s="50" t="s">
        <v>104</v>
      </c>
      <c r="I283" s="51">
        <v>43502</v>
      </c>
      <c r="M283" s="79"/>
    </row>
    <row r="284" spans="1:14" s="48" customFormat="1" ht="12.75" customHeight="1">
      <c r="A284" s="51">
        <v>43524</v>
      </c>
      <c r="B284" s="45">
        <v>211002</v>
      </c>
      <c r="C284" s="46">
        <v>538100</v>
      </c>
      <c r="D284" s="107">
        <v>51</v>
      </c>
      <c r="E284" s="107"/>
      <c r="F284" s="602" t="s">
        <v>632</v>
      </c>
      <c r="G284" s="49">
        <v>211</v>
      </c>
      <c r="H284" s="50" t="s">
        <v>105</v>
      </c>
      <c r="I284" s="51">
        <v>43503</v>
      </c>
      <c r="M284" s="79"/>
    </row>
    <row r="285" spans="1:14" s="48" customFormat="1" ht="12.75" customHeight="1">
      <c r="A285" s="51">
        <v>43524</v>
      </c>
      <c r="B285" s="45">
        <v>211002</v>
      </c>
      <c r="C285" s="46">
        <v>501222</v>
      </c>
      <c r="D285" s="79">
        <v>39.76</v>
      </c>
      <c r="E285" s="63"/>
      <c r="F285" s="602" t="s">
        <v>1185</v>
      </c>
      <c r="G285" s="49">
        <v>211</v>
      </c>
      <c r="H285" s="50" t="s">
        <v>106</v>
      </c>
      <c r="I285" s="51">
        <v>43503</v>
      </c>
      <c r="M285" s="79"/>
    </row>
    <row r="286" spans="1:14" s="48" customFormat="1" ht="12.75" customHeight="1">
      <c r="A286" s="51">
        <v>43524</v>
      </c>
      <c r="B286" s="45">
        <v>211002</v>
      </c>
      <c r="C286" s="46">
        <v>501900</v>
      </c>
      <c r="D286" s="79">
        <v>9.94</v>
      </c>
      <c r="E286" s="63"/>
      <c r="F286" s="602" t="s">
        <v>1186</v>
      </c>
      <c r="G286" s="49">
        <v>211</v>
      </c>
      <c r="H286" s="50" t="s">
        <v>106</v>
      </c>
      <c r="I286" s="51">
        <v>43503</v>
      </c>
      <c r="M286" s="79"/>
    </row>
    <row r="287" spans="1:14" s="48" customFormat="1" ht="12.75" customHeight="1">
      <c r="A287" s="51">
        <v>43524</v>
      </c>
      <c r="B287" s="45">
        <v>211002</v>
      </c>
      <c r="C287" s="46">
        <v>261000</v>
      </c>
      <c r="D287" s="107"/>
      <c r="E287" s="107">
        <v>150</v>
      </c>
      <c r="F287" s="602" t="s">
        <v>69</v>
      </c>
      <c r="G287" s="49">
        <v>211</v>
      </c>
      <c r="H287" s="50" t="s">
        <v>103</v>
      </c>
      <c r="I287" s="51">
        <v>43504</v>
      </c>
      <c r="M287" s="79"/>
    </row>
    <row r="288" spans="1:14" s="48" customFormat="1" ht="12.75" customHeight="1">
      <c r="A288" s="51">
        <v>43524</v>
      </c>
      <c r="B288" s="45">
        <v>211002</v>
      </c>
      <c r="C288" s="46">
        <v>366000</v>
      </c>
      <c r="D288" s="107">
        <v>1036.58</v>
      </c>
      <c r="E288" s="122"/>
      <c r="F288" s="750" t="s">
        <v>391</v>
      </c>
      <c r="G288" s="49">
        <v>211</v>
      </c>
      <c r="H288" s="50" t="s">
        <v>67</v>
      </c>
      <c r="I288" s="51">
        <v>43506</v>
      </c>
      <c r="J288" s="67"/>
      <c r="K288" s="120"/>
      <c r="L288" s="26"/>
      <c r="M288" s="64"/>
      <c r="N288" s="119"/>
    </row>
    <row r="289" spans="1:20" s="48" customFormat="1" ht="12.75" customHeight="1">
      <c r="A289" s="51">
        <v>43524</v>
      </c>
      <c r="B289" s="45">
        <v>211002</v>
      </c>
      <c r="C289" s="46">
        <v>501000</v>
      </c>
      <c r="D289" s="107">
        <v>8.8000000000000007</v>
      </c>
      <c r="E289" s="107"/>
      <c r="F289" s="602" t="s">
        <v>518</v>
      </c>
      <c r="G289" s="49">
        <v>211</v>
      </c>
      <c r="H289" s="50" t="s">
        <v>107</v>
      </c>
      <c r="I289" s="51">
        <v>43509</v>
      </c>
      <c r="M289" s="79"/>
    </row>
    <row r="290" spans="1:20" s="48" customFormat="1" ht="12.75" customHeight="1">
      <c r="A290" s="51">
        <v>43524</v>
      </c>
      <c r="B290" s="45">
        <v>211002</v>
      </c>
      <c r="C290" s="46">
        <v>501000</v>
      </c>
      <c r="D290" s="107">
        <v>17.989999999999998</v>
      </c>
      <c r="E290" s="107"/>
      <c r="F290" s="602" t="s">
        <v>639</v>
      </c>
      <c r="G290" s="49">
        <v>211</v>
      </c>
      <c r="H290" s="50" t="s">
        <v>1187</v>
      </c>
      <c r="I290" s="51">
        <v>43509</v>
      </c>
      <c r="M290" s="79"/>
    </row>
    <row r="291" spans="1:20" s="64" customFormat="1" ht="12.75" customHeight="1">
      <c r="A291" s="51">
        <v>43524</v>
      </c>
      <c r="B291" s="45">
        <v>211002</v>
      </c>
      <c r="C291" s="46">
        <v>213100</v>
      </c>
      <c r="D291" s="79"/>
      <c r="E291" s="119">
        <v>17.7</v>
      </c>
      <c r="F291" s="602" t="s">
        <v>72</v>
      </c>
      <c r="G291" s="49">
        <v>211</v>
      </c>
      <c r="H291" s="50" t="s">
        <v>108</v>
      </c>
      <c r="I291" s="29">
        <v>43511</v>
      </c>
      <c r="M291" s="48"/>
      <c r="N291" s="119"/>
      <c r="O291" s="79"/>
      <c r="P291" s="48"/>
      <c r="Q291" s="48"/>
      <c r="R291" s="48"/>
      <c r="S291" s="48"/>
      <c r="T291" s="48"/>
    </row>
    <row r="292" spans="1:20" s="64" customFormat="1" ht="12.75" customHeight="1">
      <c r="A292" s="51">
        <v>43524</v>
      </c>
      <c r="B292" s="45">
        <v>211002</v>
      </c>
      <c r="C292" s="46">
        <v>213100</v>
      </c>
      <c r="D292" s="79"/>
      <c r="E292" s="119">
        <v>17.7</v>
      </c>
      <c r="F292" s="747" t="s">
        <v>74</v>
      </c>
      <c r="G292" s="49">
        <v>211</v>
      </c>
      <c r="H292" s="50" t="s">
        <v>108</v>
      </c>
      <c r="I292" s="29">
        <v>43511</v>
      </c>
      <c r="J292" s="67"/>
      <c r="K292" s="120"/>
      <c r="L292" s="26"/>
      <c r="M292" s="48"/>
      <c r="N292" s="119"/>
      <c r="O292" s="79"/>
      <c r="P292" s="48"/>
      <c r="Q292" s="48"/>
      <c r="R292" s="48"/>
      <c r="S292" s="48"/>
      <c r="T292" s="48"/>
    </row>
    <row r="293" spans="1:20" s="48" customFormat="1" ht="12.75" customHeight="1">
      <c r="A293" s="51">
        <v>43524</v>
      </c>
      <c r="B293" s="45">
        <v>211002</v>
      </c>
      <c r="C293" s="46">
        <v>311000</v>
      </c>
      <c r="D293" s="107"/>
      <c r="E293" s="107">
        <v>1000</v>
      </c>
      <c r="F293" s="602" t="s">
        <v>1085</v>
      </c>
      <c r="G293" s="49">
        <v>211</v>
      </c>
      <c r="H293" s="50" t="s">
        <v>1094</v>
      </c>
      <c r="I293" s="51">
        <v>43515</v>
      </c>
      <c r="M293" s="79"/>
    </row>
    <row r="294" spans="1:20" s="64" customFormat="1" ht="12.75" customHeight="1">
      <c r="A294" s="51">
        <v>43524</v>
      </c>
      <c r="B294" s="45">
        <v>211002</v>
      </c>
      <c r="C294" s="71">
        <v>321000</v>
      </c>
      <c r="D294" s="79">
        <v>419.58</v>
      </c>
      <c r="E294" s="308"/>
      <c r="F294" s="602" t="s">
        <v>973</v>
      </c>
      <c r="G294" s="169">
        <v>211</v>
      </c>
      <c r="H294" s="75" t="s">
        <v>898</v>
      </c>
      <c r="I294" s="67">
        <v>43516</v>
      </c>
      <c r="M294" s="48"/>
      <c r="N294" s="119"/>
      <c r="O294" s="79"/>
      <c r="P294" s="48"/>
      <c r="Q294" s="48"/>
      <c r="R294" s="48"/>
      <c r="S294" s="48"/>
      <c r="T294" s="48"/>
    </row>
    <row r="295" spans="1:20" s="48" customFormat="1" ht="12.75" customHeight="1">
      <c r="A295" s="51">
        <v>43524</v>
      </c>
      <c r="B295" s="45">
        <v>211002</v>
      </c>
      <c r="C295" s="71">
        <v>501221</v>
      </c>
      <c r="D295" s="72">
        <v>44.01</v>
      </c>
      <c r="E295" s="63"/>
      <c r="F295" s="602" t="s">
        <v>1183</v>
      </c>
      <c r="G295" s="169">
        <v>211</v>
      </c>
      <c r="H295" s="75" t="s">
        <v>109</v>
      </c>
      <c r="I295" s="76">
        <v>43516</v>
      </c>
      <c r="J295" s="67"/>
      <c r="K295" s="120"/>
      <c r="L295" s="121"/>
      <c r="M295" s="64"/>
      <c r="N295" s="79"/>
      <c r="O295" s="79"/>
      <c r="S295" s="64"/>
      <c r="T295" s="64"/>
    </row>
    <row r="296" spans="1:20" s="48" customFormat="1" ht="12.75" customHeight="1">
      <c r="A296" s="51">
        <v>43524</v>
      </c>
      <c r="B296" s="45">
        <v>211002</v>
      </c>
      <c r="C296" s="71">
        <v>501900</v>
      </c>
      <c r="D296" s="79">
        <v>11</v>
      </c>
      <c r="E296" s="72"/>
      <c r="F296" s="602" t="s">
        <v>1184</v>
      </c>
      <c r="G296" s="169">
        <v>211</v>
      </c>
      <c r="H296" s="75" t="s">
        <v>109</v>
      </c>
      <c r="I296" s="76">
        <v>43516</v>
      </c>
      <c r="J296" s="67"/>
      <c r="K296" s="120"/>
      <c r="L296" s="26"/>
      <c r="M296" s="64"/>
      <c r="N296" s="119"/>
      <c r="O296" s="79"/>
    </row>
    <row r="297" spans="1:20" s="64" customFormat="1" ht="12.75" customHeight="1">
      <c r="A297" s="51">
        <v>43524</v>
      </c>
      <c r="B297" s="45">
        <v>211002</v>
      </c>
      <c r="C297" s="71">
        <v>321000</v>
      </c>
      <c r="D297" s="79">
        <v>133</v>
      </c>
      <c r="E297" s="63"/>
      <c r="F297" s="602" t="s">
        <v>91</v>
      </c>
      <c r="G297" s="169">
        <v>211</v>
      </c>
      <c r="H297" s="85" t="s">
        <v>906</v>
      </c>
      <c r="I297" s="67">
        <v>43521</v>
      </c>
      <c r="J297" s="67"/>
      <c r="K297" s="120"/>
      <c r="L297" s="26"/>
      <c r="N297" s="119"/>
      <c r="O297" s="79"/>
      <c r="P297" s="48"/>
      <c r="Q297" s="48"/>
      <c r="R297" s="48"/>
      <c r="S297" s="48"/>
      <c r="T297" s="48"/>
    </row>
    <row r="298" spans="1:20" s="64" customFormat="1" ht="12.75" customHeight="1">
      <c r="A298" s="51">
        <v>43524</v>
      </c>
      <c r="B298" s="45">
        <v>211002</v>
      </c>
      <c r="C298" s="71">
        <v>501000</v>
      </c>
      <c r="D298" s="79">
        <v>2.5</v>
      </c>
      <c r="E298" s="63"/>
      <c r="F298" s="602" t="s">
        <v>640</v>
      </c>
      <c r="G298" s="169">
        <v>211</v>
      </c>
      <c r="H298" s="85" t="s">
        <v>110</v>
      </c>
      <c r="I298" s="67">
        <v>43521</v>
      </c>
      <c r="J298" s="67"/>
      <c r="K298" s="124" t="s">
        <v>60</v>
      </c>
      <c r="L298" s="125">
        <v>0.8</v>
      </c>
      <c r="M298" s="125">
        <v>0.2</v>
      </c>
      <c r="N298" s="119"/>
      <c r="O298" s="79"/>
      <c r="P298" s="48"/>
      <c r="Q298" s="48"/>
      <c r="R298" s="48"/>
      <c r="S298" s="48"/>
      <c r="T298" s="48"/>
    </row>
    <row r="299" spans="1:20" s="48" customFormat="1" ht="12.75" customHeight="1">
      <c r="A299" s="51">
        <v>43524</v>
      </c>
      <c r="B299" s="45">
        <v>211002</v>
      </c>
      <c r="C299" s="71">
        <v>538200</v>
      </c>
      <c r="D299" s="123">
        <v>10</v>
      </c>
      <c r="E299" s="63"/>
      <c r="F299" s="602" t="s">
        <v>631</v>
      </c>
      <c r="G299" s="169">
        <v>211</v>
      </c>
      <c r="H299" s="75" t="s">
        <v>111</v>
      </c>
      <c r="I299" s="76">
        <v>43522</v>
      </c>
      <c r="J299" s="67"/>
      <c r="K299" s="126">
        <v>50.03</v>
      </c>
      <c r="L299" s="127">
        <f>K299*80%</f>
        <v>40.024000000000001</v>
      </c>
      <c r="M299" s="98">
        <f>K299*20%</f>
        <v>10.006</v>
      </c>
      <c r="N299" s="119"/>
      <c r="S299" s="64"/>
      <c r="T299" s="64"/>
    </row>
    <row r="300" spans="1:20" s="48" customFormat="1" ht="12.75" customHeight="1">
      <c r="A300" s="51">
        <v>43524</v>
      </c>
      <c r="B300" s="45">
        <v>211002</v>
      </c>
      <c r="C300" s="71">
        <v>501222</v>
      </c>
      <c r="D300" s="123">
        <v>40.020000000000003</v>
      </c>
      <c r="E300" s="63"/>
      <c r="F300" s="602" t="s">
        <v>1188</v>
      </c>
      <c r="G300" s="169">
        <v>211</v>
      </c>
      <c r="H300" s="75" t="s">
        <v>112</v>
      </c>
      <c r="I300" s="76">
        <v>43522</v>
      </c>
      <c r="J300" s="67"/>
      <c r="K300" s="128"/>
      <c r="L300" s="128"/>
      <c r="M300" s="129">
        <f>L299+M299</f>
        <v>50.03</v>
      </c>
      <c r="N300" s="119"/>
      <c r="S300" s="64"/>
      <c r="T300" s="64"/>
    </row>
    <row r="301" spans="1:20" s="64" customFormat="1" ht="12.75" customHeight="1">
      <c r="A301" s="51">
        <v>43524</v>
      </c>
      <c r="B301" s="45">
        <v>211002</v>
      </c>
      <c r="C301" s="71">
        <v>501900</v>
      </c>
      <c r="D301" s="79">
        <v>10.01</v>
      </c>
      <c r="E301" s="63"/>
      <c r="F301" s="602" t="s">
        <v>1189</v>
      </c>
      <c r="G301" s="169">
        <v>211</v>
      </c>
      <c r="H301" s="85" t="s">
        <v>112</v>
      </c>
      <c r="I301" s="67">
        <v>43522</v>
      </c>
      <c r="J301" s="67"/>
      <c r="K301" s="120"/>
      <c r="L301" s="26"/>
      <c r="N301" s="119"/>
      <c r="P301" s="48"/>
      <c r="Q301" s="48"/>
      <c r="R301" s="48"/>
      <c r="S301" s="48"/>
      <c r="T301" s="48"/>
    </row>
    <row r="302" spans="1:20" s="59" customFormat="1" ht="12.75" customHeight="1">
      <c r="A302" s="51">
        <v>43524</v>
      </c>
      <c r="B302" s="109">
        <v>3002</v>
      </c>
      <c r="C302" s="46">
        <v>82000</v>
      </c>
      <c r="D302" s="107"/>
      <c r="E302" s="107">
        <v>379</v>
      </c>
      <c r="F302" s="750" t="s">
        <v>63</v>
      </c>
      <c r="G302" s="49">
        <v>551</v>
      </c>
      <c r="H302" s="50" t="s">
        <v>70</v>
      </c>
      <c r="I302" s="51">
        <v>43524</v>
      </c>
      <c r="J302" s="67"/>
      <c r="K302" s="120"/>
      <c r="L302" s="26"/>
      <c r="M302" s="64"/>
      <c r="N302" s="119"/>
    </row>
    <row r="303" spans="1:20" s="59" customFormat="1" ht="12.75" customHeight="1">
      <c r="A303" s="51">
        <v>43524</v>
      </c>
      <c r="B303" s="109">
        <v>3002</v>
      </c>
      <c r="C303" s="46">
        <v>551000</v>
      </c>
      <c r="D303" s="107">
        <v>303.2</v>
      </c>
      <c r="E303" s="107"/>
      <c r="F303" s="750" t="s">
        <v>64</v>
      </c>
      <c r="G303" s="49">
        <v>82</v>
      </c>
      <c r="H303" s="50" t="s">
        <v>70</v>
      </c>
      <c r="I303" s="51">
        <v>43524</v>
      </c>
      <c r="J303" s="67"/>
      <c r="K303" s="120"/>
      <c r="L303" s="26"/>
      <c r="M303" s="64"/>
      <c r="N303" s="119"/>
    </row>
    <row r="304" spans="1:20" s="59" customFormat="1" ht="12.75" customHeight="1">
      <c r="A304" s="51">
        <v>43524</v>
      </c>
      <c r="B304" s="109">
        <v>3002</v>
      </c>
      <c r="C304" s="46">
        <v>551900</v>
      </c>
      <c r="D304" s="107">
        <v>75.8</v>
      </c>
      <c r="E304" s="107"/>
      <c r="F304" s="750" t="s">
        <v>65</v>
      </c>
      <c r="G304" s="49">
        <v>82</v>
      </c>
      <c r="H304" s="50" t="s">
        <v>70</v>
      </c>
      <c r="I304" s="51">
        <v>43524</v>
      </c>
      <c r="J304" s="67"/>
      <c r="K304" s="120"/>
      <c r="L304" s="26"/>
      <c r="M304" s="64"/>
      <c r="N304" s="119"/>
    </row>
    <row r="305" spans="1:17" s="77" customFormat="1" ht="12.75" customHeight="1">
      <c r="A305" s="51">
        <v>43524</v>
      </c>
      <c r="B305" s="109">
        <v>3002</v>
      </c>
      <c r="C305" s="46">
        <v>321100</v>
      </c>
      <c r="D305" s="107"/>
      <c r="E305" s="107">
        <v>249.55</v>
      </c>
      <c r="F305" s="738" t="s">
        <v>536</v>
      </c>
      <c r="G305" s="55">
        <v>518</v>
      </c>
      <c r="H305" s="50" t="s">
        <v>70</v>
      </c>
      <c r="I305" s="51">
        <v>43511</v>
      </c>
      <c r="J305" s="67"/>
      <c r="K305" s="120"/>
      <c r="L305" s="26"/>
      <c r="M305" s="64"/>
      <c r="N305" s="119"/>
    </row>
    <row r="306" spans="1:17" s="77" customFormat="1" ht="12.75" customHeight="1">
      <c r="A306" s="51">
        <v>43524</v>
      </c>
      <c r="B306" s="109">
        <v>3002</v>
      </c>
      <c r="C306" s="46">
        <v>518100</v>
      </c>
      <c r="D306" s="107">
        <v>249.55</v>
      </c>
      <c r="E306" s="107"/>
      <c r="F306" s="738" t="s">
        <v>537</v>
      </c>
      <c r="G306" s="55">
        <v>321</v>
      </c>
      <c r="H306" s="50" t="s">
        <v>70</v>
      </c>
      <c r="I306" s="51">
        <v>43511</v>
      </c>
      <c r="J306" s="67"/>
      <c r="K306" s="120"/>
      <c r="L306" s="26"/>
      <c r="M306" s="64"/>
      <c r="N306" s="119"/>
    </row>
    <row r="307" spans="1:17" s="59" customFormat="1" ht="12.75" customHeight="1">
      <c r="A307" s="51">
        <v>43524</v>
      </c>
      <c r="B307" s="109">
        <v>3002</v>
      </c>
      <c r="C307" s="25">
        <v>527100</v>
      </c>
      <c r="D307" s="8">
        <v>44</v>
      </c>
      <c r="E307" s="8"/>
      <c r="F307" s="748" t="s">
        <v>87</v>
      </c>
      <c r="G307" s="55">
        <v>213</v>
      </c>
      <c r="H307" s="50" t="s">
        <v>898</v>
      </c>
      <c r="I307" s="51">
        <v>43511</v>
      </c>
      <c r="J307" s="67"/>
      <c r="K307" s="120"/>
      <c r="L307" s="26"/>
      <c r="M307" s="64"/>
      <c r="N307" s="119"/>
    </row>
    <row r="308" spans="1:17" s="59" customFormat="1" ht="12.75" customHeight="1">
      <c r="A308" s="51">
        <v>43524</v>
      </c>
      <c r="B308" s="109">
        <v>3002</v>
      </c>
      <c r="C308" s="25">
        <v>213100</v>
      </c>
      <c r="D308" s="8"/>
      <c r="E308" s="8">
        <v>44</v>
      </c>
      <c r="F308" s="748" t="s">
        <v>87</v>
      </c>
      <c r="G308" s="55">
        <v>527</v>
      </c>
      <c r="H308" s="50" t="s">
        <v>898</v>
      </c>
      <c r="I308" s="51">
        <v>43511</v>
      </c>
      <c r="J308" s="67"/>
      <c r="K308" s="120"/>
      <c r="L308" s="26"/>
      <c r="M308" s="64"/>
      <c r="N308" s="119"/>
    </row>
    <row r="309" spans="1:17" s="59" customFormat="1" ht="12.75" customHeight="1">
      <c r="A309" s="51">
        <v>43524</v>
      </c>
      <c r="B309" s="109">
        <v>3002</v>
      </c>
      <c r="C309" s="25">
        <v>472000</v>
      </c>
      <c r="D309" s="8">
        <v>0.6</v>
      </c>
      <c r="E309" s="8"/>
      <c r="F309" s="748" t="s">
        <v>88</v>
      </c>
      <c r="G309" s="55">
        <v>213</v>
      </c>
      <c r="H309" s="50" t="s">
        <v>898</v>
      </c>
      <c r="I309" s="51">
        <v>43511</v>
      </c>
      <c r="J309" s="67"/>
      <c r="K309" s="120"/>
      <c r="L309" s="26"/>
      <c r="M309" s="64"/>
      <c r="N309" s="119"/>
    </row>
    <row r="310" spans="1:17" s="59" customFormat="1" ht="12.75" customHeight="1">
      <c r="A310" s="51">
        <v>43524</v>
      </c>
      <c r="B310" s="109">
        <v>3002</v>
      </c>
      <c r="C310" s="25">
        <v>213100</v>
      </c>
      <c r="D310" s="8"/>
      <c r="E310" s="8">
        <v>0.6</v>
      </c>
      <c r="F310" s="748" t="s">
        <v>88</v>
      </c>
      <c r="G310" s="55">
        <v>472</v>
      </c>
      <c r="H310" s="50" t="s">
        <v>898</v>
      </c>
      <c r="I310" s="51">
        <v>43511</v>
      </c>
    </row>
    <row r="311" spans="1:17" s="207" customFormat="1" ht="12.75" customHeight="1">
      <c r="A311" s="200"/>
      <c r="B311" s="201"/>
      <c r="C311" s="202"/>
      <c r="D311" s="208">
        <f>SUM(D205:D310)</f>
        <v>13740.029999999997</v>
      </c>
      <c r="E311" s="208">
        <f>SUM(E205:E310)</f>
        <v>13740.03</v>
      </c>
      <c r="F311" s="751">
        <f>D311-E311</f>
        <v>0</v>
      </c>
      <c r="G311" s="205"/>
      <c r="H311" s="206"/>
      <c r="I311" s="200"/>
      <c r="J311" s="209"/>
    </row>
    <row r="312" spans="1:17" s="48" customFormat="1" ht="12.75" customHeight="1">
      <c r="A312" s="51"/>
      <c r="B312" s="45"/>
      <c r="C312" s="46"/>
      <c r="D312" s="100"/>
      <c r="E312" s="100"/>
      <c r="F312" s="752"/>
      <c r="G312" s="49"/>
      <c r="H312" s="50"/>
      <c r="I312" s="51"/>
      <c r="J312" s="52"/>
    </row>
    <row r="313" spans="1:17" s="48" customFormat="1" ht="12.75" customHeight="1">
      <c r="A313" s="167" t="s">
        <v>401</v>
      </c>
      <c r="B313" s="45"/>
      <c r="C313" s="46"/>
      <c r="D313" s="47"/>
      <c r="E313" s="47"/>
      <c r="F313" s="745"/>
      <c r="G313" s="49"/>
      <c r="H313" s="50"/>
      <c r="I313" s="51"/>
      <c r="J313" s="52"/>
    </row>
    <row r="314" spans="1:17" s="48" customFormat="1" ht="12.75" customHeight="1">
      <c r="A314" s="51">
        <v>43555</v>
      </c>
      <c r="B314" s="106" t="s">
        <v>1098</v>
      </c>
      <c r="C314" s="46">
        <v>311000</v>
      </c>
      <c r="D314" s="107">
        <v>250</v>
      </c>
      <c r="E314" s="107"/>
      <c r="F314" s="740" t="s">
        <v>1134</v>
      </c>
      <c r="G314" s="49">
        <v>602</v>
      </c>
      <c r="H314" s="50" t="s">
        <v>1098</v>
      </c>
      <c r="I314" s="51">
        <v>43563</v>
      </c>
    </row>
    <row r="315" spans="1:17" s="48" customFormat="1" ht="12.75" customHeight="1">
      <c r="A315" s="51">
        <v>43555</v>
      </c>
      <c r="B315" s="106" t="s">
        <v>1098</v>
      </c>
      <c r="C315" s="46">
        <v>602000</v>
      </c>
      <c r="D315" s="107"/>
      <c r="E315" s="107">
        <v>250</v>
      </c>
      <c r="F315" s="740" t="s">
        <v>1134</v>
      </c>
      <c r="G315" s="49">
        <v>311</v>
      </c>
      <c r="H315" s="50" t="s">
        <v>1098</v>
      </c>
      <c r="I315" s="51">
        <v>43563</v>
      </c>
    </row>
    <row r="316" spans="1:17" s="48" customFormat="1" ht="12.75" customHeight="1">
      <c r="A316" s="51">
        <v>43555</v>
      </c>
      <c r="B316" s="106" t="s">
        <v>1099</v>
      </c>
      <c r="C316" s="46">
        <v>311000</v>
      </c>
      <c r="D316" s="107">
        <v>250</v>
      </c>
      <c r="E316" s="107"/>
      <c r="F316" s="740" t="s">
        <v>1135</v>
      </c>
      <c r="G316" s="49">
        <v>602</v>
      </c>
      <c r="H316" s="50" t="s">
        <v>1099</v>
      </c>
      <c r="I316" s="51">
        <v>43563</v>
      </c>
    </row>
    <row r="317" spans="1:17" s="48" customFormat="1" ht="12.75" customHeight="1">
      <c r="A317" s="51">
        <v>43555</v>
      </c>
      <c r="B317" s="106" t="s">
        <v>1099</v>
      </c>
      <c r="C317" s="46">
        <v>602000</v>
      </c>
      <c r="D317" s="107"/>
      <c r="E317" s="107">
        <v>250</v>
      </c>
      <c r="F317" s="740" t="s">
        <v>1135</v>
      </c>
      <c r="G317" s="49">
        <v>311</v>
      </c>
      <c r="H317" s="50" t="s">
        <v>1099</v>
      </c>
      <c r="I317" s="51">
        <v>43563</v>
      </c>
      <c r="J317" s="52"/>
      <c r="O317" s="85"/>
      <c r="P317" s="67"/>
      <c r="Q317" s="99"/>
    </row>
    <row r="318" spans="1:17" s="48" customFormat="1" ht="12.75" customHeight="1">
      <c r="A318" s="51">
        <v>43555</v>
      </c>
      <c r="B318" s="114" t="s">
        <v>1100</v>
      </c>
      <c r="C318" s="46">
        <v>311000</v>
      </c>
      <c r="D318" s="107">
        <v>85</v>
      </c>
      <c r="E318" s="107"/>
      <c r="F318" s="740" t="s">
        <v>1128</v>
      </c>
      <c r="G318" s="49">
        <v>602</v>
      </c>
      <c r="H318" s="75" t="s">
        <v>1100</v>
      </c>
      <c r="I318" s="76">
        <v>43563</v>
      </c>
      <c r="J318" s="52"/>
      <c r="K318" s="105"/>
      <c r="L318" s="79"/>
      <c r="M318" s="79"/>
      <c r="N318" s="88"/>
      <c r="O318" s="85"/>
      <c r="P318" s="67"/>
      <c r="Q318" s="99"/>
    </row>
    <row r="319" spans="1:17" s="48" customFormat="1" ht="12.75" customHeight="1">
      <c r="A319" s="51">
        <v>43555</v>
      </c>
      <c r="B319" s="114" t="s">
        <v>1100</v>
      </c>
      <c r="C319" s="46">
        <v>602000</v>
      </c>
      <c r="D319" s="107"/>
      <c r="E319" s="107">
        <v>85</v>
      </c>
      <c r="F319" s="740" t="s">
        <v>1128</v>
      </c>
      <c r="G319" s="49">
        <v>311</v>
      </c>
      <c r="H319" s="75" t="s">
        <v>1100</v>
      </c>
      <c r="I319" s="76">
        <v>43563</v>
      </c>
      <c r="J319" s="52"/>
      <c r="O319" s="85"/>
      <c r="P319" s="67"/>
      <c r="Q319" s="99"/>
    </row>
    <row r="320" spans="1:17" s="48" customFormat="1" ht="12.75" customHeight="1">
      <c r="A320" s="51">
        <v>43555</v>
      </c>
      <c r="B320" s="114" t="s">
        <v>1101</v>
      </c>
      <c r="C320" s="46">
        <v>311000</v>
      </c>
      <c r="D320" s="107">
        <v>170</v>
      </c>
      <c r="E320" s="107"/>
      <c r="F320" s="740" t="s">
        <v>252</v>
      </c>
      <c r="G320" s="49">
        <v>602</v>
      </c>
      <c r="H320" s="75" t="s">
        <v>1101</v>
      </c>
      <c r="I320" s="76">
        <v>43563</v>
      </c>
      <c r="J320" s="52"/>
      <c r="K320" s="105"/>
      <c r="L320" s="79"/>
      <c r="M320" s="79"/>
      <c r="N320" s="88"/>
      <c r="O320" s="85"/>
      <c r="P320" s="67"/>
      <c r="Q320" s="99"/>
    </row>
    <row r="321" spans="1:20" s="48" customFormat="1" ht="12.75" customHeight="1">
      <c r="A321" s="51">
        <v>43555</v>
      </c>
      <c r="B321" s="114" t="s">
        <v>1101</v>
      </c>
      <c r="C321" s="46">
        <v>602000</v>
      </c>
      <c r="D321" s="107"/>
      <c r="E321" s="107">
        <v>170</v>
      </c>
      <c r="F321" s="740" t="s">
        <v>252</v>
      </c>
      <c r="G321" s="55">
        <v>311</v>
      </c>
      <c r="H321" s="75" t="s">
        <v>1101</v>
      </c>
      <c r="I321" s="76">
        <v>43563</v>
      </c>
      <c r="J321" s="114"/>
      <c r="K321" s="73"/>
      <c r="L321" s="115"/>
      <c r="M321" s="72"/>
      <c r="N321" s="73"/>
      <c r="O321" s="113"/>
      <c r="P321" s="29"/>
      <c r="Q321" s="99"/>
    </row>
    <row r="322" spans="1:20" s="48" customFormat="1" ht="12.75" customHeight="1">
      <c r="A322" s="51">
        <v>43555</v>
      </c>
      <c r="B322" s="114" t="s">
        <v>1102</v>
      </c>
      <c r="C322" s="46">
        <v>311000</v>
      </c>
      <c r="D322" s="107">
        <v>600</v>
      </c>
      <c r="E322" s="107"/>
      <c r="F322" s="738" t="s">
        <v>1136</v>
      </c>
      <c r="G322" s="55">
        <v>602</v>
      </c>
      <c r="H322" s="75" t="s">
        <v>1102</v>
      </c>
      <c r="I322" s="76">
        <v>43569</v>
      </c>
      <c r="J322" s="114"/>
      <c r="K322" s="73"/>
      <c r="L322" s="115"/>
      <c r="M322" s="72"/>
      <c r="N322" s="73"/>
      <c r="O322" s="113"/>
      <c r="P322" s="29"/>
      <c r="Q322" s="99"/>
    </row>
    <row r="323" spans="1:20" s="48" customFormat="1" ht="12.75" customHeight="1">
      <c r="A323" s="51">
        <v>43555</v>
      </c>
      <c r="B323" s="114" t="s">
        <v>1102</v>
      </c>
      <c r="C323" s="46">
        <v>324000</v>
      </c>
      <c r="D323" s="107">
        <v>1000</v>
      </c>
      <c r="E323" s="107"/>
      <c r="F323" s="738" t="s">
        <v>1136</v>
      </c>
      <c r="G323" s="55">
        <v>602</v>
      </c>
      <c r="H323" s="75" t="s">
        <v>1102</v>
      </c>
      <c r="I323" s="76">
        <v>43569</v>
      </c>
      <c r="J323" s="114"/>
      <c r="K323" s="73"/>
      <c r="L323" s="115"/>
      <c r="M323" s="117"/>
      <c r="N323" s="112"/>
      <c r="O323" s="113"/>
      <c r="P323" s="29"/>
      <c r="Q323" s="99"/>
    </row>
    <row r="324" spans="1:20" s="48" customFormat="1" ht="12.75" customHeight="1">
      <c r="A324" s="51">
        <v>43555</v>
      </c>
      <c r="B324" s="114" t="s">
        <v>1102</v>
      </c>
      <c r="C324" s="46">
        <v>602000</v>
      </c>
      <c r="D324" s="107"/>
      <c r="E324" s="107">
        <v>1600</v>
      </c>
      <c r="F324" s="738" t="s">
        <v>1136</v>
      </c>
      <c r="G324" s="55">
        <v>311</v>
      </c>
      <c r="H324" s="75" t="s">
        <v>1102</v>
      </c>
      <c r="I324" s="76">
        <v>43569</v>
      </c>
      <c r="J324" s="52"/>
      <c r="K324" s="116"/>
      <c r="L324" s="111"/>
      <c r="M324" s="111"/>
      <c r="N324" s="112"/>
      <c r="O324" s="113"/>
      <c r="P324" s="29"/>
      <c r="Q324" s="99"/>
    </row>
    <row r="325" spans="1:20" s="48" customFormat="1" ht="12.75" customHeight="1">
      <c r="A325" s="51">
        <v>43555</v>
      </c>
      <c r="B325" s="114" t="s">
        <v>1103</v>
      </c>
      <c r="C325" s="46">
        <v>311000</v>
      </c>
      <c r="D325" s="107">
        <v>800</v>
      </c>
      <c r="E325" s="107"/>
      <c r="F325" s="738" t="s">
        <v>1137</v>
      </c>
      <c r="G325" s="55">
        <v>602</v>
      </c>
      <c r="H325" s="75" t="s">
        <v>1103</v>
      </c>
      <c r="I325" s="76">
        <v>43569</v>
      </c>
      <c r="J325" s="52"/>
      <c r="K325" s="116"/>
      <c r="L325" s="111"/>
      <c r="M325" s="111"/>
      <c r="N325" s="112"/>
      <c r="O325" s="113"/>
      <c r="P325" s="29"/>
      <c r="Q325" s="99"/>
    </row>
    <row r="326" spans="1:20" s="48" customFormat="1" ht="12.75" customHeight="1">
      <c r="A326" s="51">
        <v>43555</v>
      </c>
      <c r="B326" s="114" t="s">
        <v>1103</v>
      </c>
      <c r="C326" s="46">
        <v>602000</v>
      </c>
      <c r="D326" s="107"/>
      <c r="E326" s="107">
        <v>800</v>
      </c>
      <c r="F326" s="738" t="s">
        <v>1137</v>
      </c>
      <c r="G326" s="55">
        <v>311</v>
      </c>
      <c r="H326" s="75" t="s">
        <v>1103</v>
      </c>
      <c r="I326" s="76">
        <v>43569</v>
      </c>
      <c r="J326" s="52"/>
      <c r="K326" s="116"/>
      <c r="L326" s="111"/>
      <c r="M326" s="111"/>
      <c r="N326" s="112"/>
      <c r="O326" s="113"/>
      <c r="P326" s="29"/>
      <c r="Q326" s="99"/>
    </row>
    <row r="327" spans="1:20" s="48" customFormat="1" ht="12.75" customHeight="1">
      <c r="A327" s="51">
        <v>43555</v>
      </c>
      <c r="B327" s="109">
        <v>192020</v>
      </c>
      <c r="C327" s="46">
        <v>321000</v>
      </c>
      <c r="D327" s="107"/>
      <c r="E327" s="107">
        <v>36.1</v>
      </c>
      <c r="F327" s="740" t="s">
        <v>21</v>
      </c>
      <c r="G327" s="55">
        <v>518</v>
      </c>
      <c r="H327" s="50" t="s">
        <v>910</v>
      </c>
      <c r="I327" s="76">
        <v>43542</v>
      </c>
      <c r="J327" s="114"/>
      <c r="K327" s="73"/>
      <c r="L327" s="115"/>
      <c r="M327" s="111"/>
      <c r="N327" s="112"/>
      <c r="O327" s="113"/>
      <c r="P327" s="29"/>
      <c r="Q327" s="99"/>
    </row>
    <row r="328" spans="1:20" s="48" customFormat="1" ht="12.75" customHeight="1">
      <c r="A328" s="51">
        <v>43555</v>
      </c>
      <c r="B328" s="109">
        <v>192020</v>
      </c>
      <c r="C328" s="46">
        <v>518000</v>
      </c>
      <c r="D328" s="107">
        <v>36.1</v>
      </c>
      <c r="E328" s="107"/>
      <c r="F328" s="738" t="s">
        <v>909</v>
      </c>
      <c r="G328" s="55">
        <v>321</v>
      </c>
      <c r="H328" s="50" t="s">
        <v>910</v>
      </c>
      <c r="I328" s="76">
        <v>43542</v>
      </c>
      <c r="J328" s="114"/>
      <c r="K328" s="73"/>
      <c r="L328" s="115"/>
      <c r="M328" s="111"/>
      <c r="N328" s="112"/>
      <c r="O328" s="113"/>
      <c r="P328" s="29"/>
      <c r="Q328" s="99"/>
    </row>
    <row r="329" spans="1:20" s="142" customFormat="1" ht="12.75" customHeight="1">
      <c r="A329" s="51">
        <v>43555</v>
      </c>
      <c r="B329" s="109">
        <v>192021</v>
      </c>
      <c r="C329" s="46">
        <v>321000</v>
      </c>
      <c r="D329" s="107"/>
      <c r="E329" s="107">
        <v>199.16</v>
      </c>
      <c r="F329" s="738" t="s">
        <v>156</v>
      </c>
      <c r="G329" s="55">
        <v>314</v>
      </c>
      <c r="H329" s="50" t="s">
        <v>911</v>
      </c>
      <c r="I329" s="51">
        <v>43527</v>
      </c>
      <c r="J329" s="52"/>
      <c r="K329" s="116"/>
      <c r="L329" s="111"/>
      <c r="M329" s="111"/>
      <c r="N329" s="112"/>
      <c r="O329" s="113"/>
      <c r="P329" s="29"/>
      <c r="Q329" s="99"/>
      <c r="R329" s="48"/>
      <c r="S329" s="48"/>
      <c r="T329" s="48"/>
    </row>
    <row r="330" spans="1:20" s="142" customFormat="1" ht="12.75" customHeight="1">
      <c r="A330" s="51">
        <v>43555</v>
      </c>
      <c r="B330" s="109">
        <v>192021</v>
      </c>
      <c r="C330" s="46">
        <v>314000</v>
      </c>
      <c r="D330" s="107">
        <v>199.16</v>
      </c>
      <c r="E330" s="107"/>
      <c r="F330" s="738" t="s">
        <v>156</v>
      </c>
      <c r="G330" s="55">
        <v>321</v>
      </c>
      <c r="H330" s="50" t="s">
        <v>911</v>
      </c>
      <c r="I330" s="51">
        <v>43527</v>
      </c>
      <c r="J330" s="48"/>
      <c r="K330" s="48"/>
      <c r="L330" s="48"/>
      <c r="M330" s="48"/>
      <c r="N330" s="112"/>
      <c r="O330" s="113"/>
      <c r="P330" s="29"/>
      <c r="Q330" s="99"/>
      <c r="R330" s="48"/>
      <c r="S330" s="48"/>
      <c r="T330" s="48"/>
    </row>
    <row r="331" spans="1:20" s="48" customFormat="1" ht="12.75" customHeight="1">
      <c r="A331" s="51">
        <v>43555</v>
      </c>
      <c r="B331" s="109">
        <v>192022</v>
      </c>
      <c r="C331" s="46">
        <v>321000</v>
      </c>
      <c r="D331" s="107"/>
      <c r="E331" s="107">
        <v>1740</v>
      </c>
      <c r="F331" s="738" t="s">
        <v>274</v>
      </c>
      <c r="G331" s="55">
        <v>42</v>
      </c>
      <c r="H331" s="50" t="s">
        <v>912</v>
      </c>
      <c r="I331" s="51">
        <v>43537</v>
      </c>
    </row>
    <row r="332" spans="1:20" s="48" customFormat="1" ht="12.75" customHeight="1">
      <c r="A332" s="51">
        <v>43555</v>
      </c>
      <c r="B332" s="109">
        <v>192022</v>
      </c>
      <c r="C332" s="46">
        <v>42000</v>
      </c>
      <c r="D332" s="107">
        <v>1740</v>
      </c>
      <c r="E332" s="107"/>
      <c r="F332" s="738" t="s">
        <v>1138</v>
      </c>
      <c r="G332" s="55">
        <v>321</v>
      </c>
      <c r="H332" s="50" t="s">
        <v>912</v>
      </c>
      <c r="I332" s="51">
        <v>43537</v>
      </c>
    </row>
    <row r="333" spans="1:20" s="48" customFormat="1" ht="12.75" customHeight="1">
      <c r="A333" s="51">
        <v>43555</v>
      </c>
      <c r="B333" s="109">
        <v>192023</v>
      </c>
      <c r="C333" s="46">
        <v>321000</v>
      </c>
      <c r="D333" s="107"/>
      <c r="E333" s="107">
        <v>168</v>
      </c>
      <c r="F333" s="738" t="s">
        <v>93</v>
      </c>
      <c r="G333" s="55">
        <v>518</v>
      </c>
      <c r="H333" s="50" t="s">
        <v>915</v>
      </c>
      <c r="I333" s="51">
        <v>43544</v>
      </c>
      <c r="N333" s="88"/>
      <c r="O333" s="28"/>
      <c r="P333" s="29"/>
      <c r="Q333" s="99"/>
    </row>
    <row r="334" spans="1:20" s="48" customFormat="1" ht="12.75" customHeight="1">
      <c r="A334" s="51">
        <v>43555</v>
      </c>
      <c r="B334" s="109">
        <v>192023</v>
      </c>
      <c r="C334" s="46">
        <v>518000</v>
      </c>
      <c r="D334" s="107">
        <v>140.46</v>
      </c>
      <c r="E334" s="107"/>
      <c r="F334" s="738" t="s">
        <v>913</v>
      </c>
      <c r="G334" s="55">
        <v>321</v>
      </c>
      <c r="H334" s="50" t="s">
        <v>915</v>
      </c>
      <c r="I334" s="51">
        <v>43544</v>
      </c>
      <c r="N334" s="112"/>
      <c r="O334" s="113"/>
      <c r="P334" s="29"/>
      <c r="Q334" s="99"/>
    </row>
    <row r="335" spans="1:20" s="48" customFormat="1" ht="12.75" customHeight="1">
      <c r="A335" s="51">
        <v>43555</v>
      </c>
      <c r="B335" s="109">
        <v>192023</v>
      </c>
      <c r="C335" s="46">
        <v>381000</v>
      </c>
      <c r="D335" s="107">
        <v>27.54</v>
      </c>
      <c r="E335" s="107"/>
      <c r="F335" s="738" t="s">
        <v>914</v>
      </c>
      <c r="G335" s="55">
        <v>321</v>
      </c>
      <c r="H335" s="50" t="s">
        <v>915</v>
      </c>
      <c r="I335" s="51">
        <v>43544</v>
      </c>
      <c r="N335" s="112"/>
      <c r="O335" s="113"/>
      <c r="P335" s="29"/>
      <c r="Q335" s="99"/>
    </row>
    <row r="336" spans="1:20" s="48" customFormat="1" ht="12.75" customHeight="1">
      <c r="A336" s="51">
        <v>43555</v>
      </c>
      <c r="B336" s="109">
        <v>192024</v>
      </c>
      <c r="C336" s="46">
        <v>314000</v>
      </c>
      <c r="D336" s="107"/>
      <c r="E336" s="107">
        <v>199.16</v>
      </c>
      <c r="F336" s="738" t="s">
        <v>152</v>
      </c>
      <c r="G336" s="55">
        <v>518</v>
      </c>
      <c r="H336" s="50" t="s">
        <v>916</v>
      </c>
      <c r="I336" s="51">
        <v>43531</v>
      </c>
      <c r="J336" s="52"/>
      <c r="K336" s="116"/>
      <c r="L336" s="111"/>
      <c r="M336" s="111"/>
      <c r="N336" s="112"/>
      <c r="O336" s="113"/>
      <c r="P336" s="29"/>
      <c r="Q336" s="99"/>
    </row>
    <row r="337" spans="1:17" s="48" customFormat="1" ht="12.75" customHeight="1">
      <c r="A337" s="51">
        <v>43555</v>
      </c>
      <c r="B337" s="109">
        <v>192024</v>
      </c>
      <c r="C337" s="46">
        <v>518000</v>
      </c>
      <c r="D337" s="107">
        <v>199.16</v>
      </c>
      <c r="E337" s="107"/>
      <c r="F337" s="738" t="s">
        <v>153</v>
      </c>
      <c r="G337" s="55">
        <v>314</v>
      </c>
      <c r="H337" s="50" t="s">
        <v>916</v>
      </c>
      <c r="I337" s="51">
        <v>43531</v>
      </c>
      <c r="J337" s="52"/>
      <c r="K337" s="52"/>
      <c r="L337" s="111"/>
      <c r="M337" s="111"/>
      <c r="N337" s="112"/>
      <c r="O337" s="113"/>
      <c r="P337" s="29"/>
      <c r="Q337" s="99"/>
    </row>
    <row r="338" spans="1:17" s="48" customFormat="1" ht="12.75" customHeight="1">
      <c r="A338" s="51">
        <v>43555</v>
      </c>
      <c r="B338" s="109">
        <v>192025</v>
      </c>
      <c r="C338" s="46">
        <v>321000</v>
      </c>
      <c r="D338" s="107"/>
      <c r="E338" s="107">
        <v>45</v>
      </c>
      <c r="F338" s="738" t="s">
        <v>25</v>
      </c>
      <c r="G338" s="55">
        <v>518</v>
      </c>
      <c r="H338" s="50" t="s">
        <v>918</v>
      </c>
      <c r="I338" s="76">
        <v>43549</v>
      </c>
      <c r="J338" s="114"/>
      <c r="K338" s="73"/>
      <c r="L338" s="115"/>
      <c r="M338" s="111"/>
      <c r="N338" s="112"/>
    </row>
    <row r="339" spans="1:17" s="48" customFormat="1" ht="12.75" customHeight="1">
      <c r="A339" s="51">
        <v>43555</v>
      </c>
      <c r="B339" s="109">
        <v>192025</v>
      </c>
      <c r="C339" s="46">
        <v>518000</v>
      </c>
      <c r="D339" s="107">
        <v>45</v>
      </c>
      <c r="E339" s="107"/>
      <c r="F339" s="738" t="s">
        <v>917</v>
      </c>
      <c r="G339" s="55">
        <v>321</v>
      </c>
      <c r="H339" s="50" t="s">
        <v>918</v>
      </c>
      <c r="I339" s="76">
        <v>43549</v>
      </c>
      <c r="J339" s="69"/>
      <c r="K339" s="69"/>
      <c r="L339" s="69"/>
    </row>
    <row r="340" spans="1:17" s="48" customFormat="1" ht="12.75" customHeight="1">
      <c r="A340" s="51">
        <v>43555</v>
      </c>
      <c r="B340" s="109">
        <v>192026</v>
      </c>
      <c r="C340" s="46">
        <v>321000</v>
      </c>
      <c r="D340" s="107"/>
      <c r="E340" s="107">
        <v>33</v>
      </c>
      <c r="F340" s="746" t="s">
        <v>27</v>
      </c>
      <c r="G340" s="55">
        <v>518</v>
      </c>
      <c r="H340" s="50" t="s">
        <v>921</v>
      </c>
      <c r="I340" s="51">
        <v>43560</v>
      </c>
      <c r="J340" s="52"/>
      <c r="K340" s="116"/>
      <c r="L340" s="111"/>
      <c r="M340" s="111"/>
      <c r="N340" s="112"/>
      <c r="O340" s="113"/>
      <c r="P340" s="29"/>
      <c r="Q340" s="99"/>
    </row>
    <row r="341" spans="1:17" s="48" customFormat="1" ht="12.75" customHeight="1">
      <c r="A341" s="51">
        <v>43555</v>
      </c>
      <c r="B341" s="109">
        <v>192026</v>
      </c>
      <c r="C341" s="46">
        <v>518000</v>
      </c>
      <c r="D341" s="107">
        <v>33</v>
      </c>
      <c r="E341" s="107"/>
      <c r="F341" s="746" t="s">
        <v>919</v>
      </c>
      <c r="G341" s="55">
        <v>321</v>
      </c>
      <c r="H341" s="50" t="s">
        <v>921</v>
      </c>
      <c r="I341" s="51">
        <v>43560</v>
      </c>
      <c r="J341" s="52"/>
      <c r="K341" s="116"/>
      <c r="L341" s="111"/>
      <c r="M341" s="111"/>
      <c r="N341" s="112"/>
      <c r="O341" s="113"/>
      <c r="P341" s="29"/>
      <c r="Q341" s="99"/>
    </row>
    <row r="342" spans="1:17" s="48" customFormat="1" ht="12.75" customHeight="1">
      <c r="A342" s="51">
        <v>43555</v>
      </c>
      <c r="B342" s="109">
        <v>192027</v>
      </c>
      <c r="C342" s="46">
        <v>321000</v>
      </c>
      <c r="D342" s="107"/>
      <c r="E342" s="107">
        <v>13.1</v>
      </c>
      <c r="F342" s="746" t="s">
        <v>27</v>
      </c>
      <c r="G342" s="55">
        <v>518</v>
      </c>
      <c r="H342" s="50" t="s">
        <v>922</v>
      </c>
      <c r="I342" s="51">
        <v>43560</v>
      </c>
      <c r="J342" s="52"/>
      <c r="K342" s="116"/>
      <c r="L342" s="111"/>
      <c r="M342" s="111"/>
      <c r="N342" s="112"/>
      <c r="O342" s="113"/>
      <c r="P342" s="29"/>
      <c r="Q342" s="99"/>
    </row>
    <row r="343" spans="1:17" s="48" customFormat="1" ht="12.75" customHeight="1">
      <c r="A343" s="51">
        <v>43555</v>
      </c>
      <c r="B343" s="109">
        <v>192027</v>
      </c>
      <c r="C343" s="46">
        <v>518000</v>
      </c>
      <c r="D343" s="107">
        <v>13.1</v>
      </c>
      <c r="E343" s="107"/>
      <c r="F343" s="746" t="s">
        <v>920</v>
      </c>
      <c r="G343" s="55">
        <v>321</v>
      </c>
      <c r="H343" s="50" t="s">
        <v>922</v>
      </c>
      <c r="I343" s="51">
        <v>43560</v>
      </c>
      <c r="J343" s="52"/>
      <c r="K343" s="116"/>
      <c r="L343" s="111"/>
      <c r="M343" s="111"/>
      <c r="N343" s="112"/>
      <c r="O343" s="113"/>
      <c r="P343" s="29"/>
      <c r="Q343" s="99"/>
    </row>
    <row r="344" spans="1:17" s="48" customFormat="1" ht="12.75" customHeight="1">
      <c r="A344" s="51">
        <v>43555</v>
      </c>
      <c r="B344" s="109">
        <v>192028</v>
      </c>
      <c r="C344" s="46">
        <v>321000</v>
      </c>
      <c r="D344" s="107"/>
      <c r="E344" s="107">
        <v>294.42</v>
      </c>
      <c r="F344" s="738" t="s">
        <v>923</v>
      </c>
      <c r="G344" s="55">
        <v>511</v>
      </c>
      <c r="H344" s="50" t="s">
        <v>926</v>
      </c>
      <c r="I344" s="51">
        <v>43549</v>
      </c>
    </row>
    <row r="345" spans="1:17" s="48" customFormat="1" ht="12.75" customHeight="1">
      <c r="A345" s="51">
        <v>43555</v>
      </c>
      <c r="B345" s="109">
        <v>192028</v>
      </c>
      <c r="C345" s="46">
        <v>511000</v>
      </c>
      <c r="D345" s="107">
        <v>235.54</v>
      </c>
      <c r="E345" s="107"/>
      <c r="F345" s="738" t="s">
        <v>924</v>
      </c>
      <c r="G345" s="55">
        <v>321</v>
      </c>
      <c r="H345" s="50" t="s">
        <v>926</v>
      </c>
      <c r="I345" s="51">
        <v>43549</v>
      </c>
    </row>
    <row r="346" spans="1:17" s="48" customFormat="1" ht="12.75" customHeight="1">
      <c r="A346" s="51">
        <v>43555</v>
      </c>
      <c r="B346" s="109">
        <v>192028</v>
      </c>
      <c r="C346" s="46">
        <v>511900</v>
      </c>
      <c r="D346" s="107">
        <v>58.88</v>
      </c>
      <c r="E346" s="107"/>
      <c r="F346" s="738" t="s">
        <v>925</v>
      </c>
      <c r="G346" s="55">
        <v>321</v>
      </c>
      <c r="H346" s="50" t="s">
        <v>926</v>
      </c>
      <c r="I346" s="51">
        <v>43549</v>
      </c>
      <c r="J346" s="52"/>
      <c r="K346" s="116"/>
      <c r="L346" s="111"/>
      <c r="M346" s="111"/>
      <c r="N346" s="112"/>
      <c r="O346" s="113"/>
      <c r="P346" s="29"/>
      <c r="Q346" s="99"/>
    </row>
    <row r="347" spans="1:17" s="59" customFormat="1" ht="12.75" customHeight="1">
      <c r="A347" s="51">
        <v>43555</v>
      </c>
      <c r="B347" s="109">
        <v>6002</v>
      </c>
      <c r="C347" s="46">
        <v>522000</v>
      </c>
      <c r="D347" s="107">
        <v>1040</v>
      </c>
      <c r="E347" s="107"/>
      <c r="F347" s="738" t="s">
        <v>402</v>
      </c>
      <c r="G347" s="49">
        <v>366</v>
      </c>
      <c r="H347" s="50" t="s">
        <v>98</v>
      </c>
      <c r="I347" s="51">
        <v>43534</v>
      </c>
    </row>
    <row r="348" spans="1:17" s="59" customFormat="1" ht="12.75" customHeight="1">
      <c r="A348" s="51">
        <v>43555</v>
      </c>
      <c r="B348" s="109">
        <v>6002</v>
      </c>
      <c r="C348" s="46">
        <v>366000</v>
      </c>
      <c r="D348" s="107"/>
      <c r="E348" s="107">
        <v>1040</v>
      </c>
      <c r="F348" s="738" t="s">
        <v>402</v>
      </c>
      <c r="G348" s="49">
        <v>522</v>
      </c>
      <c r="H348" s="50" t="s">
        <v>98</v>
      </c>
      <c r="I348" s="51">
        <v>43534</v>
      </c>
    </row>
    <row r="349" spans="1:17" s="59" customFormat="1" ht="12.75" customHeight="1">
      <c r="A349" s="51">
        <v>43555</v>
      </c>
      <c r="B349" s="109">
        <v>6002</v>
      </c>
      <c r="C349" s="46">
        <v>336100</v>
      </c>
      <c r="D349" s="107"/>
      <c r="E349" s="107">
        <v>41.6</v>
      </c>
      <c r="F349" s="738" t="s">
        <v>403</v>
      </c>
      <c r="G349" s="49">
        <v>366</v>
      </c>
      <c r="H349" s="50" t="s">
        <v>98</v>
      </c>
      <c r="I349" s="51">
        <v>43534</v>
      </c>
    </row>
    <row r="350" spans="1:17" s="59" customFormat="1" ht="12.75" customHeight="1">
      <c r="A350" s="51">
        <v>43555</v>
      </c>
      <c r="B350" s="109">
        <v>6002</v>
      </c>
      <c r="C350" s="46">
        <v>336200</v>
      </c>
      <c r="D350" s="107"/>
      <c r="E350" s="107">
        <v>14.56</v>
      </c>
      <c r="F350" s="738" t="s">
        <v>404</v>
      </c>
      <c r="G350" s="49">
        <v>366</v>
      </c>
      <c r="H350" s="50" t="s">
        <v>98</v>
      </c>
      <c r="I350" s="51">
        <v>43534</v>
      </c>
    </row>
    <row r="351" spans="1:17" s="59" customFormat="1" ht="12.75" customHeight="1">
      <c r="A351" s="51">
        <v>43555</v>
      </c>
      <c r="B351" s="109">
        <v>6002</v>
      </c>
      <c r="C351" s="46">
        <v>336200</v>
      </c>
      <c r="D351" s="107"/>
      <c r="E351" s="107">
        <v>41.6</v>
      </c>
      <c r="F351" s="738" t="s">
        <v>405</v>
      </c>
      <c r="G351" s="49">
        <v>366</v>
      </c>
      <c r="H351" s="50" t="s">
        <v>98</v>
      </c>
      <c r="I351" s="51">
        <v>43534</v>
      </c>
    </row>
    <row r="352" spans="1:17" s="59" customFormat="1" ht="12.75" customHeight="1">
      <c r="A352" s="51">
        <v>43555</v>
      </c>
      <c r="B352" s="109">
        <v>6002</v>
      </c>
      <c r="C352" s="46">
        <v>336200</v>
      </c>
      <c r="D352" s="107"/>
      <c r="E352" s="107">
        <v>31.2</v>
      </c>
      <c r="F352" s="738" t="s">
        <v>406</v>
      </c>
      <c r="G352" s="49">
        <v>366</v>
      </c>
      <c r="H352" s="50" t="s">
        <v>98</v>
      </c>
      <c r="I352" s="51">
        <v>43534</v>
      </c>
    </row>
    <row r="353" spans="1:10" s="59" customFormat="1" ht="12.75" customHeight="1">
      <c r="A353" s="51">
        <v>43555</v>
      </c>
      <c r="B353" s="109">
        <v>6002</v>
      </c>
      <c r="C353" s="46">
        <v>336200</v>
      </c>
      <c r="D353" s="107"/>
      <c r="E353" s="107">
        <v>10.4</v>
      </c>
      <c r="F353" s="738" t="s">
        <v>407</v>
      </c>
      <c r="G353" s="49">
        <v>366</v>
      </c>
      <c r="H353" s="50" t="s">
        <v>98</v>
      </c>
      <c r="I353" s="51">
        <v>43534</v>
      </c>
    </row>
    <row r="354" spans="1:10" s="59" customFormat="1" ht="12.75" customHeight="1">
      <c r="A354" s="51">
        <v>43555</v>
      </c>
      <c r="B354" s="109">
        <v>6002</v>
      </c>
      <c r="C354" s="46">
        <v>342000</v>
      </c>
      <c r="D354" s="107"/>
      <c r="E354" s="107">
        <v>46.43</v>
      </c>
      <c r="F354" s="738" t="s">
        <v>408</v>
      </c>
      <c r="G354" s="49">
        <v>366</v>
      </c>
      <c r="H354" s="50" t="s">
        <v>98</v>
      </c>
      <c r="I354" s="51">
        <v>43534</v>
      </c>
    </row>
    <row r="355" spans="1:10" s="59" customFormat="1" ht="12.75" customHeight="1">
      <c r="A355" s="51">
        <v>43555</v>
      </c>
      <c r="B355" s="109">
        <v>6002</v>
      </c>
      <c r="C355" s="46">
        <v>366000</v>
      </c>
      <c r="D355" s="107">
        <v>185.79</v>
      </c>
      <c r="E355" s="107"/>
      <c r="F355" s="738" t="s">
        <v>402</v>
      </c>
      <c r="G355" s="49">
        <v>336</v>
      </c>
      <c r="H355" s="50" t="s">
        <v>98</v>
      </c>
      <c r="I355" s="51">
        <v>43534</v>
      </c>
    </row>
    <row r="356" spans="1:10" s="59" customFormat="1" ht="12.75" customHeight="1">
      <c r="A356" s="51">
        <v>43555</v>
      </c>
      <c r="B356" s="109">
        <v>6002</v>
      </c>
      <c r="C356" s="46">
        <v>524000</v>
      </c>
      <c r="D356" s="107">
        <v>363.47</v>
      </c>
      <c r="E356" s="107"/>
      <c r="F356" s="738" t="s">
        <v>402</v>
      </c>
      <c r="G356" s="49">
        <v>336</v>
      </c>
      <c r="H356" s="50" t="s">
        <v>98</v>
      </c>
      <c r="I356" s="51">
        <v>43534</v>
      </c>
    </row>
    <row r="357" spans="1:10" s="59" customFormat="1" ht="12.75" customHeight="1">
      <c r="A357" s="51">
        <v>43555</v>
      </c>
      <c r="B357" s="109">
        <v>6002</v>
      </c>
      <c r="C357" s="46">
        <v>336100</v>
      </c>
      <c r="D357" s="107"/>
      <c r="E357" s="107">
        <v>104</v>
      </c>
      <c r="F357" s="738" t="s">
        <v>403</v>
      </c>
      <c r="G357" s="49">
        <v>524</v>
      </c>
      <c r="H357" s="50" t="s">
        <v>98</v>
      </c>
      <c r="I357" s="51">
        <v>43534</v>
      </c>
    </row>
    <row r="358" spans="1:10" s="59" customFormat="1" ht="12.75" customHeight="1">
      <c r="A358" s="51">
        <v>43555</v>
      </c>
      <c r="B358" s="109">
        <v>6002</v>
      </c>
      <c r="C358" s="46">
        <v>336200</v>
      </c>
      <c r="D358" s="107"/>
      <c r="E358" s="107">
        <v>14.56</v>
      </c>
      <c r="F358" s="738" t="s">
        <v>404</v>
      </c>
      <c r="G358" s="49">
        <v>524</v>
      </c>
      <c r="H358" s="50" t="s">
        <v>98</v>
      </c>
      <c r="I358" s="51">
        <v>43534</v>
      </c>
    </row>
    <row r="359" spans="1:10" s="59" customFormat="1" ht="12.75" customHeight="1">
      <c r="A359" s="51">
        <v>43555</v>
      </c>
      <c r="B359" s="109">
        <v>6002</v>
      </c>
      <c r="C359" s="46">
        <v>336200</v>
      </c>
      <c r="D359" s="107"/>
      <c r="E359" s="107">
        <v>145.6</v>
      </c>
      <c r="F359" s="738" t="s">
        <v>405</v>
      </c>
      <c r="G359" s="49">
        <v>524</v>
      </c>
      <c r="H359" s="50" t="s">
        <v>98</v>
      </c>
      <c r="I359" s="51">
        <v>43534</v>
      </c>
    </row>
    <row r="360" spans="1:10" s="59" customFormat="1" ht="12.75" customHeight="1">
      <c r="A360" s="51">
        <v>43555</v>
      </c>
      <c r="B360" s="109">
        <v>6002</v>
      </c>
      <c r="C360" s="46">
        <v>336200</v>
      </c>
      <c r="D360" s="107"/>
      <c r="E360" s="107">
        <v>31.2</v>
      </c>
      <c r="F360" s="738" t="s">
        <v>406</v>
      </c>
      <c r="G360" s="49">
        <v>524</v>
      </c>
      <c r="H360" s="50" t="s">
        <v>98</v>
      </c>
      <c r="I360" s="51">
        <v>43534</v>
      </c>
      <c r="J360" s="52"/>
    </row>
    <row r="361" spans="1:10" s="59" customFormat="1" ht="12.75" customHeight="1">
      <c r="A361" s="51">
        <v>43555</v>
      </c>
      <c r="B361" s="109">
        <v>6002</v>
      </c>
      <c r="C361" s="46">
        <v>336200</v>
      </c>
      <c r="D361" s="107"/>
      <c r="E361" s="107">
        <v>10.4</v>
      </c>
      <c r="F361" s="738" t="s">
        <v>407</v>
      </c>
      <c r="G361" s="49">
        <v>524</v>
      </c>
      <c r="H361" s="50" t="s">
        <v>98</v>
      </c>
      <c r="I361" s="51">
        <v>43534</v>
      </c>
      <c r="J361" s="52"/>
    </row>
    <row r="362" spans="1:10" s="59" customFormat="1" ht="12.75" customHeight="1">
      <c r="A362" s="51">
        <v>43555</v>
      </c>
      <c r="B362" s="109">
        <v>6002</v>
      </c>
      <c r="C362" s="46">
        <v>336200</v>
      </c>
      <c r="D362" s="107"/>
      <c r="E362" s="107">
        <v>8.32</v>
      </c>
      <c r="F362" s="738" t="s">
        <v>409</v>
      </c>
      <c r="G362" s="49">
        <v>524</v>
      </c>
      <c r="H362" s="50" t="s">
        <v>98</v>
      </c>
      <c r="I362" s="51">
        <v>43534</v>
      </c>
      <c r="J362" s="52"/>
    </row>
    <row r="363" spans="1:10" s="59" customFormat="1" ht="12.75" customHeight="1">
      <c r="A363" s="51">
        <v>43555</v>
      </c>
      <c r="B363" s="109">
        <v>6002</v>
      </c>
      <c r="C363" s="46">
        <v>336200</v>
      </c>
      <c r="D363" s="107"/>
      <c r="E363" s="107">
        <v>49.39</v>
      </c>
      <c r="F363" s="738" t="s">
        <v>410</v>
      </c>
      <c r="G363" s="49">
        <v>524</v>
      </c>
      <c r="H363" s="50" t="s">
        <v>98</v>
      </c>
      <c r="I363" s="51">
        <v>43534</v>
      </c>
      <c r="J363" s="52"/>
    </row>
    <row r="364" spans="1:10" s="59" customFormat="1" ht="12.75" customHeight="1">
      <c r="A364" s="51">
        <v>43555</v>
      </c>
      <c r="B364" s="109">
        <v>6002</v>
      </c>
      <c r="C364" s="46">
        <v>527000</v>
      </c>
      <c r="D364" s="107">
        <v>6.24</v>
      </c>
      <c r="E364" s="107"/>
      <c r="F364" s="738" t="s">
        <v>411</v>
      </c>
      <c r="G364" s="49">
        <v>472</v>
      </c>
      <c r="H364" s="50" t="s">
        <v>98</v>
      </c>
      <c r="I364" s="51">
        <v>43534</v>
      </c>
      <c r="J364" s="52"/>
    </row>
    <row r="365" spans="1:10" s="59" customFormat="1" ht="12.75" customHeight="1">
      <c r="A365" s="51">
        <v>43555</v>
      </c>
      <c r="B365" s="109">
        <v>6002</v>
      </c>
      <c r="C365" s="46">
        <v>472000</v>
      </c>
      <c r="D365" s="107"/>
      <c r="E365" s="107">
        <v>6.24</v>
      </c>
      <c r="F365" s="738" t="s">
        <v>411</v>
      </c>
      <c r="G365" s="49">
        <v>527</v>
      </c>
      <c r="H365" s="50" t="s">
        <v>98</v>
      </c>
      <c r="I365" s="51">
        <v>43534</v>
      </c>
      <c r="J365" s="52"/>
    </row>
    <row r="366" spans="1:10" s="48" customFormat="1" ht="12.75" customHeight="1">
      <c r="A366" s="51">
        <v>43555</v>
      </c>
      <c r="B366" s="45">
        <v>221003</v>
      </c>
      <c r="C366" s="46">
        <v>221000</v>
      </c>
      <c r="D366" s="107">
        <v>455</v>
      </c>
      <c r="E366" s="107"/>
      <c r="F366" s="746" t="s">
        <v>28</v>
      </c>
      <c r="G366" s="49">
        <v>221</v>
      </c>
      <c r="H366" s="50" t="s">
        <v>99</v>
      </c>
      <c r="I366" s="51">
        <v>43555</v>
      </c>
      <c r="J366" s="52"/>
    </row>
    <row r="367" spans="1:10" s="48" customFormat="1" ht="12.75" customHeight="1">
      <c r="A367" s="51">
        <v>43555</v>
      </c>
      <c r="B367" s="45">
        <v>221003</v>
      </c>
      <c r="C367" s="46">
        <v>221000</v>
      </c>
      <c r="D367" s="107"/>
      <c r="E367" s="107">
        <v>3849.79</v>
      </c>
      <c r="F367" s="746" t="s">
        <v>28</v>
      </c>
      <c r="G367" s="49">
        <v>221</v>
      </c>
      <c r="H367" s="50" t="s">
        <v>99</v>
      </c>
      <c r="I367" s="51">
        <v>43555</v>
      </c>
      <c r="J367" s="52"/>
    </row>
    <row r="368" spans="1:10" s="48" customFormat="1" ht="12.75" customHeight="1">
      <c r="A368" s="51">
        <v>43555</v>
      </c>
      <c r="B368" s="45">
        <v>221003</v>
      </c>
      <c r="C368" s="46">
        <v>221000</v>
      </c>
      <c r="D368" s="107"/>
      <c r="E368" s="107">
        <v>7.32</v>
      </c>
      <c r="F368" s="746" t="s">
        <v>28</v>
      </c>
      <c r="G368" s="49">
        <v>221</v>
      </c>
      <c r="H368" s="50" t="s">
        <v>99</v>
      </c>
      <c r="I368" s="51">
        <v>43555</v>
      </c>
      <c r="J368" s="52"/>
    </row>
    <row r="369" spans="1:10" s="48" customFormat="1" ht="12.75" customHeight="1">
      <c r="A369" s="51">
        <v>43555</v>
      </c>
      <c r="B369" s="45">
        <v>221003</v>
      </c>
      <c r="C369" s="46">
        <v>365000</v>
      </c>
      <c r="D369" s="107">
        <v>42.72</v>
      </c>
      <c r="E369" s="107"/>
      <c r="F369" s="746" t="s">
        <v>702</v>
      </c>
      <c r="G369" s="49">
        <v>221</v>
      </c>
      <c r="H369" s="50" t="s">
        <v>99</v>
      </c>
      <c r="I369" s="51">
        <v>43525</v>
      </c>
      <c r="J369" s="52"/>
    </row>
    <row r="370" spans="1:10" s="48" customFormat="1" ht="12.75" customHeight="1">
      <c r="A370" s="51">
        <v>43555</v>
      </c>
      <c r="B370" s="45">
        <v>221003</v>
      </c>
      <c r="C370" s="46">
        <v>321000</v>
      </c>
      <c r="D370" s="107">
        <v>33</v>
      </c>
      <c r="E370" s="107"/>
      <c r="F370" s="746" t="s">
        <v>20</v>
      </c>
      <c r="G370" s="49">
        <v>221</v>
      </c>
      <c r="H370" s="50" t="s">
        <v>904</v>
      </c>
      <c r="I370" s="51">
        <v>43530</v>
      </c>
      <c r="J370" s="52"/>
    </row>
    <row r="371" spans="1:10" s="48" customFormat="1" ht="12.75" customHeight="1">
      <c r="A371" s="51">
        <v>43555</v>
      </c>
      <c r="B371" s="45">
        <v>221003</v>
      </c>
      <c r="C371" s="46">
        <v>321000</v>
      </c>
      <c r="D371" s="107">
        <v>16.5</v>
      </c>
      <c r="E371" s="107"/>
      <c r="F371" s="746" t="s">
        <v>20</v>
      </c>
      <c r="G371" s="49">
        <v>221</v>
      </c>
      <c r="H371" s="50" t="s">
        <v>905</v>
      </c>
      <c r="I371" s="51">
        <v>43530</v>
      </c>
      <c r="J371" s="52"/>
    </row>
    <row r="372" spans="1:10" s="48" customFormat="1" ht="12.75" customHeight="1">
      <c r="A372" s="51">
        <v>43555</v>
      </c>
      <c r="B372" s="45">
        <v>221003</v>
      </c>
      <c r="C372" s="46">
        <v>321000</v>
      </c>
      <c r="D372" s="107">
        <v>33</v>
      </c>
      <c r="E372" s="107"/>
      <c r="F372" s="738" t="s">
        <v>89</v>
      </c>
      <c r="G372" s="49">
        <v>221</v>
      </c>
      <c r="H372" s="50" t="s">
        <v>907</v>
      </c>
      <c r="I372" s="51">
        <v>43531</v>
      </c>
      <c r="J372" s="52"/>
    </row>
    <row r="373" spans="1:10" s="48" customFormat="1" ht="12.75" customHeight="1">
      <c r="A373" s="51">
        <v>43555</v>
      </c>
      <c r="B373" s="45">
        <v>221003</v>
      </c>
      <c r="C373" s="46">
        <v>342000</v>
      </c>
      <c r="D373" s="107">
        <v>46.43</v>
      </c>
      <c r="E373" s="107"/>
      <c r="F373" s="746" t="s">
        <v>408</v>
      </c>
      <c r="G373" s="49">
        <v>221</v>
      </c>
      <c r="H373" s="50" t="s">
        <v>98</v>
      </c>
      <c r="I373" s="51">
        <v>43531</v>
      </c>
      <c r="J373" s="52"/>
    </row>
    <row r="374" spans="1:10" s="48" customFormat="1" ht="12.75" customHeight="1">
      <c r="A374" s="51">
        <v>43555</v>
      </c>
      <c r="B374" s="45">
        <v>221003</v>
      </c>
      <c r="C374" s="46">
        <v>336100</v>
      </c>
      <c r="D374" s="107">
        <v>145.6</v>
      </c>
      <c r="E374" s="107"/>
      <c r="F374" s="746" t="s">
        <v>403</v>
      </c>
      <c r="G374" s="49">
        <v>221</v>
      </c>
      <c r="H374" s="50" t="s">
        <v>98</v>
      </c>
      <c r="I374" s="51">
        <v>43531</v>
      </c>
      <c r="J374" s="52"/>
    </row>
    <row r="375" spans="1:10" s="48" customFormat="1" ht="12.75" customHeight="1">
      <c r="A375" s="51">
        <v>43555</v>
      </c>
      <c r="B375" s="45">
        <v>221003</v>
      </c>
      <c r="C375" s="46">
        <v>548000</v>
      </c>
      <c r="D375" s="107">
        <v>199</v>
      </c>
      <c r="E375" s="107"/>
      <c r="F375" s="741" t="s">
        <v>703</v>
      </c>
      <c r="G375" s="49">
        <v>221</v>
      </c>
      <c r="H375" s="50" t="s">
        <v>99</v>
      </c>
      <c r="I375" s="51">
        <v>43531</v>
      </c>
      <c r="J375" s="52"/>
    </row>
    <row r="376" spans="1:10" s="48" customFormat="1" ht="12.75" customHeight="1">
      <c r="A376" s="51">
        <v>43555</v>
      </c>
      <c r="B376" s="45">
        <v>221003</v>
      </c>
      <c r="C376" s="46">
        <v>321000</v>
      </c>
      <c r="D376" s="107">
        <v>199.16</v>
      </c>
      <c r="E376" s="107"/>
      <c r="F376" s="738" t="s">
        <v>156</v>
      </c>
      <c r="G376" s="49">
        <v>221</v>
      </c>
      <c r="H376" s="50" t="s">
        <v>911</v>
      </c>
      <c r="I376" s="51">
        <v>43531</v>
      </c>
      <c r="J376" s="52"/>
    </row>
    <row r="377" spans="1:10" s="48" customFormat="1" ht="12.75" customHeight="1">
      <c r="A377" s="51">
        <v>43555</v>
      </c>
      <c r="B377" s="45">
        <v>221003</v>
      </c>
      <c r="C377" s="46">
        <v>336200</v>
      </c>
      <c r="D377" s="107">
        <v>357.23</v>
      </c>
      <c r="E377" s="107"/>
      <c r="F377" s="739" t="s">
        <v>704</v>
      </c>
      <c r="G377" s="49">
        <v>221</v>
      </c>
      <c r="H377" s="50" t="s">
        <v>98</v>
      </c>
      <c r="I377" s="51">
        <v>43531</v>
      </c>
      <c r="J377" s="52"/>
    </row>
    <row r="378" spans="1:10" s="48" customFormat="1" ht="12.75" customHeight="1">
      <c r="A378" s="51">
        <v>43555</v>
      </c>
      <c r="B378" s="45">
        <v>221003</v>
      </c>
      <c r="C378" s="46">
        <v>321000</v>
      </c>
      <c r="D378" s="107">
        <v>1740</v>
      </c>
      <c r="E378" s="107"/>
      <c r="F378" s="738" t="s">
        <v>274</v>
      </c>
      <c r="G378" s="49">
        <v>221</v>
      </c>
      <c r="H378" s="50" t="s">
        <v>912</v>
      </c>
      <c r="I378" s="51">
        <v>43531</v>
      </c>
      <c r="J378" s="52"/>
    </row>
    <row r="379" spans="1:10" s="48" customFormat="1" ht="12.75" customHeight="1">
      <c r="A379" s="51">
        <v>43555</v>
      </c>
      <c r="B379" s="45">
        <v>221003</v>
      </c>
      <c r="C379" s="46">
        <v>321100</v>
      </c>
      <c r="D379" s="107">
        <v>249.55</v>
      </c>
      <c r="E379" s="107"/>
      <c r="F379" s="738" t="s">
        <v>538</v>
      </c>
      <c r="G379" s="49">
        <v>221</v>
      </c>
      <c r="H379" s="50" t="s">
        <v>100</v>
      </c>
      <c r="I379" s="51">
        <v>43535</v>
      </c>
      <c r="J379" s="52"/>
    </row>
    <row r="380" spans="1:10" s="48" customFormat="1" ht="12.75" customHeight="1">
      <c r="A380" s="51">
        <v>43555</v>
      </c>
      <c r="B380" s="45">
        <v>221003</v>
      </c>
      <c r="C380" s="46">
        <v>321000</v>
      </c>
      <c r="D380" s="107">
        <v>346.5</v>
      </c>
      <c r="E380" s="107"/>
      <c r="F380" s="746" t="s">
        <v>705</v>
      </c>
      <c r="G380" s="49">
        <v>221</v>
      </c>
      <c r="H380" s="50" t="s">
        <v>899</v>
      </c>
      <c r="I380" s="51">
        <v>43536</v>
      </c>
      <c r="J380" s="52"/>
    </row>
    <row r="381" spans="1:10" s="48" customFormat="1" ht="12.75" customHeight="1">
      <c r="A381" s="51">
        <v>43555</v>
      </c>
      <c r="B381" s="45">
        <v>221003</v>
      </c>
      <c r="C381" s="46">
        <v>311000</v>
      </c>
      <c r="D381" s="107"/>
      <c r="E381" s="107">
        <v>200</v>
      </c>
      <c r="F381" s="746" t="s">
        <v>1133</v>
      </c>
      <c r="G381" s="49">
        <v>221</v>
      </c>
      <c r="H381" s="50" t="s">
        <v>1095</v>
      </c>
      <c r="I381" s="51">
        <v>43539</v>
      </c>
      <c r="J381" s="52"/>
    </row>
    <row r="382" spans="1:10" s="48" customFormat="1" ht="12.75" customHeight="1">
      <c r="A382" s="51">
        <v>43555</v>
      </c>
      <c r="B382" s="45">
        <v>221003</v>
      </c>
      <c r="C382" s="46">
        <v>321000</v>
      </c>
      <c r="D382" s="107">
        <v>36.1</v>
      </c>
      <c r="E382" s="107"/>
      <c r="F382" s="739" t="s">
        <v>700</v>
      </c>
      <c r="G382" s="49">
        <v>221</v>
      </c>
      <c r="H382" s="50" t="s">
        <v>910</v>
      </c>
      <c r="I382" s="51">
        <v>43542</v>
      </c>
      <c r="J382" s="52"/>
    </row>
    <row r="383" spans="1:10" s="48" customFormat="1" ht="12.75" customHeight="1">
      <c r="A383" s="51">
        <v>43555</v>
      </c>
      <c r="B383" s="45">
        <v>221003</v>
      </c>
      <c r="C383" s="46">
        <v>311000</v>
      </c>
      <c r="D383" s="107"/>
      <c r="E383" s="107">
        <v>170</v>
      </c>
      <c r="F383" s="738" t="s">
        <v>252</v>
      </c>
      <c r="G383" s="49">
        <v>221</v>
      </c>
      <c r="H383" s="50" t="s">
        <v>1101</v>
      </c>
      <c r="I383" s="51">
        <v>43545</v>
      </c>
      <c r="J383" s="118"/>
    </row>
    <row r="384" spans="1:10" s="48" customFormat="1" ht="12.75" customHeight="1">
      <c r="A384" s="51">
        <v>43555</v>
      </c>
      <c r="B384" s="45">
        <v>221003</v>
      </c>
      <c r="C384" s="46">
        <v>311000</v>
      </c>
      <c r="D384" s="107"/>
      <c r="E384" s="107">
        <v>85</v>
      </c>
      <c r="F384" s="738" t="s">
        <v>1128</v>
      </c>
      <c r="G384" s="49">
        <v>221</v>
      </c>
      <c r="H384" s="50" t="s">
        <v>1100</v>
      </c>
      <c r="I384" s="51">
        <v>43546</v>
      </c>
      <c r="J384" s="118"/>
    </row>
    <row r="385" spans="1:20" s="48" customFormat="1" ht="12.75" customHeight="1">
      <c r="A385" s="51">
        <v>43555</v>
      </c>
      <c r="B385" s="45">
        <v>221003</v>
      </c>
      <c r="C385" s="46">
        <v>321000</v>
      </c>
      <c r="D385" s="107">
        <v>45</v>
      </c>
      <c r="E385" s="107"/>
      <c r="F385" s="738" t="s">
        <v>701</v>
      </c>
      <c r="G385" s="49">
        <v>221</v>
      </c>
      <c r="H385" s="50" t="s">
        <v>918</v>
      </c>
      <c r="I385" s="51">
        <v>43549</v>
      </c>
      <c r="J385" s="118"/>
    </row>
    <row r="386" spans="1:20" s="48" customFormat="1" ht="12.75" customHeight="1">
      <c r="A386" s="51">
        <v>43555</v>
      </c>
      <c r="B386" s="45">
        <v>221003</v>
      </c>
      <c r="C386" s="46">
        <v>321000</v>
      </c>
      <c r="D386" s="107">
        <v>360</v>
      </c>
      <c r="E386" s="107"/>
      <c r="F386" s="739" t="s">
        <v>66</v>
      </c>
      <c r="G386" s="49">
        <v>221</v>
      </c>
      <c r="H386" s="50" t="s">
        <v>901</v>
      </c>
      <c r="I386" s="51">
        <v>43550</v>
      </c>
    </row>
    <row r="387" spans="1:20" s="48" customFormat="1" ht="12.75" customHeight="1">
      <c r="A387" s="51">
        <v>43555</v>
      </c>
      <c r="B387" s="45">
        <v>221003</v>
      </c>
      <c r="C387" s="46">
        <v>568000</v>
      </c>
      <c r="D387" s="107">
        <v>5.9</v>
      </c>
      <c r="E387" s="107"/>
      <c r="F387" s="746" t="s">
        <v>32</v>
      </c>
      <c r="G387" s="49">
        <v>221</v>
      </c>
      <c r="H387" s="50" t="s">
        <v>99</v>
      </c>
      <c r="I387" s="51">
        <v>43553</v>
      </c>
    </row>
    <row r="388" spans="1:20" s="48" customFormat="1" ht="12.75" customHeight="1">
      <c r="A388" s="51">
        <v>43555</v>
      </c>
      <c r="B388" s="45">
        <v>221003</v>
      </c>
      <c r="C388" s="46">
        <v>568000</v>
      </c>
      <c r="D388" s="107">
        <v>1.42</v>
      </c>
      <c r="E388" s="107"/>
      <c r="F388" s="746" t="s">
        <v>33</v>
      </c>
      <c r="G388" s="49">
        <v>221</v>
      </c>
      <c r="H388" s="50" t="s">
        <v>99</v>
      </c>
      <c r="I388" s="51">
        <v>43553</v>
      </c>
    </row>
    <row r="389" spans="1:20" s="48" customFormat="1" ht="12.75" customHeight="1">
      <c r="A389" s="51">
        <v>43555</v>
      </c>
      <c r="B389" s="45">
        <v>211003</v>
      </c>
      <c r="C389" s="46">
        <v>211000</v>
      </c>
      <c r="D389" s="107">
        <v>3602.9</v>
      </c>
      <c r="E389" s="107"/>
      <c r="F389" s="746" t="s">
        <v>28</v>
      </c>
      <c r="G389" s="49">
        <v>211</v>
      </c>
      <c r="H389" s="50" t="s">
        <v>37</v>
      </c>
      <c r="I389" s="51">
        <v>43555</v>
      </c>
      <c r="J389" s="52"/>
      <c r="M389" s="59"/>
    </row>
    <row r="390" spans="1:20" s="48" customFormat="1" ht="12.75" customHeight="1">
      <c r="A390" s="51">
        <v>43555</v>
      </c>
      <c r="B390" s="45">
        <v>211003</v>
      </c>
      <c r="C390" s="46">
        <v>211000</v>
      </c>
      <c r="D390" s="107"/>
      <c r="E390" s="107">
        <v>1989.36</v>
      </c>
      <c r="F390" s="746" t="s">
        <v>28</v>
      </c>
      <c r="G390" s="49">
        <v>211</v>
      </c>
      <c r="H390" s="50" t="s">
        <v>37</v>
      </c>
      <c r="I390" s="51">
        <v>43555</v>
      </c>
      <c r="J390" s="52"/>
      <c r="M390" s="76"/>
      <c r="N390" s="121"/>
      <c r="O390" s="79"/>
    </row>
    <row r="391" spans="1:20" s="64" customFormat="1" ht="12.75" customHeight="1">
      <c r="A391" s="51">
        <v>43555</v>
      </c>
      <c r="B391" s="45">
        <v>211003</v>
      </c>
      <c r="C391" s="46">
        <v>213100</v>
      </c>
      <c r="D391" s="79"/>
      <c r="E391" s="119">
        <v>23.01</v>
      </c>
      <c r="F391" s="747" t="s">
        <v>72</v>
      </c>
      <c r="G391" s="49">
        <v>211</v>
      </c>
      <c r="H391" s="50" t="s">
        <v>136</v>
      </c>
      <c r="I391" s="29">
        <v>43525</v>
      </c>
      <c r="K391" s="48"/>
      <c r="M391" s="48"/>
      <c r="N391" s="119"/>
      <c r="O391" s="79"/>
      <c r="P391" s="48"/>
      <c r="Q391" s="48"/>
      <c r="R391" s="48"/>
      <c r="S391" s="48"/>
      <c r="T391" s="48"/>
    </row>
    <row r="392" spans="1:20" s="64" customFormat="1" ht="12.75" customHeight="1">
      <c r="A392" s="51">
        <v>43555</v>
      </c>
      <c r="B392" s="45">
        <v>211003</v>
      </c>
      <c r="C392" s="46">
        <v>213100</v>
      </c>
      <c r="D392" s="79"/>
      <c r="E392" s="119">
        <v>37.17</v>
      </c>
      <c r="F392" s="747" t="s">
        <v>74</v>
      </c>
      <c r="G392" s="49">
        <v>211</v>
      </c>
      <c r="H392" s="50" t="s">
        <v>137</v>
      </c>
      <c r="I392" s="29">
        <v>43525</v>
      </c>
      <c r="J392" s="67"/>
      <c r="K392" s="48"/>
      <c r="L392" s="26"/>
      <c r="M392" s="48"/>
      <c r="N392" s="119"/>
      <c r="O392" s="79"/>
      <c r="P392" s="48"/>
      <c r="Q392" s="48"/>
      <c r="R392" s="48"/>
      <c r="S392" s="48"/>
      <c r="T392" s="48"/>
    </row>
    <row r="393" spans="1:20" s="48" customFormat="1" ht="12.75" customHeight="1">
      <c r="A393" s="51">
        <v>43555</v>
      </c>
      <c r="B393" s="45">
        <v>211003</v>
      </c>
      <c r="C393" s="71">
        <v>365000</v>
      </c>
      <c r="D393" s="79"/>
      <c r="E393" s="308">
        <v>42.72</v>
      </c>
      <c r="F393" s="602" t="s">
        <v>1159</v>
      </c>
      <c r="G393" s="169">
        <v>211</v>
      </c>
      <c r="H393" s="610">
        <v>212013</v>
      </c>
      <c r="I393" s="67">
        <v>43525</v>
      </c>
      <c r="J393" s="67"/>
      <c r="L393" s="26"/>
      <c r="M393" s="79"/>
      <c r="N393" s="79"/>
    </row>
    <row r="394" spans="1:20" s="48" customFormat="1" ht="12.75" customHeight="1">
      <c r="A394" s="51">
        <v>43555</v>
      </c>
      <c r="B394" s="45">
        <v>211003</v>
      </c>
      <c r="C394" s="71">
        <v>518000</v>
      </c>
      <c r="D394" s="79">
        <v>25</v>
      </c>
      <c r="E394" s="308"/>
      <c r="F394" s="602" t="s">
        <v>633</v>
      </c>
      <c r="G394" s="169">
        <v>211</v>
      </c>
      <c r="H394" s="610">
        <v>211053</v>
      </c>
      <c r="I394" s="67">
        <v>43525</v>
      </c>
      <c r="J394" s="67"/>
      <c r="L394" s="26"/>
      <c r="M394" s="79"/>
      <c r="N394" s="79"/>
    </row>
    <row r="395" spans="1:20" s="48" customFormat="1" ht="12.75" customHeight="1">
      <c r="A395" s="51">
        <v>43555</v>
      </c>
      <c r="B395" s="45">
        <v>211003</v>
      </c>
      <c r="C395" s="71">
        <v>311000</v>
      </c>
      <c r="D395" s="79"/>
      <c r="E395" s="72">
        <v>500</v>
      </c>
      <c r="F395" s="602" t="s">
        <v>1089</v>
      </c>
      <c r="G395" s="169">
        <v>211</v>
      </c>
      <c r="H395" s="75" t="s">
        <v>1096</v>
      </c>
      <c r="I395" s="67">
        <v>43529</v>
      </c>
      <c r="J395" s="67"/>
      <c r="L395" s="26"/>
      <c r="M395" s="79"/>
      <c r="N395" s="79"/>
    </row>
    <row r="396" spans="1:20" s="48" customFormat="1" ht="12.75" customHeight="1">
      <c r="A396" s="51">
        <v>43555</v>
      </c>
      <c r="B396" s="45">
        <v>211003</v>
      </c>
      <c r="C396" s="71">
        <v>518000</v>
      </c>
      <c r="D396" s="79">
        <v>2.5</v>
      </c>
      <c r="E396" s="72"/>
      <c r="F396" s="602" t="s">
        <v>50</v>
      </c>
      <c r="G396" s="169">
        <v>211</v>
      </c>
      <c r="H396" s="610">
        <v>211054</v>
      </c>
      <c r="I396" s="67">
        <v>43531</v>
      </c>
      <c r="J396" s="67"/>
      <c r="L396" s="26"/>
      <c r="M396" s="79"/>
      <c r="N396" s="79"/>
    </row>
    <row r="397" spans="1:20" s="48" customFormat="1" ht="12.75" customHeight="1">
      <c r="A397" s="51">
        <v>43555</v>
      </c>
      <c r="B397" s="45">
        <v>211003</v>
      </c>
      <c r="C397" s="71">
        <v>538200</v>
      </c>
      <c r="D397" s="79">
        <v>8</v>
      </c>
      <c r="E397" s="72"/>
      <c r="F397" s="602" t="s">
        <v>631</v>
      </c>
      <c r="G397" s="169">
        <v>211</v>
      </c>
      <c r="H397" s="610">
        <v>211055</v>
      </c>
      <c r="I397" s="67">
        <v>43532</v>
      </c>
      <c r="J397" s="67"/>
      <c r="L397" s="26"/>
      <c r="M397" s="79"/>
      <c r="N397" s="79"/>
    </row>
    <row r="398" spans="1:20" s="48" customFormat="1" ht="12.75" customHeight="1">
      <c r="A398" s="51">
        <v>43555</v>
      </c>
      <c r="B398" s="45">
        <v>211003</v>
      </c>
      <c r="C398" s="71">
        <v>538200</v>
      </c>
      <c r="D398" s="79">
        <v>8</v>
      </c>
      <c r="E398" s="72"/>
      <c r="F398" s="602" t="s">
        <v>631</v>
      </c>
      <c r="G398" s="169">
        <v>211</v>
      </c>
      <c r="H398" s="610">
        <v>211056</v>
      </c>
      <c r="I398" s="67">
        <v>43532</v>
      </c>
      <c r="J398" s="67"/>
      <c r="L398" s="26"/>
      <c r="M398" s="79"/>
      <c r="N398" s="79"/>
    </row>
    <row r="399" spans="1:20" s="48" customFormat="1" ht="12.75" customHeight="1">
      <c r="A399" s="51">
        <v>43555</v>
      </c>
      <c r="B399" s="45">
        <v>211003</v>
      </c>
      <c r="C399" s="71">
        <v>366000</v>
      </c>
      <c r="D399" s="79">
        <v>854.21</v>
      </c>
      <c r="E399" s="72"/>
      <c r="F399" s="602" t="s">
        <v>402</v>
      </c>
      <c r="G399" s="169">
        <v>211</v>
      </c>
      <c r="H399" s="75" t="s">
        <v>98</v>
      </c>
      <c r="I399" s="67">
        <v>43534</v>
      </c>
      <c r="J399" s="67"/>
      <c r="L399" s="121"/>
      <c r="M399" s="79"/>
      <c r="N399" s="79"/>
    </row>
    <row r="400" spans="1:20" s="48" customFormat="1" ht="12.75" customHeight="1">
      <c r="A400" s="51">
        <v>43555</v>
      </c>
      <c r="B400" s="45">
        <v>211003</v>
      </c>
      <c r="C400" s="46">
        <v>501222</v>
      </c>
      <c r="D400" s="79">
        <v>41.61</v>
      </c>
      <c r="E400" s="63"/>
      <c r="F400" s="747" t="s">
        <v>45</v>
      </c>
      <c r="G400" s="49">
        <v>211</v>
      </c>
      <c r="H400" s="50" t="s">
        <v>113</v>
      </c>
      <c r="I400" s="76">
        <v>43535</v>
      </c>
      <c r="J400" s="67"/>
      <c r="L400" s="121"/>
      <c r="M400" s="79"/>
      <c r="N400" s="79"/>
    </row>
    <row r="401" spans="1:20" s="48" customFormat="1" ht="12.75" customHeight="1">
      <c r="A401" s="51">
        <v>43555</v>
      </c>
      <c r="B401" s="45">
        <v>211003</v>
      </c>
      <c r="C401" s="46">
        <v>501900</v>
      </c>
      <c r="D401" s="79">
        <v>10.4</v>
      </c>
      <c r="E401" s="63"/>
      <c r="F401" s="747" t="s">
        <v>47</v>
      </c>
      <c r="G401" s="49">
        <v>211</v>
      </c>
      <c r="H401" s="50" t="s">
        <v>113</v>
      </c>
      <c r="I401" s="76">
        <v>43535</v>
      </c>
      <c r="J401" s="67"/>
      <c r="L401" s="121"/>
      <c r="M401" s="79"/>
      <c r="N401" s="79"/>
    </row>
    <row r="402" spans="1:20" s="48" customFormat="1" ht="12.75" customHeight="1">
      <c r="A402" s="51">
        <v>43555</v>
      </c>
      <c r="B402" s="45">
        <v>211003</v>
      </c>
      <c r="C402" s="71">
        <v>311000</v>
      </c>
      <c r="D402" s="79"/>
      <c r="E402" s="72">
        <v>1000</v>
      </c>
      <c r="F402" s="602" t="s">
        <v>1086</v>
      </c>
      <c r="G402" s="169">
        <v>211</v>
      </c>
      <c r="H402" s="75" t="s">
        <v>1097</v>
      </c>
      <c r="I402" s="67">
        <v>43536</v>
      </c>
      <c r="J402" s="67"/>
      <c r="L402" s="121"/>
      <c r="M402" s="79"/>
      <c r="N402" s="79"/>
    </row>
    <row r="403" spans="1:20" s="48" customFormat="1" ht="12.75" customHeight="1">
      <c r="A403" s="51">
        <v>43555</v>
      </c>
      <c r="B403" s="45">
        <v>211003</v>
      </c>
      <c r="C403" s="71">
        <v>538100</v>
      </c>
      <c r="D403" s="79">
        <v>66</v>
      </c>
      <c r="E403" s="72"/>
      <c r="F403" s="602" t="s">
        <v>632</v>
      </c>
      <c r="G403" s="169">
        <v>211</v>
      </c>
      <c r="H403" s="50" t="s">
        <v>114</v>
      </c>
      <c r="I403" s="67">
        <v>43538</v>
      </c>
      <c r="J403" s="67"/>
      <c r="L403" s="121"/>
      <c r="M403" s="79"/>
      <c r="N403" s="79"/>
    </row>
    <row r="404" spans="1:20" s="48" customFormat="1" ht="12.75" customHeight="1">
      <c r="A404" s="51">
        <v>43555</v>
      </c>
      <c r="B404" s="45">
        <v>211003</v>
      </c>
      <c r="C404" s="71">
        <v>538200</v>
      </c>
      <c r="D404" s="72">
        <v>26</v>
      </c>
      <c r="E404" s="63"/>
      <c r="F404" s="602" t="s">
        <v>631</v>
      </c>
      <c r="G404" s="169">
        <v>211</v>
      </c>
      <c r="H404" s="50" t="s">
        <v>115</v>
      </c>
      <c r="I404" s="67">
        <v>43539</v>
      </c>
      <c r="J404" s="67"/>
      <c r="L404" s="121"/>
      <c r="M404" s="79"/>
      <c r="N404" s="79"/>
    </row>
    <row r="405" spans="1:20" s="48" customFormat="1" ht="12.75" customHeight="1">
      <c r="A405" s="51">
        <v>43555</v>
      </c>
      <c r="B405" s="45">
        <v>211003</v>
      </c>
      <c r="C405" s="46">
        <v>501222</v>
      </c>
      <c r="D405" s="79">
        <v>47.52</v>
      </c>
      <c r="E405" s="63"/>
      <c r="F405" s="747" t="s">
        <v>45</v>
      </c>
      <c r="G405" s="49">
        <v>211</v>
      </c>
      <c r="H405" s="50" t="s">
        <v>116</v>
      </c>
      <c r="I405" s="67">
        <v>43539</v>
      </c>
      <c r="J405" s="67"/>
      <c r="L405" s="121"/>
      <c r="M405" s="79"/>
      <c r="N405" s="79"/>
      <c r="S405" s="64"/>
      <c r="T405" s="64"/>
    </row>
    <row r="406" spans="1:20" s="48" customFormat="1" ht="12.75" customHeight="1">
      <c r="A406" s="51">
        <v>43555</v>
      </c>
      <c r="B406" s="45">
        <v>211003</v>
      </c>
      <c r="C406" s="46">
        <v>501900</v>
      </c>
      <c r="D406" s="79">
        <v>11.88</v>
      </c>
      <c r="E406" s="63"/>
      <c r="F406" s="747" t="s">
        <v>47</v>
      </c>
      <c r="G406" s="49">
        <v>211</v>
      </c>
      <c r="H406" s="50" t="s">
        <v>116</v>
      </c>
      <c r="I406" s="67">
        <v>43539</v>
      </c>
      <c r="M406" s="79"/>
      <c r="N406" s="79"/>
      <c r="R406" s="59"/>
      <c r="S406" s="64"/>
      <c r="T406" s="64"/>
    </row>
    <row r="407" spans="1:20" s="48" customFormat="1" ht="12.75" customHeight="1">
      <c r="A407" s="51">
        <v>43555</v>
      </c>
      <c r="B407" s="45">
        <v>211003</v>
      </c>
      <c r="C407" s="71">
        <v>538200</v>
      </c>
      <c r="D407" s="72">
        <v>8</v>
      </c>
      <c r="E407" s="63"/>
      <c r="F407" s="602" t="s">
        <v>631</v>
      </c>
      <c r="G407" s="49">
        <v>211</v>
      </c>
      <c r="H407" s="50" t="s">
        <v>117</v>
      </c>
      <c r="I407" s="76">
        <v>43542</v>
      </c>
      <c r="M407" s="79"/>
      <c r="N407" s="79"/>
    </row>
    <row r="408" spans="1:20" s="48" customFormat="1" ht="12.75" customHeight="1">
      <c r="A408" s="51">
        <v>43555</v>
      </c>
      <c r="B408" s="45">
        <v>211003</v>
      </c>
      <c r="C408" s="71">
        <v>538100</v>
      </c>
      <c r="D408" s="79">
        <v>251</v>
      </c>
      <c r="E408" s="308"/>
      <c r="F408" s="602" t="s">
        <v>632</v>
      </c>
      <c r="G408" s="169">
        <v>211</v>
      </c>
      <c r="H408" s="75" t="s">
        <v>118</v>
      </c>
      <c r="I408" s="76">
        <v>43542</v>
      </c>
      <c r="M408" s="79"/>
      <c r="N408" s="79"/>
    </row>
    <row r="409" spans="1:20" s="48" customFormat="1" ht="12.75" customHeight="1">
      <c r="A409" s="51">
        <v>43555</v>
      </c>
      <c r="B409" s="45">
        <v>211003</v>
      </c>
      <c r="C409" s="71">
        <v>324000</v>
      </c>
      <c r="D409" s="79"/>
      <c r="E409" s="308">
        <v>1000</v>
      </c>
      <c r="F409" s="602" t="s">
        <v>1136</v>
      </c>
      <c r="G409" s="169">
        <v>211</v>
      </c>
      <c r="H409" s="75" t="s">
        <v>1102</v>
      </c>
      <c r="I409" s="76">
        <v>43542</v>
      </c>
      <c r="J409" s="67"/>
      <c r="L409" s="121"/>
      <c r="M409" s="79"/>
      <c r="N409" s="79"/>
    </row>
    <row r="410" spans="1:20" s="48" customFormat="1" ht="12.75" customHeight="1">
      <c r="A410" s="51">
        <v>43555</v>
      </c>
      <c r="B410" s="45">
        <v>211003</v>
      </c>
      <c r="C410" s="71">
        <v>538100</v>
      </c>
      <c r="D410" s="79">
        <v>33</v>
      </c>
      <c r="E410" s="308"/>
      <c r="F410" s="602" t="s">
        <v>632</v>
      </c>
      <c r="G410" s="169">
        <v>211</v>
      </c>
      <c r="H410" s="75" t="s">
        <v>119</v>
      </c>
      <c r="I410" s="67">
        <v>43543</v>
      </c>
      <c r="J410" s="67"/>
      <c r="L410" s="121"/>
      <c r="M410" s="79"/>
      <c r="N410" s="79"/>
    </row>
    <row r="411" spans="1:20" s="48" customFormat="1" ht="12.75" customHeight="1">
      <c r="A411" s="51">
        <v>43555</v>
      </c>
      <c r="B411" s="45">
        <v>211003</v>
      </c>
      <c r="C411" s="71">
        <v>538100</v>
      </c>
      <c r="D411" s="79">
        <v>33</v>
      </c>
      <c r="E411" s="308"/>
      <c r="F411" s="602" t="s">
        <v>632</v>
      </c>
      <c r="G411" s="169">
        <v>211</v>
      </c>
      <c r="H411" s="75" t="s">
        <v>120</v>
      </c>
      <c r="I411" s="67">
        <v>43543</v>
      </c>
      <c r="J411" s="67"/>
      <c r="K411" s="120"/>
      <c r="L411" s="121"/>
      <c r="M411" s="79"/>
      <c r="N411" s="79"/>
    </row>
    <row r="412" spans="1:20" s="48" customFormat="1" ht="12.75" customHeight="1">
      <c r="A412" s="51">
        <v>43555</v>
      </c>
      <c r="B412" s="45">
        <v>211003</v>
      </c>
      <c r="C412" s="71">
        <v>538200</v>
      </c>
      <c r="D412" s="79">
        <v>8</v>
      </c>
      <c r="E412" s="308"/>
      <c r="F412" s="602" t="s">
        <v>631</v>
      </c>
      <c r="G412" s="169">
        <v>211</v>
      </c>
      <c r="H412" s="75" t="s">
        <v>121</v>
      </c>
      <c r="I412" s="67">
        <v>43546</v>
      </c>
      <c r="J412" s="67"/>
      <c r="K412" s="120"/>
      <c r="L412" s="121"/>
      <c r="M412" s="79"/>
      <c r="N412" s="79"/>
    </row>
    <row r="413" spans="1:20" s="48" customFormat="1" ht="12.75" customHeight="1">
      <c r="A413" s="51">
        <v>43555</v>
      </c>
      <c r="B413" s="45">
        <v>211003</v>
      </c>
      <c r="C413" s="71">
        <v>518000</v>
      </c>
      <c r="D413" s="79">
        <v>200</v>
      </c>
      <c r="E413" s="308"/>
      <c r="F413" s="602" t="s">
        <v>633</v>
      </c>
      <c r="G413" s="169">
        <v>211</v>
      </c>
      <c r="H413" s="75" t="s">
        <v>122</v>
      </c>
      <c r="I413" s="67">
        <v>43549</v>
      </c>
      <c r="J413" s="67"/>
      <c r="K413" s="120"/>
      <c r="L413" s="121"/>
      <c r="M413" s="79"/>
      <c r="N413" s="79"/>
    </row>
    <row r="414" spans="1:20" s="48" customFormat="1" ht="12.75" customHeight="1">
      <c r="A414" s="51">
        <v>43555</v>
      </c>
      <c r="B414" s="45">
        <v>211003</v>
      </c>
      <c r="C414" s="71">
        <v>321000</v>
      </c>
      <c r="D414" s="79">
        <v>294.42</v>
      </c>
      <c r="E414" s="308"/>
      <c r="F414" s="602" t="s">
        <v>636</v>
      </c>
      <c r="G414" s="169">
        <v>211</v>
      </c>
      <c r="H414" s="610">
        <v>192028</v>
      </c>
      <c r="I414" s="67">
        <v>43549</v>
      </c>
      <c r="J414" s="67"/>
      <c r="K414" s="120"/>
      <c r="L414" s="121"/>
      <c r="M414" s="79"/>
      <c r="N414" s="79"/>
    </row>
    <row r="415" spans="1:20" s="48" customFormat="1" ht="12.75" customHeight="1">
      <c r="A415" s="51">
        <v>43555</v>
      </c>
      <c r="B415" s="45">
        <v>211003</v>
      </c>
      <c r="C415" s="71">
        <v>501221</v>
      </c>
      <c r="D415" s="72">
        <v>41.6</v>
      </c>
      <c r="E415" s="63"/>
      <c r="F415" s="602" t="s">
        <v>1183</v>
      </c>
      <c r="G415" s="49">
        <v>211</v>
      </c>
      <c r="H415" s="50" t="s">
        <v>138</v>
      </c>
      <c r="I415" s="76">
        <v>43549</v>
      </c>
      <c r="J415" s="124" t="s">
        <v>60</v>
      </c>
      <c r="K415" s="125">
        <v>0.8</v>
      </c>
      <c r="L415" s="125">
        <v>0.2</v>
      </c>
      <c r="M415" s="79"/>
      <c r="N415" s="79"/>
    </row>
    <row r="416" spans="1:20" s="48" customFormat="1" ht="12.75" customHeight="1">
      <c r="A416" s="51">
        <v>43555</v>
      </c>
      <c r="B416" s="45">
        <v>211003</v>
      </c>
      <c r="C416" s="71">
        <v>501900</v>
      </c>
      <c r="D416" s="79">
        <v>10.4</v>
      </c>
      <c r="E416" s="72"/>
      <c r="F416" s="602" t="s">
        <v>1184</v>
      </c>
      <c r="G416" s="49">
        <v>211</v>
      </c>
      <c r="H416" s="50" t="s">
        <v>138</v>
      </c>
      <c r="I416" s="76">
        <v>43549</v>
      </c>
      <c r="J416" s="126">
        <v>52</v>
      </c>
      <c r="K416" s="127">
        <f>J416*80%</f>
        <v>41.6</v>
      </c>
      <c r="L416" s="98">
        <f>J416*20%</f>
        <v>10.4</v>
      </c>
      <c r="M416" s="79"/>
      <c r="N416" s="79"/>
    </row>
    <row r="417" spans="1:14" s="48" customFormat="1" ht="12.75" customHeight="1">
      <c r="A417" s="51">
        <v>43555</v>
      </c>
      <c r="B417" s="45">
        <v>211003</v>
      </c>
      <c r="C417" s="71">
        <v>518000</v>
      </c>
      <c r="D417" s="79">
        <v>2.87</v>
      </c>
      <c r="E417" s="308"/>
      <c r="F417" s="602" t="s">
        <v>635</v>
      </c>
      <c r="G417" s="169">
        <v>211</v>
      </c>
      <c r="H417" s="75" t="s">
        <v>139</v>
      </c>
      <c r="I417" s="76">
        <v>43552</v>
      </c>
      <c r="J417" s="128"/>
      <c r="K417" s="128"/>
      <c r="L417" s="129">
        <f>K416+L416</f>
        <v>52</v>
      </c>
      <c r="M417" s="79"/>
      <c r="N417" s="79"/>
    </row>
    <row r="418" spans="1:14" s="48" customFormat="1" ht="12.75" customHeight="1">
      <c r="A418" s="51">
        <v>43555</v>
      </c>
      <c r="B418" s="45">
        <v>211003</v>
      </c>
      <c r="C418" s="71">
        <v>501000</v>
      </c>
      <c r="D418" s="79">
        <v>5.95</v>
      </c>
      <c r="E418" s="308"/>
      <c r="F418" s="602" t="s">
        <v>640</v>
      </c>
      <c r="G418" s="169">
        <v>211</v>
      </c>
      <c r="H418" s="75" t="s">
        <v>140</v>
      </c>
      <c r="I418" s="76">
        <v>43552</v>
      </c>
      <c r="J418" s="67"/>
      <c r="K418" s="120"/>
      <c r="L418" s="121"/>
      <c r="M418" s="79"/>
      <c r="N418" s="79"/>
    </row>
    <row r="419" spans="1:14" s="48" customFormat="1" ht="12.75" customHeight="1">
      <c r="A419" s="51">
        <v>43555</v>
      </c>
      <c r="B419" s="45">
        <v>211003</v>
      </c>
      <c r="C419" s="71">
        <v>324000</v>
      </c>
      <c r="D419" s="79"/>
      <c r="E419" s="63">
        <v>1000</v>
      </c>
      <c r="F419" s="602" t="s">
        <v>1140</v>
      </c>
      <c r="G419" s="169">
        <v>211</v>
      </c>
      <c r="H419" s="75" t="s">
        <v>1105</v>
      </c>
      <c r="I419" s="76">
        <v>43552</v>
      </c>
      <c r="J419" s="67"/>
      <c r="K419" s="120"/>
      <c r="L419" s="121"/>
      <c r="M419" s="79"/>
      <c r="N419" s="79"/>
    </row>
    <row r="420" spans="1:14" s="59" customFormat="1" ht="12.75" customHeight="1">
      <c r="A420" s="51">
        <v>43555</v>
      </c>
      <c r="B420" s="109">
        <v>3003</v>
      </c>
      <c r="C420" s="25">
        <v>527100</v>
      </c>
      <c r="D420" s="8">
        <v>74.8</v>
      </c>
      <c r="E420" s="8"/>
      <c r="F420" s="748" t="s">
        <v>87</v>
      </c>
      <c r="G420" s="55">
        <v>213</v>
      </c>
      <c r="H420" s="50" t="s">
        <v>898</v>
      </c>
      <c r="I420" s="51">
        <v>43525</v>
      </c>
      <c r="J420" s="67"/>
      <c r="K420" s="120"/>
      <c r="L420" s="121"/>
      <c r="M420" s="79"/>
      <c r="N420" s="79"/>
    </row>
    <row r="421" spans="1:14" s="59" customFormat="1" ht="12.75" customHeight="1">
      <c r="A421" s="51">
        <v>43555</v>
      </c>
      <c r="B421" s="109">
        <v>3003</v>
      </c>
      <c r="C421" s="25">
        <v>213100</v>
      </c>
      <c r="D421" s="8"/>
      <c r="E421" s="8">
        <v>74.8</v>
      </c>
      <c r="F421" s="748" t="s">
        <v>87</v>
      </c>
      <c r="G421" s="55">
        <v>527</v>
      </c>
      <c r="H421" s="50" t="s">
        <v>898</v>
      </c>
      <c r="I421" s="51">
        <v>43525</v>
      </c>
      <c r="J421" s="67"/>
      <c r="K421" s="120"/>
      <c r="L421" s="121"/>
      <c r="M421" s="79"/>
      <c r="N421" s="79"/>
    </row>
    <row r="422" spans="1:14" s="59" customFormat="1" ht="12.75" customHeight="1">
      <c r="A422" s="51">
        <v>43555</v>
      </c>
      <c r="B422" s="109">
        <v>3003</v>
      </c>
      <c r="C422" s="25">
        <v>472000</v>
      </c>
      <c r="D422" s="8">
        <v>1.02</v>
      </c>
      <c r="E422" s="8"/>
      <c r="F422" s="748" t="s">
        <v>88</v>
      </c>
      <c r="G422" s="55">
        <v>213</v>
      </c>
      <c r="H422" s="50" t="s">
        <v>898</v>
      </c>
      <c r="I422" s="51">
        <v>43525</v>
      </c>
      <c r="J422" s="67"/>
      <c r="K422" s="120"/>
      <c r="L422" s="121"/>
      <c r="M422" s="79"/>
      <c r="N422" s="79"/>
    </row>
    <row r="423" spans="1:14" s="59" customFormat="1" ht="12.75" customHeight="1">
      <c r="A423" s="51">
        <v>43555</v>
      </c>
      <c r="B423" s="109">
        <v>3003</v>
      </c>
      <c r="C423" s="25">
        <v>213100</v>
      </c>
      <c r="D423" s="8"/>
      <c r="E423" s="8">
        <v>1.02</v>
      </c>
      <c r="F423" s="748" t="s">
        <v>88</v>
      </c>
      <c r="G423" s="55">
        <v>472</v>
      </c>
      <c r="H423" s="50" t="s">
        <v>898</v>
      </c>
      <c r="I423" s="51">
        <v>43525</v>
      </c>
    </row>
    <row r="424" spans="1:14" s="59" customFormat="1" ht="12.75" customHeight="1">
      <c r="A424" s="51">
        <v>43555</v>
      </c>
      <c r="B424" s="109">
        <v>3003</v>
      </c>
      <c r="C424" s="25">
        <v>22000</v>
      </c>
      <c r="D424" s="8">
        <v>1740</v>
      </c>
      <c r="E424" s="8"/>
      <c r="F424" s="748" t="s">
        <v>1274</v>
      </c>
      <c r="G424" s="55">
        <v>42</v>
      </c>
      <c r="H424" s="50" t="s">
        <v>100</v>
      </c>
      <c r="I424" s="51">
        <v>43530</v>
      </c>
    </row>
    <row r="425" spans="1:14" s="59" customFormat="1" ht="12.75" customHeight="1">
      <c r="A425" s="51">
        <v>43555</v>
      </c>
      <c r="B425" s="109">
        <v>3003</v>
      </c>
      <c r="C425" s="25">
        <v>42000</v>
      </c>
      <c r="D425" s="8"/>
      <c r="E425" s="8">
        <v>1740</v>
      </c>
      <c r="F425" s="748" t="s">
        <v>1274</v>
      </c>
      <c r="G425" s="55">
        <v>22</v>
      </c>
      <c r="H425" s="50" t="s">
        <v>100</v>
      </c>
      <c r="I425" s="51">
        <v>43530</v>
      </c>
    </row>
    <row r="426" spans="1:14" s="59" customFormat="1" ht="12.75" customHeight="1">
      <c r="A426" s="51">
        <v>43555</v>
      </c>
      <c r="B426" s="109">
        <v>3003</v>
      </c>
      <c r="C426" s="46">
        <v>82000</v>
      </c>
      <c r="D426" s="107"/>
      <c r="E426" s="107">
        <v>379</v>
      </c>
      <c r="F426" s="750" t="s">
        <v>63</v>
      </c>
      <c r="G426" s="49">
        <v>551</v>
      </c>
      <c r="H426" s="50" t="s">
        <v>100</v>
      </c>
      <c r="I426" s="51">
        <v>43555</v>
      </c>
      <c r="J426" s="118"/>
    </row>
    <row r="427" spans="1:14" s="59" customFormat="1" ht="12.75" customHeight="1">
      <c r="A427" s="51">
        <v>43555</v>
      </c>
      <c r="B427" s="109">
        <v>3003</v>
      </c>
      <c r="C427" s="46">
        <v>551000</v>
      </c>
      <c r="D427" s="107">
        <v>303.2</v>
      </c>
      <c r="E427" s="107"/>
      <c r="F427" s="750" t="s">
        <v>64</v>
      </c>
      <c r="G427" s="49">
        <v>82</v>
      </c>
      <c r="H427" s="50" t="s">
        <v>100</v>
      </c>
      <c r="I427" s="51">
        <v>43555</v>
      </c>
      <c r="J427" s="118"/>
    </row>
    <row r="428" spans="1:14" s="59" customFormat="1" ht="12.75" customHeight="1">
      <c r="A428" s="51">
        <v>43555</v>
      </c>
      <c r="B428" s="109">
        <v>3003</v>
      </c>
      <c r="C428" s="46">
        <v>551900</v>
      </c>
      <c r="D428" s="107">
        <v>75.8</v>
      </c>
      <c r="E428" s="107"/>
      <c r="F428" s="750" t="s">
        <v>65</v>
      </c>
      <c r="G428" s="49">
        <v>82</v>
      </c>
      <c r="H428" s="50" t="s">
        <v>100</v>
      </c>
      <c r="I428" s="51">
        <v>43555</v>
      </c>
      <c r="J428" s="118"/>
    </row>
    <row r="429" spans="1:14" s="59" customFormat="1" ht="12.75" customHeight="1">
      <c r="A429" s="51">
        <v>43555</v>
      </c>
      <c r="B429" s="109">
        <v>3003</v>
      </c>
      <c r="C429" s="46">
        <v>82000</v>
      </c>
      <c r="D429" s="107"/>
      <c r="E429" s="107">
        <v>36</v>
      </c>
      <c r="F429" s="750" t="s">
        <v>1275</v>
      </c>
      <c r="G429" s="49">
        <v>551</v>
      </c>
      <c r="H429" s="50" t="s">
        <v>100</v>
      </c>
      <c r="I429" s="51">
        <v>43555</v>
      </c>
      <c r="J429" s="118"/>
    </row>
    <row r="430" spans="1:14" s="59" customFormat="1" ht="12.75" customHeight="1">
      <c r="A430" s="51">
        <v>43555</v>
      </c>
      <c r="B430" s="109">
        <v>3003</v>
      </c>
      <c r="C430" s="46">
        <v>551000</v>
      </c>
      <c r="D430" s="107">
        <v>36</v>
      </c>
      <c r="E430" s="107"/>
      <c r="F430" s="750" t="s">
        <v>1275</v>
      </c>
      <c r="G430" s="49">
        <v>82</v>
      </c>
      <c r="H430" s="50" t="s">
        <v>100</v>
      </c>
      <c r="I430" s="51">
        <v>43555</v>
      </c>
      <c r="J430" s="118"/>
    </row>
    <row r="431" spans="1:14" s="77" customFormat="1" ht="12.75" customHeight="1">
      <c r="A431" s="51">
        <v>43555</v>
      </c>
      <c r="B431" s="109">
        <v>3003</v>
      </c>
      <c r="C431" s="46">
        <v>321100</v>
      </c>
      <c r="D431" s="107"/>
      <c r="E431" s="107">
        <v>249.55</v>
      </c>
      <c r="F431" s="738" t="s">
        <v>538</v>
      </c>
      <c r="G431" s="55">
        <v>518</v>
      </c>
      <c r="H431" s="50" t="s">
        <v>100</v>
      </c>
      <c r="I431" s="51">
        <v>43539</v>
      </c>
    </row>
    <row r="432" spans="1:14" s="77" customFormat="1" ht="12.75" customHeight="1">
      <c r="A432" s="51">
        <v>43555</v>
      </c>
      <c r="B432" s="109">
        <v>3003</v>
      </c>
      <c r="C432" s="46">
        <v>518100</v>
      </c>
      <c r="D432" s="107">
        <v>249.55</v>
      </c>
      <c r="E432" s="107"/>
      <c r="F432" s="738" t="s">
        <v>539</v>
      </c>
      <c r="G432" s="55">
        <v>321</v>
      </c>
      <c r="H432" s="50" t="s">
        <v>100</v>
      </c>
      <c r="I432" s="51">
        <v>43539</v>
      </c>
    </row>
    <row r="433" spans="1:17" s="207" customFormat="1" ht="12.75" customHeight="1">
      <c r="A433" s="200"/>
      <c r="B433" s="201"/>
      <c r="C433" s="202"/>
      <c r="D433" s="203">
        <f>SUM(D314:D432)</f>
        <v>19863.179999999997</v>
      </c>
      <c r="E433" s="203">
        <f>SUM(E314:E432)</f>
        <v>19863.18</v>
      </c>
      <c r="F433" s="751">
        <f>D433-E433</f>
        <v>0</v>
      </c>
      <c r="G433" s="205"/>
      <c r="H433" s="206"/>
      <c r="I433" s="200"/>
    </row>
    <row r="434" spans="1:17" s="48" customFormat="1" ht="12.75" customHeight="1">
      <c r="A434" s="51"/>
      <c r="B434" s="45"/>
      <c r="C434" s="46"/>
      <c r="D434" s="107"/>
      <c r="E434" s="107"/>
      <c r="F434" s="750"/>
      <c r="G434" s="49"/>
      <c r="H434" s="50"/>
      <c r="I434" s="51"/>
    </row>
    <row r="435" spans="1:17" s="207" customFormat="1" ht="12.75" customHeight="1">
      <c r="A435" s="167" t="s">
        <v>412</v>
      </c>
      <c r="B435" s="216"/>
      <c r="C435" s="202"/>
      <c r="D435" s="217"/>
      <c r="E435" s="217"/>
      <c r="F435" s="753"/>
      <c r="G435" s="205"/>
      <c r="H435" s="206"/>
      <c r="I435" s="200"/>
    </row>
    <row r="436" spans="1:17" s="48" customFormat="1" ht="12.75" customHeight="1">
      <c r="A436" s="51">
        <v>43585</v>
      </c>
      <c r="B436" s="106" t="s">
        <v>1104</v>
      </c>
      <c r="C436" s="46">
        <v>311000</v>
      </c>
      <c r="D436" s="107">
        <v>1300</v>
      </c>
      <c r="E436" s="107"/>
      <c r="F436" s="740" t="s">
        <v>1139</v>
      </c>
      <c r="G436" s="49">
        <v>602</v>
      </c>
      <c r="H436" s="50" t="s">
        <v>1104</v>
      </c>
      <c r="I436" s="51">
        <v>43615</v>
      </c>
    </row>
    <row r="437" spans="1:17" s="48" customFormat="1" ht="12.75" customHeight="1">
      <c r="A437" s="51">
        <v>43585</v>
      </c>
      <c r="B437" s="106" t="s">
        <v>1104</v>
      </c>
      <c r="C437" s="46">
        <v>602000</v>
      </c>
      <c r="D437" s="107"/>
      <c r="E437" s="107">
        <v>1300</v>
      </c>
      <c r="F437" s="740" t="s">
        <v>1139</v>
      </c>
      <c r="G437" s="49">
        <v>311</v>
      </c>
      <c r="H437" s="50" t="s">
        <v>1104</v>
      </c>
      <c r="I437" s="51">
        <v>43615</v>
      </c>
    </row>
    <row r="438" spans="1:17" s="48" customFormat="1" ht="12.75" customHeight="1">
      <c r="A438" s="51">
        <v>43585</v>
      </c>
      <c r="B438" s="106" t="s">
        <v>1105</v>
      </c>
      <c r="C438" s="46">
        <v>311000</v>
      </c>
      <c r="D438" s="107">
        <v>300</v>
      </c>
      <c r="E438" s="107"/>
      <c r="F438" s="740" t="s">
        <v>1140</v>
      </c>
      <c r="G438" s="49">
        <v>602</v>
      </c>
      <c r="H438" s="50" t="s">
        <v>1105</v>
      </c>
      <c r="I438" s="51">
        <v>43585</v>
      </c>
    </row>
    <row r="439" spans="1:17" s="48" customFormat="1" ht="12.75" customHeight="1">
      <c r="A439" s="51">
        <v>43585</v>
      </c>
      <c r="B439" s="106" t="s">
        <v>1105</v>
      </c>
      <c r="C439" s="46">
        <v>324000</v>
      </c>
      <c r="D439" s="107">
        <v>1000</v>
      </c>
      <c r="E439" s="107"/>
      <c r="F439" s="740" t="s">
        <v>1140</v>
      </c>
      <c r="G439" s="49">
        <v>602</v>
      </c>
      <c r="H439" s="50" t="s">
        <v>1105</v>
      </c>
      <c r="I439" s="51">
        <v>43585</v>
      </c>
    </row>
    <row r="440" spans="1:17" s="48" customFormat="1" ht="12.75" customHeight="1">
      <c r="A440" s="51">
        <v>43585</v>
      </c>
      <c r="B440" s="106" t="s">
        <v>1105</v>
      </c>
      <c r="C440" s="46">
        <v>602000</v>
      </c>
      <c r="D440" s="107"/>
      <c r="E440" s="107">
        <v>1300</v>
      </c>
      <c r="F440" s="740" t="s">
        <v>1140</v>
      </c>
      <c r="G440" s="49">
        <v>311</v>
      </c>
      <c r="H440" s="50" t="s">
        <v>1105</v>
      </c>
      <c r="I440" s="51">
        <v>43585</v>
      </c>
    </row>
    <row r="441" spans="1:17" s="48" customFormat="1" ht="12.75" customHeight="1">
      <c r="A441" s="51">
        <v>43585</v>
      </c>
      <c r="B441" s="109" t="s">
        <v>757</v>
      </c>
      <c r="C441" s="46">
        <v>321000</v>
      </c>
      <c r="D441" s="107"/>
      <c r="E441" s="107">
        <v>120</v>
      </c>
      <c r="F441" s="738" t="s">
        <v>14</v>
      </c>
      <c r="G441" s="55">
        <v>518</v>
      </c>
      <c r="H441" s="728" t="s">
        <v>757</v>
      </c>
      <c r="I441" s="76">
        <v>43580</v>
      </c>
      <c r="J441" s="114"/>
      <c r="K441" s="73"/>
      <c r="L441" s="115"/>
      <c r="M441" s="72"/>
      <c r="N441" s="73"/>
      <c r="O441" s="113"/>
      <c r="P441" s="29"/>
      <c r="Q441" s="99"/>
    </row>
    <row r="442" spans="1:17" s="48" customFormat="1" ht="12.75" customHeight="1">
      <c r="A442" s="51">
        <v>43585</v>
      </c>
      <c r="B442" s="109" t="s">
        <v>757</v>
      </c>
      <c r="C442" s="46">
        <v>518000</v>
      </c>
      <c r="D442" s="107">
        <v>120</v>
      </c>
      <c r="E442" s="107"/>
      <c r="F442" s="738" t="s">
        <v>762</v>
      </c>
      <c r="G442" s="55">
        <v>321</v>
      </c>
      <c r="H442" s="728" t="s">
        <v>757</v>
      </c>
      <c r="I442" s="76">
        <v>43580</v>
      </c>
      <c r="J442" s="114"/>
      <c r="K442" s="73"/>
      <c r="L442" s="115"/>
      <c r="M442" s="72"/>
      <c r="N442" s="73"/>
      <c r="O442" s="113"/>
      <c r="P442" s="29"/>
      <c r="Q442" s="99"/>
    </row>
    <row r="443" spans="1:17" s="48" customFormat="1" ht="12.75" customHeight="1">
      <c r="A443" s="51">
        <v>43585</v>
      </c>
      <c r="B443" s="109" t="s">
        <v>757</v>
      </c>
      <c r="C443" s="46">
        <v>315100</v>
      </c>
      <c r="D443" s="107">
        <v>2382.62</v>
      </c>
      <c r="E443" s="107"/>
      <c r="F443" s="740" t="s">
        <v>14</v>
      </c>
      <c r="G443" s="55">
        <v>602</v>
      </c>
      <c r="H443" s="728" t="s">
        <v>757</v>
      </c>
      <c r="I443" s="76">
        <v>43580</v>
      </c>
      <c r="J443" s="114"/>
      <c r="K443" s="73"/>
      <c r="L443" s="115"/>
      <c r="M443" s="117"/>
      <c r="N443" s="112"/>
      <c r="O443" s="113"/>
      <c r="P443" s="29"/>
      <c r="Q443" s="99"/>
    </row>
    <row r="444" spans="1:17" s="48" customFormat="1" ht="12.75" customHeight="1">
      <c r="A444" s="51">
        <v>43585</v>
      </c>
      <c r="B444" s="109" t="s">
        <v>757</v>
      </c>
      <c r="C444" s="46">
        <v>602100</v>
      </c>
      <c r="D444" s="107"/>
      <c r="E444" s="107">
        <v>2382.62</v>
      </c>
      <c r="F444" s="740" t="s">
        <v>763</v>
      </c>
      <c r="G444" s="55">
        <v>315</v>
      </c>
      <c r="H444" s="728" t="s">
        <v>757</v>
      </c>
      <c r="I444" s="76">
        <v>43580</v>
      </c>
      <c r="J444" s="52"/>
      <c r="K444" s="116"/>
      <c r="L444" s="111"/>
      <c r="M444" s="111"/>
      <c r="N444" s="112"/>
      <c r="O444" s="113"/>
      <c r="P444" s="29"/>
      <c r="Q444" s="99"/>
    </row>
    <row r="445" spans="1:17" s="48" customFormat="1" ht="12.75" customHeight="1">
      <c r="A445" s="51">
        <v>43585</v>
      </c>
      <c r="B445" s="109">
        <v>192029</v>
      </c>
      <c r="C445" s="46">
        <v>321000</v>
      </c>
      <c r="D445" s="107"/>
      <c r="E445" s="107">
        <v>130</v>
      </c>
      <c r="F445" s="738" t="s">
        <v>253</v>
      </c>
      <c r="G445" s="55">
        <v>518</v>
      </c>
      <c r="H445" s="50" t="s">
        <v>928</v>
      </c>
      <c r="I445" s="51">
        <v>43563</v>
      </c>
      <c r="J445" s="108"/>
      <c r="K445" s="110"/>
      <c r="L445" s="111"/>
      <c r="M445" s="111"/>
      <c r="N445" s="112"/>
      <c r="O445" s="113"/>
      <c r="P445" s="29"/>
      <c r="Q445" s="99"/>
    </row>
    <row r="446" spans="1:17" s="48" customFormat="1" ht="12.75" customHeight="1">
      <c r="A446" s="51">
        <v>43585</v>
      </c>
      <c r="B446" s="109">
        <v>192029</v>
      </c>
      <c r="C446" s="46">
        <v>518000</v>
      </c>
      <c r="D446" s="107">
        <v>130</v>
      </c>
      <c r="E446" s="107"/>
      <c r="F446" s="738" t="s">
        <v>927</v>
      </c>
      <c r="G446" s="55">
        <v>321</v>
      </c>
      <c r="H446" s="50" t="s">
        <v>928</v>
      </c>
      <c r="I446" s="51">
        <v>43563</v>
      </c>
      <c r="J446" s="108"/>
      <c r="K446" s="110"/>
      <c r="L446" s="111"/>
      <c r="M446" s="111"/>
      <c r="N446" s="112"/>
      <c r="O446" s="113"/>
      <c r="P446" s="29"/>
      <c r="Q446" s="99"/>
    </row>
    <row r="447" spans="1:17" s="48" customFormat="1" ht="12.75" customHeight="1">
      <c r="A447" s="51">
        <v>43585</v>
      </c>
      <c r="B447" s="109">
        <v>192030</v>
      </c>
      <c r="C447" s="46">
        <v>321000</v>
      </c>
      <c r="D447" s="107"/>
      <c r="E447" s="107">
        <v>37.14</v>
      </c>
      <c r="F447" s="738" t="s">
        <v>21</v>
      </c>
      <c r="G447" s="55">
        <v>518</v>
      </c>
      <c r="H447" s="730">
        <v>192030</v>
      </c>
      <c r="I447" s="51">
        <v>43573</v>
      </c>
      <c r="J447" s="52"/>
      <c r="O447" s="113"/>
      <c r="P447" s="29"/>
      <c r="Q447" s="99"/>
    </row>
    <row r="448" spans="1:17" s="48" customFormat="1" ht="12.75" customHeight="1">
      <c r="A448" s="51">
        <v>43585</v>
      </c>
      <c r="B448" s="109">
        <v>192030</v>
      </c>
      <c r="C448" s="46">
        <v>518000</v>
      </c>
      <c r="D448" s="107">
        <v>37.14</v>
      </c>
      <c r="E448" s="107"/>
      <c r="F448" s="738" t="s">
        <v>929</v>
      </c>
      <c r="G448" s="55">
        <v>321</v>
      </c>
      <c r="H448" s="730">
        <v>192030</v>
      </c>
      <c r="I448" s="51">
        <v>43573</v>
      </c>
      <c r="J448" s="52"/>
      <c r="O448" s="113"/>
      <c r="P448" s="29"/>
      <c r="Q448" s="99"/>
    </row>
    <row r="449" spans="1:17" s="48" customFormat="1" ht="12.75" customHeight="1">
      <c r="A449" s="51">
        <v>43585</v>
      </c>
      <c r="B449" s="109">
        <v>192031</v>
      </c>
      <c r="C449" s="46">
        <v>321000</v>
      </c>
      <c r="D449" s="107"/>
      <c r="E449" s="107">
        <v>45</v>
      </c>
      <c r="F449" s="738" t="s">
        <v>25</v>
      </c>
      <c r="G449" s="55">
        <v>518</v>
      </c>
      <c r="H449" s="730">
        <v>192031</v>
      </c>
      <c r="I449" s="51">
        <v>43578</v>
      </c>
      <c r="J449" s="52"/>
      <c r="K449" s="116"/>
      <c r="L449" s="111"/>
      <c r="M449" s="111"/>
      <c r="N449" s="112"/>
      <c r="O449" s="113"/>
      <c r="P449" s="29"/>
      <c r="Q449" s="99"/>
    </row>
    <row r="450" spans="1:17" s="48" customFormat="1" ht="12.75" customHeight="1">
      <c r="A450" s="51">
        <v>43585</v>
      </c>
      <c r="B450" s="109">
        <v>192031</v>
      </c>
      <c r="C450" s="46">
        <v>518000</v>
      </c>
      <c r="D450" s="107">
        <v>45</v>
      </c>
      <c r="E450" s="107"/>
      <c r="F450" s="738" t="s">
        <v>930</v>
      </c>
      <c r="G450" s="55">
        <v>321</v>
      </c>
      <c r="H450" s="730">
        <v>192031</v>
      </c>
      <c r="I450" s="51">
        <v>43578</v>
      </c>
      <c r="J450" s="52"/>
      <c r="K450" s="116"/>
      <c r="L450" s="111"/>
      <c r="M450" s="111"/>
      <c r="N450" s="112"/>
      <c r="O450" s="113"/>
      <c r="P450" s="29"/>
      <c r="Q450" s="99"/>
    </row>
    <row r="451" spans="1:17" s="48" customFormat="1" ht="12.75" customHeight="1">
      <c r="A451" s="51">
        <v>43585</v>
      </c>
      <c r="B451" s="109">
        <v>192032</v>
      </c>
      <c r="C451" s="46">
        <v>321000</v>
      </c>
      <c r="D451" s="107"/>
      <c r="E451" s="107">
        <v>150</v>
      </c>
      <c r="F451" s="738" t="s">
        <v>22</v>
      </c>
      <c r="G451" s="55">
        <v>314</v>
      </c>
      <c r="H451" s="50" t="s">
        <v>931</v>
      </c>
      <c r="I451" s="51">
        <v>43576</v>
      </c>
      <c r="J451" s="108"/>
      <c r="K451" s="110"/>
      <c r="L451" s="111"/>
      <c r="M451" s="111"/>
      <c r="N451" s="112"/>
      <c r="O451" s="113"/>
      <c r="P451" s="29"/>
      <c r="Q451" s="99"/>
    </row>
    <row r="452" spans="1:17" s="48" customFormat="1" ht="12.75" customHeight="1">
      <c r="A452" s="51">
        <v>43585</v>
      </c>
      <c r="B452" s="109">
        <v>192032</v>
      </c>
      <c r="C452" s="46">
        <v>314000</v>
      </c>
      <c r="D452" s="107">
        <v>150</v>
      </c>
      <c r="E452" s="107"/>
      <c r="F452" s="738" t="s">
        <v>22</v>
      </c>
      <c r="G452" s="55">
        <v>321</v>
      </c>
      <c r="H452" s="50" t="s">
        <v>931</v>
      </c>
      <c r="I452" s="51">
        <v>43576</v>
      </c>
      <c r="J452" s="108"/>
      <c r="K452" s="110"/>
      <c r="L452" s="111"/>
      <c r="M452" s="111"/>
      <c r="N452" s="112"/>
      <c r="O452" s="113"/>
      <c r="P452" s="29"/>
      <c r="Q452" s="99"/>
    </row>
    <row r="453" spans="1:17" s="48" customFormat="1" ht="12.75" customHeight="1">
      <c r="A453" s="51">
        <v>43585</v>
      </c>
      <c r="B453" s="109">
        <v>192033</v>
      </c>
      <c r="C453" s="46">
        <v>321000</v>
      </c>
      <c r="D453" s="107"/>
      <c r="E453" s="107">
        <v>110</v>
      </c>
      <c r="F453" s="738" t="s">
        <v>124</v>
      </c>
      <c r="G453" s="55">
        <v>501</v>
      </c>
      <c r="H453" s="50" t="s">
        <v>932</v>
      </c>
      <c r="I453" s="51">
        <v>43576</v>
      </c>
    </row>
    <row r="454" spans="1:17" s="48" customFormat="1" ht="12.75" customHeight="1">
      <c r="A454" s="51">
        <v>43585</v>
      </c>
      <c r="B454" s="109">
        <v>192033</v>
      </c>
      <c r="C454" s="46">
        <v>501000</v>
      </c>
      <c r="D454" s="107">
        <v>110</v>
      </c>
      <c r="E454" s="107"/>
      <c r="F454" s="738" t="s">
        <v>125</v>
      </c>
      <c r="G454" s="55">
        <v>321</v>
      </c>
      <c r="H454" s="50" t="s">
        <v>932</v>
      </c>
      <c r="I454" s="51">
        <v>43576</v>
      </c>
    </row>
    <row r="455" spans="1:17" s="48" customFormat="1" ht="12.75" customHeight="1">
      <c r="A455" s="51">
        <v>43585</v>
      </c>
      <c r="B455" s="109">
        <v>192034</v>
      </c>
      <c r="C455" s="46">
        <v>314000</v>
      </c>
      <c r="D455" s="107"/>
      <c r="E455" s="107">
        <v>150</v>
      </c>
      <c r="F455" s="738" t="s">
        <v>22</v>
      </c>
      <c r="G455" s="49">
        <v>518</v>
      </c>
      <c r="H455" s="50" t="s">
        <v>931</v>
      </c>
      <c r="I455" s="51">
        <v>43573</v>
      </c>
    </row>
    <row r="456" spans="1:17" s="48" customFormat="1" ht="12.75" customHeight="1">
      <c r="A456" s="51">
        <v>43585</v>
      </c>
      <c r="B456" s="109">
        <v>192034</v>
      </c>
      <c r="C456" s="46">
        <v>518000</v>
      </c>
      <c r="D456" s="107">
        <v>150</v>
      </c>
      <c r="E456" s="107"/>
      <c r="F456" s="738" t="s">
        <v>933</v>
      </c>
      <c r="G456" s="49">
        <v>314</v>
      </c>
      <c r="H456" s="50" t="s">
        <v>934</v>
      </c>
      <c r="I456" s="51">
        <v>43573</v>
      </c>
    </row>
    <row r="457" spans="1:17" s="48" customFormat="1" ht="12.75" customHeight="1">
      <c r="A457" s="51">
        <v>43585</v>
      </c>
      <c r="B457" s="109">
        <v>192035</v>
      </c>
      <c r="C457" s="46">
        <v>321000</v>
      </c>
      <c r="D457" s="107"/>
      <c r="E457" s="107">
        <v>33</v>
      </c>
      <c r="F457" s="746" t="s">
        <v>27</v>
      </c>
      <c r="G457" s="55">
        <v>518</v>
      </c>
      <c r="H457" s="50" t="s">
        <v>937</v>
      </c>
      <c r="I457" s="51">
        <v>43591</v>
      </c>
      <c r="J457" s="52"/>
      <c r="K457" s="116"/>
      <c r="L457" s="111"/>
      <c r="M457" s="111"/>
      <c r="N457" s="112"/>
      <c r="O457" s="113"/>
      <c r="P457" s="29"/>
      <c r="Q457" s="99"/>
    </row>
    <row r="458" spans="1:17" s="48" customFormat="1" ht="12.75" customHeight="1">
      <c r="A458" s="51">
        <v>43585</v>
      </c>
      <c r="B458" s="109">
        <v>192035</v>
      </c>
      <c r="C458" s="46">
        <v>518000</v>
      </c>
      <c r="D458" s="107">
        <v>33</v>
      </c>
      <c r="E458" s="107"/>
      <c r="F458" s="746" t="s">
        <v>935</v>
      </c>
      <c r="G458" s="55">
        <v>321</v>
      </c>
      <c r="H458" s="50" t="s">
        <v>937</v>
      </c>
      <c r="I458" s="51">
        <v>43591</v>
      </c>
      <c r="J458" s="52"/>
      <c r="K458" s="116"/>
      <c r="L458" s="111"/>
      <c r="M458" s="111"/>
      <c r="N458" s="112"/>
      <c r="O458" s="113"/>
      <c r="P458" s="29"/>
      <c r="Q458" s="99"/>
    </row>
    <row r="459" spans="1:17" s="48" customFormat="1" ht="12.75" customHeight="1">
      <c r="A459" s="51">
        <v>43585</v>
      </c>
      <c r="B459" s="109">
        <v>192036</v>
      </c>
      <c r="C459" s="46">
        <v>321000</v>
      </c>
      <c r="D459" s="107"/>
      <c r="E459" s="107">
        <v>14.3</v>
      </c>
      <c r="F459" s="746" t="s">
        <v>27</v>
      </c>
      <c r="G459" s="55">
        <v>518</v>
      </c>
      <c r="H459" s="50" t="s">
        <v>938</v>
      </c>
      <c r="I459" s="51">
        <v>43591</v>
      </c>
      <c r="J459" s="52"/>
      <c r="K459" s="116"/>
      <c r="L459" s="111"/>
      <c r="M459" s="111"/>
      <c r="N459" s="112"/>
      <c r="O459" s="113"/>
      <c r="P459" s="29"/>
      <c r="Q459" s="99"/>
    </row>
    <row r="460" spans="1:17" s="48" customFormat="1" ht="12.75" customHeight="1">
      <c r="A460" s="51">
        <v>43585</v>
      </c>
      <c r="B460" s="109">
        <v>192036</v>
      </c>
      <c r="C460" s="46">
        <v>518000</v>
      </c>
      <c r="D460" s="107">
        <v>14.3</v>
      </c>
      <c r="E460" s="107"/>
      <c r="F460" s="746" t="s">
        <v>936</v>
      </c>
      <c r="G460" s="55">
        <v>321</v>
      </c>
      <c r="H460" s="50" t="s">
        <v>938</v>
      </c>
      <c r="I460" s="51">
        <v>43591</v>
      </c>
      <c r="J460" s="52"/>
      <c r="K460" s="116"/>
      <c r="L460" s="111"/>
      <c r="M460" s="111"/>
      <c r="N460" s="112"/>
      <c r="O460" s="113"/>
      <c r="P460" s="29"/>
      <c r="Q460" s="99"/>
    </row>
    <row r="461" spans="1:17" s="48" customFormat="1" ht="12.75" customHeight="1">
      <c r="A461" s="51">
        <v>43585</v>
      </c>
      <c r="B461" s="109">
        <v>192037</v>
      </c>
      <c r="C461" s="46">
        <v>321000</v>
      </c>
      <c r="D461" s="107"/>
      <c r="E461" s="107">
        <v>0</v>
      </c>
      <c r="F461" s="738" t="s">
        <v>628</v>
      </c>
      <c r="G461" s="55">
        <v>501</v>
      </c>
      <c r="H461" s="50" t="s">
        <v>940</v>
      </c>
      <c r="I461" s="51">
        <v>43594</v>
      </c>
      <c r="J461" s="108"/>
      <c r="K461" s="110"/>
      <c r="L461" s="111"/>
      <c r="M461" s="111"/>
      <c r="N461" s="112"/>
      <c r="O461" s="113"/>
      <c r="P461" s="29"/>
      <c r="Q461" s="99"/>
    </row>
    <row r="462" spans="1:17" s="48" customFormat="1" ht="12.75" customHeight="1">
      <c r="A462" s="51">
        <v>43585</v>
      </c>
      <c r="B462" s="109">
        <v>192037</v>
      </c>
      <c r="C462" s="46">
        <v>501000</v>
      </c>
      <c r="D462" s="107">
        <v>0</v>
      </c>
      <c r="E462" s="107"/>
      <c r="F462" s="738" t="s">
        <v>939</v>
      </c>
      <c r="G462" s="55">
        <v>321</v>
      </c>
      <c r="H462" s="50" t="s">
        <v>940</v>
      </c>
      <c r="I462" s="51">
        <v>43594</v>
      </c>
      <c r="J462" s="108"/>
      <c r="K462" s="110"/>
      <c r="L462" s="111"/>
      <c r="M462" s="111"/>
      <c r="N462" s="112"/>
      <c r="O462" s="113"/>
      <c r="P462" s="29"/>
      <c r="Q462" s="99"/>
    </row>
    <row r="463" spans="1:17" s="59" customFormat="1" ht="12.75" customHeight="1">
      <c r="A463" s="51">
        <v>43585</v>
      </c>
      <c r="B463" s="109">
        <v>6003</v>
      </c>
      <c r="C463" s="46">
        <v>522000</v>
      </c>
      <c r="D463" s="107">
        <v>1052.3900000000001</v>
      </c>
      <c r="E463" s="107"/>
      <c r="F463" s="738" t="s">
        <v>413</v>
      </c>
      <c r="G463" s="49">
        <v>366</v>
      </c>
      <c r="H463" s="50" t="s">
        <v>130</v>
      </c>
      <c r="I463" s="51">
        <v>43565</v>
      </c>
      <c r="J463" s="52"/>
    </row>
    <row r="464" spans="1:17" s="59" customFormat="1" ht="12.75" customHeight="1">
      <c r="A464" s="51">
        <v>43585</v>
      </c>
      <c r="B464" s="109">
        <v>6003</v>
      </c>
      <c r="C464" s="46">
        <v>366000</v>
      </c>
      <c r="D464" s="107"/>
      <c r="E464" s="107">
        <v>1052.3900000000001</v>
      </c>
      <c r="F464" s="738" t="s">
        <v>413</v>
      </c>
      <c r="G464" s="49">
        <v>522</v>
      </c>
      <c r="H464" s="50" t="s">
        <v>130</v>
      </c>
      <c r="I464" s="51">
        <v>43565</v>
      </c>
      <c r="J464" s="52"/>
    </row>
    <row r="465" spans="1:10" s="59" customFormat="1" ht="12.75" customHeight="1">
      <c r="A465" s="51">
        <v>43585</v>
      </c>
      <c r="B465" s="109">
        <v>6003</v>
      </c>
      <c r="C465" s="46">
        <v>336100</v>
      </c>
      <c r="D465" s="107"/>
      <c r="E465" s="107">
        <v>42.09</v>
      </c>
      <c r="F465" s="738" t="s">
        <v>414</v>
      </c>
      <c r="G465" s="49">
        <v>366</v>
      </c>
      <c r="H465" s="50" t="s">
        <v>130</v>
      </c>
      <c r="I465" s="51">
        <v>43565</v>
      </c>
      <c r="J465" s="52"/>
    </row>
    <row r="466" spans="1:10" s="59" customFormat="1" ht="12.75" customHeight="1">
      <c r="A466" s="51">
        <v>43585</v>
      </c>
      <c r="B466" s="109">
        <v>6003</v>
      </c>
      <c r="C466" s="46">
        <v>336200</v>
      </c>
      <c r="D466" s="107"/>
      <c r="E466" s="107">
        <v>14.73</v>
      </c>
      <c r="F466" s="738" t="s">
        <v>415</v>
      </c>
      <c r="G466" s="49">
        <v>366</v>
      </c>
      <c r="H466" s="50" t="s">
        <v>130</v>
      </c>
      <c r="I466" s="51">
        <v>43565</v>
      </c>
      <c r="J466" s="52"/>
    </row>
    <row r="467" spans="1:10" s="59" customFormat="1" ht="12.75" customHeight="1">
      <c r="A467" s="51">
        <v>43585</v>
      </c>
      <c r="B467" s="109">
        <v>6003</v>
      </c>
      <c r="C467" s="46">
        <v>336200</v>
      </c>
      <c r="D467" s="107"/>
      <c r="E467" s="107">
        <v>42.09</v>
      </c>
      <c r="F467" s="738" t="s">
        <v>416</v>
      </c>
      <c r="G467" s="49">
        <v>366</v>
      </c>
      <c r="H467" s="50" t="s">
        <v>130</v>
      </c>
      <c r="I467" s="51">
        <v>43565</v>
      </c>
      <c r="J467" s="52"/>
    </row>
    <row r="468" spans="1:10" s="59" customFormat="1" ht="12.75" customHeight="1">
      <c r="A468" s="51">
        <v>43585</v>
      </c>
      <c r="B468" s="109">
        <v>6003</v>
      </c>
      <c r="C468" s="46">
        <v>336200</v>
      </c>
      <c r="D468" s="107"/>
      <c r="E468" s="107">
        <v>31.57</v>
      </c>
      <c r="F468" s="738" t="s">
        <v>417</v>
      </c>
      <c r="G468" s="49">
        <v>366</v>
      </c>
      <c r="H468" s="50" t="s">
        <v>130</v>
      </c>
      <c r="I468" s="51">
        <v>43565</v>
      </c>
      <c r="J468" s="52"/>
    </row>
    <row r="469" spans="1:10" s="59" customFormat="1" ht="12.75" customHeight="1">
      <c r="A469" s="51">
        <v>43585</v>
      </c>
      <c r="B469" s="109">
        <v>6003</v>
      </c>
      <c r="C469" s="46">
        <v>336200</v>
      </c>
      <c r="D469" s="107"/>
      <c r="E469" s="107">
        <v>10.52</v>
      </c>
      <c r="F469" s="738" t="s">
        <v>418</v>
      </c>
      <c r="G469" s="49">
        <v>366</v>
      </c>
      <c r="H469" s="50" t="s">
        <v>130</v>
      </c>
      <c r="I469" s="51">
        <v>43565</v>
      </c>
      <c r="J469" s="52"/>
    </row>
    <row r="470" spans="1:10" s="59" customFormat="1" ht="12.75" customHeight="1">
      <c r="A470" s="51">
        <v>43585</v>
      </c>
      <c r="B470" s="109">
        <v>6003</v>
      </c>
      <c r="C470" s="46">
        <v>342000</v>
      </c>
      <c r="D470" s="107"/>
      <c r="E470" s="107">
        <v>48.48</v>
      </c>
      <c r="F470" s="738" t="s">
        <v>419</v>
      </c>
      <c r="G470" s="49">
        <v>366</v>
      </c>
      <c r="H470" s="50" t="s">
        <v>130</v>
      </c>
      <c r="I470" s="51">
        <v>43565</v>
      </c>
      <c r="J470" s="52"/>
    </row>
    <row r="471" spans="1:10" s="59" customFormat="1" ht="12.75" customHeight="1">
      <c r="A471" s="51">
        <v>43585</v>
      </c>
      <c r="B471" s="109">
        <v>6003</v>
      </c>
      <c r="C471" s="46">
        <v>366000</v>
      </c>
      <c r="D471" s="107">
        <v>189.48</v>
      </c>
      <c r="E471" s="107"/>
      <c r="F471" s="738" t="s">
        <v>413</v>
      </c>
      <c r="G471" s="49">
        <v>336</v>
      </c>
      <c r="H471" s="50" t="s">
        <v>130</v>
      </c>
      <c r="I471" s="51">
        <v>43565</v>
      </c>
      <c r="J471" s="52"/>
    </row>
    <row r="472" spans="1:10" s="59" customFormat="1" ht="12.75" customHeight="1">
      <c r="A472" s="51">
        <v>43585</v>
      </c>
      <c r="B472" s="109">
        <v>6003</v>
      </c>
      <c r="C472" s="46">
        <v>524000</v>
      </c>
      <c r="D472" s="107">
        <v>367.77</v>
      </c>
      <c r="E472" s="107"/>
      <c r="F472" s="738" t="s">
        <v>413</v>
      </c>
      <c r="G472" s="49">
        <v>336</v>
      </c>
      <c r="H472" s="50" t="s">
        <v>130</v>
      </c>
      <c r="I472" s="51">
        <v>43565</v>
      </c>
      <c r="J472" s="52"/>
    </row>
    <row r="473" spans="1:10" s="59" customFormat="1" ht="12.75" customHeight="1">
      <c r="A473" s="51">
        <v>43585</v>
      </c>
      <c r="B473" s="109">
        <v>6003</v>
      </c>
      <c r="C473" s="46">
        <v>336100</v>
      </c>
      <c r="D473" s="107"/>
      <c r="E473" s="107">
        <v>105.23</v>
      </c>
      <c r="F473" s="738" t="s">
        <v>414</v>
      </c>
      <c r="G473" s="49">
        <v>524</v>
      </c>
      <c r="H473" s="50" t="s">
        <v>130</v>
      </c>
      <c r="I473" s="51">
        <v>43565</v>
      </c>
      <c r="J473" s="52"/>
    </row>
    <row r="474" spans="1:10" s="59" customFormat="1" ht="12.75" customHeight="1">
      <c r="A474" s="51">
        <v>43585</v>
      </c>
      <c r="B474" s="109">
        <v>6003</v>
      </c>
      <c r="C474" s="46">
        <v>336200</v>
      </c>
      <c r="D474" s="107"/>
      <c r="E474" s="107">
        <v>14.73</v>
      </c>
      <c r="F474" s="738" t="s">
        <v>415</v>
      </c>
      <c r="G474" s="49">
        <v>524</v>
      </c>
      <c r="H474" s="50" t="s">
        <v>130</v>
      </c>
      <c r="I474" s="51">
        <v>43565</v>
      </c>
      <c r="J474" s="52"/>
    </row>
    <row r="475" spans="1:10" s="59" customFormat="1" ht="12.75" customHeight="1">
      <c r="A475" s="51">
        <v>43585</v>
      </c>
      <c r="B475" s="109">
        <v>6003</v>
      </c>
      <c r="C475" s="46">
        <v>336200</v>
      </c>
      <c r="D475" s="107"/>
      <c r="E475" s="107">
        <v>147.33000000000001</v>
      </c>
      <c r="F475" s="738" t="s">
        <v>416</v>
      </c>
      <c r="G475" s="49">
        <v>524</v>
      </c>
      <c r="H475" s="50" t="s">
        <v>130</v>
      </c>
      <c r="I475" s="51">
        <v>43565</v>
      </c>
      <c r="J475" s="52"/>
    </row>
    <row r="476" spans="1:10" s="59" customFormat="1" ht="12.75" customHeight="1">
      <c r="A476" s="51">
        <v>43585</v>
      </c>
      <c r="B476" s="109">
        <v>6003</v>
      </c>
      <c r="C476" s="46">
        <v>336200</v>
      </c>
      <c r="D476" s="107"/>
      <c r="E476" s="107">
        <v>31.57</v>
      </c>
      <c r="F476" s="738" t="s">
        <v>417</v>
      </c>
      <c r="G476" s="49">
        <v>524</v>
      </c>
      <c r="H476" s="50" t="s">
        <v>130</v>
      </c>
      <c r="I476" s="51">
        <v>43565</v>
      </c>
      <c r="J476" s="52"/>
    </row>
    <row r="477" spans="1:10" s="59" customFormat="1" ht="12.75" customHeight="1">
      <c r="A477" s="51">
        <v>43585</v>
      </c>
      <c r="B477" s="109">
        <v>6003</v>
      </c>
      <c r="C477" s="46">
        <v>336200</v>
      </c>
      <c r="D477" s="107"/>
      <c r="E477" s="107">
        <v>10.52</v>
      </c>
      <c r="F477" s="738" t="s">
        <v>418</v>
      </c>
      <c r="G477" s="49">
        <v>524</v>
      </c>
      <c r="H477" s="50" t="s">
        <v>130</v>
      </c>
      <c r="I477" s="51">
        <v>43565</v>
      </c>
      <c r="J477" s="52"/>
    </row>
    <row r="478" spans="1:10" s="59" customFormat="1" ht="12.75" customHeight="1">
      <c r="A478" s="51">
        <v>43585</v>
      </c>
      <c r="B478" s="109">
        <v>6003</v>
      </c>
      <c r="C478" s="46">
        <v>336200</v>
      </c>
      <c r="D478" s="107"/>
      <c r="E478" s="107">
        <v>8.41</v>
      </c>
      <c r="F478" s="738" t="s">
        <v>420</v>
      </c>
      <c r="G478" s="49">
        <v>524</v>
      </c>
      <c r="H478" s="50" t="s">
        <v>130</v>
      </c>
      <c r="I478" s="51">
        <v>43565</v>
      </c>
      <c r="J478" s="52"/>
    </row>
    <row r="479" spans="1:10" s="59" customFormat="1" ht="12.75" customHeight="1">
      <c r="A479" s="51">
        <v>43585</v>
      </c>
      <c r="B479" s="109">
        <v>6003</v>
      </c>
      <c r="C479" s="46">
        <v>336200</v>
      </c>
      <c r="D479" s="107"/>
      <c r="E479" s="107">
        <v>49.98</v>
      </c>
      <c r="F479" s="738" t="s">
        <v>421</v>
      </c>
      <c r="G479" s="49">
        <v>524</v>
      </c>
      <c r="H479" s="50" t="s">
        <v>130</v>
      </c>
      <c r="I479" s="51">
        <v>43565</v>
      </c>
      <c r="J479" s="52"/>
    </row>
    <row r="480" spans="1:10" s="59" customFormat="1" ht="12.75" customHeight="1">
      <c r="A480" s="51">
        <v>43585</v>
      </c>
      <c r="B480" s="109">
        <v>6003</v>
      </c>
      <c r="C480" s="46">
        <v>527000</v>
      </c>
      <c r="D480" s="107">
        <v>6.31</v>
      </c>
      <c r="E480" s="107"/>
      <c r="F480" s="738" t="s">
        <v>422</v>
      </c>
      <c r="G480" s="49">
        <v>472</v>
      </c>
      <c r="H480" s="50" t="s">
        <v>130</v>
      </c>
      <c r="I480" s="51">
        <v>43565</v>
      </c>
      <c r="J480" s="52"/>
    </row>
    <row r="481" spans="1:10" s="59" customFormat="1" ht="12.75" customHeight="1">
      <c r="A481" s="51">
        <v>43585</v>
      </c>
      <c r="B481" s="109">
        <v>6003</v>
      </c>
      <c r="C481" s="46">
        <v>472000</v>
      </c>
      <c r="D481" s="107"/>
      <c r="E481" s="107">
        <v>6.31</v>
      </c>
      <c r="F481" s="738" t="s">
        <v>422</v>
      </c>
      <c r="G481" s="49">
        <v>527</v>
      </c>
      <c r="H481" s="50" t="s">
        <v>130</v>
      </c>
      <c r="I481" s="51">
        <v>43565</v>
      </c>
      <c r="J481" s="52"/>
    </row>
    <row r="482" spans="1:10" s="48" customFormat="1" ht="12.75" customHeight="1">
      <c r="A482" s="51">
        <v>43585</v>
      </c>
      <c r="B482" s="45">
        <v>221004</v>
      </c>
      <c r="C482" s="46">
        <v>221000</v>
      </c>
      <c r="D482" s="107">
        <v>3362.62</v>
      </c>
      <c r="E482" s="107"/>
      <c r="F482" s="746" t="s">
        <v>28</v>
      </c>
      <c r="G482" s="49">
        <v>221</v>
      </c>
      <c r="H482" s="50" t="s">
        <v>131</v>
      </c>
      <c r="I482" s="51">
        <v>43585</v>
      </c>
      <c r="J482" s="118"/>
    </row>
    <row r="483" spans="1:10" s="48" customFormat="1" ht="12.75" customHeight="1">
      <c r="A483" s="51">
        <v>43585</v>
      </c>
      <c r="B483" s="45">
        <v>221004</v>
      </c>
      <c r="C483" s="46">
        <v>221000</v>
      </c>
      <c r="D483" s="107"/>
      <c r="E483" s="107">
        <v>1591.36</v>
      </c>
      <c r="F483" s="746" t="s">
        <v>28</v>
      </c>
      <c r="G483" s="49">
        <v>221</v>
      </c>
      <c r="H483" s="50" t="s">
        <v>131</v>
      </c>
      <c r="I483" s="51">
        <v>43585</v>
      </c>
      <c r="J483" s="118"/>
    </row>
    <row r="484" spans="1:10" s="48" customFormat="1" ht="12.75" customHeight="1">
      <c r="A484" s="51">
        <v>43585</v>
      </c>
      <c r="B484" s="45">
        <v>221004</v>
      </c>
      <c r="C484" s="46">
        <v>221000</v>
      </c>
      <c r="D484" s="107"/>
      <c r="E484" s="107">
        <v>6.62</v>
      </c>
      <c r="F484" s="746" t="s">
        <v>28</v>
      </c>
      <c r="G484" s="49">
        <v>221</v>
      </c>
      <c r="H484" s="50" t="s">
        <v>131</v>
      </c>
      <c r="I484" s="51">
        <v>43585</v>
      </c>
      <c r="J484" s="118"/>
    </row>
    <row r="485" spans="1:10" s="48" customFormat="1" ht="12.75" customHeight="1">
      <c r="A485" s="51">
        <v>43585</v>
      </c>
      <c r="B485" s="45">
        <v>221004</v>
      </c>
      <c r="C485" s="46">
        <v>311000</v>
      </c>
      <c r="D485" s="107"/>
      <c r="E485" s="107">
        <v>600</v>
      </c>
      <c r="F485" s="746" t="s">
        <v>1136</v>
      </c>
      <c r="G485" s="49">
        <v>221</v>
      </c>
      <c r="H485" s="50" t="s">
        <v>1102</v>
      </c>
      <c r="I485" s="51">
        <v>43556</v>
      </c>
      <c r="J485" s="118"/>
    </row>
    <row r="486" spans="1:10" s="48" customFormat="1" ht="12.75" customHeight="1">
      <c r="A486" s="51">
        <v>43585</v>
      </c>
      <c r="B486" s="45">
        <v>221004</v>
      </c>
      <c r="C486" s="46">
        <v>321000</v>
      </c>
      <c r="D486" s="107">
        <v>33</v>
      </c>
      <c r="E486" s="107"/>
      <c r="F486" s="746" t="s">
        <v>20</v>
      </c>
      <c r="G486" s="49">
        <v>221</v>
      </c>
      <c r="H486" s="50" t="s">
        <v>921</v>
      </c>
      <c r="I486" s="51">
        <v>43558</v>
      </c>
      <c r="J486" s="118"/>
    </row>
    <row r="487" spans="1:10" s="48" customFormat="1" ht="12.75" customHeight="1">
      <c r="A487" s="51">
        <v>43585</v>
      </c>
      <c r="B487" s="45">
        <v>221004</v>
      </c>
      <c r="C487" s="46">
        <v>321000</v>
      </c>
      <c r="D487" s="107">
        <v>13.1</v>
      </c>
      <c r="E487" s="107"/>
      <c r="F487" s="746" t="s">
        <v>20</v>
      </c>
      <c r="G487" s="49">
        <v>221</v>
      </c>
      <c r="H487" s="50" t="s">
        <v>922</v>
      </c>
      <c r="I487" s="51">
        <v>43558</v>
      </c>
      <c r="J487" s="118"/>
    </row>
    <row r="488" spans="1:10" s="48" customFormat="1" ht="12.75" customHeight="1">
      <c r="A488" s="51">
        <v>43585</v>
      </c>
      <c r="B488" s="45">
        <v>221004</v>
      </c>
      <c r="C488" s="46">
        <v>321000</v>
      </c>
      <c r="D488" s="107">
        <v>106.8</v>
      </c>
      <c r="E488" s="107"/>
      <c r="F488" s="746" t="s">
        <v>132</v>
      </c>
      <c r="G488" s="49">
        <v>221</v>
      </c>
      <c r="H488" s="50" t="s">
        <v>965</v>
      </c>
      <c r="I488" s="51">
        <v>43558</v>
      </c>
      <c r="J488" s="118"/>
    </row>
    <row r="489" spans="1:10" s="48" customFormat="1" ht="12.75" customHeight="1">
      <c r="A489" s="51">
        <v>43585</v>
      </c>
      <c r="B489" s="45">
        <v>221004</v>
      </c>
      <c r="C489" s="46">
        <v>321000</v>
      </c>
      <c r="D489" s="107">
        <v>168</v>
      </c>
      <c r="E489" s="107"/>
      <c r="F489" s="746" t="s">
        <v>93</v>
      </c>
      <c r="G489" s="49">
        <v>221</v>
      </c>
      <c r="H489" s="50" t="s">
        <v>915</v>
      </c>
      <c r="I489" s="51">
        <v>43558</v>
      </c>
      <c r="J489" s="118"/>
    </row>
    <row r="490" spans="1:10" s="48" customFormat="1" ht="12.75" customHeight="1">
      <c r="A490" s="51">
        <v>43585</v>
      </c>
      <c r="B490" s="45">
        <v>221004</v>
      </c>
      <c r="C490" s="46">
        <v>311000</v>
      </c>
      <c r="D490" s="107"/>
      <c r="E490" s="107">
        <v>250</v>
      </c>
      <c r="F490" s="738" t="s">
        <v>706</v>
      </c>
      <c r="G490" s="49">
        <v>221</v>
      </c>
      <c r="H490" s="50" t="s">
        <v>1098</v>
      </c>
      <c r="I490" s="51">
        <v>43559</v>
      </c>
      <c r="J490" s="118"/>
    </row>
    <row r="491" spans="1:10" s="48" customFormat="1" ht="12.75" customHeight="1">
      <c r="A491" s="51">
        <v>43585</v>
      </c>
      <c r="B491" s="45">
        <v>221004</v>
      </c>
      <c r="C491" s="46">
        <v>311000</v>
      </c>
      <c r="D491" s="107"/>
      <c r="E491" s="107">
        <v>250</v>
      </c>
      <c r="F491" s="746" t="s">
        <v>707</v>
      </c>
      <c r="G491" s="49">
        <v>221</v>
      </c>
      <c r="H491" s="50" t="s">
        <v>1099</v>
      </c>
      <c r="I491" s="51">
        <v>43563</v>
      </c>
      <c r="J491" s="118"/>
    </row>
    <row r="492" spans="1:10" s="48" customFormat="1" ht="12.75" customHeight="1">
      <c r="A492" s="51">
        <v>43585</v>
      </c>
      <c r="B492" s="45">
        <v>221004</v>
      </c>
      <c r="C492" s="46">
        <v>321100</v>
      </c>
      <c r="D492" s="107">
        <v>249.55</v>
      </c>
      <c r="E492" s="107"/>
      <c r="F492" s="738" t="s">
        <v>540</v>
      </c>
      <c r="G492" s="49">
        <v>221</v>
      </c>
      <c r="H492" s="50" t="s">
        <v>133</v>
      </c>
      <c r="I492" s="51">
        <v>43565</v>
      </c>
    </row>
    <row r="493" spans="1:10" s="48" customFormat="1" ht="12.75" customHeight="1">
      <c r="A493" s="51">
        <v>43585</v>
      </c>
      <c r="B493" s="45">
        <v>221004</v>
      </c>
      <c r="C493" s="46">
        <v>321000</v>
      </c>
      <c r="D493" s="107">
        <v>130</v>
      </c>
      <c r="E493" s="107"/>
      <c r="F493" s="738" t="s">
        <v>253</v>
      </c>
      <c r="G493" s="49">
        <v>221</v>
      </c>
      <c r="H493" s="50" t="s">
        <v>928</v>
      </c>
      <c r="I493" s="51">
        <v>43570</v>
      </c>
    </row>
    <row r="494" spans="1:10" s="48" customFormat="1" ht="12.75" customHeight="1">
      <c r="A494" s="51">
        <v>43585</v>
      </c>
      <c r="B494" s="45">
        <v>221004</v>
      </c>
      <c r="C494" s="46">
        <v>336100</v>
      </c>
      <c r="D494" s="107">
        <v>147.32</v>
      </c>
      <c r="E494" s="107"/>
      <c r="F494" s="738" t="s">
        <v>414</v>
      </c>
      <c r="G494" s="49">
        <v>221</v>
      </c>
      <c r="H494" s="50" t="s">
        <v>130</v>
      </c>
      <c r="I494" s="51">
        <v>43570</v>
      </c>
    </row>
    <row r="495" spans="1:10" s="48" customFormat="1" ht="12.75" customHeight="1">
      <c r="A495" s="51">
        <v>43585</v>
      </c>
      <c r="B495" s="45">
        <v>221004</v>
      </c>
      <c r="C495" s="46">
        <v>336200</v>
      </c>
      <c r="D495" s="107">
        <v>361.45</v>
      </c>
      <c r="E495" s="107"/>
      <c r="F495" s="738" t="s">
        <v>708</v>
      </c>
      <c r="G495" s="49">
        <v>221</v>
      </c>
      <c r="H495" s="50" t="s">
        <v>130</v>
      </c>
      <c r="I495" s="51">
        <v>43570</v>
      </c>
    </row>
    <row r="496" spans="1:10" s="48" customFormat="1" ht="12.75" customHeight="1">
      <c r="A496" s="51">
        <v>43585</v>
      </c>
      <c r="B496" s="45">
        <v>221004</v>
      </c>
      <c r="C496" s="46">
        <v>261000</v>
      </c>
      <c r="D496" s="107">
        <v>150</v>
      </c>
      <c r="E496" s="107"/>
      <c r="F496" s="746" t="s">
        <v>69</v>
      </c>
      <c r="G496" s="49">
        <v>221</v>
      </c>
      <c r="H496" s="50" t="s">
        <v>131</v>
      </c>
      <c r="I496" s="51">
        <v>43570</v>
      </c>
    </row>
    <row r="497" spans="1:20" s="48" customFormat="1" ht="12.75" customHeight="1">
      <c r="A497" s="51">
        <v>43585</v>
      </c>
      <c r="B497" s="45">
        <v>221004</v>
      </c>
      <c r="C497" s="46">
        <v>321000</v>
      </c>
      <c r="D497" s="107">
        <v>150</v>
      </c>
      <c r="E497" s="107"/>
      <c r="F497" s="738" t="s">
        <v>22</v>
      </c>
      <c r="G497" s="49">
        <v>221</v>
      </c>
      <c r="H497" s="50" t="s">
        <v>931</v>
      </c>
      <c r="I497" s="51">
        <v>43572</v>
      </c>
    </row>
    <row r="498" spans="1:20" s="48" customFormat="1" ht="12.75" customHeight="1">
      <c r="A498" s="51">
        <v>43585</v>
      </c>
      <c r="B498" s="45">
        <v>221004</v>
      </c>
      <c r="C498" s="46">
        <v>321000</v>
      </c>
      <c r="D498" s="107">
        <v>37.14</v>
      </c>
      <c r="E498" s="107"/>
      <c r="F498" s="746" t="s">
        <v>700</v>
      </c>
      <c r="G498" s="49">
        <v>221</v>
      </c>
      <c r="H498" s="50" t="s">
        <v>1160</v>
      </c>
      <c r="I498" s="51">
        <v>43573</v>
      </c>
    </row>
    <row r="499" spans="1:20" s="48" customFormat="1" ht="12.75" customHeight="1">
      <c r="A499" s="51">
        <v>43585</v>
      </c>
      <c r="B499" s="45">
        <v>221004</v>
      </c>
      <c r="C499" s="46">
        <v>321000</v>
      </c>
      <c r="D499" s="107">
        <v>45</v>
      </c>
      <c r="E499" s="107"/>
      <c r="F499" s="738" t="s">
        <v>701</v>
      </c>
      <c r="G499" s="49">
        <v>221</v>
      </c>
      <c r="H499" s="50" t="s">
        <v>1161</v>
      </c>
      <c r="I499" s="51">
        <v>43578</v>
      </c>
    </row>
    <row r="500" spans="1:20" s="48" customFormat="1" ht="12.75" customHeight="1">
      <c r="A500" s="51">
        <v>43585</v>
      </c>
      <c r="B500" s="45">
        <v>221004</v>
      </c>
      <c r="C500" s="46">
        <v>315100</v>
      </c>
      <c r="D500" s="107"/>
      <c r="E500" s="107">
        <v>2382.62</v>
      </c>
      <c r="F500" s="746" t="s">
        <v>135</v>
      </c>
      <c r="G500" s="49">
        <v>221</v>
      </c>
      <c r="H500" s="284" t="s">
        <v>757</v>
      </c>
      <c r="I500" s="51">
        <v>43579</v>
      </c>
    </row>
    <row r="501" spans="1:20" s="48" customFormat="1" ht="12.75" customHeight="1">
      <c r="A501" s="51">
        <v>43585</v>
      </c>
      <c r="B501" s="45">
        <v>221004</v>
      </c>
      <c r="C501" s="46">
        <v>321000</v>
      </c>
      <c r="D501" s="107">
        <v>120</v>
      </c>
      <c r="E501" s="107"/>
      <c r="F501" s="746" t="s">
        <v>135</v>
      </c>
      <c r="G501" s="49">
        <v>221</v>
      </c>
      <c r="H501" s="284" t="s">
        <v>757</v>
      </c>
      <c r="I501" s="51">
        <v>43579</v>
      </c>
    </row>
    <row r="502" spans="1:20" s="48" customFormat="1" ht="12.75" customHeight="1">
      <c r="A502" s="51">
        <v>43585</v>
      </c>
      <c r="B502" s="45">
        <v>221004</v>
      </c>
      <c r="C502" s="46">
        <v>568000</v>
      </c>
      <c r="D502" s="107">
        <v>5.9</v>
      </c>
      <c r="E502" s="107"/>
      <c r="F502" s="746" t="s">
        <v>32</v>
      </c>
      <c r="G502" s="49">
        <v>221</v>
      </c>
      <c r="H502" s="50" t="s">
        <v>131</v>
      </c>
      <c r="I502" s="51">
        <v>43585</v>
      </c>
    </row>
    <row r="503" spans="1:20" s="48" customFormat="1" ht="12.75" customHeight="1">
      <c r="A503" s="51">
        <v>43585</v>
      </c>
      <c r="B503" s="45">
        <v>221004</v>
      </c>
      <c r="C503" s="46">
        <v>568000</v>
      </c>
      <c r="D503" s="107">
        <v>0.72</v>
      </c>
      <c r="E503" s="107"/>
      <c r="F503" s="746" t="s">
        <v>33</v>
      </c>
      <c r="G503" s="49">
        <v>221</v>
      </c>
      <c r="H503" s="50" t="s">
        <v>131</v>
      </c>
      <c r="I503" s="51">
        <v>43585</v>
      </c>
    </row>
    <row r="504" spans="1:20" s="48" customFormat="1" ht="12.75" customHeight="1">
      <c r="A504" s="51">
        <v>43585</v>
      </c>
      <c r="B504" s="45">
        <v>211004</v>
      </c>
      <c r="C504" s="46">
        <v>211000</v>
      </c>
      <c r="D504" s="107">
        <v>220.8</v>
      </c>
      <c r="E504" s="107"/>
      <c r="F504" s="746" t="s">
        <v>28</v>
      </c>
      <c r="G504" s="49">
        <v>211</v>
      </c>
      <c r="H504" s="50" t="s">
        <v>38</v>
      </c>
      <c r="I504" s="67">
        <v>43585</v>
      </c>
    </row>
    <row r="505" spans="1:20" s="48" customFormat="1" ht="12.75" customHeight="1">
      <c r="A505" s="51">
        <v>43585</v>
      </c>
      <c r="B505" s="45">
        <v>211004</v>
      </c>
      <c r="C505" s="46">
        <v>211000</v>
      </c>
      <c r="D505" s="107"/>
      <c r="E505" s="107">
        <v>1449.96</v>
      </c>
      <c r="F505" s="746" t="s">
        <v>28</v>
      </c>
      <c r="G505" s="49">
        <v>211</v>
      </c>
      <c r="H505" s="50" t="s">
        <v>38</v>
      </c>
      <c r="I505" s="67">
        <v>43585</v>
      </c>
    </row>
    <row r="506" spans="1:20" s="64" customFormat="1" ht="12.75" customHeight="1">
      <c r="A506" s="51">
        <v>43585</v>
      </c>
      <c r="B506" s="45">
        <v>211004</v>
      </c>
      <c r="C506" s="46">
        <v>213100</v>
      </c>
      <c r="D506" s="79"/>
      <c r="E506" s="119">
        <v>35.4</v>
      </c>
      <c r="F506" s="747" t="s">
        <v>72</v>
      </c>
      <c r="G506" s="49">
        <v>211</v>
      </c>
      <c r="H506" s="50" t="s">
        <v>175</v>
      </c>
      <c r="I506" s="29">
        <v>43556</v>
      </c>
      <c r="K506" s="48"/>
      <c r="M506" s="48"/>
      <c r="N506" s="119"/>
      <c r="O506" s="79"/>
      <c r="P506" s="48"/>
      <c r="Q506" s="48"/>
      <c r="R506" s="48"/>
      <c r="S506" s="48"/>
      <c r="T506" s="48"/>
    </row>
    <row r="507" spans="1:20" s="64" customFormat="1" ht="12.75" customHeight="1">
      <c r="A507" s="51">
        <v>43585</v>
      </c>
      <c r="B507" s="45">
        <v>211004</v>
      </c>
      <c r="C507" s="46">
        <v>213100</v>
      </c>
      <c r="D507" s="79"/>
      <c r="E507" s="119">
        <v>35.4</v>
      </c>
      <c r="F507" s="747" t="s">
        <v>74</v>
      </c>
      <c r="G507" s="49">
        <v>211</v>
      </c>
      <c r="H507" s="50" t="s">
        <v>176</v>
      </c>
      <c r="I507" s="29">
        <v>43556</v>
      </c>
      <c r="J507" s="67"/>
      <c r="K507" s="48"/>
      <c r="L507" s="26"/>
      <c r="M507" s="48"/>
      <c r="N507" s="119"/>
      <c r="O507" s="79"/>
      <c r="P507" s="48"/>
      <c r="Q507" s="48"/>
      <c r="R507" s="48"/>
      <c r="S507" s="48"/>
      <c r="T507" s="48"/>
    </row>
    <row r="508" spans="1:20" s="48" customFormat="1" ht="12.75" customHeight="1">
      <c r="A508" s="51">
        <v>43585</v>
      </c>
      <c r="B508" s="45">
        <v>211004</v>
      </c>
      <c r="C508" s="71">
        <v>538100</v>
      </c>
      <c r="D508" s="79">
        <v>51</v>
      </c>
      <c r="E508" s="72"/>
      <c r="F508" s="602" t="s">
        <v>632</v>
      </c>
      <c r="G508" s="169">
        <v>211</v>
      </c>
      <c r="H508" s="50" t="s">
        <v>141</v>
      </c>
      <c r="I508" s="67">
        <v>43556</v>
      </c>
      <c r="J508" s="67"/>
      <c r="M508" s="79"/>
      <c r="N508" s="79"/>
    </row>
    <row r="509" spans="1:20" s="48" customFormat="1" ht="12.75" customHeight="1">
      <c r="A509" s="51">
        <v>43585</v>
      </c>
      <c r="B509" s="45">
        <v>211004</v>
      </c>
      <c r="C509" s="71">
        <v>538100</v>
      </c>
      <c r="D509" s="79">
        <v>51</v>
      </c>
      <c r="E509" s="72"/>
      <c r="F509" s="602" t="s">
        <v>632</v>
      </c>
      <c r="G509" s="169">
        <v>211</v>
      </c>
      <c r="H509" s="50" t="s">
        <v>1202</v>
      </c>
      <c r="I509" s="67">
        <v>43558</v>
      </c>
      <c r="J509" s="67"/>
      <c r="K509" s="120"/>
      <c r="L509" s="121"/>
      <c r="M509" s="79"/>
      <c r="N509" s="79"/>
    </row>
    <row r="510" spans="1:20" s="48" customFormat="1" ht="12.75" customHeight="1">
      <c r="A510" s="51">
        <v>43585</v>
      </c>
      <c r="B510" s="45">
        <v>211004</v>
      </c>
      <c r="C510" s="71">
        <v>538100</v>
      </c>
      <c r="D510" s="79">
        <v>66</v>
      </c>
      <c r="E510" s="72"/>
      <c r="F510" s="602" t="s">
        <v>632</v>
      </c>
      <c r="G510" s="169">
        <v>211</v>
      </c>
      <c r="H510" s="50" t="s">
        <v>1203</v>
      </c>
      <c r="I510" s="67">
        <v>43559</v>
      </c>
      <c r="J510" s="67"/>
      <c r="M510" s="79"/>
      <c r="N510" s="79"/>
    </row>
    <row r="511" spans="1:20" s="48" customFormat="1" ht="12.75" customHeight="1">
      <c r="A511" s="51">
        <v>43585</v>
      </c>
      <c r="B511" s="45">
        <v>211004</v>
      </c>
      <c r="C511" s="71">
        <v>518000</v>
      </c>
      <c r="D511" s="79">
        <v>130</v>
      </c>
      <c r="E511" s="63"/>
      <c r="F511" s="602" t="s">
        <v>652</v>
      </c>
      <c r="G511" s="169">
        <v>211</v>
      </c>
      <c r="H511" s="50" t="s">
        <v>143</v>
      </c>
      <c r="I511" s="67">
        <v>43563</v>
      </c>
      <c r="J511" s="67"/>
      <c r="K511" s="120"/>
      <c r="L511" s="121"/>
      <c r="M511" s="79"/>
      <c r="N511" s="79"/>
    </row>
    <row r="512" spans="1:20" s="48" customFormat="1" ht="12.75" customHeight="1">
      <c r="A512" s="51">
        <v>43585</v>
      </c>
      <c r="B512" s="45">
        <v>211004</v>
      </c>
      <c r="C512" s="71">
        <v>501221</v>
      </c>
      <c r="D512" s="79">
        <v>45.61</v>
      </c>
      <c r="E512" s="308"/>
      <c r="F512" s="602" t="s">
        <v>1190</v>
      </c>
      <c r="G512" s="169">
        <v>211</v>
      </c>
      <c r="H512" s="50" t="s">
        <v>144</v>
      </c>
      <c r="I512" s="76">
        <v>43563</v>
      </c>
      <c r="J512" s="67"/>
      <c r="K512" s="120"/>
      <c r="L512" s="121"/>
      <c r="M512" s="79"/>
      <c r="N512" s="79"/>
    </row>
    <row r="513" spans="1:20" s="48" customFormat="1" ht="12.75" customHeight="1">
      <c r="A513" s="51">
        <v>43585</v>
      </c>
      <c r="B513" s="45">
        <v>211004</v>
      </c>
      <c r="C513" s="71">
        <v>501900</v>
      </c>
      <c r="D513" s="79">
        <v>11.4</v>
      </c>
      <c r="E513" s="72"/>
      <c r="F513" s="602" t="s">
        <v>1191</v>
      </c>
      <c r="G513" s="169">
        <v>211</v>
      </c>
      <c r="H513" s="75" t="s">
        <v>144</v>
      </c>
      <c r="I513" s="76">
        <v>43563</v>
      </c>
      <c r="J513" s="67"/>
      <c r="K513" s="120"/>
      <c r="L513" s="121"/>
      <c r="M513" s="79"/>
      <c r="N513" s="79"/>
    </row>
    <row r="514" spans="1:20" s="48" customFormat="1" ht="12.75" customHeight="1">
      <c r="A514" s="51">
        <v>43585</v>
      </c>
      <c r="B514" s="45">
        <v>211004</v>
      </c>
      <c r="C514" s="71">
        <v>518000</v>
      </c>
      <c r="D514" s="79">
        <v>3</v>
      </c>
      <c r="E514" s="72"/>
      <c r="F514" s="602" t="s">
        <v>50</v>
      </c>
      <c r="G514" s="169">
        <v>211</v>
      </c>
      <c r="H514" s="75" t="s">
        <v>145</v>
      </c>
      <c r="I514" s="76">
        <v>43564</v>
      </c>
      <c r="J514" s="67"/>
      <c r="K514" s="120"/>
      <c r="L514" s="121"/>
      <c r="M514" s="79"/>
      <c r="N514" s="79"/>
    </row>
    <row r="515" spans="1:20" s="48" customFormat="1" ht="12.75" customHeight="1">
      <c r="A515" s="51">
        <v>43585</v>
      </c>
      <c r="B515" s="45">
        <v>211004</v>
      </c>
      <c r="C515" s="71">
        <v>538100</v>
      </c>
      <c r="D515" s="79">
        <v>33</v>
      </c>
      <c r="E515" s="72"/>
      <c r="F515" s="602" t="s">
        <v>632</v>
      </c>
      <c r="G515" s="169">
        <v>211</v>
      </c>
      <c r="H515" s="75" t="s">
        <v>146</v>
      </c>
      <c r="I515" s="76">
        <v>43565</v>
      </c>
      <c r="J515" s="67"/>
      <c r="K515" s="120"/>
      <c r="L515" s="121"/>
      <c r="M515" s="79"/>
      <c r="N515" s="79"/>
    </row>
    <row r="516" spans="1:20" s="48" customFormat="1" ht="12.75" customHeight="1">
      <c r="A516" s="51">
        <v>43585</v>
      </c>
      <c r="B516" s="45">
        <v>211004</v>
      </c>
      <c r="C516" s="71">
        <v>366000</v>
      </c>
      <c r="D516" s="79">
        <v>862.91</v>
      </c>
      <c r="E516" s="308"/>
      <c r="F516" s="602" t="s">
        <v>413</v>
      </c>
      <c r="G516" s="169">
        <v>211</v>
      </c>
      <c r="H516" s="75" t="s">
        <v>130</v>
      </c>
      <c r="I516" s="76">
        <v>43565</v>
      </c>
    </row>
    <row r="517" spans="1:20" s="48" customFormat="1" ht="12.75" customHeight="1">
      <c r="A517" s="51">
        <v>43585</v>
      </c>
      <c r="B517" s="45">
        <v>211004</v>
      </c>
      <c r="C517" s="71">
        <v>501222</v>
      </c>
      <c r="D517" s="79">
        <v>42.4</v>
      </c>
      <c r="E517" s="308"/>
      <c r="F517" s="602" t="s">
        <v>1185</v>
      </c>
      <c r="G517" s="169">
        <v>211</v>
      </c>
      <c r="H517" s="75" t="s">
        <v>147</v>
      </c>
      <c r="I517" s="76">
        <v>43567</v>
      </c>
    </row>
    <row r="518" spans="1:20" s="48" customFormat="1" ht="12.75" customHeight="1">
      <c r="A518" s="51">
        <v>43585</v>
      </c>
      <c r="B518" s="45">
        <v>211004</v>
      </c>
      <c r="C518" s="71">
        <v>501900</v>
      </c>
      <c r="D518" s="79">
        <v>10.6</v>
      </c>
      <c r="E518" s="72"/>
      <c r="F518" s="602" t="s">
        <v>1192</v>
      </c>
      <c r="G518" s="169">
        <v>211</v>
      </c>
      <c r="H518" s="75" t="s">
        <v>147</v>
      </c>
      <c r="I518" s="76">
        <v>43567</v>
      </c>
      <c r="J518" s="67"/>
      <c r="K518" s="120"/>
      <c r="L518" s="121"/>
      <c r="M518" s="79"/>
      <c r="N518" s="79"/>
    </row>
    <row r="519" spans="1:20" s="48" customFormat="1" ht="12.75" customHeight="1">
      <c r="A519" s="51">
        <v>43585</v>
      </c>
      <c r="B519" s="45">
        <v>211004</v>
      </c>
      <c r="C519" s="71">
        <v>518000</v>
      </c>
      <c r="D519" s="79">
        <v>21</v>
      </c>
      <c r="E519" s="63"/>
      <c r="F519" s="602" t="s">
        <v>50</v>
      </c>
      <c r="G519" s="169">
        <v>211</v>
      </c>
      <c r="H519" s="75" t="s">
        <v>148</v>
      </c>
      <c r="I519" s="67">
        <v>43570</v>
      </c>
      <c r="J519" s="67"/>
      <c r="K519" s="120"/>
      <c r="L519" s="26"/>
      <c r="N519" s="119"/>
      <c r="O519" s="79"/>
    </row>
    <row r="520" spans="1:20" s="132" customFormat="1" ht="12.75" customHeight="1">
      <c r="A520" s="51">
        <v>43585</v>
      </c>
      <c r="B520" s="45">
        <v>211004</v>
      </c>
      <c r="C520" s="71">
        <v>261000</v>
      </c>
      <c r="D520" s="79"/>
      <c r="E520" s="63">
        <v>150</v>
      </c>
      <c r="F520" s="602" t="s">
        <v>69</v>
      </c>
      <c r="G520" s="169">
        <v>211</v>
      </c>
      <c r="H520" s="75" t="s">
        <v>185</v>
      </c>
      <c r="I520" s="67">
        <v>43570</v>
      </c>
      <c r="J520" s="67"/>
      <c r="K520" s="120"/>
      <c r="L520" s="121"/>
      <c r="N520" s="79"/>
      <c r="O520" s="79"/>
      <c r="P520" s="48"/>
      <c r="Q520" s="48"/>
      <c r="R520" s="48"/>
      <c r="S520" s="48"/>
      <c r="T520" s="48"/>
    </row>
    <row r="521" spans="1:20" s="132" customFormat="1" ht="12.75" customHeight="1">
      <c r="A521" s="51">
        <v>43585</v>
      </c>
      <c r="B521" s="45">
        <v>211004</v>
      </c>
      <c r="C521" s="71">
        <v>501221</v>
      </c>
      <c r="D521" s="79">
        <v>16.010000000000002</v>
      </c>
      <c r="E521" s="308"/>
      <c r="F521" s="602" t="s">
        <v>1190</v>
      </c>
      <c r="G521" s="49">
        <v>211</v>
      </c>
      <c r="H521" s="50" t="s">
        <v>149</v>
      </c>
      <c r="I521" s="67">
        <v>43579</v>
      </c>
      <c r="J521" s="67"/>
      <c r="K521" s="120"/>
      <c r="L521" s="121"/>
      <c r="N521" s="79"/>
      <c r="P521" s="48"/>
      <c r="Q521" s="48"/>
      <c r="R521" s="48"/>
      <c r="S521" s="48"/>
      <c r="T521" s="48"/>
    </row>
    <row r="522" spans="1:20" s="132" customFormat="1" ht="12.75" customHeight="1">
      <c r="A522" s="51">
        <v>43585</v>
      </c>
      <c r="B522" s="45">
        <v>211004</v>
      </c>
      <c r="C522" s="71">
        <v>501900</v>
      </c>
      <c r="D522" s="79">
        <v>4</v>
      </c>
      <c r="E522" s="72"/>
      <c r="F522" s="602" t="s">
        <v>1191</v>
      </c>
      <c r="G522" s="49">
        <v>211</v>
      </c>
      <c r="H522" s="50" t="s">
        <v>149</v>
      </c>
      <c r="I522" s="67">
        <v>43579</v>
      </c>
      <c r="J522" s="67"/>
      <c r="K522" s="120"/>
      <c r="L522" s="121"/>
      <c r="N522" s="79"/>
      <c r="P522" s="69"/>
      <c r="Q522" s="69"/>
      <c r="R522" s="48"/>
    </row>
    <row r="523" spans="1:20" s="132" customFormat="1" ht="12.75" customHeight="1">
      <c r="A523" s="51">
        <v>43585</v>
      </c>
      <c r="B523" s="45">
        <v>211004</v>
      </c>
      <c r="C523" s="71">
        <v>501222</v>
      </c>
      <c r="D523" s="79">
        <v>45.62</v>
      </c>
      <c r="E523" s="308"/>
      <c r="F523" s="602" t="s">
        <v>1185</v>
      </c>
      <c r="G523" s="49">
        <v>211</v>
      </c>
      <c r="H523" s="50" t="s">
        <v>150</v>
      </c>
      <c r="I523" s="67">
        <v>43579</v>
      </c>
      <c r="J523" s="67"/>
      <c r="K523" s="120"/>
      <c r="L523" s="121"/>
      <c r="N523" s="79"/>
      <c r="P523" s="48"/>
      <c r="Q523" s="48"/>
      <c r="R523" s="48"/>
      <c r="S523" s="48"/>
      <c r="T523" s="48"/>
    </row>
    <row r="524" spans="1:20" s="132" customFormat="1" ht="12.75" customHeight="1">
      <c r="A524" s="51">
        <v>43585</v>
      </c>
      <c r="B524" s="45">
        <v>211004</v>
      </c>
      <c r="C524" s="71">
        <v>501900</v>
      </c>
      <c r="D524" s="79">
        <v>11.41</v>
      </c>
      <c r="E524" s="72"/>
      <c r="F524" s="602" t="s">
        <v>1192</v>
      </c>
      <c r="G524" s="49">
        <v>211</v>
      </c>
      <c r="H524" s="50" t="s">
        <v>150</v>
      </c>
      <c r="I524" s="67">
        <v>43579</v>
      </c>
      <c r="J524" s="98">
        <v>53</v>
      </c>
      <c r="K524" s="98">
        <f>J524*80%</f>
        <v>42.400000000000006</v>
      </c>
      <c r="L524" s="98">
        <f>J524*20%</f>
        <v>10.600000000000001</v>
      </c>
      <c r="N524" s="79"/>
      <c r="P524" s="48"/>
      <c r="Q524" s="48"/>
      <c r="R524" s="48"/>
      <c r="S524" s="48"/>
      <c r="T524" s="48"/>
    </row>
    <row r="525" spans="1:20" s="132" customFormat="1" ht="12.75" customHeight="1">
      <c r="A525" s="51">
        <v>43585</v>
      </c>
      <c r="B525" s="45">
        <v>211004</v>
      </c>
      <c r="C525" s="71">
        <v>501221</v>
      </c>
      <c r="D525" s="79">
        <v>36</v>
      </c>
      <c r="E525" s="308"/>
      <c r="F525" s="602" t="s">
        <v>1190</v>
      </c>
      <c r="G525" s="49">
        <v>211</v>
      </c>
      <c r="H525" s="50" t="s">
        <v>151</v>
      </c>
      <c r="I525" s="67">
        <v>43582</v>
      </c>
      <c r="J525" s="119"/>
      <c r="K525" s="79"/>
      <c r="L525" s="135">
        <f>SUM(K524:L524)</f>
        <v>53.000000000000007</v>
      </c>
      <c r="N525" s="79"/>
      <c r="P525" s="48"/>
      <c r="Q525" s="48"/>
      <c r="R525" s="48"/>
      <c r="S525" s="48"/>
      <c r="T525" s="48"/>
    </row>
    <row r="526" spans="1:20" s="132" customFormat="1" ht="12.75" customHeight="1">
      <c r="A526" s="51">
        <v>43585</v>
      </c>
      <c r="B526" s="45">
        <v>211004</v>
      </c>
      <c r="C526" s="71">
        <v>501900</v>
      </c>
      <c r="D526" s="79">
        <v>9</v>
      </c>
      <c r="E526" s="72"/>
      <c r="F526" s="602" t="s">
        <v>1191</v>
      </c>
      <c r="G526" s="49">
        <v>211</v>
      </c>
      <c r="H526" s="50" t="s">
        <v>151</v>
      </c>
      <c r="I526" s="67">
        <v>43582</v>
      </c>
      <c r="J526" s="67"/>
      <c r="K526" s="120"/>
      <c r="L526" s="121"/>
      <c r="N526" s="79"/>
      <c r="P526" s="48"/>
      <c r="Q526" s="48"/>
      <c r="R526" s="48"/>
      <c r="S526" s="48"/>
      <c r="T526" s="48"/>
    </row>
    <row r="527" spans="1:20" s="59" customFormat="1" ht="12.75" customHeight="1">
      <c r="A527" s="51">
        <v>43585</v>
      </c>
      <c r="B527" s="109">
        <v>3004</v>
      </c>
      <c r="C527" s="25">
        <v>527100</v>
      </c>
      <c r="D527" s="8">
        <v>88</v>
      </c>
      <c r="E527" s="8"/>
      <c r="F527" s="748" t="s">
        <v>87</v>
      </c>
      <c r="G527" s="55">
        <v>213</v>
      </c>
      <c r="H527" s="50" t="s">
        <v>898</v>
      </c>
      <c r="I527" s="51">
        <v>43556</v>
      </c>
      <c r="J527" s="67"/>
      <c r="K527" s="120"/>
      <c r="L527" s="121"/>
      <c r="M527" s="132"/>
      <c r="N527" s="79"/>
    </row>
    <row r="528" spans="1:20" s="59" customFormat="1" ht="12.75" customHeight="1">
      <c r="A528" s="51">
        <v>43585</v>
      </c>
      <c r="B528" s="109">
        <v>3004</v>
      </c>
      <c r="C528" s="25">
        <v>213100</v>
      </c>
      <c r="D528" s="8"/>
      <c r="E528" s="8">
        <v>88</v>
      </c>
      <c r="F528" s="748" t="s">
        <v>87</v>
      </c>
      <c r="G528" s="55">
        <v>527</v>
      </c>
      <c r="H528" s="50" t="s">
        <v>898</v>
      </c>
      <c r="I528" s="51">
        <v>43556</v>
      </c>
      <c r="J528" s="67"/>
      <c r="K528" s="120"/>
      <c r="L528" s="121"/>
      <c r="M528" s="132"/>
      <c r="N528" s="79"/>
    </row>
    <row r="529" spans="1:16" s="59" customFormat="1" ht="12.75" customHeight="1">
      <c r="A529" s="51">
        <v>43585</v>
      </c>
      <c r="B529" s="109">
        <v>3004</v>
      </c>
      <c r="C529" s="25">
        <v>472000</v>
      </c>
      <c r="D529" s="8">
        <v>1.2</v>
      </c>
      <c r="E529" s="8"/>
      <c r="F529" s="748" t="s">
        <v>88</v>
      </c>
      <c r="G529" s="55">
        <v>213</v>
      </c>
      <c r="H529" s="50" t="s">
        <v>898</v>
      </c>
      <c r="I529" s="51">
        <v>43556</v>
      </c>
      <c r="J529" s="67"/>
      <c r="K529" s="120"/>
      <c r="L529" s="121"/>
      <c r="M529" s="132"/>
      <c r="N529" s="79"/>
    </row>
    <row r="530" spans="1:16" s="59" customFormat="1" ht="12.75" customHeight="1">
      <c r="A530" s="51">
        <v>43585</v>
      </c>
      <c r="B530" s="109">
        <v>3004</v>
      </c>
      <c r="C530" s="25">
        <v>213100</v>
      </c>
      <c r="D530" s="8"/>
      <c r="E530" s="8">
        <v>1.2</v>
      </c>
      <c r="F530" s="748" t="s">
        <v>88</v>
      </c>
      <c r="G530" s="55">
        <v>472</v>
      </c>
      <c r="H530" s="50" t="s">
        <v>898</v>
      </c>
      <c r="I530" s="51">
        <v>43556</v>
      </c>
      <c r="J530" s="67"/>
      <c r="K530" s="120"/>
      <c r="L530" s="121"/>
      <c r="M530" s="132"/>
      <c r="N530" s="79"/>
    </row>
    <row r="531" spans="1:16" s="59" customFormat="1" ht="12.75" customHeight="1">
      <c r="A531" s="51">
        <v>43585</v>
      </c>
      <c r="B531" s="109">
        <v>3004</v>
      </c>
      <c r="C531" s="46">
        <v>82000</v>
      </c>
      <c r="D531" s="107"/>
      <c r="E531" s="107">
        <v>379</v>
      </c>
      <c r="F531" s="750" t="s">
        <v>63</v>
      </c>
      <c r="G531" s="49">
        <v>551</v>
      </c>
      <c r="H531" s="50" t="s">
        <v>133</v>
      </c>
      <c r="I531" s="51">
        <v>43585</v>
      </c>
      <c r="J531" s="67"/>
      <c r="K531" s="120"/>
      <c r="L531" s="121"/>
      <c r="M531" s="132"/>
      <c r="N531" s="79"/>
      <c r="P531" s="69"/>
    </row>
    <row r="532" spans="1:16" s="59" customFormat="1" ht="12.75" customHeight="1">
      <c r="A532" s="51">
        <v>43585</v>
      </c>
      <c r="B532" s="109">
        <v>3004</v>
      </c>
      <c r="C532" s="46">
        <v>551000</v>
      </c>
      <c r="D532" s="107">
        <v>303.2</v>
      </c>
      <c r="E532" s="107"/>
      <c r="F532" s="750" t="s">
        <v>64</v>
      </c>
      <c r="G532" s="49">
        <v>82</v>
      </c>
      <c r="H532" s="50" t="s">
        <v>133</v>
      </c>
      <c r="I532" s="51">
        <v>43585</v>
      </c>
      <c r="J532" s="67"/>
      <c r="K532" s="120"/>
      <c r="L532" s="121"/>
      <c r="M532" s="132"/>
      <c r="N532" s="79"/>
      <c r="P532" s="69"/>
    </row>
    <row r="533" spans="1:16" s="59" customFormat="1" ht="12.75" customHeight="1">
      <c r="A533" s="51">
        <v>43585</v>
      </c>
      <c r="B533" s="109">
        <v>3004</v>
      </c>
      <c r="C533" s="46">
        <v>551900</v>
      </c>
      <c r="D533" s="107">
        <v>75.8</v>
      </c>
      <c r="E533" s="107"/>
      <c r="F533" s="750" t="s">
        <v>65</v>
      </c>
      <c r="G533" s="49">
        <v>82</v>
      </c>
      <c r="H533" s="50" t="s">
        <v>133</v>
      </c>
      <c r="I533" s="51">
        <v>43585</v>
      </c>
      <c r="J533" s="67"/>
      <c r="K533" s="120"/>
      <c r="L533" s="121"/>
      <c r="M533" s="132"/>
      <c r="N533" s="79"/>
      <c r="P533" s="69"/>
    </row>
    <row r="534" spans="1:16" s="59" customFormat="1" ht="12.75" customHeight="1">
      <c r="A534" s="51">
        <v>43585</v>
      </c>
      <c r="B534" s="109">
        <v>3004</v>
      </c>
      <c r="C534" s="46">
        <v>82000</v>
      </c>
      <c r="D534" s="107"/>
      <c r="E534" s="107">
        <v>36</v>
      </c>
      <c r="F534" s="750" t="s">
        <v>1275</v>
      </c>
      <c r="G534" s="49">
        <v>551</v>
      </c>
      <c r="H534" s="50" t="s">
        <v>133</v>
      </c>
      <c r="I534" s="51">
        <v>43585</v>
      </c>
      <c r="J534" s="118"/>
    </row>
    <row r="535" spans="1:16" s="59" customFormat="1" ht="12.75" customHeight="1">
      <c r="A535" s="51">
        <v>43585</v>
      </c>
      <c r="B535" s="109">
        <v>3004</v>
      </c>
      <c r="C535" s="46">
        <v>551000</v>
      </c>
      <c r="D535" s="107">
        <v>36</v>
      </c>
      <c r="E535" s="107"/>
      <c r="F535" s="750" t="s">
        <v>1275</v>
      </c>
      <c r="G535" s="49">
        <v>82</v>
      </c>
      <c r="H535" s="50" t="s">
        <v>133</v>
      </c>
      <c r="I535" s="51">
        <v>43585</v>
      </c>
      <c r="J535" s="118"/>
    </row>
    <row r="536" spans="1:16" s="77" customFormat="1" ht="12.75" customHeight="1">
      <c r="A536" s="51">
        <v>43585</v>
      </c>
      <c r="B536" s="109">
        <v>3004</v>
      </c>
      <c r="C536" s="46">
        <v>321100</v>
      </c>
      <c r="D536" s="107"/>
      <c r="E536" s="107">
        <v>249.55</v>
      </c>
      <c r="F536" s="738" t="s">
        <v>540</v>
      </c>
      <c r="G536" s="55">
        <v>518</v>
      </c>
      <c r="H536" s="50" t="s">
        <v>133</v>
      </c>
      <c r="I536" s="51">
        <v>43570</v>
      </c>
      <c r="J536" s="67"/>
      <c r="K536" s="120"/>
      <c r="L536" s="121"/>
      <c r="M536" s="132"/>
      <c r="N536" s="79"/>
      <c r="O536" s="59"/>
      <c r="P536" s="69"/>
    </row>
    <row r="537" spans="1:16" s="77" customFormat="1" ht="12.75" customHeight="1">
      <c r="A537" s="51">
        <v>43585</v>
      </c>
      <c r="B537" s="109">
        <v>3004</v>
      </c>
      <c r="C537" s="46">
        <v>518100</v>
      </c>
      <c r="D537" s="107">
        <v>249.55</v>
      </c>
      <c r="E537" s="107"/>
      <c r="F537" s="738" t="s">
        <v>541</v>
      </c>
      <c r="G537" s="55">
        <v>321</v>
      </c>
      <c r="H537" s="50" t="s">
        <v>133</v>
      </c>
      <c r="I537" s="51">
        <v>43570</v>
      </c>
      <c r="J537" s="67"/>
      <c r="K537" s="120"/>
      <c r="L537" s="121"/>
      <c r="M537" s="132"/>
      <c r="N537" s="79"/>
      <c r="O537" s="59"/>
      <c r="P537" s="48"/>
    </row>
    <row r="538" spans="1:16" s="222" customFormat="1" ht="12.75" customHeight="1">
      <c r="A538" s="218"/>
      <c r="B538" s="216"/>
      <c r="C538" s="219"/>
      <c r="D538" s="208">
        <f>SUM(D436:D537)</f>
        <v>14893.119999999999</v>
      </c>
      <c r="E538" s="208">
        <f>SUM(E436:E537)</f>
        <v>14893.119999999999</v>
      </c>
      <c r="F538" s="743">
        <f>D538-E538</f>
        <v>0</v>
      </c>
      <c r="G538" s="220"/>
      <c r="H538" s="221"/>
      <c r="I538" s="218"/>
    </row>
    <row r="539" spans="1:16" s="48" customFormat="1" ht="12.75" customHeight="1">
      <c r="A539" s="51"/>
      <c r="B539" s="45"/>
      <c r="C539" s="46"/>
      <c r="D539" s="72"/>
      <c r="E539" s="72"/>
      <c r="F539" s="744"/>
      <c r="G539" s="49"/>
      <c r="H539" s="50"/>
      <c r="I539" s="51"/>
      <c r="J539" s="76"/>
      <c r="K539" s="26"/>
      <c r="L539" s="26"/>
      <c r="M539" s="119"/>
      <c r="N539" s="79"/>
      <c r="O539" s="139"/>
      <c r="P539" s="69"/>
    </row>
    <row r="540" spans="1:16" s="48" customFormat="1" ht="12.75" customHeight="1">
      <c r="A540" s="166" t="s">
        <v>423</v>
      </c>
      <c r="B540" s="134"/>
      <c r="C540" s="46"/>
      <c r="D540" s="47"/>
      <c r="E540" s="47"/>
      <c r="F540" s="745"/>
      <c r="G540" s="49"/>
      <c r="H540" s="50"/>
      <c r="I540" s="51"/>
      <c r="J540" s="76"/>
      <c r="K540" s="26"/>
      <c r="L540" s="26"/>
      <c r="M540" s="119"/>
      <c r="N540" s="79"/>
      <c r="O540" s="139"/>
      <c r="P540" s="69"/>
    </row>
    <row r="541" spans="1:16" s="48" customFormat="1" ht="12.75" customHeight="1">
      <c r="A541" s="51">
        <v>43616</v>
      </c>
      <c r="B541" s="106" t="s">
        <v>1106</v>
      </c>
      <c r="C541" s="46">
        <v>311000</v>
      </c>
      <c r="D541" s="107">
        <v>6300</v>
      </c>
      <c r="E541" s="107"/>
      <c r="F541" s="740" t="s">
        <v>1141</v>
      </c>
      <c r="G541" s="49">
        <v>602</v>
      </c>
      <c r="H541" s="50" t="s">
        <v>1106</v>
      </c>
      <c r="I541" s="51">
        <v>43677</v>
      </c>
      <c r="J541" s="118"/>
      <c r="K541" s="26"/>
      <c r="L541" s="26"/>
      <c r="M541" s="119"/>
      <c r="N541" s="59"/>
      <c r="O541" s="59"/>
      <c r="P541" s="59"/>
    </row>
    <row r="542" spans="1:16" s="48" customFormat="1" ht="12.75" customHeight="1">
      <c r="A542" s="51">
        <v>43616</v>
      </c>
      <c r="B542" s="106" t="s">
        <v>1106</v>
      </c>
      <c r="C542" s="46">
        <v>602000</v>
      </c>
      <c r="D542" s="107"/>
      <c r="E542" s="107">
        <v>6300</v>
      </c>
      <c r="F542" s="740" t="s">
        <v>1141</v>
      </c>
      <c r="G542" s="49">
        <v>311</v>
      </c>
      <c r="H542" s="50" t="s">
        <v>1106</v>
      </c>
      <c r="I542" s="51">
        <v>43677</v>
      </c>
      <c r="J542" s="118"/>
      <c r="K542" s="26"/>
      <c r="L542" s="26"/>
      <c r="M542" s="119"/>
      <c r="N542" s="59"/>
      <c r="O542" s="59"/>
      <c r="P542" s="59"/>
    </row>
    <row r="543" spans="1:16" s="48" customFormat="1" ht="12.75" customHeight="1">
      <c r="A543" s="51">
        <v>43616</v>
      </c>
      <c r="B543" s="106" t="s">
        <v>1107</v>
      </c>
      <c r="C543" s="46">
        <v>311000</v>
      </c>
      <c r="D543" s="107">
        <v>410</v>
      </c>
      <c r="E543" s="107"/>
      <c r="F543" s="740" t="s">
        <v>1142</v>
      </c>
      <c r="G543" s="49">
        <v>602</v>
      </c>
      <c r="H543" s="50" t="s">
        <v>1107</v>
      </c>
      <c r="I543" s="51">
        <v>43622</v>
      </c>
      <c r="J543" s="118"/>
      <c r="K543" s="26"/>
      <c r="L543" s="26"/>
      <c r="M543" s="119"/>
      <c r="N543" s="59"/>
      <c r="O543" s="59"/>
      <c r="P543" s="59"/>
    </row>
    <row r="544" spans="1:16" s="48" customFormat="1" ht="12.75" customHeight="1">
      <c r="A544" s="51">
        <v>43616</v>
      </c>
      <c r="B544" s="106" t="s">
        <v>1107</v>
      </c>
      <c r="C544" s="46">
        <v>602000</v>
      </c>
      <c r="D544" s="107"/>
      <c r="E544" s="107">
        <v>410</v>
      </c>
      <c r="F544" s="740" t="s">
        <v>1142</v>
      </c>
      <c r="G544" s="49">
        <v>311</v>
      </c>
      <c r="H544" s="50" t="s">
        <v>1107</v>
      </c>
      <c r="I544" s="51">
        <v>43622</v>
      </c>
      <c r="J544" s="118"/>
      <c r="K544" s="26"/>
      <c r="L544" s="26"/>
      <c r="M544" s="119"/>
      <c r="N544" s="59"/>
      <c r="O544" s="59"/>
      <c r="P544" s="59"/>
    </row>
    <row r="545" spans="1:17" s="48" customFormat="1" ht="12.75" customHeight="1">
      <c r="A545" s="51">
        <v>43616</v>
      </c>
      <c r="B545" s="109">
        <v>192038</v>
      </c>
      <c r="C545" s="46">
        <v>321000</v>
      </c>
      <c r="D545" s="107"/>
      <c r="E545" s="107">
        <v>36.1</v>
      </c>
      <c r="F545" s="738" t="s">
        <v>21</v>
      </c>
      <c r="G545" s="55">
        <v>518</v>
      </c>
      <c r="H545" s="50" t="s">
        <v>942</v>
      </c>
      <c r="I545" s="51">
        <v>43605</v>
      </c>
      <c r="J545" s="52"/>
      <c r="K545" s="26"/>
      <c r="L545" s="26"/>
      <c r="M545" s="119"/>
      <c r="N545" s="112"/>
      <c r="O545" s="113"/>
      <c r="P545" s="29"/>
      <c r="Q545" s="99"/>
    </row>
    <row r="546" spans="1:17" s="48" customFormat="1" ht="12.75" customHeight="1">
      <c r="A546" s="51">
        <v>43616</v>
      </c>
      <c r="B546" s="109">
        <v>192038</v>
      </c>
      <c r="C546" s="46">
        <v>518000</v>
      </c>
      <c r="D546" s="107">
        <v>36.1</v>
      </c>
      <c r="E546" s="107"/>
      <c r="F546" s="738" t="s">
        <v>941</v>
      </c>
      <c r="G546" s="55">
        <v>321</v>
      </c>
      <c r="H546" s="50" t="s">
        <v>942</v>
      </c>
      <c r="I546" s="51">
        <v>43605</v>
      </c>
      <c r="J546" s="52"/>
      <c r="K546" s="116"/>
      <c r="L546" s="111"/>
      <c r="M546" s="111"/>
      <c r="N546" s="112"/>
      <c r="O546" s="113"/>
      <c r="P546" s="29"/>
      <c r="Q546" s="99"/>
    </row>
    <row r="547" spans="1:17" s="48" customFormat="1" ht="12.75" customHeight="1">
      <c r="A547" s="51">
        <v>43616</v>
      </c>
      <c r="B547" s="109">
        <v>192039</v>
      </c>
      <c r="C547" s="46">
        <v>321000</v>
      </c>
      <c r="D547" s="107"/>
      <c r="E547" s="107">
        <v>45</v>
      </c>
      <c r="F547" s="738" t="s">
        <v>25</v>
      </c>
      <c r="G547" s="55">
        <v>518</v>
      </c>
      <c r="H547" s="50" t="s">
        <v>943</v>
      </c>
      <c r="I547" s="51">
        <v>43608</v>
      </c>
      <c r="J547" s="114"/>
      <c r="K547" s="73"/>
      <c r="L547" s="140"/>
      <c r="M547" s="111"/>
      <c r="N547" s="112"/>
      <c r="O547" s="113"/>
      <c r="P547" s="29"/>
      <c r="Q547" s="99"/>
    </row>
    <row r="548" spans="1:17" s="48" customFormat="1" ht="12.75" customHeight="1">
      <c r="A548" s="51">
        <v>43616</v>
      </c>
      <c r="B548" s="109">
        <v>192039</v>
      </c>
      <c r="C548" s="46">
        <v>518000</v>
      </c>
      <c r="D548" s="107">
        <v>45</v>
      </c>
      <c r="E548" s="107"/>
      <c r="F548" s="738" t="s">
        <v>956</v>
      </c>
      <c r="G548" s="55">
        <v>321</v>
      </c>
      <c r="H548" s="50" t="s">
        <v>943</v>
      </c>
      <c r="I548" s="51">
        <v>43608</v>
      </c>
      <c r="J548" s="114"/>
      <c r="K548" s="73"/>
      <c r="L548" s="140"/>
      <c r="M548" s="111"/>
      <c r="N548" s="112"/>
      <c r="O548" s="113"/>
      <c r="P548" s="29"/>
      <c r="Q548" s="99"/>
    </row>
    <row r="549" spans="1:17" s="48" customFormat="1" ht="12.75" customHeight="1">
      <c r="A549" s="51">
        <v>43616</v>
      </c>
      <c r="B549" s="109">
        <v>192040</v>
      </c>
      <c r="C549" s="46">
        <v>321000</v>
      </c>
      <c r="D549" s="107"/>
      <c r="E549" s="107">
        <v>130</v>
      </c>
      <c r="F549" s="738" t="s">
        <v>253</v>
      </c>
      <c r="G549" s="55">
        <v>518</v>
      </c>
      <c r="H549" s="50" t="s">
        <v>945</v>
      </c>
      <c r="I549" s="51">
        <v>43605</v>
      </c>
      <c r="J549" s="108"/>
      <c r="K549" s="110"/>
      <c r="L549" s="111"/>
      <c r="M549" s="111"/>
      <c r="N549" s="112"/>
      <c r="O549" s="113"/>
      <c r="P549" s="29"/>
      <c r="Q549" s="99"/>
    </row>
    <row r="550" spans="1:17" s="48" customFormat="1" ht="12.75" customHeight="1">
      <c r="A550" s="51">
        <v>43616</v>
      </c>
      <c r="B550" s="109">
        <v>192040</v>
      </c>
      <c r="C550" s="46">
        <v>518000</v>
      </c>
      <c r="D550" s="107">
        <v>130</v>
      </c>
      <c r="E550" s="107"/>
      <c r="F550" s="738" t="s">
        <v>944</v>
      </c>
      <c r="G550" s="55">
        <v>321</v>
      </c>
      <c r="H550" s="50" t="s">
        <v>945</v>
      </c>
      <c r="I550" s="51">
        <v>43605</v>
      </c>
      <c r="J550" s="108"/>
      <c r="K550" s="110"/>
      <c r="L550" s="111"/>
      <c r="M550" s="111"/>
      <c r="N550" s="112"/>
      <c r="O550" s="113"/>
      <c r="P550" s="29"/>
      <c r="Q550" s="99"/>
    </row>
    <row r="551" spans="1:17" s="48" customFormat="1" ht="12.75" customHeight="1">
      <c r="A551" s="51">
        <v>43616</v>
      </c>
      <c r="B551" s="109">
        <v>192041</v>
      </c>
      <c r="C551" s="46">
        <v>321000</v>
      </c>
      <c r="D551" s="107"/>
      <c r="E551" s="107">
        <v>1262</v>
      </c>
      <c r="F551" s="738" t="s">
        <v>126</v>
      </c>
      <c r="G551" s="49">
        <v>518</v>
      </c>
      <c r="H551" s="50" t="s">
        <v>946</v>
      </c>
      <c r="I551" s="51">
        <v>43616</v>
      </c>
    </row>
    <row r="552" spans="1:17" s="48" customFormat="1" ht="12.75" customHeight="1">
      <c r="A552" s="51">
        <v>43616</v>
      </c>
      <c r="B552" s="109">
        <v>192041</v>
      </c>
      <c r="C552" s="46">
        <v>518000</v>
      </c>
      <c r="D552" s="107">
        <v>1262</v>
      </c>
      <c r="E552" s="107"/>
      <c r="F552" s="738" t="s">
        <v>127</v>
      </c>
      <c r="G552" s="49">
        <v>321</v>
      </c>
      <c r="H552" s="50" t="s">
        <v>946</v>
      </c>
      <c r="I552" s="51">
        <v>43616</v>
      </c>
    </row>
    <row r="553" spans="1:17" s="48" customFormat="1" ht="12.75" customHeight="1">
      <c r="A553" s="51">
        <v>43616</v>
      </c>
      <c r="B553" s="109">
        <v>192042</v>
      </c>
      <c r="C553" s="46">
        <v>321000</v>
      </c>
      <c r="D553" s="107"/>
      <c r="E553" s="107">
        <v>33</v>
      </c>
      <c r="F553" s="746" t="s">
        <v>27</v>
      </c>
      <c r="G553" s="55">
        <v>518</v>
      </c>
      <c r="H553" s="50" t="s">
        <v>949</v>
      </c>
      <c r="I553" s="51">
        <v>43621</v>
      </c>
      <c r="J553" s="114"/>
      <c r="K553" s="73"/>
      <c r="L553" s="140"/>
      <c r="O553" s="113"/>
      <c r="P553" s="29"/>
      <c r="Q553" s="99"/>
    </row>
    <row r="554" spans="1:17" s="48" customFormat="1" ht="12.75" customHeight="1">
      <c r="A554" s="51">
        <v>43616</v>
      </c>
      <c r="B554" s="109">
        <v>192042</v>
      </c>
      <c r="C554" s="46">
        <v>518000</v>
      </c>
      <c r="D554" s="107">
        <v>33</v>
      </c>
      <c r="E554" s="107"/>
      <c r="F554" s="746" t="s">
        <v>947</v>
      </c>
      <c r="G554" s="55">
        <v>321</v>
      </c>
      <c r="H554" s="50" t="s">
        <v>949</v>
      </c>
      <c r="I554" s="51">
        <v>43621</v>
      </c>
      <c r="J554" s="52"/>
      <c r="O554" s="113"/>
      <c r="P554" s="29"/>
      <c r="Q554" s="99"/>
    </row>
    <row r="555" spans="1:17" s="48" customFormat="1" ht="12.75" customHeight="1">
      <c r="A555" s="51">
        <v>43616</v>
      </c>
      <c r="B555" s="109">
        <v>192043</v>
      </c>
      <c r="C555" s="46">
        <v>321000</v>
      </c>
      <c r="D555" s="107"/>
      <c r="E555" s="107">
        <v>14.54</v>
      </c>
      <c r="F555" s="746" t="s">
        <v>27</v>
      </c>
      <c r="G555" s="55">
        <v>518</v>
      </c>
      <c r="H555" s="50" t="s">
        <v>950</v>
      </c>
      <c r="I555" s="51">
        <v>43621</v>
      </c>
      <c r="J555" s="52"/>
      <c r="O555" s="113"/>
      <c r="P555" s="29"/>
      <c r="Q555" s="99"/>
    </row>
    <row r="556" spans="1:17" s="48" customFormat="1" ht="12.75" customHeight="1">
      <c r="A556" s="51">
        <v>43616</v>
      </c>
      <c r="B556" s="109">
        <v>192043</v>
      </c>
      <c r="C556" s="46">
        <v>518000</v>
      </c>
      <c r="D556" s="107">
        <v>14.54</v>
      </c>
      <c r="E556" s="107"/>
      <c r="F556" s="746" t="s">
        <v>948</v>
      </c>
      <c r="G556" s="55">
        <v>321</v>
      </c>
      <c r="H556" s="50" t="s">
        <v>950</v>
      </c>
      <c r="I556" s="51">
        <v>43621</v>
      </c>
      <c r="J556" s="52"/>
      <c r="O556" s="113"/>
      <c r="P556" s="29"/>
      <c r="Q556" s="99"/>
    </row>
    <row r="557" spans="1:17" s="48" customFormat="1" ht="12.75" customHeight="1">
      <c r="A557" s="51">
        <v>43616</v>
      </c>
      <c r="B557" s="109">
        <v>192044</v>
      </c>
      <c r="C557" s="46">
        <v>321000</v>
      </c>
      <c r="D557" s="107"/>
      <c r="E557" s="107">
        <v>228</v>
      </c>
      <c r="F557" s="738" t="s">
        <v>951</v>
      </c>
      <c r="G557" s="55">
        <v>314</v>
      </c>
      <c r="H557" s="50" t="s">
        <v>952</v>
      </c>
      <c r="I557" s="76">
        <v>43612</v>
      </c>
      <c r="J557" s="114"/>
      <c r="K557" s="73"/>
      <c r="L557" s="140"/>
      <c r="M557" s="111"/>
      <c r="N557" s="112"/>
      <c r="O557" s="113"/>
      <c r="P557" s="29"/>
      <c r="Q557" s="99"/>
    </row>
    <row r="558" spans="1:17" s="48" customFormat="1" ht="12.75" customHeight="1">
      <c r="A558" s="51">
        <v>43616</v>
      </c>
      <c r="B558" s="109">
        <v>192044</v>
      </c>
      <c r="C558" s="46">
        <v>314000</v>
      </c>
      <c r="D558" s="107">
        <v>228</v>
      </c>
      <c r="E558" s="107"/>
      <c r="F558" s="738" t="s">
        <v>951</v>
      </c>
      <c r="G558" s="55">
        <v>321</v>
      </c>
      <c r="H558" s="50" t="s">
        <v>952</v>
      </c>
      <c r="I558" s="76">
        <v>43612</v>
      </c>
      <c r="J558" s="114"/>
      <c r="K558" s="73"/>
      <c r="L558" s="140"/>
      <c r="M558" s="111"/>
      <c r="N558" s="112"/>
      <c r="O558" s="113"/>
      <c r="P558" s="29"/>
      <c r="Q558" s="99"/>
    </row>
    <row r="559" spans="1:17" s="48" customFormat="1" ht="12.75" customHeight="1">
      <c r="A559" s="51">
        <v>43616</v>
      </c>
      <c r="B559" s="109">
        <v>192045</v>
      </c>
      <c r="C559" s="46">
        <v>321000</v>
      </c>
      <c r="D559" s="107"/>
      <c r="E559" s="107">
        <v>60.5</v>
      </c>
      <c r="F559" s="738" t="s">
        <v>953</v>
      </c>
      <c r="G559" s="55">
        <v>501</v>
      </c>
      <c r="H559" s="50" t="s">
        <v>955</v>
      </c>
      <c r="I559" s="76">
        <v>43622</v>
      </c>
      <c r="J559" s="114"/>
      <c r="K559" s="73"/>
      <c r="L559" s="140"/>
      <c r="M559" s="111"/>
      <c r="N559" s="112"/>
      <c r="O559" s="113"/>
      <c r="P559" s="29"/>
      <c r="Q559" s="99"/>
    </row>
    <row r="560" spans="1:17" s="48" customFormat="1" ht="12.75" customHeight="1">
      <c r="A560" s="51">
        <v>43616</v>
      </c>
      <c r="B560" s="109">
        <v>192045</v>
      </c>
      <c r="C560" s="46">
        <v>501000</v>
      </c>
      <c r="D560" s="107">
        <v>60.5</v>
      </c>
      <c r="E560" s="107"/>
      <c r="F560" s="738" t="s">
        <v>954</v>
      </c>
      <c r="G560" s="55">
        <v>321</v>
      </c>
      <c r="H560" s="50" t="s">
        <v>955</v>
      </c>
      <c r="I560" s="51">
        <v>43622</v>
      </c>
      <c r="N560" s="112"/>
      <c r="O560" s="113"/>
      <c r="P560" s="29"/>
      <c r="Q560" s="99"/>
    </row>
    <row r="561" spans="1:10" s="59" customFormat="1" ht="12.75" customHeight="1">
      <c r="A561" s="51">
        <v>43616</v>
      </c>
      <c r="B561" s="109">
        <v>6004</v>
      </c>
      <c r="C561" s="46">
        <v>522000</v>
      </c>
      <c r="D561" s="107">
        <v>1300</v>
      </c>
      <c r="E561" s="107"/>
      <c r="F561" s="738" t="s">
        <v>424</v>
      </c>
      <c r="G561" s="49">
        <v>366</v>
      </c>
      <c r="H561" s="50" t="s">
        <v>154</v>
      </c>
      <c r="I561" s="51">
        <v>43595</v>
      </c>
      <c r="J561" s="52"/>
    </row>
    <row r="562" spans="1:10" s="59" customFormat="1" ht="12.75" customHeight="1">
      <c r="A562" s="51">
        <v>43616</v>
      </c>
      <c r="B562" s="109">
        <v>6004</v>
      </c>
      <c r="C562" s="46">
        <v>366000</v>
      </c>
      <c r="D562" s="107"/>
      <c r="E562" s="107">
        <v>1300</v>
      </c>
      <c r="F562" s="738" t="s">
        <v>424</v>
      </c>
      <c r="G562" s="49">
        <v>522</v>
      </c>
      <c r="H562" s="50" t="s">
        <v>154</v>
      </c>
      <c r="I562" s="51">
        <v>43595</v>
      </c>
      <c r="J562" s="52"/>
    </row>
    <row r="563" spans="1:10" s="59" customFormat="1" ht="12.75" customHeight="1">
      <c r="A563" s="51">
        <v>43616</v>
      </c>
      <c r="B563" s="109">
        <v>6004</v>
      </c>
      <c r="C563" s="46">
        <v>336100</v>
      </c>
      <c r="D563" s="107"/>
      <c r="E563" s="107">
        <v>52</v>
      </c>
      <c r="F563" s="738" t="s">
        <v>426</v>
      </c>
      <c r="G563" s="49">
        <v>366</v>
      </c>
      <c r="H563" s="50" t="s">
        <v>154</v>
      </c>
      <c r="I563" s="51">
        <v>43595</v>
      </c>
      <c r="J563" s="52"/>
    </row>
    <row r="564" spans="1:10" s="59" customFormat="1" ht="12.75" customHeight="1">
      <c r="A564" s="51">
        <v>43616</v>
      </c>
      <c r="B564" s="109">
        <v>6004</v>
      </c>
      <c r="C564" s="46">
        <v>336200</v>
      </c>
      <c r="D564" s="107"/>
      <c r="E564" s="107">
        <v>18.2</v>
      </c>
      <c r="F564" s="738" t="s">
        <v>427</v>
      </c>
      <c r="G564" s="49">
        <v>366</v>
      </c>
      <c r="H564" s="50" t="s">
        <v>154</v>
      </c>
      <c r="I564" s="51">
        <v>43595</v>
      </c>
      <c r="J564" s="52"/>
    </row>
    <row r="565" spans="1:10" s="59" customFormat="1" ht="12.75" customHeight="1">
      <c r="A565" s="51">
        <v>43616</v>
      </c>
      <c r="B565" s="109">
        <v>6004</v>
      </c>
      <c r="C565" s="46">
        <v>336200</v>
      </c>
      <c r="D565" s="107"/>
      <c r="E565" s="107">
        <v>52</v>
      </c>
      <c r="F565" s="738" t="s">
        <v>428</v>
      </c>
      <c r="G565" s="49">
        <v>366</v>
      </c>
      <c r="H565" s="50" t="s">
        <v>154</v>
      </c>
      <c r="I565" s="51">
        <v>43595</v>
      </c>
      <c r="J565" s="52"/>
    </row>
    <row r="566" spans="1:10" s="59" customFormat="1" ht="12.75" customHeight="1">
      <c r="A566" s="51">
        <v>43616</v>
      </c>
      <c r="B566" s="109">
        <v>6004</v>
      </c>
      <c r="C566" s="46">
        <v>336200</v>
      </c>
      <c r="D566" s="107"/>
      <c r="E566" s="107">
        <v>39</v>
      </c>
      <c r="F566" s="738" t="s">
        <v>429</v>
      </c>
      <c r="G566" s="49">
        <v>366</v>
      </c>
      <c r="H566" s="50" t="s">
        <v>154</v>
      </c>
      <c r="I566" s="51">
        <v>43595</v>
      </c>
      <c r="J566" s="52"/>
    </row>
    <row r="567" spans="1:10" s="59" customFormat="1" ht="12.75" customHeight="1">
      <c r="A567" s="51">
        <v>43616</v>
      </c>
      <c r="B567" s="109">
        <v>6004</v>
      </c>
      <c r="C567" s="46">
        <v>336200</v>
      </c>
      <c r="D567" s="107"/>
      <c r="E567" s="107">
        <v>13</v>
      </c>
      <c r="F567" s="738" t="s">
        <v>430</v>
      </c>
      <c r="G567" s="49">
        <v>366</v>
      </c>
      <c r="H567" s="50" t="s">
        <v>154</v>
      </c>
      <c r="I567" s="51">
        <v>43595</v>
      </c>
      <c r="J567" s="52"/>
    </row>
    <row r="568" spans="1:10" s="59" customFormat="1" ht="12.75" customHeight="1">
      <c r="A568" s="51">
        <v>43616</v>
      </c>
      <c r="B568" s="109">
        <v>6004</v>
      </c>
      <c r="C568" s="46">
        <v>342000</v>
      </c>
      <c r="D568" s="107"/>
      <c r="E568" s="107">
        <v>89.22</v>
      </c>
      <c r="F568" s="738" t="s">
        <v>431</v>
      </c>
      <c r="G568" s="49">
        <v>366</v>
      </c>
      <c r="H568" s="50" t="s">
        <v>154</v>
      </c>
      <c r="I568" s="51">
        <v>43595</v>
      </c>
      <c r="J568" s="52"/>
    </row>
    <row r="569" spans="1:10" s="59" customFormat="1" ht="12.75" customHeight="1">
      <c r="A569" s="51">
        <v>43616</v>
      </c>
      <c r="B569" s="109">
        <v>6004</v>
      </c>
      <c r="C569" s="46">
        <v>366000</v>
      </c>
      <c r="D569" s="107">
        <v>263.42</v>
      </c>
      <c r="E569" s="107"/>
      <c r="F569" s="738" t="s">
        <v>424</v>
      </c>
      <c r="G569" s="49">
        <v>336</v>
      </c>
      <c r="H569" s="50" t="s">
        <v>154</v>
      </c>
      <c r="I569" s="51">
        <v>43595</v>
      </c>
      <c r="J569" s="52"/>
    </row>
    <row r="570" spans="1:10" s="59" customFormat="1" ht="12.75" customHeight="1">
      <c r="A570" s="51">
        <v>43616</v>
      </c>
      <c r="B570" s="109">
        <v>6004</v>
      </c>
      <c r="C570" s="46">
        <v>524000</v>
      </c>
      <c r="D570" s="107">
        <v>454.34</v>
      </c>
      <c r="E570" s="107"/>
      <c r="F570" s="738" t="s">
        <v>424</v>
      </c>
      <c r="G570" s="49">
        <v>336</v>
      </c>
      <c r="H570" s="50" t="s">
        <v>154</v>
      </c>
      <c r="I570" s="51">
        <v>43595</v>
      </c>
      <c r="J570" s="52"/>
    </row>
    <row r="571" spans="1:10" s="59" customFormat="1" ht="12.75" customHeight="1">
      <c r="A571" s="51">
        <v>43616</v>
      </c>
      <c r="B571" s="109">
        <v>6004</v>
      </c>
      <c r="C571" s="46">
        <v>336100</v>
      </c>
      <c r="D571" s="107"/>
      <c r="E571" s="107">
        <v>130</v>
      </c>
      <c r="F571" s="738" t="s">
        <v>426</v>
      </c>
      <c r="G571" s="49">
        <v>524</v>
      </c>
      <c r="H571" s="50" t="s">
        <v>154</v>
      </c>
      <c r="I571" s="51">
        <v>43595</v>
      </c>
      <c r="J571" s="52"/>
    </row>
    <row r="572" spans="1:10" s="59" customFormat="1" ht="12.75" customHeight="1">
      <c r="A572" s="51">
        <v>43616</v>
      </c>
      <c r="B572" s="109">
        <v>6004</v>
      </c>
      <c r="C572" s="46">
        <v>336200</v>
      </c>
      <c r="D572" s="107"/>
      <c r="E572" s="107">
        <v>18.2</v>
      </c>
      <c r="F572" s="738" t="s">
        <v>427</v>
      </c>
      <c r="G572" s="49">
        <v>524</v>
      </c>
      <c r="H572" s="50" t="s">
        <v>154</v>
      </c>
      <c r="I572" s="51">
        <v>43595</v>
      </c>
      <c r="J572" s="52"/>
    </row>
    <row r="573" spans="1:10" s="59" customFormat="1" ht="12.75" customHeight="1">
      <c r="A573" s="51">
        <v>43616</v>
      </c>
      <c r="B573" s="109">
        <v>6004</v>
      </c>
      <c r="C573" s="46">
        <v>336200</v>
      </c>
      <c r="D573" s="107"/>
      <c r="E573" s="107">
        <v>182</v>
      </c>
      <c r="F573" s="738" t="s">
        <v>428</v>
      </c>
      <c r="G573" s="49">
        <v>524</v>
      </c>
      <c r="H573" s="50" t="s">
        <v>154</v>
      </c>
      <c r="I573" s="51">
        <v>43595</v>
      </c>
      <c r="J573" s="52"/>
    </row>
    <row r="574" spans="1:10" s="59" customFormat="1" ht="12.75" customHeight="1">
      <c r="A574" s="51">
        <v>43616</v>
      </c>
      <c r="B574" s="109">
        <v>6004</v>
      </c>
      <c r="C574" s="46">
        <v>336200</v>
      </c>
      <c r="D574" s="107"/>
      <c r="E574" s="107">
        <v>39</v>
      </c>
      <c r="F574" s="738" t="s">
        <v>429</v>
      </c>
      <c r="G574" s="49">
        <v>524</v>
      </c>
      <c r="H574" s="50" t="s">
        <v>154</v>
      </c>
      <c r="I574" s="51">
        <v>43595</v>
      </c>
      <c r="J574" s="52"/>
    </row>
    <row r="575" spans="1:10" s="59" customFormat="1" ht="12.75" customHeight="1">
      <c r="A575" s="51">
        <v>43616</v>
      </c>
      <c r="B575" s="109">
        <v>6004</v>
      </c>
      <c r="C575" s="46">
        <v>336200</v>
      </c>
      <c r="D575" s="107"/>
      <c r="E575" s="107">
        <v>13</v>
      </c>
      <c r="F575" s="738" t="s">
        <v>430</v>
      </c>
      <c r="G575" s="49">
        <v>524</v>
      </c>
      <c r="H575" s="50" t="s">
        <v>154</v>
      </c>
      <c r="I575" s="51">
        <v>43595</v>
      </c>
      <c r="J575" s="52"/>
    </row>
    <row r="576" spans="1:10" s="59" customFormat="1" ht="12.75" customHeight="1">
      <c r="A576" s="51">
        <v>43616</v>
      </c>
      <c r="B576" s="109">
        <v>6004</v>
      </c>
      <c r="C576" s="46">
        <v>336200</v>
      </c>
      <c r="D576" s="107"/>
      <c r="E576" s="107">
        <v>10.4</v>
      </c>
      <c r="F576" s="738" t="s">
        <v>432</v>
      </c>
      <c r="G576" s="49">
        <v>524</v>
      </c>
      <c r="H576" s="50" t="s">
        <v>154</v>
      </c>
      <c r="I576" s="51">
        <v>43595</v>
      </c>
      <c r="J576" s="52"/>
    </row>
    <row r="577" spans="1:10" s="59" customFormat="1" ht="12.75" customHeight="1">
      <c r="A577" s="51">
        <v>43616</v>
      </c>
      <c r="B577" s="109">
        <v>6004</v>
      </c>
      <c r="C577" s="46">
        <v>336200</v>
      </c>
      <c r="D577" s="107"/>
      <c r="E577" s="107">
        <v>61.74</v>
      </c>
      <c r="F577" s="738" t="s">
        <v>433</v>
      </c>
      <c r="G577" s="49">
        <v>524</v>
      </c>
      <c r="H577" s="50" t="s">
        <v>154</v>
      </c>
      <c r="I577" s="51">
        <v>43595</v>
      </c>
      <c r="J577" s="52"/>
    </row>
    <row r="578" spans="1:10" s="59" customFormat="1" ht="12.75" customHeight="1">
      <c r="A578" s="51">
        <v>43616</v>
      </c>
      <c r="B578" s="109">
        <v>6004</v>
      </c>
      <c r="C578" s="46">
        <v>527000</v>
      </c>
      <c r="D578" s="107">
        <v>7.8</v>
      </c>
      <c r="E578" s="107"/>
      <c r="F578" s="738" t="s">
        <v>425</v>
      </c>
      <c r="G578" s="49">
        <v>472</v>
      </c>
      <c r="H578" s="50" t="s">
        <v>154</v>
      </c>
      <c r="I578" s="51">
        <v>43595</v>
      </c>
      <c r="J578" s="52"/>
    </row>
    <row r="579" spans="1:10" s="59" customFormat="1" ht="12.75" customHeight="1">
      <c r="A579" s="51">
        <v>43616</v>
      </c>
      <c r="B579" s="109">
        <v>6004</v>
      </c>
      <c r="C579" s="46">
        <v>472000</v>
      </c>
      <c r="D579" s="107"/>
      <c r="E579" s="107">
        <v>7.8</v>
      </c>
      <c r="F579" s="738" t="s">
        <v>425</v>
      </c>
      <c r="G579" s="49">
        <v>527</v>
      </c>
      <c r="H579" s="50" t="s">
        <v>154</v>
      </c>
      <c r="I579" s="51">
        <v>43595</v>
      </c>
      <c r="J579" s="52"/>
    </row>
    <row r="580" spans="1:10" s="48" customFormat="1" ht="12.75" customHeight="1">
      <c r="A580" s="51">
        <v>43616</v>
      </c>
      <c r="B580" s="45">
        <v>221005</v>
      </c>
      <c r="C580" s="46">
        <v>221000</v>
      </c>
      <c r="D580" s="107">
        <v>2810</v>
      </c>
      <c r="E580" s="107"/>
      <c r="F580" s="746" t="s">
        <v>28</v>
      </c>
      <c r="G580" s="49">
        <v>221</v>
      </c>
      <c r="H580" s="50" t="s">
        <v>155</v>
      </c>
      <c r="I580" s="51">
        <v>43616</v>
      </c>
      <c r="J580" s="118"/>
    </row>
    <row r="581" spans="1:10" s="48" customFormat="1" ht="12.75" customHeight="1">
      <c r="A581" s="51">
        <v>43616</v>
      </c>
      <c r="B581" s="45">
        <v>221005</v>
      </c>
      <c r="C581" s="46">
        <v>221000</v>
      </c>
      <c r="D581" s="107"/>
      <c r="E581" s="107">
        <v>3415.96</v>
      </c>
      <c r="F581" s="746" t="s">
        <v>28</v>
      </c>
      <c r="G581" s="49">
        <v>221</v>
      </c>
      <c r="H581" s="50" t="s">
        <v>155</v>
      </c>
      <c r="I581" s="51">
        <v>43616</v>
      </c>
      <c r="J581" s="118"/>
    </row>
    <row r="582" spans="1:10" s="48" customFormat="1" ht="12.75" customHeight="1">
      <c r="A582" s="51">
        <v>43616</v>
      </c>
      <c r="B582" s="45">
        <v>221005</v>
      </c>
      <c r="C582" s="46">
        <v>221000</v>
      </c>
      <c r="D582" s="107"/>
      <c r="E582" s="107">
        <v>9.44</v>
      </c>
      <c r="F582" s="746" t="s">
        <v>28</v>
      </c>
      <c r="G582" s="49">
        <v>221</v>
      </c>
      <c r="H582" s="50" t="s">
        <v>155</v>
      </c>
      <c r="I582" s="51">
        <v>43616</v>
      </c>
      <c r="J582" s="118"/>
    </row>
    <row r="583" spans="1:10" s="48" customFormat="1" ht="12.75" customHeight="1">
      <c r="A583" s="51">
        <v>43616</v>
      </c>
      <c r="B583" s="45">
        <v>221005</v>
      </c>
      <c r="C583" s="46">
        <v>321000</v>
      </c>
      <c r="D583" s="107">
        <v>33</v>
      </c>
      <c r="E583" s="107"/>
      <c r="F583" s="746" t="s">
        <v>20</v>
      </c>
      <c r="G583" s="49">
        <v>221</v>
      </c>
      <c r="H583" s="50" t="s">
        <v>937</v>
      </c>
      <c r="I583" s="51">
        <v>43587</v>
      </c>
      <c r="J583" s="118"/>
    </row>
    <row r="584" spans="1:10" s="48" customFormat="1" ht="12.75" customHeight="1">
      <c r="A584" s="51">
        <v>43616</v>
      </c>
      <c r="B584" s="45">
        <v>221005</v>
      </c>
      <c r="C584" s="46">
        <v>321000</v>
      </c>
      <c r="D584" s="107">
        <v>14.3</v>
      </c>
      <c r="E584" s="107"/>
      <c r="F584" s="746" t="s">
        <v>20</v>
      </c>
      <c r="G584" s="49">
        <v>221</v>
      </c>
      <c r="H584" s="50" t="s">
        <v>938</v>
      </c>
      <c r="I584" s="51">
        <v>43587</v>
      </c>
      <c r="J584" s="118"/>
    </row>
    <row r="585" spans="1:10" s="48" customFormat="1" ht="12.75" customHeight="1">
      <c r="A585" s="51">
        <v>43616</v>
      </c>
      <c r="B585" s="45">
        <v>221005</v>
      </c>
      <c r="C585" s="46">
        <v>311000</v>
      </c>
      <c r="D585" s="107"/>
      <c r="E585" s="107">
        <v>800</v>
      </c>
      <c r="F585" s="746" t="s">
        <v>1162</v>
      </c>
      <c r="G585" s="49">
        <v>221</v>
      </c>
      <c r="H585" s="50" t="s">
        <v>1103</v>
      </c>
      <c r="I585" s="51">
        <v>43588</v>
      </c>
      <c r="J585" s="118"/>
    </row>
    <row r="586" spans="1:10" s="48" customFormat="1" ht="12.75" customHeight="1">
      <c r="A586" s="51">
        <v>43616</v>
      </c>
      <c r="B586" s="45">
        <v>221005</v>
      </c>
      <c r="C586" s="46">
        <v>311000</v>
      </c>
      <c r="D586" s="107"/>
      <c r="E586" s="107">
        <v>1300</v>
      </c>
      <c r="F586" s="746" t="s">
        <v>1139</v>
      </c>
      <c r="G586" s="49">
        <v>221</v>
      </c>
      <c r="H586" s="50" t="s">
        <v>1104</v>
      </c>
      <c r="I586" s="51">
        <v>43592</v>
      </c>
      <c r="J586" s="118"/>
    </row>
    <row r="587" spans="1:10" s="48" customFormat="1" ht="12.75" customHeight="1">
      <c r="A587" s="51">
        <v>43616</v>
      </c>
      <c r="B587" s="45">
        <v>221005</v>
      </c>
      <c r="C587" s="46">
        <v>321100</v>
      </c>
      <c r="D587" s="107">
        <v>249.55</v>
      </c>
      <c r="E587" s="107"/>
      <c r="F587" s="738" t="s">
        <v>543</v>
      </c>
      <c r="G587" s="49">
        <v>221</v>
      </c>
      <c r="H587" s="50" t="s">
        <v>157</v>
      </c>
      <c r="I587" s="51">
        <v>43595</v>
      </c>
      <c r="J587" s="118"/>
    </row>
    <row r="588" spans="1:10" s="48" customFormat="1" ht="12.75" customHeight="1">
      <c r="A588" s="51">
        <v>43616</v>
      </c>
      <c r="B588" s="45">
        <v>221005</v>
      </c>
      <c r="C588" s="46">
        <v>342000</v>
      </c>
      <c r="D588" s="107">
        <v>48.48</v>
      </c>
      <c r="E588" s="107"/>
      <c r="F588" s="746" t="s">
        <v>419</v>
      </c>
      <c r="G588" s="49">
        <v>221</v>
      </c>
      <c r="H588" s="50" t="s">
        <v>130</v>
      </c>
      <c r="I588" s="51">
        <v>43601</v>
      </c>
      <c r="J588" s="118"/>
    </row>
    <row r="589" spans="1:10" s="48" customFormat="1" ht="12.75" customHeight="1">
      <c r="A589" s="51">
        <v>43616</v>
      </c>
      <c r="B589" s="45">
        <v>221005</v>
      </c>
      <c r="C589" s="46">
        <v>342000</v>
      </c>
      <c r="D589" s="107">
        <v>88.99</v>
      </c>
      <c r="E589" s="107"/>
      <c r="F589" s="746" t="s">
        <v>431</v>
      </c>
      <c r="G589" s="49">
        <v>221</v>
      </c>
      <c r="H589" s="50" t="s">
        <v>154</v>
      </c>
      <c r="I589" s="51">
        <v>43601</v>
      </c>
      <c r="J589" s="118"/>
    </row>
    <row r="590" spans="1:10" s="48" customFormat="1" ht="12.75" customHeight="1">
      <c r="A590" s="51">
        <v>43616</v>
      </c>
      <c r="B590" s="45">
        <v>221005</v>
      </c>
      <c r="C590" s="46">
        <v>321000</v>
      </c>
      <c r="D590" s="107">
        <v>110</v>
      </c>
      <c r="E590" s="107"/>
      <c r="F590" s="746" t="s">
        <v>134</v>
      </c>
      <c r="G590" s="49">
        <v>221</v>
      </c>
      <c r="H590" s="50" t="s">
        <v>932</v>
      </c>
      <c r="I590" s="51">
        <v>43601</v>
      </c>
      <c r="J590" s="118"/>
    </row>
    <row r="591" spans="1:10" s="48" customFormat="1" ht="12.75" customHeight="1">
      <c r="A591" s="51">
        <v>43616</v>
      </c>
      <c r="B591" s="45">
        <v>221005</v>
      </c>
      <c r="C591" s="46">
        <v>336100</v>
      </c>
      <c r="D591" s="107">
        <v>182</v>
      </c>
      <c r="E591" s="107"/>
      <c r="F591" s="746" t="s">
        <v>426</v>
      </c>
      <c r="G591" s="49">
        <v>221</v>
      </c>
      <c r="H591" s="50" t="s">
        <v>154</v>
      </c>
      <c r="I591" s="51">
        <v>43601</v>
      </c>
      <c r="J591" s="118"/>
    </row>
    <row r="592" spans="1:10" s="48" customFormat="1" ht="12.75" customHeight="1">
      <c r="A592" s="51">
        <v>43616</v>
      </c>
      <c r="B592" s="45">
        <v>221005</v>
      </c>
      <c r="C592" s="46">
        <v>336200</v>
      </c>
      <c r="D592" s="107">
        <v>446.54</v>
      </c>
      <c r="E592" s="107"/>
      <c r="F592" s="746" t="s">
        <v>709</v>
      </c>
      <c r="G592" s="49">
        <v>221</v>
      </c>
      <c r="H592" s="50" t="s">
        <v>154</v>
      </c>
      <c r="I592" s="51">
        <v>43601</v>
      </c>
      <c r="J592" s="118"/>
    </row>
    <row r="593" spans="1:10" s="48" customFormat="1" ht="12.75" customHeight="1">
      <c r="A593" s="51">
        <v>43616</v>
      </c>
      <c r="B593" s="45">
        <v>221005</v>
      </c>
      <c r="C593" s="46">
        <v>321000</v>
      </c>
      <c r="D593" s="107">
        <v>36.1</v>
      </c>
      <c r="E593" s="107"/>
      <c r="F593" s="746" t="s">
        <v>700</v>
      </c>
      <c r="G593" s="49">
        <v>221</v>
      </c>
      <c r="H593" s="50" t="s">
        <v>942</v>
      </c>
      <c r="I593" s="51">
        <v>43605</v>
      </c>
      <c r="J593" s="118"/>
    </row>
    <row r="594" spans="1:10" s="48" customFormat="1" ht="12.75" customHeight="1">
      <c r="A594" s="51">
        <v>43616</v>
      </c>
      <c r="B594" s="45">
        <v>221005</v>
      </c>
      <c r="C594" s="46">
        <v>321000</v>
      </c>
      <c r="D594" s="107">
        <v>1262</v>
      </c>
      <c r="E594" s="107"/>
      <c r="F594" s="746" t="s">
        <v>126</v>
      </c>
      <c r="G594" s="49">
        <v>221</v>
      </c>
      <c r="H594" s="50" t="s">
        <v>946</v>
      </c>
      <c r="I594" s="51">
        <v>43606</v>
      </c>
      <c r="J594" s="118"/>
    </row>
    <row r="595" spans="1:10" s="48" customFormat="1" ht="12.75" customHeight="1">
      <c r="A595" s="51">
        <v>43616</v>
      </c>
      <c r="B595" s="45">
        <v>221005</v>
      </c>
      <c r="C595" s="46">
        <v>311000</v>
      </c>
      <c r="D595" s="107"/>
      <c r="E595" s="107">
        <v>300</v>
      </c>
      <c r="F595" s="746" t="s">
        <v>1140</v>
      </c>
      <c r="G595" s="49">
        <v>221</v>
      </c>
      <c r="H595" s="50" t="s">
        <v>1105</v>
      </c>
      <c r="I595" s="51">
        <v>43607</v>
      </c>
      <c r="J595" s="118"/>
    </row>
    <row r="596" spans="1:10" s="48" customFormat="1" ht="12.75" customHeight="1">
      <c r="A596" s="51">
        <v>43616</v>
      </c>
      <c r="B596" s="45">
        <v>221005</v>
      </c>
      <c r="C596" s="46">
        <v>261000</v>
      </c>
      <c r="D596" s="107">
        <v>500</v>
      </c>
      <c r="E596" s="107"/>
      <c r="F596" s="746" t="s">
        <v>69</v>
      </c>
      <c r="G596" s="49">
        <v>221</v>
      </c>
      <c r="H596" s="50" t="s">
        <v>155</v>
      </c>
      <c r="I596" s="51">
        <v>43606</v>
      </c>
      <c r="J596" s="118"/>
    </row>
    <row r="597" spans="1:10" s="48" customFormat="1" ht="12.75" customHeight="1">
      <c r="A597" s="51">
        <v>43616</v>
      </c>
      <c r="B597" s="45">
        <v>221005</v>
      </c>
      <c r="C597" s="46">
        <v>321000</v>
      </c>
      <c r="D597" s="107">
        <v>45</v>
      </c>
      <c r="E597" s="107"/>
      <c r="F597" s="749" t="s">
        <v>701</v>
      </c>
      <c r="G597" s="49">
        <v>221</v>
      </c>
      <c r="H597" s="50" t="s">
        <v>943</v>
      </c>
      <c r="I597" s="51">
        <v>43608</v>
      </c>
      <c r="J597" s="118"/>
    </row>
    <row r="598" spans="1:10" s="48" customFormat="1" ht="12.75" customHeight="1">
      <c r="A598" s="51">
        <v>43616</v>
      </c>
      <c r="B598" s="45">
        <v>221005</v>
      </c>
      <c r="C598" s="46">
        <v>311000</v>
      </c>
      <c r="D598" s="107"/>
      <c r="E598" s="107">
        <v>410</v>
      </c>
      <c r="F598" s="746" t="s">
        <v>710</v>
      </c>
      <c r="G598" s="49">
        <v>221</v>
      </c>
      <c r="H598" s="50" t="s">
        <v>1107</v>
      </c>
      <c r="I598" s="51">
        <v>43614</v>
      </c>
      <c r="J598" s="118"/>
    </row>
    <row r="599" spans="1:10" s="48" customFormat="1" ht="12.75" customHeight="1">
      <c r="A599" s="51">
        <v>43616</v>
      </c>
      <c r="B599" s="45">
        <v>221005</v>
      </c>
      <c r="C599" s="46">
        <v>568000</v>
      </c>
      <c r="D599" s="107">
        <v>3</v>
      </c>
      <c r="E599" s="107"/>
      <c r="F599" s="746" t="s">
        <v>711</v>
      </c>
      <c r="G599" s="49">
        <v>221</v>
      </c>
      <c r="H599" s="50" t="s">
        <v>155</v>
      </c>
      <c r="I599" s="51">
        <v>43614</v>
      </c>
      <c r="J599" s="118"/>
    </row>
    <row r="600" spans="1:10" s="48" customFormat="1" ht="12.75" customHeight="1">
      <c r="A600" s="51">
        <v>43616</v>
      </c>
      <c r="B600" s="45">
        <v>221005</v>
      </c>
      <c r="C600" s="46">
        <v>261000</v>
      </c>
      <c r="D600" s="107">
        <v>400</v>
      </c>
      <c r="E600" s="107"/>
      <c r="F600" s="746" t="s">
        <v>69</v>
      </c>
      <c r="G600" s="49">
        <v>221</v>
      </c>
      <c r="H600" s="50" t="s">
        <v>155</v>
      </c>
      <c r="I600" s="51">
        <v>43614</v>
      </c>
      <c r="J600" s="118"/>
    </row>
    <row r="601" spans="1:10" s="48" customFormat="1" ht="12.75" customHeight="1">
      <c r="A601" s="51">
        <v>43616</v>
      </c>
      <c r="B601" s="45">
        <v>221005</v>
      </c>
      <c r="C601" s="46">
        <v>568000</v>
      </c>
      <c r="D601" s="107">
        <v>5.9</v>
      </c>
      <c r="E601" s="107"/>
      <c r="F601" s="746" t="s">
        <v>32</v>
      </c>
      <c r="G601" s="49">
        <v>221</v>
      </c>
      <c r="H601" s="50" t="s">
        <v>155</v>
      </c>
      <c r="I601" s="51">
        <v>43616</v>
      </c>
    </row>
    <row r="602" spans="1:10" s="48" customFormat="1" ht="12.75" customHeight="1">
      <c r="A602" s="51">
        <v>43616</v>
      </c>
      <c r="B602" s="45">
        <v>221005</v>
      </c>
      <c r="C602" s="46">
        <v>568000</v>
      </c>
      <c r="D602" s="107">
        <v>0.54</v>
      </c>
      <c r="E602" s="107"/>
      <c r="F602" s="740" t="s">
        <v>33</v>
      </c>
      <c r="G602" s="49">
        <v>221</v>
      </c>
      <c r="H602" s="50" t="s">
        <v>155</v>
      </c>
      <c r="I602" s="51">
        <v>43616</v>
      </c>
      <c r="J602" s="118"/>
    </row>
    <row r="603" spans="1:10" s="48" customFormat="1" ht="12.75" customHeight="1">
      <c r="A603" s="51">
        <v>43616</v>
      </c>
      <c r="B603" s="45">
        <v>211005</v>
      </c>
      <c r="C603" s="46">
        <v>211000</v>
      </c>
      <c r="D603" s="107">
        <v>2910.62</v>
      </c>
      <c r="E603" s="107"/>
      <c r="F603" s="746" t="s">
        <v>28</v>
      </c>
      <c r="G603" s="49">
        <v>211</v>
      </c>
      <c r="H603" s="50" t="s">
        <v>40</v>
      </c>
      <c r="I603" s="67">
        <v>43616</v>
      </c>
    </row>
    <row r="604" spans="1:10" s="48" customFormat="1" ht="12.75" customHeight="1">
      <c r="A604" s="51">
        <v>43616</v>
      </c>
      <c r="B604" s="45">
        <v>211005</v>
      </c>
      <c r="C604" s="46">
        <v>211000</v>
      </c>
      <c r="D604" s="107"/>
      <c r="E604" s="107">
        <v>2198.19</v>
      </c>
      <c r="F604" s="746" t="s">
        <v>28</v>
      </c>
      <c r="G604" s="49">
        <v>211</v>
      </c>
      <c r="H604" s="50" t="s">
        <v>40</v>
      </c>
      <c r="I604" s="67">
        <v>43616</v>
      </c>
    </row>
    <row r="605" spans="1:10" s="48" customFormat="1" ht="12.75" customHeight="1">
      <c r="A605" s="51">
        <v>43616</v>
      </c>
      <c r="B605" s="45">
        <v>211005</v>
      </c>
      <c r="C605" s="46">
        <v>213100</v>
      </c>
      <c r="D605" s="107"/>
      <c r="E605" s="72">
        <v>5.31</v>
      </c>
      <c r="F605" s="754" t="s">
        <v>516</v>
      </c>
      <c r="G605" s="169">
        <v>211</v>
      </c>
      <c r="H605" s="50" t="s">
        <v>186</v>
      </c>
      <c r="I605" s="67">
        <v>43586</v>
      </c>
    </row>
    <row r="606" spans="1:10" s="48" customFormat="1" ht="12.75" customHeight="1">
      <c r="A606" s="51">
        <v>43616</v>
      </c>
      <c r="B606" s="45">
        <v>211005</v>
      </c>
      <c r="C606" s="46">
        <v>213100</v>
      </c>
      <c r="D606" s="107"/>
      <c r="E606" s="72">
        <v>5.31</v>
      </c>
      <c r="F606" s="754" t="s">
        <v>517</v>
      </c>
      <c r="G606" s="169">
        <v>211</v>
      </c>
      <c r="H606" s="50" t="s">
        <v>1204</v>
      </c>
      <c r="I606" s="67">
        <v>43586</v>
      </c>
    </row>
    <row r="607" spans="1:10" s="48" customFormat="1" ht="12.75" customHeight="1">
      <c r="A607" s="51">
        <v>43616</v>
      </c>
      <c r="B607" s="45">
        <v>211005</v>
      </c>
      <c r="C607" s="71">
        <v>538200</v>
      </c>
      <c r="D607" s="72">
        <v>6</v>
      </c>
      <c r="E607" s="72"/>
      <c r="F607" s="602" t="s">
        <v>631</v>
      </c>
      <c r="G607" s="169">
        <v>211</v>
      </c>
      <c r="H607" s="50" t="s">
        <v>1205</v>
      </c>
      <c r="I607" s="67">
        <v>43587</v>
      </c>
    </row>
    <row r="608" spans="1:10" s="48" customFormat="1" ht="12.75" customHeight="1">
      <c r="A608" s="51">
        <v>43616</v>
      </c>
      <c r="B608" s="45">
        <v>211005</v>
      </c>
      <c r="C608" s="71">
        <v>538100</v>
      </c>
      <c r="D608" s="72">
        <v>51</v>
      </c>
      <c r="E608" s="72"/>
      <c r="F608" s="602" t="s">
        <v>632</v>
      </c>
      <c r="G608" s="169">
        <v>211</v>
      </c>
      <c r="H608" s="50" t="s">
        <v>1206</v>
      </c>
      <c r="I608" s="67">
        <v>43588</v>
      </c>
    </row>
    <row r="609" spans="1:13" s="48" customFormat="1" ht="12.75" customHeight="1">
      <c r="A609" s="51">
        <v>43616</v>
      </c>
      <c r="B609" s="45">
        <v>211005</v>
      </c>
      <c r="C609" s="71">
        <v>538200</v>
      </c>
      <c r="D609" s="72">
        <v>6</v>
      </c>
      <c r="E609" s="72"/>
      <c r="F609" s="602" t="s">
        <v>631</v>
      </c>
      <c r="G609" s="169">
        <v>211</v>
      </c>
      <c r="H609" s="50" t="s">
        <v>158</v>
      </c>
      <c r="I609" s="67">
        <v>43591</v>
      </c>
    </row>
    <row r="610" spans="1:13" s="48" customFormat="1" ht="12.75" customHeight="1">
      <c r="A610" s="51">
        <v>43616</v>
      </c>
      <c r="B610" s="45">
        <v>211005</v>
      </c>
      <c r="C610" s="71">
        <v>538100</v>
      </c>
      <c r="D610" s="72">
        <v>66</v>
      </c>
      <c r="E610" s="72"/>
      <c r="F610" s="602" t="s">
        <v>632</v>
      </c>
      <c r="G610" s="169">
        <v>211</v>
      </c>
      <c r="H610" s="50" t="s">
        <v>159</v>
      </c>
      <c r="I610" s="67">
        <v>43594</v>
      </c>
    </row>
    <row r="611" spans="1:13" s="48" customFormat="1" ht="12.75" customHeight="1">
      <c r="A611" s="51">
        <v>43616</v>
      </c>
      <c r="B611" s="45">
        <v>211005</v>
      </c>
      <c r="C611" s="71">
        <v>518000</v>
      </c>
      <c r="D611" s="72">
        <v>200</v>
      </c>
      <c r="E611" s="72"/>
      <c r="F611" s="602" t="s">
        <v>633</v>
      </c>
      <c r="G611" s="169">
        <v>211</v>
      </c>
      <c r="H611" s="610">
        <v>211089</v>
      </c>
      <c r="I611" s="67">
        <v>43595</v>
      </c>
    </row>
    <row r="612" spans="1:13" s="48" customFormat="1" ht="12.75" customHeight="1">
      <c r="A612" s="51">
        <v>43616</v>
      </c>
      <c r="B612" s="45">
        <v>211005</v>
      </c>
      <c r="C612" s="71">
        <v>366000</v>
      </c>
      <c r="D612" s="79">
        <v>1036.58</v>
      </c>
      <c r="E612" s="308"/>
      <c r="F612" s="602" t="s">
        <v>424</v>
      </c>
      <c r="G612" s="169">
        <v>211</v>
      </c>
      <c r="H612" s="610">
        <v>6004</v>
      </c>
      <c r="I612" s="67">
        <v>43595</v>
      </c>
      <c r="K612" s="98">
        <v>60.51</v>
      </c>
      <c r="L612" s="98">
        <f>K612*80%</f>
        <v>48.408000000000001</v>
      </c>
      <c r="M612" s="98">
        <f>K612*20%</f>
        <v>12.102</v>
      </c>
    </row>
    <row r="613" spans="1:13" s="48" customFormat="1" ht="12.75" customHeight="1">
      <c r="A613" s="51">
        <v>43616</v>
      </c>
      <c r="B613" s="45">
        <v>211005</v>
      </c>
      <c r="C613" s="71">
        <v>538200</v>
      </c>
      <c r="D613" s="79">
        <v>10</v>
      </c>
      <c r="E613" s="308"/>
      <c r="F613" s="602" t="s">
        <v>631</v>
      </c>
      <c r="G613" s="169">
        <v>211</v>
      </c>
      <c r="H613" s="50" t="s">
        <v>1207</v>
      </c>
      <c r="I613" s="67">
        <v>43598</v>
      </c>
      <c r="K613" s="119"/>
      <c r="L613" s="79"/>
      <c r="M613" s="135">
        <f>SUM(L612:M612)</f>
        <v>60.510000000000005</v>
      </c>
    </row>
    <row r="614" spans="1:13" s="48" customFormat="1" ht="12.75" customHeight="1">
      <c r="A614" s="51">
        <v>43616</v>
      </c>
      <c r="B614" s="45">
        <v>211005</v>
      </c>
      <c r="C614" s="71">
        <v>324000</v>
      </c>
      <c r="D614" s="79"/>
      <c r="E614" s="308">
        <v>1000</v>
      </c>
      <c r="F614" s="602" t="s">
        <v>1145</v>
      </c>
      <c r="G614" s="169">
        <v>211</v>
      </c>
      <c r="H614" s="75" t="s">
        <v>1112</v>
      </c>
      <c r="I614" s="67">
        <v>43598</v>
      </c>
    </row>
    <row r="615" spans="1:13" s="48" customFormat="1" ht="12.75" customHeight="1">
      <c r="A615" s="51">
        <v>43616</v>
      </c>
      <c r="B615" s="45">
        <v>211005</v>
      </c>
      <c r="C615" s="71">
        <v>538100</v>
      </c>
      <c r="D615" s="79">
        <v>66</v>
      </c>
      <c r="E615" s="308"/>
      <c r="F615" s="602" t="s">
        <v>632</v>
      </c>
      <c r="G615" s="169">
        <v>211</v>
      </c>
      <c r="H615" s="50" t="s">
        <v>160</v>
      </c>
      <c r="I615" s="67">
        <v>43599</v>
      </c>
    </row>
    <row r="616" spans="1:13" s="48" customFormat="1" ht="12.75" customHeight="1">
      <c r="A616" s="51">
        <v>43616</v>
      </c>
      <c r="B616" s="45">
        <v>211005</v>
      </c>
      <c r="C616" s="71">
        <v>538100</v>
      </c>
      <c r="D616" s="79">
        <v>66</v>
      </c>
      <c r="E616" s="308"/>
      <c r="F616" s="602" t="s">
        <v>632</v>
      </c>
      <c r="G616" s="169">
        <v>211</v>
      </c>
      <c r="H616" s="50" t="s">
        <v>161</v>
      </c>
      <c r="I616" s="67">
        <v>43600</v>
      </c>
    </row>
    <row r="617" spans="1:13" s="48" customFormat="1" ht="12.75" customHeight="1">
      <c r="A617" s="51">
        <v>43616</v>
      </c>
      <c r="B617" s="45">
        <v>211005</v>
      </c>
      <c r="C617" s="71">
        <v>518000</v>
      </c>
      <c r="D617" s="79">
        <v>16</v>
      </c>
      <c r="E617" s="308"/>
      <c r="F617" s="602" t="s">
        <v>35</v>
      </c>
      <c r="G617" s="169">
        <v>211</v>
      </c>
      <c r="H617" s="50" t="s">
        <v>162</v>
      </c>
      <c r="I617" s="67">
        <v>43602</v>
      </c>
    </row>
    <row r="618" spans="1:13" s="48" customFormat="1" ht="12.75" customHeight="1">
      <c r="A618" s="51">
        <v>43616</v>
      </c>
      <c r="B618" s="45">
        <v>211005</v>
      </c>
      <c r="C618" s="71">
        <v>501222</v>
      </c>
      <c r="D618" s="79">
        <v>46.4</v>
      </c>
      <c r="E618" s="63"/>
      <c r="F618" s="602" t="s">
        <v>45</v>
      </c>
      <c r="G618" s="169">
        <v>211</v>
      </c>
      <c r="H618" s="50" t="s">
        <v>163</v>
      </c>
      <c r="I618" s="67">
        <v>43602</v>
      </c>
    </row>
    <row r="619" spans="1:13" s="48" customFormat="1" ht="12.75" customHeight="1">
      <c r="A619" s="51">
        <v>43616</v>
      </c>
      <c r="B619" s="45">
        <v>211005</v>
      </c>
      <c r="C619" s="71">
        <v>501900</v>
      </c>
      <c r="D619" s="79">
        <v>11.6</v>
      </c>
      <c r="E619" s="63"/>
      <c r="F619" s="602" t="s">
        <v>1193</v>
      </c>
      <c r="G619" s="169">
        <v>211</v>
      </c>
      <c r="H619" s="75" t="s">
        <v>163</v>
      </c>
      <c r="I619" s="67">
        <v>43602</v>
      </c>
    </row>
    <row r="620" spans="1:13" s="48" customFormat="1" ht="12.75" customHeight="1">
      <c r="A620" s="51">
        <v>43616</v>
      </c>
      <c r="B620" s="45">
        <v>211005</v>
      </c>
      <c r="C620" s="71">
        <v>538100</v>
      </c>
      <c r="D620" s="79">
        <v>66</v>
      </c>
      <c r="E620" s="308"/>
      <c r="F620" s="602" t="s">
        <v>632</v>
      </c>
      <c r="G620" s="169">
        <v>211</v>
      </c>
      <c r="H620" s="75" t="s">
        <v>164</v>
      </c>
      <c r="I620" s="67">
        <v>43605</v>
      </c>
    </row>
    <row r="621" spans="1:13" s="48" customFormat="1" ht="12.75" customHeight="1">
      <c r="A621" s="51">
        <v>43616</v>
      </c>
      <c r="B621" s="45">
        <v>211005</v>
      </c>
      <c r="C621" s="71">
        <v>501221</v>
      </c>
      <c r="D621" s="79">
        <v>48.41</v>
      </c>
      <c r="E621" s="63"/>
      <c r="F621" s="602" t="s">
        <v>39</v>
      </c>
      <c r="G621" s="169">
        <v>211</v>
      </c>
      <c r="H621" s="75" t="s">
        <v>165</v>
      </c>
      <c r="I621" s="67">
        <v>43605</v>
      </c>
    </row>
    <row r="622" spans="1:13" s="48" customFormat="1" ht="12.75" customHeight="1">
      <c r="A622" s="51">
        <v>43616</v>
      </c>
      <c r="B622" s="45">
        <v>211005</v>
      </c>
      <c r="C622" s="71">
        <v>501900</v>
      </c>
      <c r="D622" s="79">
        <v>12.1</v>
      </c>
      <c r="E622" s="63"/>
      <c r="F622" s="602" t="s">
        <v>1194</v>
      </c>
      <c r="G622" s="169">
        <v>211</v>
      </c>
      <c r="H622" s="75" t="s">
        <v>165</v>
      </c>
      <c r="I622" s="67">
        <v>43605</v>
      </c>
    </row>
    <row r="623" spans="1:13" s="48" customFormat="1" ht="12.75" customHeight="1">
      <c r="A623" s="51">
        <v>43616</v>
      </c>
      <c r="B623" s="45">
        <v>211005</v>
      </c>
      <c r="C623" s="71">
        <v>538100</v>
      </c>
      <c r="D623" s="79">
        <v>51</v>
      </c>
      <c r="E623" s="63"/>
      <c r="F623" s="602" t="s">
        <v>632</v>
      </c>
      <c r="G623" s="169">
        <v>211</v>
      </c>
      <c r="H623" s="75" t="s">
        <v>166</v>
      </c>
      <c r="I623" s="67">
        <v>43606</v>
      </c>
    </row>
    <row r="624" spans="1:13" s="48" customFormat="1" ht="12.75" customHeight="1">
      <c r="A624" s="51">
        <v>43616</v>
      </c>
      <c r="B624" s="45">
        <v>211005</v>
      </c>
      <c r="C624" s="71">
        <v>501000</v>
      </c>
      <c r="D624" s="79">
        <v>12.9</v>
      </c>
      <c r="E624" s="63"/>
      <c r="F624" s="602" t="s">
        <v>640</v>
      </c>
      <c r="G624" s="169">
        <v>211</v>
      </c>
      <c r="H624" s="75" t="s">
        <v>167</v>
      </c>
      <c r="I624" s="67">
        <v>43606</v>
      </c>
    </row>
    <row r="625" spans="1:20" s="132" customFormat="1" ht="12.75" customHeight="1">
      <c r="A625" s="51">
        <v>43616</v>
      </c>
      <c r="B625" s="45">
        <v>211005</v>
      </c>
      <c r="C625" s="71">
        <v>261000</v>
      </c>
      <c r="D625" s="79"/>
      <c r="E625" s="72">
        <v>500</v>
      </c>
      <c r="F625" s="602" t="s">
        <v>69</v>
      </c>
      <c r="G625" s="169">
        <v>211</v>
      </c>
      <c r="H625" s="75" t="s">
        <v>206</v>
      </c>
      <c r="I625" s="67">
        <v>43606</v>
      </c>
      <c r="J625" s="48"/>
      <c r="K625" s="48"/>
      <c r="L625" s="48"/>
      <c r="M625" s="48"/>
      <c r="N625" s="48"/>
      <c r="P625" s="48"/>
      <c r="Q625" s="48"/>
      <c r="R625" s="48"/>
      <c r="S625" s="48"/>
      <c r="T625" s="48"/>
    </row>
    <row r="626" spans="1:20" s="132" customFormat="1" ht="12.75" customHeight="1">
      <c r="A626" s="51">
        <v>43616</v>
      </c>
      <c r="B626" s="45">
        <v>211005</v>
      </c>
      <c r="C626" s="71">
        <v>538100</v>
      </c>
      <c r="D626" s="79">
        <v>51</v>
      </c>
      <c r="E626" s="72"/>
      <c r="F626" s="602" t="s">
        <v>632</v>
      </c>
      <c r="G626" s="169">
        <v>211</v>
      </c>
      <c r="H626" s="75" t="s">
        <v>168</v>
      </c>
      <c r="I626" s="67">
        <v>43607</v>
      </c>
      <c r="J626" s="48"/>
      <c r="K626" s="48"/>
      <c r="L626" s="48"/>
      <c r="M626" s="48"/>
      <c r="N626" s="48"/>
      <c r="P626" s="48"/>
      <c r="Q626" s="48"/>
      <c r="R626" s="48"/>
      <c r="S626" s="48"/>
      <c r="T626" s="48"/>
    </row>
    <row r="627" spans="1:20" s="48" customFormat="1" ht="12.75" customHeight="1">
      <c r="A627" s="51">
        <v>43616</v>
      </c>
      <c r="B627" s="45">
        <v>211005</v>
      </c>
      <c r="C627" s="71">
        <v>538200</v>
      </c>
      <c r="D627" s="79">
        <v>20</v>
      </c>
      <c r="E627" s="72"/>
      <c r="F627" s="602" t="s">
        <v>631</v>
      </c>
      <c r="G627" s="169">
        <v>211</v>
      </c>
      <c r="H627" s="75" t="s">
        <v>169</v>
      </c>
      <c r="I627" s="67">
        <v>43608</v>
      </c>
    </row>
    <row r="628" spans="1:20" s="64" customFormat="1" ht="12.75" customHeight="1">
      <c r="A628" s="51">
        <v>43616</v>
      </c>
      <c r="B628" s="45">
        <v>211005</v>
      </c>
      <c r="C628" s="71">
        <v>324000</v>
      </c>
      <c r="D628" s="79"/>
      <c r="E628" s="308">
        <v>1000</v>
      </c>
      <c r="F628" s="602" t="s">
        <v>1152</v>
      </c>
      <c r="G628" s="169">
        <v>211</v>
      </c>
      <c r="H628" s="75" t="s">
        <v>1118</v>
      </c>
      <c r="I628" s="67">
        <v>43608</v>
      </c>
      <c r="J628" s="48"/>
      <c r="K628" s="48"/>
      <c r="L628" s="48"/>
      <c r="M628" s="48"/>
      <c r="N628" s="48"/>
      <c r="P628" s="48"/>
      <c r="Q628" s="48"/>
      <c r="R628" s="48"/>
      <c r="S628" s="48"/>
      <c r="T628" s="48"/>
    </row>
    <row r="629" spans="1:20" s="48" customFormat="1" ht="12.75" customHeight="1">
      <c r="A629" s="51">
        <v>43616</v>
      </c>
      <c r="B629" s="45">
        <v>211005</v>
      </c>
      <c r="C629" s="71">
        <v>501000</v>
      </c>
      <c r="D629" s="79">
        <v>14.45</v>
      </c>
      <c r="E629" s="308"/>
      <c r="F629" s="602" t="s">
        <v>1195</v>
      </c>
      <c r="G629" s="169">
        <v>211</v>
      </c>
      <c r="H629" s="75" t="s">
        <v>170</v>
      </c>
      <c r="I629" s="67">
        <v>43609</v>
      </c>
    </row>
    <row r="630" spans="1:20" s="48" customFormat="1" ht="12.75" customHeight="1">
      <c r="A630" s="51">
        <v>43616</v>
      </c>
      <c r="B630" s="45">
        <v>211005</v>
      </c>
      <c r="C630" s="71">
        <v>501000</v>
      </c>
      <c r="D630" s="79">
        <v>17.899999999999999</v>
      </c>
      <c r="E630" s="63"/>
      <c r="F630" s="602" t="s">
        <v>1196</v>
      </c>
      <c r="G630" s="169">
        <v>211</v>
      </c>
      <c r="H630" s="75" t="s">
        <v>171</v>
      </c>
      <c r="I630" s="67">
        <v>43609</v>
      </c>
    </row>
    <row r="631" spans="1:20" s="48" customFormat="1" ht="12.75" customHeight="1">
      <c r="A631" s="51">
        <v>43616</v>
      </c>
      <c r="B631" s="45">
        <v>211005</v>
      </c>
      <c r="C631" s="71">
        <v>538200</v>
      </c>
      <c r="D631" s="79">
        <v>12</v>
      </c>
      <c r="E631" s="63"/>
      <c r="F631" s="602" t="s">
        <v>631</v>
      </c>
      <c r="G631" s="169">
        <v>211</v>
      </c>
      <c r="H631" s="75" t="s">
        <v>172</v>
      </c>
      <c r="I631" s="67">
        <v>43612</v>
      </c>
    </row>
    <row r="632" spans="1:20" s="64" customFormat="1" ht="12.75" customHeight="1">
      <c r="A632" s="51">
        <v>43616</v>
      </c>
      <c r="B632" s="45">
        <v>211005</v>
      </c>
      <c r="C632" s="71">
        <v>518000</v>
      </c>
      <c r="D632" s="79">
        <v>1.25</v>
      </c>
      <c r="E632" s="308"/>
      <c r="F632" s="602" t="s">
        <v>50</v>
      </c>
      <c r="G632" s="169">
        <v>211</v>
      </c>
      <c r="H632" s="75" t="s">
        <v>173</v>
      </c>
      <c r="I632" s="67">
        <v>43613</v>
      </c>
      <c r="J632" s="48"/>
      <c r="K632" s="98">
        <v>65.02</v>
      </c>
      <c r="L632" s="98">
        <f>K632*80%</f>
        <v>52.015999999999998</v>
      </c>
      <c r="M632" s="98">
        <f>K632*20%</f>
        <v>13.004</v>
      </c>
      <c r="N632" s="48"/>
      <c r="P632" s="48"/>
      <c r="Q632" s="48"/>
      <c r="R632" s="48"/>
      <c r="S632" s="48"/>
      <c r="T632" s="48"/>
    </row>
    <row r="633" spans="1:20" s="64" customFormat="1" ht="12.75" customHeight="1">
      <c r="A633" s="51">
        <v>43616</v>
      </c>
      <c r="B633" s="45">
        <v>211005</v>
      </c>
      <c r="C633" s="71">
        <v>518000</v>
      </c>
      <c r="D633" s="79">
        <v>200</v>
      </c>
      <c r="E633" s="308"/>
      <c r="F633" s="602" t="s">
        <v>633</v>
      </c>
      <c r="G633" s="169">
        <v>211</v>
      </c>
      <c r="H633" s="75" t="s">
        <v>174</v>
      </c>
      <c r="I633" s="67">
        <v>43613</v>
      </c>
      <c r="J633" s="48"/>
      <c r="K633" s="119"/>
      <c r="L633" s="79"/>
      <c r="M633" s="135">
        <f>SUM(L632:M632)</f>
        <v>65.02</v>
      </c>
      <c r="N633" s="48"/>
      <c r="P633" s="48"/>
      <c r="Q633" s="48"/>
      <c r="R633" s="48"/>
      <c r="S633" s="48"/>
      <c r="T633" s="48"/>
    </row>
    <row r="634" spans="1:20" s="48" customFormat="1" ht="12.75" customHeight="1">
      <c r="A634" s="51">
        <v>43616</v>
      </c>
      <c r="B634" s="45">
        <v>211005</v>
      </c>
      <c r="C634" s="71">
        <v>261000</v>
      </c>
      <c r="D634" s="79"/>
      <c r="E634" s="72">
        <v>400</v>
      </c>
      <c r="F634" s="602" t="s">
        <v>69</v>
      </c>
      <c r="G634" s="169">
        <v>211</v>
      </c>
      <c r="H634" s="75" t="s">
        <v>1208</v>
      </c>
      <c r="I634" s="67">
        <v>43614</v>
      </c>
    </row>
    <row r="635" spans="1:20" s="48" customFormat="1" ht="12.75" customHeight="1">
      <c r="A635" s="51">
        <v>43616</v>
      </c>
      <c r="B635" s="45">
        <v>211005</v>
      </c>
      <c r="C635" s="71">
        <v>538100</v>
      </c>
      <c r="D635" s="79">
        <v>51</v>
      </c>
      <c r="E635" s="308"/>
      <c r="F635" s="602" t="s">
        <v>632</v>
      </c>
      <c r="G635" s="169">
        <v>211</v>
      </c>
      <c r="H635" s="75" t="s">
        <v>177</v>
      </c>
      <c r="I635" s="67">
        <v>43615</v>
      </c>
    </row>
    <row r="636" spans="1:20" s="48" customFormat="1" ht="12.75" customHeight="1">
      <c r="A636" s="51">
        <v>43616</v>
      </c>
      <c r="B636" s="45">
        <v>211005</v>
      </c>
      <c r="C636" s="71">
        <v>538100</v>
      </c>
      <c r="D636" s="79">
        <v>51</v>
      </c>
      <c r="E636" s="308"/>
      <c r="F636" s="602" t="s">
        <v>632</v>
      </c>
      <c r="G636" s="169">
        <v>211</v>
      </c>
      <c r="H636" s="75" t="s">
        <v>178</v>
      </c>
      <c r="I636" s="67">
        <v>43615</v>
      </c>
    </row>
    <row r="637" spans="1:20" s="48" customFormat="1" ht="12.75" customHeight="1">
      <c r="A637" s="51">
        <v>43616</v>
      </c>
      <c r="B637" s="45">
        <v>211005</v>
      </c>
      <c r="C637" s="71">
        <v>501000</v>
      </c>
      <c r="D637" s="79">
        <v>7.6</v>
      </c>
      <c r="E637" s="72"/>
      <c r="F637" s="602" t="s">
        <v>1197</v>
      </c>
      <c r="G637" s="169">
        <v>211</v>
      </c>
      <c r="H637" s="75" t="s">
        <v>179</v>
      </c>
      <c r="I637" s="67">
        <v>43616</v>
      </c>
    </row>
    <row r="638" spans="1:20" s="59" customFormat="1" ht="12.75" customHeight="1">
      <c r="A638" s="51">
        <v>43616</v>
      </c>
      <c r="B638" s="109">
        <v>3005</v>
      </c>
      <c r="C638" s="46">
        <v>82000</v>
      </c>
      <c r="D638" s="107"/>
      <c r="E638" s="107">
        <v>379</v>
      </c>
      <c r="F638" s="750" t="s">
        <v>63</v>
      </c>
      <c r="G638" s="49">
        <v>551</v>
      </c>
      <c r="H638" s="50" t="s">
        <v>157</v>
      </c>
      <c r="I638" s="51">
        <v>43616</v>
      </c>
      <c r="J638" s="118"/>
    </row>
    <row r="639" spans="1:20" s="59" customFormat="1" ht="12.75" customHeight="1">
      <c r="A639" s="51">
        <v>43616</v>
      </c>
      <c r="B639" s="109">
        <v>3005</v>
      </c>
      <c r="C639" s="46">
        <v>551000</v>
      </c>
      <c r="D639" s="107">
        <v>303.2</v>
      </c>
      <c r="E639" s="107"/>
      <c r="F639" s="750" t="s">
        <v>64</v>
      </c>
      <c r="G639" s="49">
        <v>82</v>
      </c>
      <c r="H639" s="50" t="s">
        <v>157</v>
      </c>
      <c r="I639" s="51">
        <v>43616</v>
      </c>
      <c r="J639" s="118"/>
    </row>
    <row r="640" spans="1:20" s="59" customFormat="1" ht="12.75" customHeight="1">
      <c r="A640" s="51">
        <v>43616</v>
      </c>
      <c r="B640" s="109">
        <v>3005</v>
      </c>
      <c r="C640" s="46">
        <v>551900</v>
      </c>
      <c r="D640" s="107">
        <v>75.8</v>
      </c>
      <c r="E640" s="107"/>
      <c r="F640" s="750" t="s">
        <v>65</v>
      </c>
      <c r="G640" s="49">
        <v>82</v>
      </c>
      <c r="H640" s="50" t="s">
        <v>157</v>
      </c>
      <c r="I640" s="51">
        <v>43616</v>
      </c>
      <c r="J640" s="118"/>
    </row>
    <row r="641" spans="1:17" s="59" customFormat="1" ht="12.75" customHeight="1">
      <c r="A641" s="51">
        <v>43616</v>
      </c>
      <c r="B641" s="109">
        <v>3005</v>
      </c>
      <c r="C641" s="46">
        <v>82000</v>
      </c>
      <c r="D641" s="107"/>
      <c r="E641" s="107">
        <v>36</v>
      </c>
      <c r="F641" s="750" t="s">
        <v>1275</v>
      </c>
      <c r="G641" s="49">
        <v>551</v>
      </c>
      <c r="H641" s="50" t="s">
        <v>157</v>
      </c>
      <c r="I641" s="51">
        <v>43616</v>
      </c>
      <c r="J641" s="118"/>
    </row>
    <row r="642" spans="1:17" s="59" customFormat="1" ht="12.75" customHeight="1">
      <c r="A642" s="51">
        <v>43616</v>
      </c>
      <c r="B642" s="109">
        <v>3005</v>
      </c>
      <c r="C642" s="46">
        <v>551000</v>
      </c>
      <c r="D642" s="107">
        <v>36</v>
      </c>
      <c r="E642" s="107"/>
      <c r="F642" s="750" t="s">
        <v>1275</v>
      </c>
      <c r="G642" s="49">
        <v>82</v>
      </c>
      <c r="H642" s="50" t="s">
        <v>157</v>
      </c>
      <c r="I642" s="51">
        <v>43616</v>
      </c>
      <c r="J642" s="118"/>
    </row>
    <row r="643" spans="1:17" s="77" customFormat="1" ht="12.75" customHeight="1">
      <c r="A643" s="51">
        <v>43616</v>
      </c>
      <c r="B643" s="109">
        <v>3005</v>
      </c>
      <c r="C643" s="46">
        <v>321100</v>
      </c>
      <c r="D643" s="107"/>
      <c r="E643" s="107">
        <v>249.55</v>
      </c>
      <c r="F643" s="738" t="s">
        <v>543</v>
      </c>
      <c r="G643" s="55">
        <v>518</v>
      </c>
      <c r="H643" s="50" t="s">
        <v>157</v>
      </c>
      <c r="I643" s="51">
        <v>43600</v>
      </c>
      <c r="J643" s="133"/>
      <c r="K643" s="59"/>
      <c r="L643" s="59"/>
      <c r="M643" s="59"/>
      <c r="N643" s="59"/>
      <c r="O643" s="59"/>
      <c r="P643" s="59"/>
    </row>
    <row r="644" spans="1:17" s="77" customFormat="1" ht="12.75" customHeight="1">
      <c r="A644" s="51">
        <v>43616</v>
      </c>
      <c r="B644" s="109">
        <v>3005</v>
      </c>
      <c r="C644" s="46">
        <v>518100</v>
      </c>
      <c r="D644" s="107">
        <v>249.55</v>
      </c>
      <c r="E644" s="107"/>
      <c r="F644" s="738" t="s">
        <v>542</v>
      </c>
      <c r="G644" s="55">
        <v>321</v>
      </c>
      <c r="H644" s="50" t="s">
        <v>157</v>
      </c>
      <c r="I644" s="51">
        <v>43600</v>
      </c>
      <c r="J644" s="133"/>
      <c r="K644" s="59"/>
      <c r="L644" s="59"/>
      <c r="M644" s="59"/>
      <c r="N644" s="59"/>
      <c r="O644" s="59"/>
      <c r="P644" s="59"/>
    </row>
    <row r="645" spans="1:17" s="77" customFormat="1" ht="12.75" customHeight="1">
      <c r="A645" s="51">
        <v>43616</v>
      </c>
      <c r="B645" s="109">
        <v>3005</v>
      </c>
      <c r="C645" s="46">
        <v>342000</v>
      </c>
      <c r="D645" s="107">
        <v>0.23</v>
      </c>
      <c r="E645" s="107"/>
      <c r="F645" s="738" t="s">
        <v>431</v>
      </c>
      <c r="G645" s="55">
        <v>648</v>
      </c>
      <c r="H645" s="50" t="s">
        <v>154</v>
      </c>
      <c r="I645" s="51">
        <v>43601</v>
      </c>
      <c r="J645" s="133"/>
      <c r="K645" s="59"/>
      <c r="L645" s="59"/>
      <c r="M645" s="59"/>
      <c r="N645" s="59"/>
      <c r="O645" s="59"/>
      <c r="P645" s="59"/>
    </row>
    <row r="646" spans="1:17" s="77" customFormat="1" ht="12.75" customHeight="1">
      <c r="A646" s="51">
        <v>43616</v>
      </c>
      <c r="B646" s="109">
        <v>3005</v>
      </c>
      <c r="C646" s="46">
        <v>648000</v>
      </c>
      <c r="D646" s="107"/>
      <c r="E646" s="107">
        <v>0.23</v>
      </c>
      <c r="F646" s="738" t="s">
        <v>712</v>
      </c>
      <c r="G646" s="55">
        <v>342</v>
      </c>
      <c r="H646" s="50" t="s">
        <v>157</v>
      </c>
      <c r="I646" s="51">
        <v>43601</v>
      </c>
      <c r="J646" s="133"/>
      <c r="K646" s="59"/>
      <c r="L646" s="59"/>
      <c r="M646" s="59"/>
      <c r="N646" s="59"/>
      <c r="O646" s="59"/>
      <c r="P646" s="59"/>
    </row>
    <row r="647" spans="1:17" s="59" customFormat="1" ht="12.75" customHeight="1">
      <c r="A647" s="51">
        <v>43616</v>
      </c>
      <c r="B647" s="109">
        <v>3005</v>
      </c>
      <c r="C647" s="25">
        <v>527100</v>
      </c>
      <c r="D647" s="8">
        <v>13.2</v>
      </c>
      <c r="E647" s="8"/>
      <c r="F647" s="748" t="s">
        <v>87</v>
      </c>
      <c r="G647" s="55">
        <v>213</v>
      </c>
      <c r="H647" s="50" t="s">
        <v>898</v>
      </c>
      <c r="I647" s="51">
        <v>43586</v>
      </c>
      <c r="L647" s="64"/>
      <c r="M647" s="64"/>
    </row>
    <row r="648" spans="1:17" s="59" customFormat="1" ht="12.75" customHeight="1">
      <c r="A648" s="51">
        <v>43616</v>
      </c>
      <c r="B648" s="109">
        <v>3005</v>
      </c>
      <c r="C648" s="25">
        <v>213100</v>
      </c>
      <c r="D648" s="8"/>
      <c r="E648" s="8">
        <v>13.2</v>
      </c>
      <c r="F648" s="748" t="s">
        <v>87</v>
      </c>
      <c r="G648" s="55">
        <v>527</v>
      </c>
      <c r="H648" s="50" t="s">
        <v>898</v>
      </c>
      <c r="I648" s="51">
        <v>43586</v>
      </c>
      <c r="L648" s="64"/>
      <c r="M648" s="64"/>
    </row>
    <row r="649" spans="1:17" s="59" customFormat="1" ht="12.75" customHeight="1">
      <c r="A649" s="51">
        <v>43616</v>
      </c>
      <c r="B649" s="109">
        <v>3005</v>
      </c>
      <c r="C649" s="25">
        <v>472000</v>
      </c>
      <c r="D649" s="8">
        <v>0.18</v>
      </c>
      <c r="E649" s="8"/>
      <c r="F649" s="748" t="s">
        <v>88</v>
      </c>
      <c r="G649" s="55">
        <v>213</v>
      </c>
      <c r="H649" s="50" t="s">
        <v>898</v>
      </c>
      <c r="I649" s="51">
        <v>43586</v>
      </c>
    </row>
    <row r="650" spans="1:17" s="59" customFormat="1" ht="12.75" customHeight="1">
      <c r="A650" s="51">
        <v>43616</v>
      </c>
      <c r="B650" s="109">
        <v>3005</v>
      </c>
      <c r="C650" s="25">
        <v>213100</v>
      </c>
      <c r="D650" s="8"/>
      <c r="E650" s="8">
        <v>0.18</v>
      </c>
      <c r="F650" s="748" t="s">
        <v>88</v>
      </c>
      <c r="G650" s="55">
        <v>472</v>
      </c>
      <c r="H650" s="50" t="s">
        <v>898</v>
      </c>
      <c r="I650" s="51">
        <v>43586</v>
      </c>
    </row>
    <row r="651" spans="1:17" s="207" customFormat="1" ht="12.75" customHeight="1">
      <c r="A651" s="200"/>
      <c r="B651" s="201"/>
      <c r="C651" s="202"/>
      <c r="D651" s="208">
        <f>SUM(D541:D650)</f>
        <v>22567.070000000003</v>
      </c>
      <c r="E651" s="208">
        <f>SUM(E541:E650)</f>
        <v>22567.07</v>
      </c>
      <c r="F651" s="751">
        <f>D651-E651</f>
        <v>0</v>
      </c>
      <c r="G651" s="205"/>
      <c r="H651" s="206"/>
      <c r="I651" s="200"/>
      <c r="J651" s="209"/>
    </row>
    <row r="652" spans="1:17" s="48" customFormat="1" ht="12.75" customHeight="1">
      <c r="A652" s="51"/>
      <c r="B652" s="45"/>
      <c r="C652" s="46"/>
      <c r="D652" s="107"/>
      <c r="E652" s="107"/>
      <c r="F652" s="750"/>
      <c r="G652" s="49"/>
      <c r="H652" s="50"/>
      <c r="I652" s="51"/>
      <c r="J652" s="52"/>
    </row>
    <row r="653" spans="1:17" s="48" customFormat="1" ht="12.75" customHeight="1">
      <c r="A653" s="167" t="s">
        <v>434</v>
      </c>
      <c r="B653" s="45"/>
      <c r="C653" s="46"/>
      <c r="D653" s="47"/>
      <c r="E653" s="47"/>
      <c r="F653" s="745"/>
      <c r="G653" s="49"/>
      <c r="H653" s="50"/>
      <c r="I653" s="51"/>
      <c r="J653" s="52"/>
    </row>
    <row r="654" spans="1:17" s="48" customFormat="1" ht="12.75" customHeight="1">
      <c r="A654" s="51">
        <v>43646</v>
      </c>
      <c r="B654" s="114" t="s">
        <v>1108</v>
      </c>
      <c r="C654" s="46">
        <v>311000</v>
      </c>
      <c r="D654" s="107">
        <v>410</v>
      </c>
      <c r="E654" s="107"/>
      <c r="F654" s="740" t="s">
        <v>1143</v>
      </c>
      <c r="G654" s="49">
        <v>602</v>
      </c>
      <c r="H654" s="50" t="s">
        <v>1108</v>
      </c>
      <c r="I654" s="51">
        <v>43635</v>
      </c>
      <c r="J654" s="52"/>
    </row>
    <row r="655" spans="1:17" s="48" customFormat="1" ht="12.75" customHeight="1">
      <c r="A655" s="51">
        <v>43646</v>
      </c>
      <c r="B655" s="114" t="s">
        <v>1108</v>
      </c>
      <c r="C655" s="46">
        <v>602000</v>
      </c>
      <c r="D655" s="107"/>
      <c r="E655" s="107">
        <v>410</v>
      </c>
      <c r="F655" s="740" t="s">
        <v>1143</v>
      </c>
      <c r="G655" s="49">
        <v>311</v>
      </c>
      <c r="H655" s="50" t="s">
        <v>1108</v>
      </c>
      <c r="I655" s="51">
        <v>43635</v>
      </c>
      <c r="J655" s="52"/>
    </row>
    <row r="656" spans="1:17" s="48" customFormat="1" ht="12.75" customHeight="1">
      <c r="A656" s="51">
        <v>43646</v>
      </c>
      <c r="B656" s="114" t="s">
        <v>1109</v>
      </c>
      <c r="C656" s="46">
        <v>311000</v>
      </c>
      <c r="D656" s="107">
        <v>500</v>
      </c>
      <c r="E656" s="107"/>
      <c r="F656" s="740" t="s">
        <v>1144</v>
      </c>
      <c r="G656" s="49">
        <v>602</v>
      </c>
      <c r="H656" s="50" t="s">
        <v>1109</v>
      </c>
      <c r="I656" s="51">
        <v>43646</v>
      </c>
      <c r="J656" s="52"/>
      <c r="K656" s="105"/>
      <c r="L656" s="79"/>
      <c r="M656" s="79"/>
      <c r="N656" s="88"/>
      <c r="O656" s="85"/>
      <c r="P656" s="67"/>
      <c r="Q656" s="99"/>
    </row>
    <row r="657" spans="1:17" s="48" customFormat="1" ht="12.75" customHeight="1">
      <c r="A657" s="51">
        <v>43646</v>
      </c>
      <c r="B657" s="114" t="s">
        <v>1109</v>
      </c>
      <c r="C657" s="46">
        <v>602000</v>
      </c>
      <c r="D657" s="107"/>
      <c r="E657" s="107">
        <v>500</v>
      </c>
      <c r="F657" s="740" t="s">
        <v>1144</v>
      </c>
      <c r="G657" s="49">
        <v>311</v>
      </c>
      <c r="H657" s="50" t="s">
        <v>1109</v>
      </c>
      <c r="I657" s="51">
        <v>43646</v>
      </c>
      <c r="J657" s="52"/>
    </row>
    <row r="658" spans="1:17" s="48" customFormat="1" ht="12.75" customHeight="1">
      <c r="A658" s="51">
        <v>43646</v>
      </c>
      <c r="B658" s="114" t="s">
        <v>1110</v>
      </c>
      <c r="C658" s="46">
        <v>311000</v>
      </c>
      <c r="D658" s="107">
        <v>400</v>
      </c>
      <c r="E658" s="107"/>
      <c r="F658" s="740" t="s">
        <v>1146</v>
      </c>
      <c r="G658" s="49">
        <v>602</v>
      </c>
      <c r="H658" s="50" t="s">
        <v>1110</v>
      </c>
      <c r="I658" s="51">
        <v>43656</v>
      </c>
      <c r="J658" s="52"/>
    </row>
    <row r="659" spans="1:17" s="48" customFormat="1" ht="12.75" customHeight="1">
      <c r="A659" s="51">
        <v>43646</v>
      </c>
      <c r="B659" s="114" t="s">
        <v>1110</v>
      </c>
      <c r="C659" s="46">
        <v>602000</v>
      </c>
      <c r="D659" s="107"/>
      <c r="E659" s="107">
        <v>400</v>
      </c>
      <c r="F659" s="740" t="s">
        <v>1146</v>
      </c>
      <c r="G659" s="49">
        <v>311</v>
      </c>
      <c r="H659" s="50" t="s">
        <v>1110</v>
      </c>
      <c r="I659" s="51">
        <v>43656</v>
      </c>
      <c r="J659" s="52"/>
      <c r="K659" s="105"/>
      <c r="L659" s="79"/>
      <c r="M659" s="79"/>
      <c r="N659" s="88"/>
      <c r="O659" s="85"/>
      <c r="P659" s="67"/>
      <c r="Q659" s="99"/>
    </row>
    <row r="660" spans="1:17" s="48" customFormat="1" ht="12.75" customHeight="1">
      <c r="A660" s="51">
        <v>43646</v>
      </c>
      <c r="B660" s="114" t="s">
        <v>1111</v>
      </c>
      <c r="C660" s="46">
        <v>311000</v>
      </c>
      <c r="D660" s="107">
        <v>106</v>
      </c>
      <c r="E660" s="107"/>
      <c r="F660" s="740" t="s">
        <v>1147</v>
      </c>
      <c r="G660" s="49">
        <v>602</v>
      </c>
      <c r="H660" s="50" t="s">
        <v>1111</v>
      </c>
      <c r="I660" s="51">
        <v>43677</v>
      </c>
      <c r="J660" s="52"/>
      <c r="K660" s="105"/>
      <c r="L660" s="79"/>
      <c r="M660" s="79"/>
      <c r="N660" s="88"/>
      <c r="O660" s="85"/>
      <c r="P660" s="67"/>
      <c r="Q660" s="99"/>
    </row>
    <row r="661" spans="1:17" s="48" customFormat="1" ht="12.75" customHeight="1">
      <c r="A661" s="51">
        <v>43646</v>
      </c>
      <c r="B661" s="114" t="s">
        <v>1111</v>
      </c>
      <c r="C661" s="46">
        <v>602000</v>
      </c>
      <c r="D661" s="107"/>
      <c r="E661" s="107">
        <v>106</v>
      </c>
      <c r="F661" s="740" t="s">
        <v>1147</v>
      </c>
      <c r="G661" s="49">
        <v>311</v>
      </c>
      <c r="H661" s="50" t="s">
        <v>1111</v>
      </c>
      <c r="I661" s="51">
        <v>43677</v>
      </c>
      <c r="J661" s="52"/>
      <c r="K661" s="105"/>
      <c r="L661" s="79"/>
      <c r="M661" s="79"/>
      <c r="N661" s="88"/>
      <c r="O661" s="85"/>
      <c r="P661" s="67"/>
      <c r="Q661" s="99"/>
    </row>
    <row r="662" spans="1:17" s="48" customFormat="1" ht="12.75" customHeight="1">
      <c r="A662" s="51">
        <v>43646</v>
      </c>
      <c r="B662" s="114" t="s">
        <v>1112</v>
      </c>
      <c r="C662" s="46">
        <v>311000</v>
      </c>
      <c r="D662" s="107">
        <v>500</v>
      </c>
      <c r="E662" s="107"/>
      <c r="F662" s="740" t="s">
        <v>1145</v>
      </c>
      <c r="G662" s="49">
        <v>602</v>
      </c>
      <c r="H662" s="50" t="s">
        <v>1112</v>
      </c>
      <c r="I662" s="51">
        <v>43660</v>
      </c>
      <c r="J662" s="52"/>
      <c r="K662" s="105"/>
      <c r="L662" s="79"/>
      <c r="M662" s="79"/>
      <c r="N662" s="88"/>
      <c r="O662" s="85"/>
      <c r="P662" s="67"/>
      <c r="Q662" s="99"/>
    </row>
    <row r="663" spans="1:17" s="48" customFormat="1" ht="12.75" customHeight="1">
      <c r="A663" s="51">
        <v>43646</v>
      </c>
      <c r="B663" s="114" t="s">
        <v>1112</v>
      </c>
      <c r="C663" s="46">
        <v>324000</v>
      </c>
      <c r="D663" s="107">
        <v>1000</v>
      </c>
      <c r="E663" s="107"/>
      <c r="F663" s="740" t="s">
        <v>1145</v>
      </c>
      <c r="G663" s="49">
        <v>602</v>
      </c>
      <c r="H663" s="50" t="s">
        <v>1112</v>
      </c>
      <c r="I663" s="51">
        <v>43660</v>
      </c>
      <c r="J663" s="52"/>
      <c r="K663" s="105"/>
      <c r="L663" s="79"/>
      <c r="M663" s="79"/>
      <c r="N663" s="88"/>
      <c r="O663" s="85"/>
      <c r="P663" s="67"/>
      <c r="Q663" s="99"/>
    </row>
    <row r="664" spans="1:17" s="48" customFormat="1" ht="12.75" customHeight="1">
      <c r="A664" s="51">
        <v>43646</v>
      </c>
      <c r="B664" s="114" t="s">
        <v>1112</v>
      </c>
      <c r="C664" s="46">
        <v>602000</v>
      </c>
      <c r="D664" s="107"/>
      <c r="E664" s="107">
        <v>1500</v>
      </c>
      <c r="F664" s="740" t="s">
        <v>1145</v>
      </c>
      <c r="G664" s="49">
        <v>311</v>
      </c>
      <c r="H664" s="50" t="s">
        <v>1112</v>
      </c>
      <c r="I664" s="51">
        <v>43660</v>
      </c>
      <c r="J664" s="52"/>
      <c r="K664" s="105"/>
      <c r="L664" s="79"/>
      <c r="M664" s="79"/>
      <c r="N664" s="88"/>
      <c r="O664" s="85"/>
      <c r="P664" s="67"/>
      <c r="Q664" s="99"/>
    </row>
    <row r="665" spans="1:17" s="48" customFormat="1" ht="12.75" customHeight="1">
      <c r="A665" s="51">
        <v>43646</v>
      </c>
      <c r="B665" s="106" t="s">
        <v>1083</v>
      </c>
      <c r="C665" s="46">
        <v>311000</v>
      </c>
      <c r="D665" s="107">
        <v>600</v>
      </c>
      <c r="E665" s="107"/>
      <c r="F665" s="740" t="s">
        <v>1087</v>
      </c>
      <c r="G665" s="49">
        <v>324</v>
      </c>
      <c r="H665" s="50" t="s">
        <v>1083</v>
      </c>
      <c r="I665" s="51">
        <v>43646</v>
      </c>
      <c r="J665" s="108"/>
      <c r="K665" s="105"/>
      <c r="L665" s="79"/>
      <c r="M665" s="79"/>
      <c r="N665" s="88"/>
      <c r="O665" s="85"/>
      <c r="P665" s="67"/>
      <c r="Q665" s="99"/>
    </row>
    <row r="666" spans="1:17" s="48" customFormat="1" ht="12.75" customHeight="1">
      <c r="A666" s="51">
        <v>43646</v>
      </c>
      <c r="B666" s="106" t="s">
        <v>1083</v>
      </c>
      <c r="C666" s="46">
        <v>324000</v>
      </c>
      <c r="D666" s="107"/>
      <c r="E666" s="107">
        <v>600</v>
      </c>
      <c r="F666" s="740" t="s">
        <v>1087</v>
      </c>
      <c r="G666" s="49">
        <v>311</v>
      </c>
      <c r="H666" s="50" t="s">
        <v>1083</v>
      </c>
      <c r="I666" s="51">
        <v>43646</v>
      </c>
      <c r="J666" s="108"/>
      <c r="K666" s="105"/>
      <c r="L666" s="79"/>
      <c r="M666" s="79"/>
      <c r="N666" s="88"/>
      <c r="O666" s="85"/>
      <c r="P666" s="67"/>
      <c r="Q666" s="99"/>
    </row>
    <row r="667" spans="1:17" s="48" customFormat="1" ht="12.75" customHeight="1">
      <c r="A667" s="51">
        <v>43646</v>
      </c>
      <c r="B667" s="109">
        <v>192046</v>
      </c>
      <c r="C667" s="46">
        <v>321000</v>
      </c>
      <c r="D667" s="107"/>
      <c r="E667" s="107">
        <v>36.1</v>
      </c>
      <c r="F667" s="738" t="s">
        <v>21</v>
      </c>
      <c r="G667" s="55">
        <v>518</v>
      </c>
      <c r="H667" s="50" t="s">
        <v>961</v>
      </c>
      <c r="I667" s="51">
        <v>43634</v>
      </c>
      <c r="J667" s="114"/>
      <c r="K667" s="73"/>
      <c r="L667" s="115"/>
      <c r="M667" s="117"/>
      <c r="N667" s="112"/>
      <c r="O667" s="113"/>
      <c r="P667" s="29"/>
      <c r="Q667" s="99"/>
    </row>
    <row r="668" spans="1:17" s="48" customFormat="1" ht="12.75" customHeight="1">
      <c r="A668" s="51">
        <v>43646</v>
      </c>
      <c r="B668" s="109">
        <v>192046</v>
      </c>
      <c r="C668" s="46">
        <v>518000</v>
      </c>
      <c r="D668" s="107">
        <v>36.1</v>
      </c>
      <c r="E668" s="107"/>
      <c r="F668" s="738" t="s">
        <v>957</v>
      </c>
      <c r="G668" s="55">
        <v>321</v>
      </c>
      <c r="H668" s="50" t="s">
        <v>961</v>
      </c>
      <c r="I668" s="51">
        <v>43634</v>
      </c>
      <c r="J668" s="114"/>
      <c r="K668" s="73"/>
      <c r="L668" s="115"/>
      <c r="M668" s="117"/>
      <c r="N668" s="112"/>
      <c r="O668" s="113"/>
      <c r="P668" s="29"/>
      <c r="Q668" s="99"/>
    </row>
    <row r="669" spans="1:17" s="48" customFormat="1" ht="12.75" customHeight="1">
      <c r="A669" s="51">
        <v>43646</v>
      </c>
      <c r="B669" s="109">
        <v>192047</v>
      </c>
      <c r="C669" s="46">
        <v>345000</v>
      </c>
      <c r="D669" s="107"/>
      <c r="E669" s="107">
        <v>55.4</v>
      </c>
      <c r="F669" s="738" t="s">
        <v>26</v>
      </c>
      <c r="G669" s="55">
        <v>518</v>
      </c>
      <c r="H669" s="50" t="s">
        <v>963</v>
      </c>
      <c r="I669" s="51">
        <v>43636</v>
      </c>
    </row>
    <row r="670" spans="1:17" s="48" customFormat="1" ht="12.75" customHeight="1">
      <c r="A670" s="51">
        <v>43646</v>
      </c>
      <c r="B670" s="109">
        <v>192047</v>
      </c>
      <c r="C670" s="46">
        <v>518000</v>
      </c>
      <c r="D670" s="107">
        <v>55.4</v>
      </c>
      <c r="E670" s="107"/>
      <c r="F670" s="738" t="s">
        <v>962</v>
      </c>
      <c r="G670" s="55">
        <v>345</v>
      </c>
      <c r="H670" s="50" t="s">
        <v>963</v>
      </c>
      <c r="I670" s="51">
        <v>43636</v>
      </c>
    </row>
    <row r="671" spans="1:17" s="48" customFormat="1" ht="12.75" customHeight="1">
      <c r="A671" s="51">
        <v>43646</v>
      </c>
      <c r="B671" s="109">
        <v>192048</v>
      </c>
      <c r="C671" s="46">
        <v>321000</v>
      </c>
      <c r="D671" s="107"/>
      <c r="E671" s="107">
        <v>45</v>
      </c>
      <c r="F671" s="738" t="s">
        <v>25</v>
      </c>
      <c r="G671" s="55">
        <v>518</v>
      </c>
      <c r="H671" s="50" t="s">
        <v>964</v>
      </c>
      <c r="I671" s="51">
        <v>43640</v>
      </c>
      <c r="J671" s="52"/>
      <c r="K671" s="143"/>
      <c r="L671" s="144"/>
      <c r="M671" s="144"/>
      <c r="N671" s="145"/>
      <c r="O671" s="146"/>
      <c r="P671" s="51"/>
    </row>
    <row r="672" spans="1:17" s="48" customFormat="1" ht="12.75" customHeight="1">
      <c r="A672" s="51">
        <v>43646</v>
      </c>
      <c r="B672" s="109">
        <v>192048</v>
      </c>
      <c r="C672" s="46">
        <v>518000</v>
      </c>
      <c r="D672" s="107">
        <v>45</v>
      </c>
      <c r="E672" s="107"/>
      <c r="F672" s="738" t="s">
        <v>958</v>
      </c>
      <c r="G672" s="55">
        <v>321</v>
      </c>
      <c r="H672" s="50" t="s">
        <v>964</v>
      </c>
      <c r="I672" s="51">
        <v>43640</v>
      </c>
      <c r="J672" s="52"/>
      <c r="K672" s="143"/>
      <c r="L672" s="144"/>
      <c r="M672" s="144"/>
      <c r="N672" s="145"/>
      <c r="O672" s="146"/>
      <c r="P672" s="51"/>
    </row>
    <row r="673" spans="1:20" s="48" customFormat="1" ht="12.75" customHeight="1">
      <c r="A673" s="51">
        <v>43646</v>
      </c>
      <c r="B673" s="109">
        <v>192049</v>
      </c>
      <c r="C673" s="46">
        <v>321000</v>
      </c>
      <c r="D673" s="107"/>
      <c r="E673" s="107">
        <v>106.8</v>
      </c>
      <c r="F673" s="738" t="s">
        <v>96</v>
      </c>
      <c r="G673" s="55">
        <v>518</v>
      </c>
      <c r="H673" s="50" t="s">
        <v>965</v>
      </c>
      <c r="I673" s="51">
        <v>43556</v>
      </c>
      <c r="J673" s="52"/>
      <c r="K673" s="116"/>
      <c r="L673" s="111"/>
      <c r="M673" s="111"/>
      <c r="N673" s="112"/>
      <c r="O673" s="113"/>
      <c r="P673" s="29"/>
      <c r="Q673" s="99"/>
    </row>
    <row r="674" spans="1:20" s="142" customFormat="1" ht="12.75" customHeight="1">
      <c r="A674" s="51">
        <v>43646</v>
      </c>
      <c r="B674" s="109">
        <v>192049</v>
      </c>
      <c r="C674" s="46">
        <v>518000</v>
      </c>
      <c r="D674" s="107">
        <v>106.8</v>
      </c>
      <c r="E674" s="107"/>
      <c r="F674" s="738" t="s">
        <v>97</v>
      </c>
      <c r="G674" s="55">
        <v>321</v>
      </c>
      <c r="H674" s="50" t="s">
        <v>965</v>
      </c>
      <c r="I674" s="51">
        <v>43556</v>
      </c>
      <c r="J674" s="48"/>
      <c r="K674" s="48"/>
      <c r="L674" s="48"/>
      <c r="M674" s="48"/>
      <c r="N674" s="112"/>
      <c r="O674" s="113"/>
      <c r="P674" s="29"/>
      <c r="Q674" s="99"/>
      <c r="R674" s="48"/>
      <c r="S674" s="48"/>
      <c r="T674" s="48"/>
    </row>
    <row r="675" spans="1:20" s="48" customFormat="1" ht="12.75" customHeight="1">
      <c r="A675" s="51">
        <v>43646</v>
      </c>
      <c r="B675" s="109">
        <v>192050</v>
      </c>
      <c r="C675" s="46">
        <v>321000</v>
      </c>
      <c r="D675" s="107"/>
      <c r="E675" s="107">
        <v>13.6</v>
      </c>
      <c r="F675" s="738" t="s">
        <v>27</v>
      </c>
      <c r="G675" s="55">
        <v>379</v>
      </c>
      <c r="H675" s="50" t="s">
        <v>966</v>
      </c>
      <c r="I675" s="51">
        <v>43652</v>
      </c>
      <c r="N675" s="112"/>
      <c r="O675" s="113"/>
      <c r="P675" s="29"/>
      <c r="Q675" s="99"/>
    </row>
    <row r="676" spans="1:20" s="48" customFormat="1" ht="12.75" customHeight="1">
      <c r="A676" s="51">
        <v>43646</v>
      </c>
      <c r="B676" s="109">
        <v>192050</v>
      </c>
      <c r="C676" s="46">
        <v>379100</v>
      </c>
      <c r="D676" s="107">
        <v>6.5</v>
      </c>
      <c r="E676" s="107"/>
      <c r="F676" s="739" t="s">
        <v>1282</v>
      </c>
      <c r="G676" s="55">
        <v>321</v>
      </c>
      <c r="H676" s="50" t="s">
        <v>966</v>
      </c>
      <c r="I676" s="51">
        <v>43652</v>
      </c>
      <c r="N676" s="112"/>
      <c r="O676" s="113"/>
      <c r="P676" s="29"/>
      <c r="Q676" s="99"/>
    </row>
    <row r="677" spans="1:20" s="48" customFormat="1" ht="12.75" customHeight="1">
      <c r="A677" s="51">
        <v>43646</v>
      </c>
      <c r="B677" s="109">
        <v>192050</v>
      </c>
      <c r="C677" s="46">
        <v>379200</v>
      </c>
      <c r="D677" s="107">
        <v>7.1</v>
      </c>
      <c r="E677" s="107"/>
      <c r="F677" s="738" t="s">
        <v>1283</v>
      </c>
      <c r="G677" s="55">
        <v>321</v>
      </c>
      <c r="H677" s="50" t="s">
        <v>966</v>
      </c>
      <c r="I677" s="51">
        <v>43652</v>
      </c>
      <c r="N677" s="112"/>
      <c r="O677" s="113"/>
      <c r="P677" s="29"/>
      <c r="Q677" s="99"/>
    </row>
    <row r="678" spans="1:20" s="48" customFormat="1" ht="12.75" customHeight="1">
      <c r="A678" s="51">
        <v>43646</v>
      </c>
      <c r="B678" s="109">
        <v>192051</v>
      </c>
      <c r="C678" s="46">
        <v>321000</v>
      </c>
      <c r="D678" s="107"/>
      <c r="E678" s="107">
        <v>34.700000000000003</v>
      </c>
      <c r="F678" s="746" t="s">
        <v>27</v>
      </c>
      <c r="G678" s="55">
        <v>518</v>
      </c>
      <c r="H678" s="50" t="s">
        <v>967</v>
      </c>
      <c r="I678" s="51">
        <v>43652</v>
      </c>
      <c r="J678" s="52"/>
      <c r="K678" s="116"/>
      <c r="O678" s="113"/>
      <c r="P678" s="29"/>
      <c r="Q678" s="99"/>
    </row>
    <row r="679" spans="1:20" s="48" customFormat="1" ht="12.75" customHeight="1">
      <c r="A679" s="51">
        <v>43646</v>
      </c>
      <c r="B679" s="109">
        <v>192051</v>
      </c>
      <c r="C679" s="46">
        <v>518000</v>
      </c>
      <c r="D679" s="107">
        <v>34.700000000000003</v>
      </c>
      <c r="E679" s="107"/>
      <c r="F679" s="746" t="s">
        <v>959</v>
      </c>
      <c r="G679" s="55">
        <v>321</v>
      </c>
      <c r="H679" s="50" t="s">
        <v>967</v>
      </c>
      <c r="I679" s="51">
        <v>43652</v>
      </c>
      <c r="J679" s="52"/>
      <c r="K679" s="116"/>
      <c r="O679" s="113"/>
      <c r="P679" s="29"/>
      <c r="Q679" s="99"/>
    </row>
    <row r="680" spans="1:20" s="48" customFormat="1" ht="12.75" customHeight="1">
      <c r="A680" s="51">
        <v>43646</v>
      </c>
      <c r="B680" s="109">
        <v>192052</v>
      </c>
      <c r="C680" s="46">
        <v>321000</v>
      </c>
      <c r="D680" s="107"/>
      <c r="E680" s="107">
        <v>28.88</v>
      </c>
      <c r="F680" s="746" t="s">
        <v>27</v>
      </c>
      <c r="G680" s="55">
        <v>518</v>
      </c>
      <c r="H680" s="50" t="s">
        <v>968</v>
      </c>
      <c r="I680" s="51">
        <v>43652</v>
      </c>
      <c r="J680" s="52"/>
      <c r="K680" s="116"/>
      <c r="O680" s="113"/>
      <c r="P680" s="29"/>
      <c r="Q680" s="99"/>
    </row>
    <row r="681" spans="1:20" s="48" customFormat="1" ht="12.75" customHeight="1">
      <c r="A681" s="51">
        <v>43646</v>
      </c>
      <c r="B681" s="109">
        <v>192052</v>
      </c>
      <c r="C681" s="46">
        <v>518000</v>
      </c>
      <c r="D681" s="107">
        <v>28.88</v>
      </c>
      <c r="E681" s="107"/>
      <c r="F681" s="746" t="s">
        <v>960</v>
      </c>
      <c r="G681" s="55">
        <v>321</v>
      </c>
      <c r="H681" s="50" t="s">
        <v>968</v>
      </c>
      <c r="I681" s="51">
        <v>43652</v>
      </c>
      <c r="J681" s="52"/>
      <c r="K681" s="116"/>
      <c r="O681" s="113"/>
      <c r="P681" s="29"/>
      <c r="Q681" s="99"/>
    </row>
    <row r="682" spans="1:20" s="48" customFormat="1" ht="12.75" customHeight="1">
      <c r="A682" s="51">
        <v>43646</v>
      </c>
      <c r="B682" s="109">
        <v>192053</v>
      </c>
      <c r="C682" s="46">
        <v>321000</v>
      </c>
      <c r="D682" s="107"/>
      <c r="E682" s="107">
        <v>419.58</v>
      </c>
      <c r="F682" s="738" t="s">
        <v>969</v>
      </c>
      <c r="G682" s="55">
        <v>501</v>
      </c>
      <c r="H682" s="50" t="s">
        <v>972</v>
      </c>
      <c r="I682" s="51">
        <v>43644</v>
      </c>
      <c r="J682" s="52"/>
    </row>
    <row r="683" spans="1:20" s="48" customFormat="1" ht="12.75" customHeight="1">
      <c r="A683" s="51">
        <v>43646</v>
      </c>
      <c r="B683" s="109">
        <v>192053</v>
      </c>
      <c r="C683" s="46">
        <v>213100</v>
      </c>
      <c r="D683" s="107">
        <v>400</v>
      </c>
      <c r="E683" s="107"/>
      <c r="F683" s="738" t="s">
        <v>970</v>
      </c>
      <c r="G683" s="55">
        <v>501</v>
      </c>
      <c r="H683" s="50" t="s">
        <v>972</v>
      </c>
      <c r="I683" s="51">
        <v>43644</v>
      </c>
      <c r="J683" s="52"/>
    </row>
    <row r="684" spans="1:20" s="48" customFormat="1" ht="12.75" customHeight="1">
      <c r="A684" s="51">
        <v>43646</v>
      </c>
      <c r="B684" s="109">
        <v>192053</v>
      </c>
      <c r="C684" s="46">
        <v>518000</v>
      </c>
      <c r="D684" s="107">
        <v>19.579999999999998</v>
      </c>
      <c r="E684" s="107"/>
      <c r="F684" s="738" t="s">
        <v>971</v>
      </c>
      <c r="G684" s="55">
        <v>321</v>
      </c>
      <c r="H684" s="50" t="s">
        <v>972</v>
      </c>
      <c r="I684" s="51">
        <v>43644</v>
      </c>
    </row>
    <row r="685" spans="1:20" s="59" customFormat="1" ht="12.75" customHeight="1">
      <c r="A685" s="51">
        <v>43646</v>
      </c>
      <c r="B685" s="109">
        <v>6005</v>
      </c>
      <c r="C685" s="46">
        <v>522000</v>
      </c>
      <c r="D685" s="107">
        <v>1300</v>
      </c>
      <c r="E685" s="107"/>
      <c r="F685" s="738" t="s">
        <v>435</v>
      </c>
      <c r="G685" s="49">
        <v>366</v>
      </c>
      <c r="H685" s="50" t="s">
        <v>181</v>
      </c>
      <c r="I685" s="51">
        <v>43626</v>
      </c>
      <c r="J685" s="52"/>
    </row>
    <row r="686" spans="1:20" s="59" customFormat="1" ht="12.75" customHeight="1">
      <c r="A686" s="51">
        <v>43646</v>
      </c>
      <c r="B686" s="109">
        <v>6005</v>
      </c>
      <c r="C686" s="46">
        <v>366000</v>
      </c>
      <c r="D686" s="107"/>
      <c r="E686" s="107">
        <v>1300</v>
      </c>
      <c r="F686" s="738" t="s">
        <v>435</v>
      </c>
      <c r="G686" s="49">
        <v>522</v>
      </c>
      <c r="H686" s="50" t="s">
        <v>181</v>
      </c>
      <c r="I686" s="51">
        <v>43626</v>
      </c>
      <c r="J686" s="52"/>
    </row>
    <row r="687" spans="1:20" s="59" customFormat="1" ht="12.75" customHeight="1">
      <c r="A687" s="51">
        <v>43646</v>
      </c>
      <c r="B687" s="109">
        <v>6005</v>
      </c>
      <c r="C687" s="46">
        <v>336100</v>
      </c>
      <c r="D687" s="107"/>
      <c r="E687" s="107">
        <v>52</v>
      </c>
      <c r="F687" s="738" t="s">
        <v>436</v>
      </c>
      <c r="G687" s="49">
        <v>366</v>
      </c>
      <c r="H687" s="50" t="s">
        <v>181</v>
      </c>
      <c r="I687" s="51">
        <v>43626</v>
      </c>
      <c r="J687" s="52"/>
    </row>
    <row r="688" spans="1:20" s="59" customFormat="1" ht="12.75" customHeight="1">
      <c r="A688" s="51">
        <v>43646</v>
      </c>
      <c r="B688" s="109">
        <v>6005</v>
      </c>
      <c r="C688" s="46">
        <v>336200</v>
      </c>
      <c r="D688" s="107"/>
      <c r="E688" s="107">
        <v>18.2</v>
      </c>
      <c r="F688" s="738" t="s">
        <v>437</v>
      </c>
      <c r="G688" s="49">
        <v>366</v>
      </c>
      <c r="H688" s="50" t="s">
        <v>181</v>
      </c>
      <c r="I688" s="51">
        <v>43626</v>
      </c>
      <c r="J688" s="52"/>
    </row>
    <row r="689" spans="1:10" s="59" customFormat="1" ht="12.75" customHeight="1">
      <c r="A689" s="51">
        <v>43646</v>
      </c>
      <c r="B689" s="109">
        <v>6005</v>
      </c>
      <c r="C689" s="46">
        <v>336200</v>
      </c>
      <c r="D689" s="107"/>
      <c r="E689" s="107">
        <v>52</v>
      </c>
      <c r="F689" s="738" t="s">
        <v>438</v>
      </c>
      <c r="G689" s="49">
        <v>366</v>
      </c>
      <c r="H689" s="50" t="s">
        <v>181</v>
      </c>
      <c r="I689" s="51">
        <v>43626</v>
      </c>
      <c r="J689" s="52"/>
    </row>
    <row r="690" spans="1:10" s="59" customFormat="1" ht="12.75" customHeight="1">
      <c r="A690" s="51">
        <v>43646</v>
      </c>
      <c r="B690" s="109">
        <v>6005</v>
      </c>
      <c r="C690" s="46">
        <v>336200</v>
      </c>
      <c r="D690" s="107"/>
      <c r="E690" s="107">
        <v>39</v>
      </c>
      <c r="F690" s="738" t="s">
        <v>439</v>
      </c>
      <c r="G690" s="49">
        <v>366</v>
      </c>
      <c r="H690" s="50" t="s">
        <v>181</v>
      </c>
      <c r="I690" s="51">
        <v>43626</v>
      </c>
      <c r="J690" s="52"/>
    </row>
    <row r="691" spans="1:10" s="59" customFormat="1" ht="12.75" customHeight="1">
      <c r="A691" s="51">
        <v>43646</v>
      </c>
      <c r="B691" s="109">
        <v>6005</v>
      </c>
      <c r="C691" s="46">
        <v>336200</v>
      </c>
      <c r="D691" s="107"/>
      <c r="E691" s="107">
        <v>13</v>
      </c>
      <c r="F691" s="738" t="s">
        <v>440</v>
      </c>
      <c r="G691" s="49">
        <v>366</v>
      </c>
      <c r="H691" s="50" t="s">
        <v>181</v>
      </c>
      <c r="I691" s="51">
        <v>43626</v>
      </c>
      <c r="J691" s="52"/>
    </row>
    <row r="692" spans="1:10" s="59" customFormat="1" ht="12.75" customHeight="1">
      <c r="A692" s="51">
        <v>43646</v>
      </c>
      <c r="B692" s="109">
        <v>6005</v>
      </c>
      <c r="C692" s="46">
        <v>342000</v>
      </c>
      <c r="D692" s="107"/>
      <c r="E692" s="107">
        <v>89.22</v>
      </c>
      <c r="F692" s="738" t="s">
        <v>441</v>
      </c>
      <c r="G692" s="49">
        <v>366</v>
      </c>
      <c r="H692" s="50" t="s">
        <v>181</v>
      </c>
      <c r="I692" s="51">
        <v>43626</v>
      </c>
      <c r="J692" s="52"/>
    </row>
    <row r="693" spans="1:10" s="59" customFormat="1" ht="12.75" customHeight="1">
      <c r="A693" s="51">
        <v>43646</v>
      </c>
      <c r="B693" s="109">
        <v>6005</v>
      </c>
      <c r="C693" s="46">
        <v>366000</v>
      </c>
      <c r="D693" s="107">
        <v>263.42</v>
      </c>
      <c r="E693" s="107"/>
      <c r="F693" s="738" t="s">
        <v>435</v>
      </c>
      <c r="G693" s="49">
        <v>336</v>
      </c>
      <c r="H693" s="50" t="s">
        <v>181</v>
      </c>
      <c r="I693" s="51">
        <v>43626</v>
      </c>
      <c r="J693" s="52"/>
    </row>
    <row r="694" spans="1:10" s="59" customFormat="1" ht="12.75" customHeight="1">
      <c r="A694" s="51">
        <v>43646</v>
      </c>
      <c r="B694" s="109">
        <v>6005</v>
      </c>
      <c r="C694" s="46">
        <v>524000</v>
      </c>
      <c r="D694" s="107">
        <v>454.34</v>
      </c>
      <c r="E694" s="107"/>
      <c r="F694" s="738" t="s">
        <v>435</v>
      </c>
      <c r="G694" s="49">
        <v>336</v>
      </c>
      <c r="H694" s="50" t="s">
        <v>181</v>
      </c>
      <c r="I694" s="51">
        <v>43626</v>
      </c>
      <c r="J694" s="52"/>
    </row>
    <row r="695" spans="1:10" s="59" customFormat="1" ht="12.75" customHeight="1">
      <c r="A695" s="51">
        <v>43646</v>
      </c>
      <c r="B695" s="109">
        <v>6005</v>
      </c>
      <c r="C695" s="46">
        <v>336100</v>
      </c>
      <c r="D695" s="107"/>
      <c r="E695" s="107">
        <v>130</v>
      </c>
      <c r="F695" s="738" t="s">
        <v>436</v>
      </c>
      <c r="G695" s="49">
        <v>524</v>
      </c>
      <c r="H695" s="50" t="s">
        <v>181</v>
      </c>
      <c r="I695" s="51">
        <v>43626</v>
      </c>
      <c r="J695" s="52"/>
    </row>
    <row r="696" spans="1:10" s="59" customFormat="1" ht="12.75" customHeight="1">
      <c r="A696" s="51">
        <v>43646</v>
      </c>
      <c r="B696" s="109">
        <v>6005</v>
      </c>
      <c r="C696" s="46">
        <v>336200</v>
      </c>
      <c r="D696" s="107"/>
      <c r="E696" s="107">
        <v>18.2</v>
      </c>
      <c r="F696" s="738" t="s">
        <v>437</v>
      </c>
      <c r="G696" s="49">
        <v>524</v>
      </c>
      <c r="H696" s="50" t="s">
        <v>181</v>
      </c>
      <c r="I696" s="51">
        <v>43626</v>
      </c>
      <c r="J696" s="52"/>
    </row>
    <row r="697" spans="1:10" s="59" customFormat="1" ht="12.75" customHeight="1">
      <c r="A697" s="51">
        <v>43646</v>
      </c>
      <c r="B697" s="109">
        <v>6005</v>
      </c>
      <c r="C697" s="46">
        <v>336200</v>
      </c>
      <c r="D697" s="107"/>
      <c r="E697" s="107">
        <v>182</v>
      </c>
      <c r="F697" s="738" t="s">
        <v>438</v>
      </c>
      <c r="G697" s="49">
        <v>524</v>
      </c>
      <c r="H697" s="50" t="s">
        <v>181</v>
      </c>
      <c r="I697" s="51">
        <v>43626</v>
      </c>
      <c r="J697" s="52"/>
    </row>
    <row r="698" spans="1:10" s="59" customFormat="1" ht="12.75" customHeight="1">
      <c r="A698" s="51">
        <v>43646</v>
      </c>
      <c r="B698" s="109">
        <v>6005</v>
      </c>
      <c r="C698" s="46">
        <v>336200</v>
      </c>
      <c r="D698" s="107"/>
      <c r="E698" s="107">
        <v>39</v>
      </c>
      <c r="F698" s="738" t="s">
        <v>439</v>
      </c>
      <c r="G698" s="49">
        <v>524</v>
      </c>
      <c r="H698" s="50" t="s">
        <v>181</v>
      </c>
      <c r="I698" s="51">
        <v>43626</v>
      </c>
      <c r="J698" s="52"/>
    </row>
    <row r="699" spans="1:10" s="59" customFormat="1" ht="12.75" customHeight="1">
      <c r="A699" s="51">
        <v>43646</v>
      </c>
      <c r="B699" s="109">
        <v>6005</v>
      </c>
      <c r="C699" s="46">
        <v>336200</v>
      </c>
      <c r="D699" s="107"/>
      <c r="E699" s="107">
        <v>13</v>
      </c>
      <c r="F699" s="738" t="s">
        <v>440</v>
      </c>
      <c r="G699" s="49">
        <v>524</v>
      </c>
      <c r="H699" s="50" t="s">
        <v>181</v>
      </c>
      <c r="I699" s="51">
        <v>43626</v>
      </c>
      <c r="J699" s="52"/>
    </row>
    <row r="700" spans="1:10" s="59" customFormat="1" ht="12.75" customHeight="1">
      <c r="A700" s="51">
        <v>43646</v>
      </c>
      <c r="B700" s="109">
        <v>6005</v>
      </c>
      <c r="C700" s="46">
        <v>336200</v>
      </c>
      <c r="D700" s="107"/>
      <c r="E700" s="107">
        <v>10.4</v>
      </c>
      <c r="F700" s="738" t="s">
        <v>442</v>
      </c>
      <c r="G700" s="49">
        <v>524</v>
      </c>
      <c r="H700" s="50" t="s">
        <v>181</v>
      </c>
      <c r="I700" s="51">
        <v>43626</v>
      </c>
      <c r="J700" s="52"/>
    </row>
    <row r="701" spans="1:10" s="59" customFormat="1" ht="12.75" customHeight="1">
      <c r="A701" s="51">
        <v>43646</v>
      </c>
      <c r="B701" s="109">
        <v>6005</v>
      </c>
      <c r="C701" s="46">
        <v>336200</v>
      </c>
      <c r="D701" s="107"/>
      <c r="E701" s="107">
        <v>61.74</v>
      </c>
      <c r="F701" s="738" t="s">
        <v>443</v>
      </c>
      <c r="G701" s="49">
        <v>524</v>
      </c>
      <c r="H701" s="50" t="s">
        <v>181</v>
      </c>
      <c r="I701" s="51">
        <v>43626</v>
      </c>
      <c r="J701" s="52"/>
    </row>
    <row r="702" spans="1:10" s="59" customFormat="1" ht="12.75" customHeight="1">
      <c r="A702" s="51">
        <v>43646</v>
      </c>
      <c r="B702" s="109">
        <v>6005</v>
      </c>
      <c r="C702" s="46">
        <v>527000</v>
      </c>
      <c r="D702" s="107">
        <v>7.8</v>
      </c>
      <c r="E702" s="107"/>
      <c r="F702" s="738" t="s">
        <v>444</v>
      </c>
      <c r="G702" s="49">
        <v>472</v>
      </c>
      <c r="H702" s="50" t="s">
        <v>181</v>
      </c>
      <c r="I702" s="51">
        <v>43626</v>
      </c>
      <c r="J702" s="52"/>
    </row>
    <row r="703" spans="1:10" s="59" customFormat="1" ht="12.75" customHeight="1">
      <c r="A703" s="51">
        <v>43646</v>
      </c>
      <c r="B703" s="109">
        <v>6005</v>
      </c>
      <c r="C703" s="46">
        <v>472000</v>
      </c>
      <c r="D703" s="107"/>
      <c r="E703" s="107">
        <v>7.8</v>
      </c>
      <c r="F703" s="738" t="s">
        <v>444</v>
      </c>
      <c r="G703" s="49">
        <v>527</v>
      </c>
      <c r="H703" s="50" t="s">
        <v>181</v>
      </c>
      <c r="I703" s="51">
        <v>43626</v>
      </c>
      <c r="J703" s="52"/>
    </row>
    <row r="704" spans="1:10" s="48" customFormat="1" ht="12.75" customHeight="1">
      <c r="A704" s="51">
        <v>43646</v>
      </c>
      <c r="B704" s="45">
        <v>221006</v>
      </c>
      <c r="C704" s="46">
        <v>221000</v>
      </c>
      <c r="D704" s="107">
        <v>1910</v>
      </c>
      <c r="E704" s="107"/>
      <c r="F704" s="746" t="s">
        <v>28</v>
      </c>
      <c r="G704" s="49">
        <v>221</v>
      </c>
      <c r="H704" s="50" t="s">
        <v>182</v>
      </c>
      <c r="I704" s="51">
        <v>43646</v>
      </c>
      <c r="J704" s="118"/>
    </row>
    <row r="705" spans="1:10" s="48" customFormat="1" ht="12.75" customHeight="1">
      <c r="A705" s="51">
        <v>43646</v>
      </c>
      <c r="B705" s="45">
        <v>221006</v>
      </c>
      <c r="C705" s="46">
        <v>221000</v>
      </c>
      <c r="D705" s="107"/>
      <c r="E705" s="107">
        <v>2566.48</v>
      </c>
      <c r="F705" s="746" t="s">
        <v>28</v>
      </c>
      <c r="G705" s="49">
        <v>221</v>
      </c>
      <c r="H705" s="50" t="s">
        <v>182</v>
      </c>
      <c r="I705" s="51">
        <v>43646</v>
      </c>
      <c r="J705" s="118"/>
    </row>
    <row r="706" spans="1:10" s="48" customFormat="1" ht="12.75" customHeight="1">
      <c r="A706" s="51">
        <v>43646</v>
      </c>
      <c r="B706" s="45">
        <v>221006</v>
      </c>
      <c r="C706" s="46">
        <v>221000</v>
      </c>
      <c r="D706" s="107"/>
      <c r="E706" s="107">
        <v>7.06</v>
      </c>
      <c r="F706" s="746" t="s">
        <v>28</v>
      </c>
      <c r="G706" s="49">
        <v>221</v>
      </c>
      <c r="H706" s="50" t="s">
        <v>182</v>
      </c>
      <c r="I706" s="51">
        <v>43646</v>
      </c>
      <c r="J706" s="118"/>
    </row>
    <row r="707" spans="1:10" s="48" customFormat="1" ht="12.75" customHeight="1">
      <c r="A707" s="51">
        <v>43646</v>
      </c>
      <c r="B707" s="45">
        <v>221006</v>
      </c>
      <c r="C707" s="46">
        <v>321000</v>
      </c>
      <c r="D707" s="107">
        <v>33</v>
      </c>
      <c r="E707" s="107"/>
      <c r="F707" s="738" t="s">
        <v>20</v>
      </c>
      <c r="G707" s="49">
        <v>221</v>
      </c>
      <c r="H707" s="50" t="s">
        <v>949</v>
      </c>
      <c r="I707" s="51">
        <v>43619</v>
      </c>
      <c r="J707" s="118"/>
    </row>
    <row r="708" spans="1:10" s="48" customFormat="1" ht="12.75" customHeight="1">
      <c r="A708" s="51">
        <v>43646</v>
      </c>
      <c r="B708" s="45">
        <v>221006</v>
      </c>
      <c r="C708" s="46">
        <v>321000</v>
      </c>
      <c r="D708" s="107">
        <v>14.54</v>
      </c>
      <c r="E708" s="107"/>
      <c r="F708" s="738" t="s">
        <v>20</v>
      </c>
      <c r="G708" s="49">
        <v>221</v>
      </c>
      <c r="H708" s="50" t="s">
        <v>950</v>
      </c>
      <c r="I708" s="51">
        <v>43619</v>
      </c>
      <c r="J708" s="118"/>
    </row>
    <row r="709" spans="1:10" s="48" customFormat="1" ht="12.75" customHeight="1">
      <c r="A709" s="51">
        <v>43646</v>
      </c>
      <c r="B709" s="45">
        <v>221006</v>
      </c>
      <c r="C709" s="46">
        <v>321000</v>
      </c>
      <c r="D709" s="107">
        <v>60.5</v>
      </c>
      <c r="E709" s="107"/>
      <c r="F709" s="738" t="s">
        <v>274</v>
      </c>
      <c r="G709" s="49">
        <v>221</v>
      </c>
      <c r="H709" s="50" t="s">
        <v>955</v>
      </c>
      <c r="I709" s="51">
        <v>43619</v>
      </c>
      <c r="J709" s="118"/>
    </row>
    <row r="710" spans="1:10" s="48" customFormat="1" ht="12.75" customHeight="1">
      <c r="A710" s="51">
        <v>43646</v>
      </c>
      <c r="B710" s="45">
        <v>221006</v>
      </c>
      <c r="C710" s="46">
        <v>321000</v>
      </c>
      <c r="D710" s="107">
        <v>130</v>
      </c>
      <c r="E710" s="107"/>
      <c r="F710" s="738" t="s">
        <v>253</v>
      </c>
      <c r="G710" s="49">
        <v>221</v>
      </c>
      <c r="H710" s="50" t="s">
        <v>945</v>
      </c>
      <c r="I710" s="51">
        <v>43619</v>
      </c>
      <c r="J710" s="118"/>
    </row>
    <row r="711" spans="1:10" s="48" customFormat="1" ht="12.75" customHeight="1">
      <c r="A711" s="51">
        <v>43646</v>
      </c>
      <c r="B711" s="45">
        <v>221006</v>
      </c>
      <c r="C711" s="46">
        <v>311000</v>
      </c>
      <c r="D711" s="107"/>
      <c r="E711" s="107">
        <v>500</v>
      </c>
      <c r="F711" s="738" t="s">
        <v>1144</v>
      </c>
      <c r="G711" s="49">
        <v>221</v>
      </c>
      <c r="H711" s="50" t="s">
        <v>1109</v>
      </c>
      <c r="I711" s="51">
        <v>43621</v>
      </c>
      <c r="J711" s="118"/>
    </row>
    <row r="712" spans="1:10" s="48" customFormat="1" ht="12.75" customHeight="1">
      <c r="A712" s="51">
        <v>43646</v>
      </c>
      <c r="B712" s="45">
        <v>221006</v>
      </c>
      <c r="C712" s="46">
        <v>311000</v>
      </c>
      <c r="D712" s="107"/>
      <c r="E712" s="107">
        <v>410</v>
      </c>
      <c r="F712" s="738" t="s">
        <v>1143</v>
      </c>
      <c r="G712" s="49">
        <v>221</v>
      </c>
      <c r="H712" s="50" t="s">
        <v>1108</v>
      </c>
      <c r="I712" s="51">
        <v>43623</v>
      </c>
      <c r="J712" s="118"/>
    </row>
    <row r="713" spans="1:10" s="48" customFormat="1" ht="12.75" customHeight="1">
      <c r="A713" s="51">
        <v>43646</v>
      </c>
      <c r="B713" s="45">
        <v>221006</v>
      </c>
      <c r="C713" s="46">
        <v>342000</v>
      </c>
      <c r="D713" s="107">
        <v>89.22</v>
      </c>
      <c r="E713" s="107"/>
      <c r="F713" s="738" t="s">
        <v>441</v>
      </c>
      <c r="G713" s="49">
        <v>221</v>
      </c>
      <c r="H713" s="50" t="s">
        <v>181</v>
      </c>
      <c r="I713" s="51">
        <v>43626</v>
      </c>
      <c r="J713" s="118"/>
    </row>
    <row r="714" spans="1:10" s="48" customFormat="1" ht="12.75" customHeight="1">
      <c r="A714" s="51">
        <v>43646</v>
      </c>
      <c r="B714" s="45">
        <v>221006</v>
      </c>
      <c r="C714" s="46">
        <v>336100</v>
      </c>
      <c r="D714" s="107">
        <v>182</v>
      </c>
      <c r="E714" s="107"/>
      <c r="F714" s="738" t="s">
        <v>436</v>
      </c>
      <c r="G714" s="49">
        <v>221</v>
      </c>
      <c r="H714" s="50" t="s">
        <v>181</v>
      </c>
      <c r="I714" s="51">
        <v>43626</v>
      </c>
      <c r="J714" s="118"/>
    </row>
    <row r="715" spans="1:10" s="48" customFormat="1" ht="12.75" customHeight="1">
      <c r="A715" s="51">
        <v>43646</v>
      </c>
      <c r="B715" s="45">
        <v>221006</v>
      </c>
      <c r="C715" s="46">
        <v>321100</v>
      </c>
      <c r="D715" s="107">
        <v>249.55</v>
      </c>
      <c r="E715" s="107"/>
      <c r="F715" s="738" t="s">
        <v>544</v>
      </c>
      <c r="G715" s="49">
        <v>221</v>
      </c>
      <c r="H715" s="50" t="s">
        <v>183</v>
      </c>
      <c r="I715" s="51">
        <v>43626</v>
      </c>
      <c r="J715" s="118"/>
    </row>
    <row r="716" spans="1:10" s="48" customFormat="1" ht="12.75" customHeight="1">
      <c r="A716" s="51">
        <v>43646</v>
      </c>
      <c r="B716" s="45">
        <v>221006</v>
      </c>
      <c r="C716" s="46">
        <v>336200</v>
      </c>
      <c r="D716" s="107">
        <v>446.54</v>
      </c>
      <c r="E716" s="107"/>
      <c r="F716" s="738" t="s">
        <v>713</v>
      </c>
      <c r="G716" s="49">
        <v>221</v>
      </c>
      <c r="H716" s="50" t="s">
        <v>181</v>
      </c>
      <c r="I716" s="51">
        <v>43626</v>
      </c>
      <c r="J716" s="118"/>
    </row>
    <row r="717" spans="1:10" s="48" customFormat="1" ht="12.75" customHeight="1">
      <c r="A717" s="51">
        <v>43646</v>
      </c>
      <c r="B717" s="45">
        <v>221006</v>
      </c>
      <c r="C717" s="46">
        <v>311000</v>
      </c>
      <c r="D717" s="107"/>
      <c r="E717" s="107">
        <v>600</v>
      </c>
      <c r="F717" s="738" t="s">
        <v>1087</v>
      </c>
      <c r="G717" s="49">
        <v>221</v>
      </c>
      <c r="H717" s="50" t="s">
        <v>1083</v>
      </c>
      <c r="I717" s="51">
        <v>43629</v>
      </c>
      <c r="J717" s="118"/>
    </row>
    <row r="718" spans="1:10" s="48" customFormat="1" ht="12.75" customHeight="1">
      <c r="A718" s="51">
        <v>43646</v>
      </c>
      <c r="B718" s="45">
        <v>221006</v>
      </c>
      <c r="C718" s="46">
        <v>321000</v>
      </c>
      <c r="D718" s="107">
        <v>36.1</v>
      </c>
      <c r="E718" s="107"/>
      <c r="F718" s="738" t="s">
        <v>700</v>
      </c>
      <c r="G718" s="49">
        <v>221</v>
      </c>
      <c r="H718" s="50" t="s">
        <v>961</v>
      </c>
      <c r="I718" s="51">
        <v>43634</v>
      </c>
      <c r="J718" s="118"/>
    </row>
    <row r="719" spans="1:10" s="48" customFormat="1" ht="12.75" customHeight="1">
      <c r="A719" s="51">
        <v>43646</v>
      </c>
      <c r="B719" s="45">
        <v>221006</v>
      </c>
      <c r="C719" s="46">
        <v>261000</v>
      </c>
      <c r="D719" s="107">
        <v>300</v>
      </c>
      <c r="E719" s="107"/>
      <c r="F719" s="738" t="s">
        <v>69</v>
      </c>
      <c r="G719" s="49">
        <v>221</v>
      </c>
      <c r="H719" s="50" t="s">
        <v>182</v>
      </c>
      <c r="I719" s="51">
        <v>43634</v>
      </c>
      <c r="J719" s="118"/>
    </row>
    <row r="720" spans="1:10" s="48" customFormat="1" ht="12.75" customHeight="1">
      <c r="A720" s="51">
        <v>43646</v>
      </c>
      <c r="B720" s="45">
        <v>221006</v>
      </c>
      <c r="C720" s="46">
        <v>321000</v>
      </c>
      <c r="D720" s="107">
        <v>45</v>
      </c>
      <c r="E720" s="107"/>
      <c r="F720" s="738" t="s">
        <v>701</v>
      </c>
      <c r="G720" s="49">
        <v>221</v>
      </c>
      <c r="H720" s="50" t="s">
        <v>964</v>
      </c>
      <c r="I720" s="51">
        <v>43640</v>
      </c>
      <c r="J720" s="118"/>
    </row>
    <row r="721" spans="1:20" s="59" customFormat="1" ht="12.75" customHeight="1">
      <c r="A721" s="51">
        <v>43646</v>
      </c>
      <c r="B721" s="45">
        <v>221006</v>
      </c>
      <c r="C721" s="46">
        <v>379000</v>
      </c>
      <c r="D721" s="107">
        <v>59.13</v>
      </c>
      <c r="E721" s="107"/>
      <c r="F721" s="749" t="s">
        <v>677</v>
      </c>
      <c r="G721" s="49">
        <v>568</v>
      </c>
      <c r="H721" s="50" t="s">
        <v>183</v>
      </c>
      <c r="I721" s="51">
        <v>43640</v>
      </c>
      <c r="J721" s="118"/>
      <c r="K721" s="48"/>
      <c r="L721" s="48"/>
    </row>
    <row r="722" spans="1:20" s="59" customFormat="1" ht="12.75" customHeight="1">
      <c r="A722" s="51">
        <v>43646</v>
      </c>
      <c r="B722" s="45">
        <v>221006</v>
      </c>
      <c r="C722" s="25">
        <v>379000</v>
      </c>
      <c r="D722" s="8">
        <v>275.95999999999998</v>
      </c>
      <c r="E722" s="8"/>
      <c r="F722" s="749" t="s">
        <v>691</v>
      </c>
      <c r="G722" s="55">
        <v>548</v>
      </c>
      <c r="H722" s="50" t="s">
        <v>183</v>
      </c>
      <c r="I722" s="51">
        <v>43640</v>
      </c>
      <c r="J722" s="118"/>
      <c r="K722" s="48"/>
      <c r="L722" s="48"/>
      <c r="M722" s="79"/>
      <c r="N722" s="79"/>
      <c r="O722" s="48"/>
    </row>
    <row r="723" spans="1:20" s="48" customFormat="1" ht="12.75" customHeight="1">
      <c r="A723" s="51">
        <v>43646</v>
      </c>
      <c r="B723" s="45">
        <v>221006</v>
      </c>
      <c r="C723" s="46">
        <v>341000</v>
      </c>
      <c r="D723" s="107">
        <v>644.94000000000005</v>
      </c>
      <c r="E723" s="107"/>
      <c r="F723" s="749" t="s">
        <v>184</v>
      </c>
      <c r="G723" s="49">
        <v>221</v>
      </c>
      <c r="H723" s="50" t="s">
        <v>387</v>
      </c>
      <c r="I723" s="51">
        <v>43642</v>
      </c>
      <c r="J723" s="118"/>
    </row>
    <row r="724" spans="1:20" s="48" customFormat="1" ht="12.75" customHeight="1">
      <c r="A724" s="51">
        <v>43646</v>
      </c>
      <c r="B724" s="45">
        <v>221006</v>
      </c>
      <c r="C724" s="46">
        <v>311000</v>
      </c>
      <c r="D724" s="107"/>
      <c r="E724" s="107">
        <v>400</v>
      </c>
      <c r="F724" s="738" t="s">
        <v>1146</v>
      </c>
      <c r="G724" s="49">
        <v>221</v>
      </c>
      <c r="H724" s="50" t="s">
        <v>1110</v>
      </c>
      <c r="I724" s="51">
        <v>43644</v>
      </c>
      <c r="J724" s="118"/>
    </row>
    <row r="725" spans="1:20" s="48" customFormat="1" ht="12.75" customHeight="1">
      <c r="A725" s="51">
        <v>43646</v>
      </c>
      <c r="B725" s="45">
        <v>221006</v>
      </c>
      <c r="C725" s="46">
        <v>568000</v>
      </c>
      <c r="D725" s="107">
        <v>5.9</v>
      </c>
      <c r="E725" s="107"/>
      <c r="F725" s="738" t="s">
        <v>32</v>
      </c>
      <c r="G725" s="49">
        <v>221</v>
      </c>
      <c r="H725" s="50" t="s">
        <v>182</v>
      </c>
      <c r="I725" s="51">
        <v>43644</v>
      </c>
      <c r="J725" s="118"/>
    </row>
    <row r="726" spans="1:20" s="48" customFormat="1" ht="12.75" customHeight="1">
      <c r="A726" s="51">
        <v>43646</v>
      </c>
      <c r="B726" s="45">
        <v>221006</v>
      </c>
      <c r="C726" s="46">
        <v>568000</v>
      </c>
      <c r="D726" s="107">
        <v>1.1599999999999999</v>
      </c>
      <c r="E726" s="107"/>
      <c r="F726" s="738" t="s">
        <v>33</v>
      </c>
      <c r="G726" s="49">
        <v>221</v>
      </c>
      <c r="H726" s="50" t="s">
        <v>182</v>
      </c>
      <c r="I726" s="51">
        <v>43644</v>
      </c>
      <c r="J726" s="118"/>
    </row>
    <row r="727" spans="1:20" s="48" customFormat="1" ht="12.75" customHeight="1">
      <c r="A727" s="51">
        <v>43646</v>
      </c>
      <c r="B727" s="45">
        <v>211006</v>
      </c>
      <c r="C727" s="46">
        <v>211000</v>
      </c>
      <c r="D727" s="107">
        <v>1300</v>
      </c>
      <c r="E727" s="107"/>
      <c r="F727" s="746" t="s">
        <v>28</v>
      </c>
      <c r="G727" s="49">
        <v>211</v>
      </c>
      <c r="H727" s="50" t="s">
        <v>42</v>
      </c>
      <c r="I727" s="51">
        <v>43646</v>
      </c>
      <c r="J727" s="118"/>
    </row>
    <row r="728" spans="1:20" s="48" customFormat="1" ht="12.75" customHeight="1">
      <c r="A728" s="51">
        <v>43646</v>
      </c>
      <c r="B728" s="45">
        <v>211006</v>
      </c>
      <c r="C728" s="46">
        <v>211000</v>
      </c>
      <c r="D728" s="107"/>
      <c r="E728" s="107">
        <v>1837</v>
      </c>
      <c r="F728" s="746" t="s">
        <v>28</v>
      </c>
      <c r="G728" s="49">
        <v>211</v>
      </c>
      <c r="H728" s="50" t="s">
        <v>42</v>
      </c>
      <c r="I728" s="51">
        <v>43646</v>
      </c>
      <c r="J728" s="118"/>
    </row>
    <row r="729" spans="1:20" s="64" customFormat="1" ht="12.75" customHeight="1">
      <c r="A729" s="51">
        <v>43646</v>
      </c>
      <c r="B729" s="45">
        <v>211006</v>
      </c>
      <c r="C729" s="71">
        <v>501000</v>
      </c>
      <c r="D729" s="79">
        <v>17.989999999999998</v>
      </c>
      <c r="E729" s="308"/>
      <c r="F729" s="602" t="s">
        <v>639</v>
      </c>
      <c r="G729" s="169">
        <v>211</v>
      </c>
      <c r="H729" s="75" t="s">
        <v>180</v>
      </c>
      <c r="I729" s="67">
        <v>43619</v>
      </c>
      <c r="J729" s="118"/>
      <c r="K729" s="48"/>
      <c r="L729" s="48"/>
      <c r="M729" s="48"/>
      <c r="N729" s="119"/>
      <c r="O729" s="79"/>
      <c r="P729" s="48"/>
      <c r="Q729" s="48"/>
      <c r="R729" s="48"/>
      <c r="S729" s="48"/>
      <c r="T729" s="48"/>
    </row>
    <row r="730" spans="1:20" s="64" customFormat="1" ht="12.75" customHeight="1">
      <c r="A730" s="51">
        <v>43646</v>
      </c>
      <c r="B730" s="45">
        <v>211006</v>
      </c>
      <c r="C730" s="71">
        <v>501222</v>
      </c>
      <c r="D730" s="79">
        <v>46.72</v>
      </c>
      <c r="E730" s="63"/>
      <c r="F730" s="602" t="s">
        <v>45</v>
      </c>
      <c r="G730" s="169">
        <v>211</v>
      </c>
      <c r="H730" s="75" t="s">
        <v>187</v>
      </c>
      <c r="I730" s="67">
        <v>43619</v>
      </c>
      <c r="J730" s="118"/>
      <c r="K730" s="48"/>
      <c r="L730" s="48"/>
      <c r="M730" s="48"/>
      <c r="N730" s="119"/>
      <c r="O730" s="79"/>
      <c r="P730" s="48"/>
      <c r="Q730" s="48"/>
      <c r="R730" s="48"/>
      <c r="S730" s="48"/>
      <c r="T730" s="48"/>
    </row>
    <row r="731" spans="1:20" s="64" customFormat="1" ht="12.75" customHeight="1">
      <c r="A731" s="51">
        <v>43646</v>
      </c>
      <c r="B731" s="45">
        <v>211006</v>
      </c>
      <c r="C731" s="71">
        <v>501900</v>
      </c>
      <c r="D731" s="79">
        <v>11.68</v>
      </c>
      <c r="E731" s="63"/>
      <c r="F731" s="602" t="s">
        <v>1193</v>
      </c>
      <c r="G731" s="169">
        <v>211</v>
      </c>
      <c r="H731" s="75" t="s">
        <v>187</v>
      </c>
      <c r="I731" s="67">
        <v>43619</v>
      </c>
      <c r="J731" s="118"/>
      <c r="K731" s="48"/>
      <c r="L731" s="48"/>
      <c r="M731" s="48"/>
      <c r="N731" s="119"/>
      <c r="O731" s="79"/>
      <c r="P731" s="48"/>
      <c r="Q731" s="48"/>
      <c r="R731" s="48"/>
      <c r="S731" s="48"/>
      <c r="T731" s="48"/>
    </row>
    <row r="732" spans="1:20" s="64" customFormat="1" ht="12.75" customHeight="1">
      <c r="A732" s="51">
        <v>43646</v>
      </c>
      <c r="B732" s="45">
        <v>211006</v>
      </c>
      <c r="C732" s="71">
        <v>518000</v>
      </c>
      <c r="D732" s="79">
        <v>10.029999999999999</v>
      </c>
      <c r="E732" s="63"/>
      <c r="F732" s="602" t="s">
        <v>635</v>
      </c>
      <c r="G732" s="169">
        <v>211</v>
      </c>
      <c r="H732" s="75" t="s">
        <v>188</v>
      </c>
      <c r="I732" s="67">
        <v>43620</v>
      </c>
      <c r="J732" s="118"/>
      <c r="K732" s="48"/>
      <c r="L732" s="48"/>
      <c r="M732" s="48"/>
      <c r="N732" s="119"/>
      <c r="O732" s="79"/>
      <c r="P732" s="48"/>
      <c r="Q732" s="48"/>
      <c r="R732" s="48"/>
      <c r="S732" s="48"/>
      <c r="T732" s="48"/>
    </row>
    <row r="733" spans="1:20" s="64" customFormat="1" ht="12.75" customHeight="1">
      <c r="A733" s="51">
        <v>43646</v>
      </c>
      <c r="B733" s="45">
        <v>211006</v>
      </c>
      <c r="C733" s="71">
        <v>518000</v>
      </c>
      <c r="D733" s="79">
        <v>21.03</v>
      </c>
      <c r="E733" s="63"/>
      <c r="F733" s="602" t="s">
        <v>635</v>
      </c>
      <c r="G733" s="169">
        <v>211</v>
      </c>
      <c r="H733" s="75" t="s">
        <v>189</v>
      </c>
      <c r="I733" s="67">
        <v>43620</v>
      </c>
      <c r="J733" s="118"/>
      <c r="K733" s="48"/>
      <c r="L733" s="48"/>
      <c r="M733" s="48"/>
      <c r="N733" s="119"/>
      <c r="O733" s="79"/>
      <c r="P733" s="48"/>
      <c r="Q733" s="48"/>
      <c r="R733" s="48"/>
      <c r="S733" s="48"/>
      <c r="T733" s="48"/>
    </row>
    <row r="734" spans="1:20" s="64" customFormat="1" ht="12.75" customHeight="1">
      <c r="A734" s="51">
        <v>43646</v>
      </c>
      <c r="B734" s="45">
        <v>211006</v>
      </c>
      <c r="C734" s="71">
        <v>518000</v>
      </c>
      <c r="D734" s="79">
        <v>1.9</v>
      </c>
      <c r="E734" s="63"/>
      <c r="F734" s="602" t="s">
        <v>50</v>
      </c>
      <c r="G734" s="169">
        <v>211</v>
      </c>
      <c r="H734" s="75" t="s">
        <v>1209</v>
      </c>
      <c r="I734" s="67">
        <v>43621</v>
      </c>
      <c r="J734" s="118"/>
      <c r="K734" s="48"/>
      <c r="L734" s="48"/>
      <c r="M734" s="48"/>
      <c r="N734" s="119"/>
      <c r="O734" s="79"/>
      <c r="P734" s="48"/>
      <c r="Q734" s="48"/>
      <c r="R734" s="48"/>
      <c r="S734" s="48"/>
      <c r="T734" s="48"/>
    </row>
    <row r="735" spans="1:20" s="64" customFormat="1" ht="12.75" customHeight="1">
      <c r="A735" s="51">
        <v>43646</v>
      </c>
      <c r="B735" s="45">
        <v>211006</v>
      </c>
      <c r="C735" s="71">
        <v>538100</v>
      </c>
      <c r="D735" s="79">
        <v>51</v>
      </c>
      <c r="E735" s="63"/>
      <c r="F735" s="602" t="s">
        <v>632</v>
      </c>
      <c r="G735" s="169">
        <v>211</v>
      </c>
      <c r="H735" s="75" t="s">
        <v>190</v>
      </c>
      <c r="I735" s="67">
        <v>43621</v>
      </c>
      <c r="J735" s="118"/>
      <c r="K735" s="48"/>
      <c r="L735" s="48"/>
      <c r="M735" s="48"/>
      <c r="N735" s="119"/>
      <c r="O735" s="79"/>
      <c r="P735" s="48"/>
      <c r="Q735" s="48"/>
      <c r="R735" s="48"/>
      <c r="S735" s="48"/>
      <c r="T735" s="48"/>
    </row>
    <row r="736" spans="1:20" s="64" customFormat="1" ht="12.75" customHeight="1">
      <c r="A736" s="51">
        <v>43646</v>
      </c>
      <c r="B736" s="45">
        <v>211006</v>
      </c>
      <c r="C736" s="71">
        <v>501000</v>
      </c>
      <c r="D736" s="79">
        <v>73.959999999999994</v>
      </c>
      <c r="E736" s="63"/>
      <c r="F736" s="602" t="s">
        <v>1198</v>
      </c>
      <c r="G736" s="169">
        <v>211</v>
      </c>
      <c r="H736" s="75" t="s">
        <v>1199</v>
      </c>
      <c r="I736" s="67">
        <v>43621</v>
      </c>
      <c r="J736" s="118"/>
      <c r="K736" s="48"/>
      <c r="L736" s="48"/>
      <c r="M736" s="48"/>
      <c r="N736" s="119"/>
      <c r="O736" s="79"/>
      <c r="P736" s="48"/>
      <c r="Q736" s="48"/>
      <c r="R736" s="48"/>
      <c r="S736" s="48"/>
      <c r="T736" s="48"/>
    </row>
    <row r="737" spans="1:20" s="64" customFormat="1" ht="12.75" customHeight="1">
      <c r="A737" s="51">
        <v>43646</v>
      </c>
      <c r="B737" s="45">
        <v>211006</v>
      </c>
      <c r="C737" s="71">
        <v>379100</v>
      </c>
      <c r="D737" s="72">
        <v>1.5</v>
      </c>
      <c r="E737" s="72"/>
      <c r="F737" s="740" t="s">
        <v>1200</v>
      </c>
      <c r="G737" s="169">
        <v>211</v>
      </c>
      <c r="H737" s="75" t="s">
        <v>191</v>
      </c>
      <c r="I737" s="67">
        <v>43621</v>
      </c>
      <c r="J737" s="118"/>
      <c r="K737" s="48"/>
      <c r="L737" s="48"/>
      <c r="M737" s="48"/>
      <c r="N737" s="119"/>
      <c r="O737" s="79"/>
      <c r="P737" s="48"/>
      <c r="Q737" s="48"/>
      <c r="R737" s="48"/>
      <c r="S737" s="48"/>
      <c r="T737" s="48"/>
    </row>
    <row r="738" spans="1:20" s="64" customFormat="1" ht="12.75" customHeight="1">
      <c r="A738" s="51">
        <v>43646</v>
      </c>
      <c r="B738" s="45">
        <v>211006</v>
      </c>
      <c r="C738" s="71">
        <v>379200</v>
      </c>
      <c r="D738" s="72">
        <v>2.4</v>
      </c>
      <c r="E738" s="72"/>
      <c r="F738" s="740" t="s">
        <v>1201</v>
      </c>
      <c r="G738" s="169">
        <v>211</v>
      </c>
      <c r="H738" s="75" t="s">
        <v>192</v>
      </c>
      <c r="I738" s="67">
        <v>43621</v>
      </c>
      <c r="J738" s="118"/>
      <c r="K738" s="48"/>
      <c r="L738" s="48"/>
      <c r="M738" s="48"/>
      <c r="N738" s="119"/>
      <c r="O738" s="79"/>
      <c r="P738" s="48"/>
      <c r="Q738" s="48"/>
      <c r="R738" s="48"/>
      <c r="S738" s="48"/>
      <c r="T738" s="48"/>
    </row>
    <row r="739" spans="1:20" s="64" customFormat="1" ht="12.75" customHeight="1">
      <c r="A739" s="51">
        <v>43646</v>
      </c>
      <c r="B739" s="45">
        <v>211006</v>
      </c>
      <c r="C739" s="71">
        <v>538100</v>
      </c>
      <c r="D739" s="79">
        <v>51</v>
      </c>
      <c r="E739" s="63"/>
      <c r="F739" s="602" t="s">
        <v>632</v>
      </c>
      <c r="G739" s="169">
        <v>211</v>
      </c>
      <c r="H739" s="75" t="s">
        <v>193</v>
      </c>
      <c r="I739" s="67">
        <v>43622</v>
      </c>
      <c r="J739" s="118"/>
      <c r="K739" s="48"/>
      <c r="L739" s="48"/>
      <c r="M739" s="48"/>
      <c r="N739" s="119"/>
      <c r="O739" s="79"/>
      <c r="P739" s="48"/>
      <c r="Q739" s="48"/>
      <c r="R739" s="48"/>
      <c r="S739" s="48"/>
      <c r="T739" s="48"/>
    </row>
    <row r="740" spans="1:20" s="64" customFormat="1" ht="12.75" customHeight="1">
      <c r="A740" s="51">
        <v>43646</v>
      </c>
      <c r="B740" s="45">
        <v>211006</v>
      </c>
      <c r="C740" s="71">
        <v>518000</v>
      </c>
      <c r="D740" s="79">
        <v>200</v>
      </c>
      <c r="E740" s="63"/>
      <c r="F740" s="602" t="s">
        <v>633</v>
      </c>
      <c r="G740" s="169">
        <v>211</v>
      </c>
      <c r="H740" s="75" t="s">
        <v>194</v>
      </c>
      <c r="I740" s="67">
        <v>43622</v>
      </c>
      <c r="J740" s="118"/>
      <c r="K740" s="48"/>
      <c r="L740" s="48"/>
      <c r="M740" s="48"/>
      <c r="N740" s="119"/>
      <c r="O740" s="79"/>
      <c r="P740" s="48"/>
      <c r="Q740" s="48"/>
      <c r="R740" s="48"/>
      <c r="S740" s="48"/>
      <c r="T740" s="48"/>
    </row>
    <row r="741" spans="1:20" s="48" customFormat="1" ht="12.75" customHeight="1">
      <c r="A741" s="51">
        <v>43646</v>
      </c>
      <c r="B741" s="45">
        <v>211006</v>
      </c>
      <c r="C741" s="71">
        <v>366000</v>
      </c>
      <c r="D741" s="79">
        <v>1036.58</v>
      </c>
      <c r="E741" s="308"/>
      <c r="F741" s="602" t="s">
        <v>435</v>
      </c>
      <c r="G741" s="169">
        <v>211</v>
      </c>
      <c r="H741" s="75" t="s">
        <v>181</v>
      </c>
      <c r="I741" s="76">
        <v>43626</v>
      </c>
    </row>
    <row r="742" spans="1:20" s="64" customFormat="1" ht="12.75" customHeight="1">
      <c r="A742" s="51">
        <v>43646</v>
      </c>
      <c r="B742" s="45">
        <v>211006</v>
      </c>
      <c r="C742" s="71">
        <v>501000</v>
      </c>
      <c r="D742" s="79">
        <v>15.99</v>
      </c>
      <c r="E742" s="308"/>
      <c r="F742" s="602" t="s">
        <v>643</v>
      </c>
      <c r="G742" s="169">
        <v>211</v>
      </c>
      <c r="H742" s="75" t="s">
        <v>195</v>
      </c>
      <c r="I742" s="67">
        <v>43627</v>
      </c>
      <c r="M742" s="48"/>
      <c r="N742" s="119"/>
      <c r="O742" s="79"/>
      <c r="P742" s="48"/>
      <c r="Q742" s="48"/>
      <c r="R742" s="48"/>
      <c r="S742" s="48"/>
      <c r="T742" s="48"/>
    </row>
    <row r="743" spans="1:20" s="48" customFormat="1" ht="12.75" customHeight="1">
      <c r="A743" s="51">
        <v>43646</v>
      </c>
      <c r="B743" s="45">
        <v>211006</v>
      </c>
      <c r="C743" s="71">
        <v>602000</v>
      </c>
      <c r="D743" s="79"/>
      <c r="E743" s="72">
        <v>1000</v>
      </c>
      <c r="F743" s="602" t="s">
        <v>1168</v>
      </c>
      <c r="G743" s="169">
        <v>211</v>
      </c>
      <c r="H743" s="75" t="s">
        <v>216</v>
      </c>
      <c r="I743" s="67">
        <v>43627</v>
      </c>
      <c r="J743" s="67"/>
      <c r="K743" s="120"/>
      <c r="L743" s="121"/>
      <c r="M743" s="79"/>
      <c r="N743" s="79"/>
    </row>
    <row r="744" spans="1:20" s="64" customFormat="1" ht="12.75" customHeight="1">
      <c r="A744" s="51">
        <v>43646</v>
      </c>
      <c r="B744" s="45">
        <v>211006</v>
      </c>
      <c r="C744" s="71">
        <v>518000</v>
      </c>
      <c r="D744" s="79">
        <v>1.9</v>
      </c>
      <c r="E744" s="72"/>
      <c r="F744" s="602" t="s">
        <v>50</v>
      </c>
      <c r="G744" s="169">
        <v>211</v>
      </c>
      <c r="H744" s="75" t="s">
        <v>1210</v>
      </c>
      <c r="I744" s="67">
        <v>43628</v>
      </c>
      <c r="M744" s="48"/>
      <c r="N744" s="119"/>
      <c r="O744" s="79"/>
      <c r="P744" s="48"/>
      <c r="Q744" s="48"/>
      <c r="R744" s="48"/>
      <c r="S744" s="48"/>
      <c r="T744" s="48"/>
    </row>
    <row r="745" spans="1:20" s="48" customFormat="1" ht="12.75" customHeight="1">
      <c r="A745" s="51">
        <v>43646</v>
      </c>
      <c r="B745" s="45">
        <v>211006</v>
      </c>
      <c r="C745" s="71">
        <v>518000</v>
      </c>
      <c r="D745" s="79">
        <v>3.6</v>
      </c>
      <c r="E745" s="308"/>
      <c r="F745" s="602" t="s">
        <v>50</v>
      </c>
      <c r="G745" s="169">
        <v>211</v>
      </c>
      <c r="H745" s="75" t="s">
        <v>196</v>
      </c>
      <c r="I745" s="67">
        <v>43629</v>
      </c>
      <c r="K745" s="98">
        <v>9.1999999999999993</v>
      </c>
      <c r="L745" s="98">
        <f>K745*80%</f>
        <v>7.3599999999999994</v>
      </c>
      <c r="M745" s="98">
        <f>K745*20%</f>
        <v>1.8399999999999999</v>
      </c>
    </row>
    <row r="746" spans="1:20" s="132" customFormat="1" ht="12.75" customHeight="1">
      <c r="A746" s="51">
        <v>43646</v>
      </c>
      <c r="B746" s="45">
        <v>211006</v>
      </c>
      <c r="C746" s="71">
        <v>538100</v>
      </c>
      <c r="D746" s="79">
        <v>51</v>
      </c>
      <c r="E746" s="72"/>
      <c r="F746" s="602" t="s">
        <v>632</v>
      </c>
      <c r="G746" s="169">
        <v>211</v>
      </c>
      <c r="H746" s="75" t="s">
        <v>197</v>
      </c>
      <c r="I746" s="67">
        <v>43630</v>
      </c>
      <c r="J746" s="67"/>
      <c r="K746" s="119"/>
      <c r="L746" s="79"/>
      <c r="M746" s="135">
        <f>SUM(L745:M745)</f>
        <v>9.1999999999999993</v>
      </c>
      <c r="N746" s="119"/>
      <c r="O746" s="79"/>
      <c r="P746" s="48"/>
      <c r="Q746" s="48"/>
      <c r="R746" s="48"/>
      <c r="S746" s="48"/>
      <c r="T746" s="48"/>
    </row>
    <row r="747" spans="1:20" s="132" customFormat="1" ht="12.75" customHeight="1">
      <c r="A747" s="51">
        <v>43646</v>
      </c>
      <c r="B747" s="45">
        <v>211006</v>
      </c>
      <c r="C747" s="71">
        <v>261000</v>
      </c>
      <c r="D747" s="79"/>
      <c r="E747" s="72">
        <v>300</v>
      </c>
      <c r="F747" s="602" t="s">
        <v>69</v>
      </c>
      <c r="G747" s="169">
        <v>211</v>
      </c>
      <c r="H747" s="75" t="s">
        <v>218</v>
      </c>
      <c r="I747" s="67">
        <v>43634</v>
      </c>
      <c r="J747" s="67"/>
      <c r="K747" s="120"/>
      <c r="L747" s="26"/>
      <c r="N747" s="119"/>
      <c r="O747" s="79"/>
      <c r="P747" s="48"/>
      <c r="Q747" s="48"/>
      <c r="R747" s="48"/>
      <c r="S747" s="48"/>
      <c r="T747" s="48"/>
    </row>
    <row r="748" spans="1:20" s="48" customFormat="1" ht="12.75" customHeight="1">
      <c r="A748" s="51">
        <v>43646</v>
      </c>
      <c r="B748" s="45">
        <v>211006</v>
      </c>
      <c r="C748" s="71">
        <v>538100</v>
      </c>
      <c r="D748" s="79">
        <v>66</v>
      </c>
      <c r="E748" s="63"/>
      <c r="F748" s="602" t="s">
        <v>632</v>
      </c>
      <c r="G748" s="169">
        <v>211</v>
      </c>
      <c r="H748" s="75" t="s">
        <v>198</v>
      </c>
      <c r="I748" s="67">
        <v>43636</v>
      </c>
      <c r="J748" s="67"/>
      <c r="K748" s="120"/>
      <c r="L748" s="121"/>
      <c r="M748" s="79"/>
      <c r="N748" s="79"/>
    </row>
    <row r="749" spans="1:20" s="48" customFormat="1" ht="12.75" customHeight="1">
      <c r="A749" s="51">
        <v>43646</v>
      </c>
      <c r="B749" s="45">
        <v>211006</v>
      </c>
      <c r="C749" s="71">
        <v>538100</v>
      </c>
      <c r="D749" s="79">
        <v>51</v>
      </c>
      <c r="E749" s="63"/>
      <c r="F749" s="602" t="s">
        <v>632</v>
      </c>
      <c r="G749" s="169">
        <v>211</v>
      </c>
      <c r="H749" s="75" t="s">
        <v>199</v>
      </c>
      <c r="I749" s="67">
        <v>43636</v>
      </c>
    </row>
    <row r="750" spans="1:20" s="48" customFormat="1" ht="12.75" customHeight="1">
      <c r="A750" s="51">
        <v>43646</v>
      </c>
      <c r="B750" s="45">
        <v>211006</v>
      </c>
      <c r="C750" s="71">
        <v>501221</v>
      </c>
      <c r="D750" s="79">
        <v>46.81</v>
      </c>
      <c r="E750" s="63"/>
      <c r="F750" s="602" t="s">
        <v>39</v>
      </c>
      <c r="G750" s="169">
        <v>211</v>
      </c>
      <c r="H750" s="75" t="s">
        <v>200</v>
      </c>
      <c r="I750" s="76">
        <v>43636</v>
      </c>
      <c r="J750" s="67"/>
      <c r="K750" s="120"/>
      <c r="L750" s="121"/>
      <c r="M750" s="79"/>
      <c r="N750" s="79"/>
    </row>
    <row r="751" spans="1:20" s="64" customFormat="1" ht="12.75" customHeight="1">
      <c r="A751" s="51">
        <v>43646</v>
      </c>
      <c r="B751" s="45">
        <v>211006</v>
      </c>
      <c r="C751" s="71">
        <v>501900</v>
      </c>
      <c r="D751" s="79">
        <v>11.7</v>
      </c>
      <c r="E751" s="63"/>
      <c r="F751" s="602" t="s">
        <v>1194</v>
      </c>
      <c r="G751" s="169">
        <v>211</v>
      </c>
      <c r="H751" s="75" t="s">
        <v>200</v>
      </c>
      <c r="I751" s="76">
        <v>43636</v>
      </c>
      <c r="J751" s="67"/>
      <c r="K751" s="120"/>
      <c r="L751" s="121"/>
      <c r="M751" s="79"/>
      <c r="N751" s="79"/>
      <c r="O751" s="48"/>
      <c r="P751" s="48"/>
      <c r="Q751" s="48"/>
      <c r="R751" s="48"/>
      <c r="S751" s="48"/>
      <c r="T751" s="48"/>
    </row>
    <row r="752" spans="1:20" s="48" customFormat="1" ht="12.75" customHeight="1">
      <c r="A752" s="51">
        <v>43646</v>
      </c>
      <c r="B752" s="45">
        <v>211006</v>
      </c>
      <c r="C752" s="71">
        <v>501222</v>
      </c>
      <c r="D752" s="79">
        <v>36.81</v>
      </c>
      <c r="E752" s="308"/>
      <c r="F752" s="602" t="s">
        <v>1185</v>
      </c>
      <c r="G752" s="169">
        <v>211</v>
      </c>
      <c r="H752" s="75" t="s">
        <v>201</v>
      </c>
      <c r="I752" s="76">
        <v>43638</v>
      </c>
      <c r="J752" s="67"/>
      <c r="K752" s="120"/>
      <c r="L752" s="121"/>
      <c r="M752" s="79"/>
      <c r="N752" s="79"/>
    </row>
    <row r="753" spans="1:15" s="48" customFormat="1" ht="12.75" customHeight="1">
      <c r="A753" s="51">
        <v>43646</v>
      </c>
      <c r="B753" s="45">
        <v>211006</v>
      </c>
      <c r="C753" s="71">
        <v>501900</v>
      </c>
      <c r="D753" s="79">
        <v>9.1999999999999993</v>
      </c>
      <c r="E753" s="72"/>
      <c r="F753" s="602" t="s">
        <v>1192</v>
      </c>
      <c r="G753" s="169">
        <v>211</v>
      </c>
      <c r="H753" s="75" t="s">
        <v>201</v>
      </c>
      <c r="I753" s="76">
        <v>43638</v>
      </c>
      <c r="J753" s="67"/>
      <c r="K753" s="120"/>
      <c r="L753" s="121"/>
      <c r="M753" s="79"/>
      <c r="N753" s="79"/>
    </row>
    <row r="754" spans="1:15" s="48" customFormat="1" ht="12.75" customHeight="1">
      <c r="A754" s="51">
        <v>43646</v>
      </c>
      <c r="B754" s="45">
        <v>211006</v>
      </c>
      <c r="C754" s="71">
        <v>538000</v>
      </c>
      <c r="D754" s="79">
        <v>7.36</v>
      </c>
      <c r="E754" s="72"/>
      <c r="F754" s="602" t="s">
        <v>1211</v>
      </c>
      <c r="G754" s="169">
        <v>211</v>
      </c>
      <c r="H754" s="75" t="s">
        <v>201</v>
      </c>
      <c r="I754" s="76">
        <v>43638</v>
      </c>
      <c r="J754" s="67"/>
      <c r="K754" s="120"/>
      <c r="L754" s="121"/>
      <c r="M754" s="79"/>
      <c r="N754" s="79"/>
    </row>
    <row r="755" spans="1:15" s="48" customFormat="1" ht="12.75" customHeight="1">
      <c r="A755" s="51">
        <v>43646</v>
      </c>
      <c r="B755" s="45">
        <v>211006</v>
      </c>
      <c r="C755" s="71">
        <v>538900</v>
      </c>
      <c r="D755" s="79">
        <v>1.84</v>
      </c>
      <c r="E755" s="72"/>
      <c r="F755" s="602" t="s">
        <v>1212</v>
      </c>
      <c r="G755" s="169">
        <v>211</v>
      </c>
      <c r="H755" s="75" t="s">
        <v>201</v>
      </c>
      <c r="I755" s="76">
        <v>43638</v>
      </c>
      <c r="J755" s="67"/>
      <c r="K755" s="120"/>
      <c r="L755" s="121"/>
      <c r="M755" s="79"/>
      <c r="N755" s="79"/>
    </row>
    <row r="756" spans="1:15" s="48" customFormat="1" ht="12.75" customHeight="1">
      <c r="A756" s="51">
        <v>43646</v>
      </c>
      <c r="B756" s="45">
        <v>211006</v>
      </c>
      <c r="C756" s="71">
        <v>538200</v>
      </c>
      <c r="D756" s="79">
        <v>8</v>
      </c>
      <c r="E756" s="72"/>
      <c r="F756" s="602" t="s">
        <v>631</v>
      </c>
      <c r="G756" s="169">
        <v>211</v>
      </c>
      <c r="H756" s="75" t="s">
        <v>202</v>
      </c>
      <c r="I756" s="76">
        <v>43642</v>
      </c>
      <c r="J756" s="67"/>
      <c r="K756" s="120"/>
      <c r="L756" s="121"/>
      <c r="M756" s="79"/>
      <c r="N756" s="79"/>
    </row>
    <row r="757" spans="1:15" s="59" customFormat="1" ht="12.75" customHeight="1">
      <c r="A757" s="51">
        <v>43646</v>
      </c>
      <c r="B757" s="109">
        <v>3006</v>
      </c>
      <c r="C757" s="25">
        <v>379100</v>
      </c>
      <c r="D757" s="8"/>
      <c r="E757" s="8">
        <v>157.5</v>
      </c>
      <c r="F757" s="748" t="s">
        <v>1170</v>
      </c>
      <c r="G757" s="55">
        <v>501</v>
      </c>
      <c r="H757" s="50" t="s">
        <v>183</v>
      </c>
      <c r="I757" s="51">
        <v>43621</v>
      </c>
      <c r="J757" s="67"/>
      <c r="K757" s="120"/>
      <c r="L757" s="121"/>
      <c r="M757" s="79"/>
      <c r="N757" s="79"/>
      <c r="O757" s="48"/>
    </row>
    <row r="758" spans="1:15" s="59" customFormat="1" ht="12.75" customHeight="1">
      <c r="A758" s="51">
        <v>43646</v>
      </c>
      <c r="B758" s="109">
        <v>3006</v>
      </c>
      <c r="C758" s="25">
        <v>501000</v>
      </c>
      <c r="D758" s="8">
        <v>157.5</v>
      </c>
      <c r="E758" s="8"/>
      <c r="F758" s="748" t="s">
        <v>1170</v>
      </c>
      <c r="G758" s="55">
        <v>379</v>
      </c>
      <c r="H758" s="50" t="s">
        <v>183</v>
      </c>
      <c r="I758" s="51">
        <v>43621</v>
      </c>
      <c r="J758" s="67"/>
      <c r="K758" s="120"/>
      <c r="L758" s="121"/>
      <c r="M758" s="79"/>
      <c r="N758" s="79"/>
      <c r="O758" s="48"/>
    </row>
    <row r="759" spans="1:15" s="59" customFormat="1" ht="12.75" customHeight="1">
      <c r="A759" s="51">
        <v>43646</v>
      </c>
      <c r="B759" s="109">
        <v>3006</v>
      </c>
      <c r="C759" s="25">
        <v>379200</v>
      </c>
      <c r="D759" s="8"/>
      <c r="E759" s="8">
        <v>172.8</v>
      </c>
      <c r="F759" s="748" t="s">
        <v>1171</v>
      </c>
      <c r="G759" s="55">
        <v>501</v>
      </c>
      <c r="H759" s="50" t="s">
        <v>183</v>
      </c>
      <c r="I759" s="51">
        <v>43621</v>
      </c>
      <c r="J759" s="67"/>
      <c r="K759" s="120"/>
      <c r="L759" s="121"/>
      <c r="M759" s="79"/>
      <c r="N759" s="79"/>
      <c r="O759" s="48"/>
    </row>
    <row r="760" spans="1:15" s="59" customFormat="1" ht="12.75" customHeight="1">
      <c r="A760" s="51">
        <v>43646</v>
      </c>
      <c r="B760" s="109">
        <v>3006</v>
      </c>
      <c r="C760" s="25">
        <v>501000</v>
      </c>
      <c r="D760" s="8">
        <v>172.8</v>
      </c>
      <c r="E760" s="8"/>
      <c r="F760" s="748" t="s">
        <v>1171</v>
      </c>
      <c r="G760" s="55">
        <v>379</v>
      </c>
      <c r="H760" s="50" t="s">
        <v>183</v>
      </c>
      <c r="I760" s="51">
        <v>43621</v>
      </c>
      <c r="J760" s="67"/>
      <c r="K760" s="120"/>
      <c r="L760" s="121"/>
      <c r="M760" s="79"/>
      <c r="N760" s="79"/>
      <c r="O760" s="48"/>
    </row>
    <row r="761" spans="1:15" s="59" customFormat="1" ht="12.75" customHeight="1">
      <c r="A761" s="51">
        <v>43646</v>
      </c>
      <c r="B761" s="109">
        <v>3006</v>
      </c>
      <c r="C761" s="46">
        <v>82000</v>
      </c>
      <c r="D761" s="107"/>
      <c r="E761" s="107">
        <v>379</v>
      </c>
      <c r="F761" s="750" t="s">
        <v>63</v>
      </c>
      <c r="G761" s="49">
        <v>551</v>
      </c>
      <c r="H761" s="50" t="s">
        <v>183</v>
      </c>
      <c r="I761" s="51">
        <v>43646</v>
      </c>
      <c r="J761" s="67"/>
      <c r="K761" s="120"/>
      <c r="L761" s="121"/>
      <c r="M761" s="79"/>
      <c r="N761" s="79"/>
      <c r="O761" s="48"/>
    </row>
    <row r="762" spans="1:15" s="59" customFormat="1" ht="12.75" customHeight="1">
      <c r="A762" s="51">
        <v>43646</v>
      </c>
      <c r="B762" s="109">
        <v>3006</v>
      </c>
      <c r="C762" s="46">
        <v>551000</v>
      </c>
      <c r="D762" s="107">
        <v>303.2</v>
      </c>
      <c r="E762" s="107"/>
      <c r="F762" s="750" t="s">
        <v>64</v>
      </c>
      <c r="G762" s="49">
        <v>82</v>
      </c>
      <c r="H762" s="50" t="s">
        <v>183</v>
      </c>
      <c r="I762" s="51">
        <v>43646</v>
      </c>
      <c r="J762" s="118"/>
      <c r="K762" s="98">
        <v>59.13</v>
      </c>
      <c r="L762" s="98">
        <f>K762*80%</f>
        <v>47.304000000000002</v>
      </c>
      <c r="M762" s="98">
        <f>K762*20%</f>
        <v>11.826000000000001</v>
      </c>
      <c r="O762" s="48"/>
    </row>
    <row r="763" spans="1:15" s="59" customFormat="1" ht="12.75" customHeight="1">
      <c r="A763" s="51">
        <v>43646</v>
      </c>
      <c r="B763" s="109">
        <v>3006</v>
      </c>
      <c r="C763" s="46">
        <v>551900</v>
      </c>
      <c r="D763" s="107">
        <v>75.8</v>
      </c>
      <c r="E763" s="107"/>
      <c r="F763" s="750" t="s">
        <v>65</v>
      </c>
      <c r="G763" s="49">
        <v>82</v>
      </c>
      <c r="H763" s="50" t="s">
        <v>183</v>
      </c>
      <c r="I763" s="51">
        <v>43646</v>
      </c>
      <c r="J763" s="118"/>
      <c r="K763" s="119"/>
      <c r="L763" s="79"/>
      <c r="M763" s="135">
        <f>SUM(L762:M762)</f>
        <v>59.13</v>
      </c>
    </row>
    <row r="764" spans="1:15" s="59" customFormat="1" ht="12.75" customHeight="1">
      <c r="A764" s="51">
        <v>43646</v>
      </c>
      <c r="B764" s="109">
        <v>3006</v>
      </c>
      <c r="C764" s="46">
        <v>82000</v>
      </c>
      <c r="D764" s="107"/>
      <c r="E764" s="107">
        <v>36</v>
      </c>
      <c r="F764" s="750" t="s">
        <v>1275</v>
      </c>
      <c r="G764" s="49">
        <v>551</v>
      </c>
      <c r="H764" s="50" t="s">
        <v>183</v>
      </c>
      <c r="I764" s="51">
        <v>43646</v>
      </c>
      <c r="J764" s="118"/>
    </row>
    <row r="765" spans="1:15" s="59" customFormat="1" ht="12.75" customHeight="1">
      <c r="A765" s="51">
        <v>43646</v>
      </c>
      <c r="B765" s="109">
        <v>3006</v>
      </c>
      <c r="C765" s="46">
        <v>551000</v>
      </c>
      <c r="D765" s="107">
        <v>36</v>
      </c>
      <c r="E765" s="107"/>
      <c r="F765" s="750" t="s">
        <v>1275</v>
      </c>
      <c r="G765" s="49">
        <v>82</v>
      </c>
      <c r="H765" s="50" t="s">
        <v>183</v>
      </c>
      <c r="I765" s="51">
        <v>43646</v>
      </c>
      <c r="J765" s="118"/>
    </row>
    <row r="766" spans="1:15" s="59" customFormat="1" ht="12.75" customHeight="1">
      <c r="A766" s="51">
        <v>43646</v>
      </c>
      <c r="B766" s="109">
        <v>3006</v>
      </c>
      <c r="C766" s="46">
        <v>379000</v>
      </c>
      <c r="D766" s="107"/>
      <c r="E766" s="107">
        <v>275.95999999999998</v>
      </c>
      <c r="F766" s="749" t="s">
        <v>677</v>
      </c>
      <c r="G766" s="49">
        <v>568</v>
      </c>
      <c r="H766" s="50" t="s">
        <v>183</v>
      </c>
      <c r="I766" s="51">
        <v>43630</v>
      </c>
      <c r="J766" s="52"/>
    </row>
    <row r="767" spans="1:15" s="59" customFormat="1" ht="12.75" customHeight="1">
      <c r="A767" s="51">
        <v>43646</v>
      </c>
      <c r="B767" s="109">
        <v>3006</v>
      </c>
      <c r="C767" s="46">
        <v>548100</v>
      </c>
      <c r="D767" s="107">
        <v>204.42</v>
      </c>
      <c r="E767" s="107"/>
      <c r="F767" s="749" t="s">
        <v>679</v>
      </c>
      <c r="G767" s="49">
        <v>379</v>
      </c>
      <c r="H767" s="50" t="s">
        <v>183</v>
      </c>
      <c r="I767" s="51">
        <v>43630</v>
      </c>
      <c r="J767" s="52"/>
    </row>
    <row r="768" spans="1:15" s="59" customFormat="1" ht="12.75" customHeight="1">
      <c r="A768" s="51">
        <v>43646</v>
      </c>
      <c r="B768" s="109">
        <v>3006</v>
      </c>
      <c r="C768" s="46">
        <v>548901</v>
      </c>
      <c r="D768" s="107">
        <v>51.1</v>
      </c>
      <c r="E768" s="107"/>
      <c r="F768" s="749" t="s">
        <v>678</v>
      </c>
      <c r="G768" s="49">
        <v>379</v>
      </c>
      <c r="H768" s="50" t="s">
        <v>183</v>
      </c>
      <c r="I768" s="51">
        <v>43630</v>
      </c>
      <c r="J768" s="52"/>
    </row>
    <row r="769" spans="1:15" s="59" customFormat="1" ht="12.75" customHeight="1">
      <c r="A769" s="51">
        <v>43646</v>
      </c>
      <c r="B769" s="109">
        <v>3006</v>
      </c>
      <c r="C769" s="46">
        <v>538000</v>
      </c>
      <c r="D769" s="107">
        <v>16.350000000000001</v>
      </c>
      <c r="E769" s="107"/>
      <c r="F769" s="749" t="s">
        <v>680</v>
      </c>
      <c r="G769" s="49">
        <v>379</v>
      </c>
      <c r="H769" s="50" t="s">
        <v>183</v>
      </c>
      <c r="I769" s="51">
        <v>43630</v>
      </c>
      <c r="J769" s="52"/>
    </row>
    <row r="770" spans="1:15" s="59" customFormat="1" ht="12.75" customHeight="1">
      <c r="A770" s="51">
        <v>43646</v>
      </c>
      <c r="B770" s="109">
        <v>3006</v>
      </c>
      <c r="C770" s="46">
        <v>538900</v>
      </c>
      <c r="D770" s="107">
        <v>4.09</v>
      </c>
      <c r="E770" s="107"/>
      <c r="F770" s="749" t="s">
        <v>681</v>
      </c>
      <c r="G770" s="49">
        <v>379</v>
      </c>
      <c r="H770" s="50" t="s">
        <v>183</v>
      </c>
      <c r="I770" s="51">
        <v>43630</v>
      </c>
      <c r="J770" s="52"/>
    </row>
    <row r="771" spans="1:15" s="59" customFormat="1" ht="12.75" customHeight="1">
      <c r="A771" s="51">
        <v>43646</v>
      </c>
      <c r="B771" s="109">
        <v>3006</v>
      </c>
      <c r="C771" s="25">
        <v>379000</v>
      </c>
      <c r="D771" s="8"/>
      <c r="E771" s="8">
        <v>59.13</v>
      </c>
      <c r="F771" s="749" t="s">
        <v>691</v>
      </c>
      <c r="G771" s="55">
        <v>548</v>
      </c>
      <c r="H771" s="50" t="s">
        <v>183</v>
      </c>
      <c r="I771" s="51">
        <v>43630</v>
      </c>
      <c r="J771" s="67"/>
      <c r="K771" s="120"/>
      <c r="L771" s="121"/>
      <c r="M771" s="79"/>
      <c r="N771" s="79"/>
      <c r="O771" s="48"/>
    </row>
    <row r="772" spans="1:15" s="59" customFormat="1" ht="12.75" customHeight="1">
      <c r="A772" s="51">
        <v>43646</v>
      </c>
      <c r="B772" s="109">
        <v>3006</v>
      </c>
      <c r="C772" s="25">
        <v>548100</v>
      </c>
      <c r="D772" s="8">
        <v>47.3</v>
      </c>
      <c r="E772" s="8"/>
      <c r="F772" s="749" t="s">
        <v>692</v>
      </c>
      <c r="G772" s="55">
        <v>379</v>
      </c>
      <c r="H772" s="50" t="s">
        <v>183</v>
      </c>
      <c r="I772" s="51">
        <v>43630</v>
      </c>
      <c r="J772" s="67"/>
      <c r="K772" s="120"/>
      <c r="L772" s="121"/>
      <c r="M772" s="79"/>
      <c r="N772" s="79"/>
      <c r="O772" s="48"/>
    </row>
    <row r="773" spans="1:15" s="59" customFormat="1" ht="12.75" customHeight="1">
      <c r="A773" s="51">
        <v>43646</v>
      </c>
      <c r="B773" s="109">
        <v>3006</v>
      </c>
      <c r="C773" s="25">
        <v>548901</v>
      </c>
      <c r="D773" s="8">
        <v>11.83</v>
      </c>
      <c r="E773" s="8"/>
      <c r="F773" s="749" t="s">
        <v>693</v>
      </c>
      <c r="G773" s="55">
        <v>379</v>
      </c>
      <c r="H773" s="50" t="s">
        <v>183</v>
      </c>
      <c r="I773" s="51">
        <v>43630</v>
      </c>
      <c r="J773" s="67"/>
      <c r="K773" s="120"/>
      <c r="L773" s="121"/>
      <c r="M773" s="79"/>
      <c r="N773" s="79"/>
      <c r="O773" s="48"/>
    </row>
    <row r="774" spans="1:15" s="77" customFormat="1" ht="12.75" customHeight="1">
      <c r="A774" s="51">
        <v>43646</v>
      </c>
      <c r="B774" s="109">
        <v>3006</v>
      </c>
      <c r="C774" s="46">
        <v>321100</v>
      </c>
      <c r="D774" s="107"/>
      <c r="E774" s="107">
        <v>249.55</v>
      </c>
      <c r="F774" s="738" t="s">
        <v>544</v>
      </c>
      <c r="G774" s="55">
        <v>518</v>
      </c>
      <c r="H774" s="50" t="s">
        <v>183</v>
      </c>
      <c r="I774" s="51">
        <v>43631</v>
      </c>
    </row>
    <row r="775" spans="1:15" s="77" customFormat="1" ht="12.75" customHeight="1">
      <c r="A775" s="51">
        <v>43646</v>
      </c>
      <c r="B775" s="109">
        <v>3006</v>
      </c>
      <c r="C775" s="46">
        <v>518100</v>
      </c>
      <c r="D775" s="107">
        <v>249.55</v>
      </c>
      <c r="E775" s="107"/>
      <c r="F775" s="738" t="s">
        <v>545</v>
      </c>
      <c r="G775" s="55">
        <v>321</v>
      </c>
      <c r="H775" s="50" t="s">
        <v>183</v>
      </c>
      <c r="I775" s="51">
        <v>43631</v>
      </c>
    </row>
    <row r="776" spans="1:15" s="59" customFormat="1" ht="12.75" customHeight="1">
      <c r="A776" s="51">
        <v>43646</v>
      </c>
      <c r="B776" s="109">
        <v>3006</v>
      </c>
      <c r="C776" s="46">
        <v>431000</v>
      </c>
      <c r="D776" s="97">
        <v>317.95999999999998</v>
      </c>
      <c r="E776" s="97"/>
      <c r="F776" s="738" t="s">
        <v>1266</v>
      </c>
      <c r="G776" s="49">
        <v>428</v>
      </c>
      <c r="H776" s="50" t="s">
        <v>183</v>
      </c>
      <c r="I776" s="51">
        <v>43619</v>
      </c>
      <c r="J776" s="52"/>
    </row>
    <row r="777" spans="1:15" s="59" customFormat="1" ht="12.75" customHeight="1">
      <c r="A777" s="51">
        <v>43646</v>
      </c>
      <c r="B777" s="109">
        <v>3006</v>
      </c>
      <c r="C777" s="46">
        <v>428000</v>
      </c>
      <c r="D777" s="97"/>
      <c r="E777" s="97">
        <v>317.95999999999998</v>
      </c>
      <c r="F777" s="740" t="s">
        <v>1267</v>
      </c>
      <c r="G777" s="49">
        <v>431</v>
      </c>
      <c r="H777" s="50" t="s">
        <v>183</v>
      </c>
      <c r="I777" s="51">
        <v>43619</v>
      </c>
      <c r="J777" s="52"/>
    </row>
    <row r="778" spans="1:15" s="207" customFormat="1" ht="12.75" customHeight="1">
      <c r="A778" s="200"/>
      <c r="B778" s="201"/>
      <c r="C778" s="202"/>
      <c r="D778" s="208">
        <f>SUM(D654:D777)</f>
        <v>15550.059999999996</v>
      </c>
      <c r="E778" s="208">
        <f>SUM(E654:E777)</f>
        <v>15550.059999999996</v>
      </c>
      <c r="F778" s="751">
        <f>D778-E778</f>
        <v>0</v>
      </c>
      <c r="G778" s="205"/>
      <c r="H778" s="206"/>
      <c r="I778" s="200"/>
      <c r="J778" s="209"/>
      <c r="K778" s="210"/>
      <c r="L778" s="210"/>
      <c r="M778" s="210"/>
    </row>
    <row r="779" spans="1:15" s="48" customFormat="1" ht="12.75" customHeight="1">
      <c r="A779" s="51"/>
      <c r="B779" s="45"/>
      <c r="C779" s="46"/>
      <c r="D779" s="107"/>
      <c r="E779" s="107"/>
      <c r="F779" s="750"/>
      <c r="G779" s="49"/>
      <c r="H779" s="50"/>
      <c r="I779" s="51"/>
    </row>
    <row r="780" spans="1:15" s="48" customFormat="1" ht="12.75" customHeight="1">
      <c r="A780" s="167" t="s">
        <v>445</v>
      </c>
      <c r="B780" s="134"/>
      <c r="C780" s="46"/>
      <c r="D780" s="47"/>
      <c r="E780" s="47"/>
      <c r="F780" s="745"/>
      <c r="G780" s="49"/>
      <c r="H780" s="50"/>
      <c r="I780" s="51"/>
    </row>
    <row r="781" spans="1:15" s="48" customFormat="1" ht="12.75" customHeight="1">
      <c r="A781" s="51">
        <v>43677</v>
      </c>
      <c r="B781" s="114" t="s">
        <v>1113</v>
      </c>
      <c r="C781" s="46">
        <v>311000</v>
      </c>
      <c r="D781" s="107">
        <v>200</v>
      </c>
      <c r="E781" s="107"/>
      <c r="F781" s="740" t="s">
        <v>1148</v>
      </c>
      <c r="G781" s="55">
        <v>602</v>
      </c>
      <c r="H781" s="50" t="s">
        <v>1113</v>
      </c>
      <c r="I781" s="51">
        <v>43677</v>
      </c>
    </row>
    <row r="782" spans="1:15" s="48" customFormat="1" ht="12.75" customHeight="1">
      <c r="A782" s="51">
        <v>43677</v>
      </c>
      <c r="B782" s="114" t="s">
        <v>1113</v>
      </c>
      <c r="C782" s="46">
        <v>602000</v>
      </c>
      <c r="D782" s="107"/>
      <c r="E782" s="107">
        <v>200</v>
      </c>
      <c r="F782" s="740" t="s">
        <v>1148</v>
      </c>
      <c r="G782" s="55">
        <v>311</v>
      </c>
      <c r="H782" s="50" t="s">
        <v>1113</v>
      </c>
      <c r="I782" s="51">
        <v>43677</v>
      </c>
    </row>
    <row r="783" spans="1:15" s="48" customFormat="1" ht="12.75" customHeight="1">
      <c r="A783" s="51">
        <v>43677</v>
      </c>
      <c r="B783" s="114" t="s">
        <v>1114</v>
      </c>
      <c r="C783" s="46">
        <v>311000</v>
      </c>
      <c r="D783" s="107">
        <v>200</v>
      </c>
      <c r="E783" s="107"/>
      <c r="F783" s="740" t="s">
        <v>1149</v>
      </c>
      <c r="G783" s="55">
        <v>602</v>
      </c>
      <c r="H783" s="50" t="s">
        <v>1114</v>
      </c>
      <c r="I783" s="51">
        <v>43677</v>
      </c>
    </row>
    <row r="784" spans="1:15" s="48" customFormat="1" ht="12.75" customHeight="1">
      <c r="A784" s="51">
        <v>43677</v>
      </c>
      <c r="B784" s="114" t="s">
        <v>1114</v>
      </c>
      <c r="C784" s="46">
        <v>602000</v>
      </c>
      <c r="D784" s="107"/>
      <c r="E784" s="107">
        <v>200</v>
      </c>
      <c r="F784" s="740" t="s">
        <v>1149</v>
      </c>
      <c r="G784" s="55">
        <v>311</v>
      </c>
      <c r="H784" s="50" t="s">
        <v>1114</v>
      </c>
      <c r="I784" s="51">
        <v>43677</v>
      </c>
    </row>
    <row r="785" spans="1:17" s="48" customFormat="1" ht="12.75" customHeight="1">
      <c r="A785" s="51">
        <v>43677</v>
      </c>
      <c r="B785" s="114" t="s">
        <v>1115</v>
      </c>
      <c r="C785" s="46">
        <v>324000</v>
      </c>
      <c r="D785" s="107">
        <v>600</v>
      </c>
      <c r="E785" s="107"/>
      <c r="F785" s="740" t="s">
        <v>1087</v>
      </c>
      <c r="G785" s="55">
        <v>602</v>
      </c>
      <c r="H785" s="75" t="s">
        <v>1083</v>
      </c>
      <c r="I785" s="51">
        <v>43677</v>
      </c>
    </row>
    <row r="786" spans="1:17" s="48" customFormat="1" ht="12.75" customHeight="1">
      <c r="A786" s="51">
        <v>43677</v>
      </c>
      <c r="B786" s="114" t="s">
        <v>1115</v>
      </c>
      <c r="C786" s="46">
        <v>602000</v>
      </c>
      <c r="D786" s="107"/>
      <c r="E786" s="107">
        <v>600</v>
      </c>
      <c r="F786" s="740" t="s">
        <v>1087</v>
      </c>
      <c r="G786" s="55">
        <v>324</v>
      </c>
      <c r="H786" s="50" t="s">
        <v>1115</v>
      </c>
      <c r="I786" s="51">
        <v>43677</v>
      </c>
    </row>
    <row r="787" spans="1:17" s="48" customFormat="1" ht="12.75" customHeight="1">
      <c r="A787" s="51">
        <v>43677</v>
      </c>
      <c r="B787" s="109" t="s">
        <v>758</v>
      </c>
      <c r="C787" s="46">
        <v>321000</v>
      </c>
      <c r="D787" s="107"/>
      <c r="E787" s="107">
        <v>30</v>
      </c>
      <c r="F787" s="738" t="s">
        <v>14</v>
      </c>
      <c r="G787" s="55">
        <v>518</v>
      </c>
      <c r="H787" s="728" t="s">
        <v>758</v>
      </c>
      <c r="I787" s="76">
        <v>43671</v>
      </c>
      <c r="J787" s="114"/>
      <c r="K787" s="73"/>
      <c r="L787" s="115"/>
      <c r="M787" s="72"/>
      <c r="N787" s="73"/>
      <c r="O787" s="113"/>
      <c r="P787" s="29"/>
      <c r="Q787" s="99"/>
    </row>
    <row r="788" spans="1:17" s="48" customFormat="1" ht="12.75" customHeight="1">
      <c r="A788" s="51">
        <v>43677</v>
      </c>
      <c r="B788" s="109" t="s">
        <v>758</v>
      </c>
      <c r="C788" s="46">
        <v>518000</v>
      </c>
      <c r="D788" s="107">
        <v>30</v>
      </c>
      <c r="E788" s="107"/>
      <c r="F788" s="738" t="s">
        <v>762</v>
      </c>
      <c r="G788" s="55">
        <v>321</v>
      </c>
      <c r="H788" s="728" t="s">
        <v>758</v>
      </c>
      <c r="I788" s="76">
        <v>43671</v>
      </c>
      <c r="J788" s="114"/>
      <c r="K788" s="73"/>
      <c r="L788" s="115"/>
      <c r="M788" s="72"/>
      <c r="N788" s="73"/>
      <c r="O788" s="113"/>
      <c r="P788" s="29"/>
      <c r="Q788" s="99"/>
    </row>
    <row r="789" spans="1:17" s="48" customFormat="1" ht="12.75" customHeight="1">
      <c r="A789" s="51">
        <v>43677</v>
      </c>
      <c r="B789" s="109" t="s">
        <v>758</v>
      </c>
      <c r="C789" s="46">
        <v>315100</v>
      </c>
      <c r="D789" s="107">
        <v>1081.67</v>
      </c>
      <c r="E789" s="107"/>
      <c r="F789" s="740" t="s">
        <v>14</v>
      </c>
      <c r="G789" s="55">
        <v>602</v>
      </c>
      <c r="H789" s="728" t="s">
        <v>758</v>
      </c>
      <c r="I789" s="76">
        <v>43671</v>
      </c>
      <c r="J789" s="114"/>
      <c r="K789" s="73"/>
      <c r="L789" s="115"/>
      <c r="M789" s="117"/>
      <c r="N789" s="112"/>
      <c r="O789" s="113"/>
      <c r="P789" s="29"/>
      <c r="Q789" s="99"/>
    </row>
    <row r="790" spans="1:17" s="48" customFormat="1" ht="12.75" customHeight="1">
      <c r="A790" s="51">
        <v>43677</v>
      </c>
      <c r="B790" s="109" t="s">
        <v>758</v>
      </c>
      <c r="C790" s="46">
        <v>602100</v>
      </c>
      <c r="D790" s="107"/>
      <c r="E790" s="107">
        <v>1081.67</v>
      </c>
      <c r="F790" s="740" t="s">
        <v>763</v>
      </c>
      <c r="G790" s="55">
        <v>315</v>
      </c>
      <c r="H790" s="728" t="s">
        <v>758</v>
      </c>
      <c r="I790" s="76">
        <v>43671</v>
      </c>
      <c r="J790" s="52"/>
      <c r="K790" s="116"/>
      <c r="L790" s="111"/>
      <c r="M790" s="111"/>
      <c r="N790" s="112"/>
      <c r="O790" s="113"/>
      <c r="P790" s="29"/>
      <c r="Q790" s="99"/>
    </row>
    <row r="791" spans="1:17" s="48" customFormat="1" ht="12.75" customHeight="1">
      <c r="A791" s="51">
        <v>43677</v>
      </c>
      <c r="B791" s="109">
        <v>192054</v>
      </c>
      <c r="C791" s="46">
        <v>321000</v>
      </c>
      <c r="D791" s="107"/>
      <c r="E791" s="107">
        <v>36.61</v>
      </c>
      <c r="F791" s="738" t="s">
        <v>21</v>
      </c>
      <c r="G791" s="55">
        <v>518</v>
      </c>
      <c r="H791" s="50" t="s">
        <v>980</v>
      </c>
      <c r="I791" s="51">
        <v>43664</v>
      </c>
      <c r="P791" s="29"/>
      <c r="Q791" s="99"/>
    </row>
    <row r="792" spans="1:17" s="48" customFormat="1" ht="12.75" customHeight="1">
      <c r="A792" s="51">
        <v>43677</v>
      </c>
      <c r="B792" s="109">
        <v>192054</v>
      </c>
      <c r="C792" s="46">
        <v>518000</v>
      </c>
      <c r="D792" s="107">
        <v>36.61</v>
      </c>
      <c r="E792" s="107"/>
      <c r="F792" s="738" t="s">
        <v>976</v>
      </c>
      <c r="G792" s="55">
        <v>321</v>
      </c>
      <c r="H792" s="50" t="s">
        <v>980</v>
      </c>
      <c r="I792" s="51">
        <v>43664</v>
      </c>
      <c r="P792" s="29"/>
      <c r="Q792" s="99"/>
    </row>
    <row r="793" spans="1:17" s="48" customFormat="1" ht="12.75" customHeight="1">
      <c r="A793" s="51">
        <v>43677</v>
      </c>
      <c r="B793" s="109">
        <v>192055</v>
      </c>
      <c r="C793" s="46">
        <v>314000</v>
      </c>
      <c r="D793" s="107"/>
      <c r="E793" s="107">
        <v>228</v>
      </c>
      <c r="F793" s="738" t="s">
        <v>30</v>
      </c>
      <c r="G793" s="49">
        <v>518</v>
      </c>
      <c r="H793" s="50" t="s">
        <v>981</v>
      </c>
      <c r="I793" s="51">
        <v>43648</v>
      </c>
    </row>
    <row r="794" spans="1:17" s="48" customFormat="1" ht="12.75" customHeight="1">
      <c r="A794" s="51">
        <v>43677</v>
      </c>
      <c r="B794" s="109">
        <v>192055</v>
      </c>
      <c r="C794" s="46">
        <v>518000</v>
      </c>
      <c r="D794" s="107">
        <v>228</v>
      </c>
      <c r="E794" s="107"/>
      <c r="F794" s="738" t="s">
        <v>998</v>
      </c>
      <c r="G794" s="49">
        <v>314</v>
      </c>
      <c r="H794" s="50" t="s">
        <v>981</v>
      </c>
      <c r="I794" s="51">
        <v>43648</v>
      </c>
    </row>
    <row r="795" spans="1:17" s="48" customFormat="1" ht="12.75" customHeight="1">
      <c r="A795" s="51">
        <v>43677</v>
      </c>
      <c r="B795" s="109">
        <v>192056</v>
      </c>
      <c r="C795" s="46">
        <v>321000</v>
      </c>
      <c r="D795" s="107"/>
      <c r="E795" s="107">
        <v>130</v>
      </c>
      <c r="F795" s="738" t="s">
        <v>253</v>
      </c>
      <c r="G795" s="55">
        <v>518</v>
      </c>
      <c r="H795" s="50" t="s">
        <v>983</v>
      </c>
      <c r="I795" s="51">
        <v>43661</v>
      </c>
      <c r="J795" s="108"/>
      <c r="K795" s="110"/>
      <c r="L795" s="111"/>
      <c r="M795" s="111"/>
      <c r="N795" s="112"/>
      <c r="O795" s="113"/>
      <c r="P795" s="29"/>
      <c r="Q795" s="99"/>
    </row>
    <row r="796" spans="1:17" s="48" customFormat="1" ht="12.75" customHeight="1">
      <c r="A796" s="51">
        <v>43677</v>
      </c>
      <c r="B796" s="109">
        <v>192056</v>
      </c>
      <c r="C796" s="46">
        <v>518000</v>
      </c>
      <c r="D796" s="107">
        <v>130</v>
      </c>
      <c r="E796" s="107"/>
      <c r="F796" s="738" t="s">
        <v>982</v>
      </c>
      <c r="G796" s="55">
        <v>321</v>
      </c>
      <c r="H796" s="50" t="s">
        <v>983</v>
      </c>
      <c r="I796" s="51">
        <v>43661</v>
      </c>
      <c r="J796" s="108"/>
      <c r="K796" s="110"/>
      <c r="L796" s="111"/>
      <c r="M796" s="111"/>
      <c r="N796" s="112"/>
      <c r="O796" s="113"/>
      <c r="P796" s="29"/>
      <c r="Q796" s="99"/>
    </row>
    <row r="797" spans="1:17" s="48" customFormat="1" ht="12.75" customHeight="1">
      <c r="A797" s="51">
        <v>43677</v>
      </c>
      <c r="B797" s="109">
        <v>192057</v>
      </c>
      <c r="C797" s="46">
        <v>321000</v>
      </c>
      <c r="D797" s="107"/>
      <c r="E797" s="107">
        <v>45</v>
      </c>
      <c r="F797" s="738" t="s">
        <v>25</v>
      </c>
      <c r="G797" s="55">
        <v>518</v>
      </c>
      <c r="H797" s="50" t="s">
        <v>984</v>
      </c>
      <c r="I797" s="51">
        <v>43669</v>
      </c>
      <c r="P797" s="29"/>
      <c r="Q797" s="99"/>
    </row>
    <row r="798" spans="1:17" s="48" customFormat="1" ht="12.75" customHeight="1">
      <c r="A798" s="51">
        <v>43677</v>
      </c>
      <c r="B798" s="109">
        <v>192057</v>
      </c>
      <c r="C798" s="46">
        <v>518000</v>
      </c>
      <c r="D798" s="107">
        <v>45</v>
      </c>
      <c r="E798" s="107"/>
      <c r="F798" s="738" t="s">
        <v>977</v>
      </c>
      <c r="G798" s="55">
        <v>321</v>
      </c>
      <c r="H798" s="50" t="s">
        <v>984</v>
      </c>
      <c r="I798" s="51">
        <v>43669</v>
      </c>
      <c r="P798" s="29"/>
      <c r="Q798" s="99"/>
    </row>
    <row r="799" spans="1:17" s="48" customFormat="1" ht="12.75" customHeight="1">
      <c r="A799" s="51">
        <v>43677</v>
      </c>
      <c r="B799" s="109">
        <v>192058</v>
      </c>
      <c r="C799" s="46">
        <v>321000</v>
      </c>
      <c r="D799" s="107"/>
      <c r="E799" s="107">
        <v>150</v>
      </c>
      <c r="F799" s="738" t="s">
        <v>22</v>
      </c>
      <c r="G799" s="55">
        <v>314</v>
      </c>
      <c r="H799" s="50" t="s">
        <v>985</v>
      </c>
      <c r="I799" s="51">
        <v>43667</v>
      </c>
    </row>
    <row r="800" spans="1:17" s="48" customFormat="1" ht="12.75" customHeight="1">
      <c r="A800" s="51">
        <v>43677</v>
      </c>
      <c r="B800" s="109">
        <v>192058</v>
      </c>
      <c r="C800" s="46">
        <v>314000</v>
      </c>
      <c r="D800" s="107">
        <v>150</v>
      </c>
      <c r="E800" s="107"/>
      <c r="F800" s="738" t="s">
        <v>22</v>
      </c>
      <c r="G800" s="55">
        <v>321</v>
      </c>
      <c r="H800" s="50" t="s">
        <v>985</v>
      </c>
      <c r="I800" s="51">
        <v>43667</v>
      </c>
    </row>
    <row r="801" spans="1:17" s="48" customFormat="1" ht="12.75" customHeight="1">
      <c r="A801" s="51">
        <v>43677</v>
      </c>
      <c r="B801" s="109">
        <v>192059</v>
      </c>
      <c r="C801" s="46">
        <v>321000</v>
      </c>
      <c r="D801" s="107"/>
      <c r="E801" s="107">
        <v>150</v>
      </c>
      <c r="F801" s="738" t="s">
        <v>128</v>
      </c>
      <c r="G801" s="49">
        <v>518</v>
      </c>
      <c r="H801" s="50" t="s">
        <v>986</v>
      </c>
      <c r="I801" s="51">
        <v>43672</v>
      </c>
    </row>
    <row r="802" spans="1:17" s="48" customFormat="1" ht="12.75" customHeight="1">
      <c r="A802" s="51">
        <v>43677</v>
      </c>
      <c r="B802" s="109">
        <v>192059</v>
      </c>
      <c r="C802" s="46">
        <v>518000</v>
      </c>
      <c r="D802" s="107">
        <v>150</v>
      </c>
      <c r="E802" s="107"/>
      <c r="F802" s="738" t="s">
        <v>129</v>
      </c>
      <c r="G802" s="49">
        <v>321</v>
      </c>
      <c r="H802" s="50" t="s">
        <v>986</v>
      </c>
      <c r="I802" s="51">
        <v>43672</v>
      </c>
    </row>
    <row r="803" spans="1:17" s="48" customFormat="1" ht="12.75" customHeight="1">
      <c r="A803" s="51">
        <v>43677</v>
      </c>
      <c r="B803" s="109">
        <v>192060</v>
      </c>
      <c r="C803" s="46">
        <v>321000</v>
      </c>
      <c r="D803" s="107"/>
      <c r="E803" s="107">
        <v>13.6</v>
      </c>
      <c r="F803" s="738" t="s">
        <v>27</v>
      </c>
      <c r="G803" s="55">
        <v>379</v>
      </c>
      <c r="H803" s="50" t="s">
        <v>987</v>
      </c>
      <c r="I803" s="51">
        <v>43682</v>
      </c>
      <c r="N803" s="112"/>
      <c r="O803" s="113"/>
      <c r="P803" s="29"/>
      <c r="Q803" s="99"/>
    </row>
    <row r="804" spans="1:17" s="48" customFormat="1" ht="12.75" customHeight="1">
      <c r="A804" s="51">
        <v>43677</v>
      </c>
      <c r="B804" s="109">
        <v>192060</v>
      </c>
      <c r="C804" s="46">
        <v>379100</v>
      </c>
      <c r="D804" s="107">
        <v>6.5</v>
      </c>
      <c r="E804" s="107"/>
      <c r="F804" s="738" t="s">
        <v>1284</v>
      </c>
      <c r="G804" s="55">
        <v>321</v>
      </c>
      <c r="H804" s="50" t="s">
        <v>987</v>
      </c>
      <c r="I804" s="51">
        <v>43682</v>
      </c>
      <c r="N804" s="112"/>
      <c r="O804" s="113"/>
      <c r="P804" s="29"/>
      <c r="Q804" s="99"/>
    </row>
    <row r="805" spans="1:17" s="48" customFormat="1" ht="12.75" customHeight="1">
      <c r="A805" s="51">
        <v>43677</v>
      </c>
      <c r="B805" s="109">
        <v>192060</v>
      </c>
      <c r="C805" s="46">
        <v>379200</v>
      </c>
      <c r="D805" s="107">
        <v>7.1</v>
      </c>
      <c r="E805" s="107"/>
      <c r="F805" s="738" t="s">
        <v>1285</v>
      </c>
      <c r="G805" s="55">
        <v>321</v>
      </c>
      <c r="H805" s="50" t="s">
        <v>987</v>
      </c>
      <c r="I805" s="51">
        <v>43682</v>
      </c>
      <c r="N805" s="112"/>
      <c r="O805" s="113"/>
      <c r="P805" s="29"/>
      <c r="Q805" s="99"/>
    </row>
    <row r="806" spans="1:17" s="48" customFormat="1" ht="12.75" customHeight="1">
      <c r="A806" s="51">
        <v>43677</v>
      </c>
      <c r="B806" s="109">
        <v>192061</v>
      </c>
      <c r="C806" s="46">
        <v>321000</v>
      </c>
      <c r="D806" s="107"/>
      <c r="E806" s="107">
        <v>199.16</v>
      </c>
      <c r="F806" s="738" t="s">
        <v>152</v>
      </c>
      <c r="G806" s="55">
        <v>314</v>
      </c>
      <c r="H806" s="50" t="s">
        <v>988</v>
      </c>
      <c r="I806" s="51">
        <v>43668</v>
      </c>
    </row>
    <row r="807" spans="1:17" s="48" customFormat="1" ht="12.75" customHeight="1">
      <c r="A807" s="51">
        <v>43677</v>
      </c>
      <c r="B807" s="109">
        <v>192061</v>
      </c>
      <c r="C807" s="46">
        <v>314000</v>
      </c>
      <c r="D807" s="107">
        <v>199.16</v>
      </c>
      <c r="E807" s="107"/>
      <c r="F807" s="738" t="s">
        <v>152</v>
      </c>
      <c r="G807" s="55">
        <v>321</v>
      </c>
      <c r="H807" s="50" t="s">
        <v>988</v>
      </c>
      <c r="I807" s="51">
        <v>43668</v>
      </c>
    </row>
    <row r="808" spans="1:17" s="48" customFormat="1" ht="12.75" customHeight="1">
      <c r="A808" s="51">
        <v>43677</v>
      </c>
      <c r="B808" s="109">
        <v>192062</v>
      </c>
      <c r="C808" s="46">
        <v>321000</v>
      </c>
      <c r="D808" s="107"/>
      <c r="E808" s="107">
        <v>34.5</v>
      </c>
      <c r="F808" s="746" t="s">
        <v>27</v>
      </c>
      <c r="G808" s="55">
        <v>518</v>
      </c>
      <c r="H808" s="50" t="s">
        <v>989</v>
      </c>
      <c r="I808" s="51">
        <v>43682</v>
      </c>
      <c r="J808" s="52"/>
      <c r="K808" s="116"/>
      <c r="L808" s="111"/>
      <c r="M808" s="111"/>
      <c r="N808" s="112"/>
      <c r="O808" s="113"/>
      <c r="P808" s="29"/>
      <c r="Q808" s="99"/>
    </row>
    <row r="809" spans="1:17" s="48" customFormat="1" ht="12.75" customHeight="1">
      <c r="A809" s="51">
        <v>43677</v>
      </c>
      <c r="B809" s="109">
        <v>192062</v>
      </c>
      <c r="C809" s="46">
        <v>518000</v>
      </c>
      <c r="D809" s="107">
        <v>34.5</v>
      </c>
      <c r="E809" s="107"/>
      <c r="F809" s="746" t="s">
        <v>978</v>
      </c>
      <c r="G809" s="55">
        <v>321</v>
      </c>
      <c r="H809" s="50" t="s">
        <v>989</v>
      </c>
      <c r="I809" s="51">
        <v>43682</v>
      </c>
      <c r="J809" s="52"/>
      <c r="K809" s="116"/>
      <c r="L809" s="111"/>
      <c r="M809" s="111"/>
      <c r="N809" s="112"/>
      <c r="O809" s="113"/>
      <c r="P809" s="29"/>
      <c r="Q809" s="99"/>
    </row>
    <row r="810" spans="1:17" s="48" customFormat="1" ht="12.75" customHeight="1">
      <c r="A810" s="51">
        <v>43677</v>
      </c>
      <c r="B810" s="109">
        <v>192063</v>
      </c>
      <c r="C810" s="46">
        <v>321000</v>
      </c>
      <c r="D810" s="107"/>
      <c r="E810" s="107">
        <v>20.5</v>
      </c>
      <c r="F810" s="746" t="s">
        <v>27</v>
      </c>
      <c r="G810" s="55">
        <v>518</v>
      </c>
      <c r="H810" s="50" t="s">
        <v>990</v>
      </c>
      <c r="I810" s="51">
        <v>43682</v>
      </c>
      <c r="J810" s="52"/>
      <c r="K810" s="116"/>
      <c r="L810" s="111"/>
      <c r="M810" s="111"/>
      <c r="N810" s="112"/>
      <c r="O810" s="113"/>
      <c r="P810" s="29"/>
      <c r="Q810" s="99"/>
    </row>
    <row r="811" spans="1:17" s="48" customFormat="1" ht="12.75" customHeight="1">
      <c r="A811" s="51">
        <v>43677</v>
      </c>
      <c r="B811" s="109">
        <v>192063</v>
      </c>
      <c r="C811" s="46">
        <v>518000</v>
      </c>
      <c r="D811" s="107">
        <v>20.5</v>
      </c>
      <c r="E811" s="107"/>
      <c r="F811" s="746" t="s">
        <v>979</v>
      </c>
      <c r="G811" s="55">
        <v>321</v>
      </c>
      <c r="H811" s="50" t="s">
        <v>990</v>
      </c>
      <c r="I811" s="51">
        <v>43682</v>
      </c>
      <c r="J811" s="52"/>
      <c r="K811" s="116"/>
      <c r="L811" s="111"/>
      <c r="M811" s="111"/>
      <c r="N811" s="112"/>
      <c r="O811" s="113"/>
      <c r="P811" s="29"/>
      <c r="Q811" s="99"/>
    </row>
    <row r="812" spans="1:17" s="48" customFormat="1" ht="12.75" customHeight="1">
      <c r="A812" s="51">
        <v>43677</v>
      </c>
      <c r="B812" s="109">
        <v>192064</v>
      </c>
      <c r="C812" s="46">
        <v>314000</v>
      </c>
      <c r="D812" s="107"/>
      <c r="E812" s="107">
        <v>199.16</v>
      </c>
      <c r="F812" s="738" t="s">
        <v>152</v>
      </c>
      <c r="G812" s="55">
        <v>518</v>
      </c>
      <c r="H812" s="50" t="s">
        <v>991</v>
      </c>
      <c r="I812" s="51">
        <v>43669</v>
      </c>
    </row>
    <row r="813" spans="1:17" s="48" customFormat="1" ht="12.75" customHeight="1">
      <c r="A813" s="51">
        <v>43677</v>
      </c>
      <c r="B813" s="109">
        <v>192064</v>
      </c>
      <c r="C813" s="46">
        <v>518000</v>
      </c>
      <c r="D813" s="107">
        <v>199.16</v>
      </c>
      <c r="E813" s="107"/>
      <c r="F813" s="738" t="s">
        <v>153</v>
      </c>
      <c r="G813" s="55">
        <v>314</v>
      </c>
      <c r="H813" s="50" t="s">
        <v>991</v>
      </c>
      <c r="I813" s="51">
        <v>43669</v>
      </c>
    </row>
    <row r="814" spans="1:17" s="48" customFormat="1" ht="12.75" customHeight="1">
      <c r="A814" s="51">
        <v>43677</v>
      </c>
      <c r="B814" s="109">
        <v>192065</v>
      </c>
      <c r="C814" s="46">
        <v>314000</v>
      </c>
      <c r="D814" s="107"/>
      <c r="E814" s="107">
        <v>150</v>
      </c>
      <c r="F814" s="738" t="s">
        <v>22</v>
      </c>
      <c r="G814" s="55">
        <v>314</v>
      </c>
      <c r="H814" s="50" t="s">
        <v>1000</v>
      </c>
      <c r="I814" s="51">
        <v>43669</v>
      </c>
    </row>
    <row r="815" spans="1:17" s="48" customFormat="1" ht="12.75" customHeight="1">
      <c r="A815" s="51">
        <v>43677</v>
      </c>
      <c r="B815" s="109">
        <v>192065</v>
      </c>
      <c r="C815" s="46">
        <v>518000</v>
      </c>
      <c r="D815" s="107">
        <v>150</v>
      </c>
      <c r="E815" s="107"/>
      <c r="F815" s="738" t="s">
        <v>999</v>
      </c>
      <c r="G815" s="55">
        <v>321</v>
      </c>
      <c r="H815" s="50" t="s">
        <v>1000</v>
      </c>
      <c r="I815" s="51">
        <v>43669</v>
      </c>
      <c r="J815" s="108"/>
      <c r="K815" s="110"/>
      <c r="L815" s="111"/>
      <c r="M815" s="111"/>
      <c r="N815" s="112"/>
      <c r="O815" s="113"/>
      <c r="P815" s="29"/>
      <c r="Q815" s="99"/>
    </row>
    <row r="816" spans="1:17" s="59" customFormat="1" ht="12.75" customHeight="1">
      <c r="A816" s="51">
        <v>43677</v>
      </c>
      <c r="B816" s="109">
        <v>6006</v>
      </c>
      <c r="C816" s="46">
        <v>522000</v>
      </c>
      <c r="D816" s="107">
        <v>1300</v>
      </c>
      <c r="E816" s="107"/>
      <c r="F816" s="738" t="s">
        <v>446</v>
      </c>
      <c r="G816" s="49">
        <v>366</v>
      </c>
      <c r="H816" s="50" t="s">
        <v>142</v>
      </c>
      <c r="I816" s="51">
        <v>43656</v>
      </c>
      <c r="J816" s="52"/>
    </row>
    <row r="817" spans="1:10" s="59" customFormat="1" ht="12.75" customHeight="1">
      <c r="A817" s="51">
        <v>43677</v>
      </c>
      <c r="B817" s="109">
        <v>6006</v>
      </c>
      <c r="C817" s="46">
        <v>366000</v>
      </c>
      <c r="D817" s="107"/>
      <c r="E817" s="107">
        <v>1300</v>
      </c>
      <c r="F817" s="738" t="s">
        <v>446</v>
      </c>
      <c r="G817" s="49">
        <v>522</v>
      </c>
      <c r="H817" s="50" t="s">
        <v>142</v>
      </c>
      <c r="I817" s="51">
        <v>43656</v>
      </c>
      <c r="J817" s="52"/>
    </row>
    <row r="818" spans="1:10" s="59" customFormat="1" ht="12.75" customHeight="1">
      <c r="A818" s="51">
        <v>43677</v>
      </c>
      <c r="B818" s="109">
        <v>6006</v>
      </c>
      <c r="C818" s="46">
        <v>336100</v>
      </c>
      <c r="D818" s="107"/>
      <c r="E818" s="107">
        <v>52</v>
      </c>
      <c r="F818" s="738" t="s">
        <v>447</v>
      </c>
      <c r="G818" s="49">
        <v>366</v>
      </c>
      <c r="H818" s="50" t="s">
        <v>142</v>
      </c>
      <c r="I818" s="51">
        <v>43656</v>
      </c>
      <c r="J818" s="52"/>
    </row>
    <row r="819" spans="1:10" s="59" customFormat="1" ht="12.75" customHeight="1">
      <c r="A819" s="51">
        <v>43677</v>
      </c>
      <c r="B819" s="109">
        <v>6006</v>
      </c>
      <c r="C819" s="46">
        <v>336200</v>
      </c>
      <c r="D819" s="107"/>
      <c r="E819" s="107">
        <v>18.2</v>
      </c>
      <c r="F819" s="738" t="s">
        <v>448</v>
      </c>
      <c r="G819" s="49">
        <v>366</v>
      </c>
      <c r="H819" s="50" t="s">
        <v>142</v>
      </c>
      <c r="I819" s="51">
        <v>43656</v>
      </c>
      <c r="J819" s="52"/>
    </row>
    <row r="820" spans="1:10" s="59" customFormat="1" ht="12.75" customHeight="1">
      <c r="A820" s="51">
        <v>43677</v>
      </c>
      <c r="B820" s="109">
        <v>6006</v>
      </c>
      <c r="C820" s="46">
        <v>336200</v>
      </c>
      <c r="D820" s="107"/>
      <c r="E820" s="107">
        <v>52</v>
      </c>
      <c r="F820" s="738" t="s">
        <v>449</v>
      </c>
      <c r="G820" s="49">
        <v>366</v>
      </c>
      <c r="H820" s="50" t="s">
        <v>142</v>
      </c>
      <c r="I820" s="51">
        <v>43656</v>
      </c>
      <c r="J820" s="52"/>
    </row>
    <row r="821" spans="1:10" s="59" customFormat="1" ht="12.75" customHeight="1">
      <c r="A821" s="51">
        <v>43677</v>
      </c>
      <c r="B821" s="109">
        <v>6006</v>
      </c>
      <c r="C821" s="46">
        <v>336200</v>
      </c>
      <c r="D821" s="107"/>
      <c r="E821" s="107">
        <v>39</v>
      </c>
      <c r="F821" s="738" t="s">
        <v>450</v>
      </c>
      <c r="G821" s="49">
        <v>366</v>
      </c>
      <c r="H821" s="50" t="s">
        <v>142</v>
      </c>
      <c r="I821" s="51">
        <v>43656</v>
      </c>
      <c r="J821" s="52"/>
    </row>
    <row r="822" spans="1:10" s="59" customFormat="1" ht="12.75" customHeight="1">
      <c r="A822" s="51">
        <v>43677</v>
      </c>
      <c r="B822" s="109">
        <v>6006</v>
      </c>
      <c r="C822" s="46">
        <v>336200</v>
      </c>
      <c r="D822" s="107"/>
      <c r="E822" s="107">
        <v>13</v>
      </c>
      <c r="F822" s="738" t="s">
        <v>451</v>
      </c>
      <c r="G822" s="49">
        <v>366</v>
      </c>
      <c r="H822" s="50" t="s">
        <v>142</v>
      </c>
      <c r="I822" s="51">
        <v>43656</v>
      </c>
      <c r="J822" s="52"/>
    </row>
    <row r="823" spans="1:10" s="59" customFormat="1" ht="12.75" customHeight="1">
      <c r="A823" s="51">
        <v>43677</v>
      </c>
      <c r="B823" s="109">
        <v>6006</v>
      </c>
      <c r="C823" s="46">
        <v>342000</v>
      </c>
      <c r="D823" s="107"/>
      <c r="E823" s="107">
        <v>89.22</v>
      </c>
      <c r="F823" s="738" t="s">
        <v>452</v>
      </c>
      <c r="G823" s="49">
        <v>366</v>
      </c>
      <c r="H823" s="50" t="s">
        <v>142</v>
      </c>
      <c r="I823" s="51">
        <v>43656</v>
      </c>
      <c r="J823" s="52"/>
    </row>
    <row r="824" spans="1:10" s="59" customFormat="1" ht="12.75" customHeight="1">
      <c r="A824" s="51">
        <v>43677</v>
      </c>
      <c r="B824" s="109">
        <v>6006</v>
      </c>
      <c r="C824" s="46">
        <v>366000</v>
      </c>
      <c r="D824" s="107">
        <v>263.42</v>
      </c>
      <c r="E824" s="107"/>
      <c r="F824" s="738" t="s">
        <v>446</v>
      </c>
      <c r="G824" s="49">
        <v>336</v>
      </c>
      <c r="H824" s="50" t="s">
        <v>142</v>
      </c>
      <c r="I824" s="51">
        <v>43656</v>
      </c>
      <c r="J824" s="52"/>
    </row>
    <row r="825" spans="1:10" s="59" customFormat="1" ht="12.75" customHeight="1">
      <c r="A825" s="51">
        <v>43677</v>
      </c>
      <c r="B825" s="109">
        <v>6006</v>
      </c>
      <c r="C825" s="46">
        <v>524000</v>
      </c>
      <c r="D825" s="107">
        <v>454.34</v>
      </c>
      <c r="E825" s="107"/>
      <c r="F825" s="738" t="s">
        <v>446</v>
      </c>
      <c r="G825" s="49">
        <v>336</v>
      </c>
      <c r="H825" s="50" t="s">
        <v>142</v>
      </c>
      <c r="I825" s="51">
        <v>43656</v>
      </c>
      <c r="J825" s="52"/>
    </row>
    <row r="826" spans="1:10" s="59" customFormat="1" ht="12.75" customHeight="1">
      <c r="A826" s="51">
        <v>43677</v>
      </c>
      <c r="B826" s="109">
        <v>6006</v>
      </c>
      <c r="C826" s="46">
        <v>336100</v>
      </c>
      <c r="D826" s="107"/>
      <c r="E826" s="107">
        <v>130</v>
      </c>
      <c r="F826" s="738" t="s">
        <v>447</v>
      </c>
      <c r="G826" s="49">
        <v>524</v>
      </c>
      <c r="H826" s="50" t="s">
        <v>142</v>
      </c>
      <c r="I826" s="51">
        <v>43656</v>
      </c>
      <c r="J826" s="52"/>
    </row>
    <row r="827" spans="1:10" s="59" customFormat="1" ht="12.75" customHeight="1">
      <c r="A827" s="51">
        <v>43677</v>
      </c>
      <c r="B827" s="109">
        <v>6006</v>
      </c>
      <c r="C827" s="46">
        <v>336200</v>
      </c>
      <c r="D827" s="107"/>
      <c r="E827" s="107">
        <v>18.2</v>
      </c>
      <c r="F827" s="738" t="s">
        <v>448</v>
      </c>
      <c r="G827" s="49">
        <v>524</v>
      </c>
      <c r="H827" s="50" t="s">
        <v>142</v>
      </c>
      <c r="I827" s="51">
        <v>43656</v>
      </c>
      <c r="J827" s="52"/>
    </row>
    <row r="828" spans="1:10" s="59" customFormat="1" ht="12.75" customHeight="1">
      <c r="A828" s="51">
        <v>43677</v>
      </c>
      <c r="B828" s="109">
        <v>6006</v>
      </c>
      <c r="C828" s="46">
        <v>336200</v>
      </c>
      <c r="D828" s="107"/>
      <c r="E828" s="107">
        <v>182</v>
      </c>
      <c r="F828" s="738" t="s">
        <v>449</v>
      </c>
      <c r="G828" s="49">
        <v>524</v>
      </c>
      <c r="H828" s="50" t="s">
        <v>142</v>
      </c>
      <c r="I828" s="51">
        <v>43656</v>
      </c>
      <c r="J828" s="52"/>
    </row>
    <row r="829" spans="1:10" s="59" customFormat="1" ht="12.75" customHeight="1">
      <c r="A829" s="51">
        <v>43677</v>
      </c>
      <c r="B829" s="109">
        <v>6006</v>
      </c>
      <c r="C829" s="46">
        <v>336200</v>
      </c>
      <c r="D829" s="107"/>
      <c r="E829" s="107">
        <v>39</v>
      </c>
      <c r="F829" s="738" t="s">
        <v>450</v>
      </c>
      <c r="G829" s="49">
        <v>524</v>
      </c>
      <c r="H829" s="50" t="s">
        <v>142</v>
      </c>
      <c r="I829" s="51">
        <v>43656</v>
      </c>
      <c r="J829" s="52"/>
    </row>
    <row r="830" spans="1:10" s="59" customFormat="1" ht="12.75" customHeight="1">
      <c r="A830" s="51">
        <v>43677</v>
      </c>
      <c r="B830" s="109">
        <v>6006</v>
      </c>
      <c r="C830" s="46">
        <v>336200</v>
      </c>
      <c r="D830" s="107"/>
      <c r="E830" s="107">
        <v>13</v>
      </c>
      <c r="F830" s="738" t="s">
        <v>451</v>
      </c>
      <c r="G830" s="49">
        <v>524</v>
      </c>
      <c r="H830" s="50" t="s">
        <v>142</v>
      </c>
      <c r="I830" s="51">
        <v>43656</v>
      </c>
      <c r="J830" s="52"/>
    </row>
    <row r="831" spans="1:10" s="59" customFormat="1" ht="12.75" customHeight="1">
      <c r="A831" s="51">
        <v>43677</v>
      </c>
      <c r="B831" s="109">
        <v>6006</v>
      </c>
      <c r="C831" s="46">
        <v>336200</v>
      </c>
      <c r="D831" s="107"/>
      <c r="E831" s="107">
        <v>10.4</v>
      </c>
      <c r="F831" s="738" t="s">
        <v>453</v>
      </c>
      <c r="G831" s="49">
        <v>524</v>
      </c>
      <c r="H831" s="50" t="s">
        <v>142</v>
      </c>
      <c r="I831" s="51">
        <v>43656</v>
      </c>
      <c r="J831" s="52"/>
    </row>
    <row r="832" spans="1:10" s="59" customFormat="1" ht="12.75" customHeight="1">
      <c r="A832" s="51">
        <v>43677</v>
      </c>
      <c r="B832" s="109">
        <v>6006</v>
      </c>
      <c r="C832" s="46">
        <v>336200</v>
      </c>
      <c r="D832" s="107"/>
      <c r="E832" s="107">
        <v>61.74</v>
      </c>
      <c r="F832" s="738" t="s">
        <v>454</v>
      </c>
      <c r="G832" s="49">
        <v>524</v>
      </c>
      <c r="H832" s="50" t="s">
        <v>142</v>
      </c>
      <c r="I832" s="51">
        <v>43656</v>
      </c>
      <c r="J832" s="52"/>
    </row>
    <row r="833" spans="1:10" s="59" customFormat="1" ht="12.75" customHeight="1">
      <c r="A833" s="51">
        <v>43677</v>
      </c>
      <c r="B833" s="109">
        <v>6006</v>
      </c>
      <c r="C833" s="46">
        <v>527000</v>
      </c>
      <c r="D833" s="107">
        <v>7.8</v>
      </c>
      <c r="E833" s="107"/>
      <c r="F833" s="738" t="s">
        <v>455</v>
      </c>
      <c r="G833" s="49">
        <v>472</v>
      </c>
      <c r="H833" s="50" t="s">
        <v>142</v>
      </c>
      <c r="I833" s="51">
        <v>43656</v>
      </c>
      <c r="J833" s="52"/>
    </row>
    <row r="834" spans="1:10" s="59" customFormat="1" ht="12.75" customHeight="1">
      <c r="A834" s="51">
        <v>43677</v>
      </c>
      <c r="B834" s="109">
        <v>6006</v>
      </c>
      <c r="C834" s="46">
        <v>472000</v>
      </c>
      <c r="D834" s="107"/>
      <c r="E834" s="107">
        <v>7.8</v>
      </c>
      <c r="F834" s="738" t="s">
        <v>455</v>
      </c>
      <c r="G834" s="49">
        <v>527</v>
      </c>
      <c r="H834" s="50" t="s">
        <v>142</v>
      </c>
      <c r="I834" s="51">
        <v>43656</v>
      </c>
      <c r="J834" s="52"/>
    </row>
    <row r="835" spans="1:10" s="48" customFormat="1" ht="12.75" customHeight="1">
      <c r="A835" s="51">
        <v>43677</v>
      </c>
      <c r="B835" s="45">
        <v>221007</v>
      </c>
      <c r="C835" s="46">
        <v>221000</v>
      </c>
      <c r="D835" s="107">
        <v>8357.67</v>
      </c>
      <c r="E835" s="107"/>
      <c r="F835" s="738" t="s">
        <v>28</v>
      </c>
      <c r="G835" s="49">
        <v>221</v>
      </c>
      <c r="H835" s="50" t="s">
        <v>204</v>
      </c>
      <c r="I835" s="51">
        <v>43677</v>
      </c>
      <c r="J835" s="133"/>
    </row>
    <row r="836" spans="1:10" s="48" customFormat="1" ht="12.75" customHeight="1">
      <c r="A836" s="51">
        <v>43677</v>
      </c>
      <c r="B836" s="45">
        <v>221007</v>
      </c>
      <c r="C836" s="46">
        <v>221000</v>
      </c>
      <c r="D836" s="107"/>
      <c r="E836" s="107">
        <v>1914.85</v>
      </c>
      <c r="F836" s="738" t="s">
        <v>28</v>
      </c>
      <c r="G836" s="49">
        <v>221</v>
      </c>
      <c r="H836" s="50" t="s">
        <v>204</v>
      </c>
      <c r="I836" s="51">
        <v>43677</v>
      </c>
      <c r="J836" s="133"/>
    </row>
    <row r="837" spans="1:10" s="48" customFormat="1" ht="12.75" customHeight="1">
      <c r="A837" s="51">
        <v>43677</v>
      </c>
      <c r="B837" s="45">
        <v>221007</v>
      </c>
      <c r="C837" s="46">
        <v>221000</v>
      </c>
      <c r="D837" s="107"/>
      <c r="E837" s="107">
        <v>9.5299999999999994</v>
      </c>
      <c r="F837" s="738" t="s">
        <v>28</v>
      </c>
      <c r="G837" s="49">
        <v>221</v>
      </c>
      <c r="H837" s="50" t="s">
        <v>204</v>
      </c>
      <c r="I837" s="51">
        <v>43677</v>
      </c>
      <c r="J837" s="133"/>
    </row>
    <row r="838" spans="1:10" s="48" customFormat="1" ht="12.75" customHeight="1">
      <c r="A838" s="51">
        <v>43677</v>
      </c>
      <c r="B838" s="45">
        <v>221007</v>
      </c>
      <c r="C838" s="46">
        <v>311000</v>
      </c>
      <c r="D838" s="107"/>
      <c r="E838" s="107">
        <v>500</v>
      </c>
      <c r="F838" s="738" t="s">
        <v>1163</v>
      </c>
      <c r="G838" s="49">
        <v>221</v>
      </c>
      <c r="H838" s="50" t="s">
        <v>1112</v>
      </c>
      <c r="I838" s="51">
        <v>43647</v>
      </c>
      <c r="J838" s="133"/>
    </row>
    <row r="839" spans="1:10" s="48" customFormat="1" ht="12.75" customHeight="1">
      <c r="A839" s="51">
        <v>43677</v>
      </c>
      <c r="B839" s="45">
        <v>221007</v>
      </c>
      <c r="C839" s="46">
        <v>321000</v>
      </c>
      <c r="D839" s="107">
        <v>228</v>
      </c>
      <c r="E839" s="107"/>
      <c r="F839" s="739" t="s">
        <v>30</v>
      </c>
      <c r="G839" s="49">
        <v>221</v>
      </c>
      <c r="H839" s="50" t="s">
        <v>952</v>
      </c>
      <c r="I839" s="51">
        <v>43647</v>
      </c>
      <c r="J839" s="133"/>
    </row>
    <row r="840" spans="1:10" s="48" customFormat="1" ht="12.75" customHeight="1">
      <c r="A840" s="51">
        <v>43677</v>
      </c>
      <c r="B840" s="45">
        <v>221007</v>
      </c>
      <c r="C840" s="46">
        <v>321000</v>
      </c>
      <c r="D840" s="107">
        <v>6.5</v>
      </c>
      <c r="E840" s="107"/>
      <c r="F840" s="739" t="s">
        <v>1280</v>
      </c>
      <c r="G840" s="49">
        <v>221</v>
      </c>
      <c r="H840" s="50" t="s">
        <v>966</v>
      </c>
      <c r="I840" s="51">
        <v>43649</v>
      </c>
      <c r="J840" s="133"/>
    </row>
    <row r="841" spans="1:10" s="48" customFormat="1" ht="12.75" customHeight="1">
      <c r="A841" s="51">
        <v>43677</v>
      </c>
      <c r="B841" s="45">
        <v>221007</v>
      </c>
      <c r="C841" s="46">
        <v>321000</v>
      </c>
      <c r="D841" s="107">
        <v>7.1</v>
      </c>
      <c r="E841" s="107"/>
      <c r="F841" s="739" t="s">
        <v>1281</v>
      </c>
      <c r="G841" s="49">
        <v>221</v>
      </c>
      <c r="H841" s="50" t="s">
        <v>966</v>
      </c>
      <c r="I841" s="51">
        <v>43649</v>
      </c>
      <c r="J841" s="133"/>
    </row>
    <row r="842" spans="1:10" s="48" customFormat="1" ht="12.75" customHeight="1">
      <c r="A842" s="51">
        <v>43677</v>
      </c>
      <c r="B842" s="45">
        <v>221007</v>
      </c>
      <c r="C842" s="46">
        <v>321000</v>
      </c>
      <c r="D842" s="107">
        <v>34.700000000000003</v>
      </c>
      <c r="E842" s="107"/>
      <c r="F842" s="740" t="s">
        <v>20</v>
      </c>
      <c r="G842" s="49">
        <v>221</v>
      </c>
      <c r="H842" s="50" t="s">
        <v>967</v>
      </c>
      <c r="I842" s="51">
        <v>43649</v>
      </c>
      <c r="J842" s="133"/>
    </row>
    <row r="843" spans="1:10" s="48" customFormat="1" ht="12.75" customHeight="1">
      <c r="A843" s="51">
        <v>43677</v>
      </c>
      <c r="B843" s="45">
        <v>221007</v>
      </c>
      <c r="C843" s="46">
        <v>321000</v>
      </c>
      <c r="D843" s="107">
        <v>28.88</v>
      </c>
      <c r="E843" s="107"/>
      <c r="F843" s="740" t="s">
        <v>20</v>
      </c>
      <c r="G843" s="49">
        <v>221</v>
      </c>
      <c r="H843" s="50" t="s">
        <v>968</v>
      </c>
      <c r="I843" s="51">
        <v>43649</v>
      </c>
      <c r="J843" s="133"/>
    </row>
    <row r="844" spans="1:10" s="48" customFormat="1" ht="12.75" customHeight="1">
      <c r="A844" s="51">
        <v>43677</v>
      </c>
      <c r="B844" s="45">
        <v>221007</v>
      </c>
      <c r="C844" s="46">
        <v>321100</v>
      </c>
      <c r="D844" s="107">
        <v>249.55</v>
      </c>
      <c r="E844" s="107"/>
      <c r="F844" s="738" t="s">
        <v>546</v>
      </c>
      <c r="G844" s="49">
        <v>221</v>
      </c>
      <c r="H844" s="50" t="s">
        <v>205</v>
      </c>
      <c r="I844" s="51">
        <v>43656</v>
      </c>
      <c r="J844" s="133"/>
    </row>
    <row r="845" spans="1:10" s="48" customFormat="1" ht="12.75" customHeight="1">
      <c r="A845" s="51">
        <v>43677</v>
      </c>
      <c r="B845" s="45">
        <v>221007</v>
      </c>
      <c r="C845" s="46">
        <v>321000</v>
      </c>
      <c r="D845" s="107">
        <v>130</v>
      </c>
      <c r="E845" s="107"/>
      <c r="F845" s="738" t="s">
        <v>253</v>
      </c>
      <c r="G845" s="49">
        <v>221</v>
      </c>
      <c r="H845" s="50" t="s">
        <v>983</v>
      </c>
      <c r="I845" s="51">
        <v>43657</v>
      </c>
      <c r="J845" s="133"/>
    </row>
    <row r="846" spans="1:10" s="48" customFormat="1" ht="12.75" customHeight="1">
      <c r="A846" s="51">
        <v>43677</v>
      </c>
      <c r="B846" s="45">
        <v>221007</v>
      </c>
      <c r="C846" s="46">
        <v>345000</v>
      </c>
      <c r="D846" s="107">
        <v>55.4</v>
      </c>
      <c r="E846" s="107"/>
      <c r="F846" s="738" t="s">
        <v>26</v>
      </c>
      <c r="G846" s="49">
        <v>221</v>
      </c>
      <c r="H846" s="50" t="s">
        <v>963</v>
      </c>
      <c r="I846" s="51">
        <v>43661</v>
      </c>
      <c r="J846" s="133"/>
    </row>
    <row r="847" spans="1:10" s="48" customFormat="1" ht="12.75" customHeight="1">
      <c r="A847" s="51">
        <v>43677</v>
      </c>
      <c r="B847" s="45">
        <v>221007</v>
      </c>
      <c r="C847" s="46">
        <v>311000</v>
      </c>
      <c r="D847" s="107"/>
      <c r="E847" s="107">
        <v>106</v>
      </c>
      <c r="F847" s="738" t="s">
        <v>252</v>
      </c>
      <c r="G847" s="49">
        <v>221</v>
      </c>
      <c r="H847" s="50" t="s">
        <v>1111</v>
      </c>
      <c r="I847" s="51">
        <v>43662</v>
      </c>
      <c r="J847" s="133"/>
    </row>
    <row r="848" spans="1:10" s="48" customFormat="1" ht="12.75" customHeight="1">
      <c r="A848" s="51">
        <v>43677</v>
      </c>
      <c r="B848" s="45">
        <v>221007</v>
      </c>
      <c r="C848" s="46">
        <v>311000</v>
      </c>
      <c r="D848" s="107"/>
      <c r="E848" s="107">
        <v>6300</v>
      </c>
      <c r="F848" s="738" t="s">
        <v>1141</v>
      </c>
      <c r="G848" s="49">
        <v>221</v>
      </c>
      <c r="H848" s="50" t="s">
        <v>1106</v>
      </c>
      <c r="I848" s="51">
        <v>43663</v>
      </c>
      <c r="J848" s="133"/>
    </row>
    <row r="849" spans="1:12" s="48" customFormat="1" ht="12.75" customHeight="1">
      <c r="A849" s="51">
        <v>43677</v>
      </c>
      <c r="B849" s="45">
        <v>221007</v>
      </c>
      <c r="C849" s="46">
        <v>321000</v>
      </c>
      <c r="D849" s="107">
        <v>36.61</v>
      </c>
      <c r="E849" s="107"/>
      <c r="F849" s="738" t="s">
        <v>700</v>
      </c>
      <c r="G849" s="49">
        <v>221</v>
      </c>
      <c r="H849" s="50" t="s">
        <v>980</v>
      </c>
      <c r="I849" s="51">
        <v>43664</v>
      </c>
    </row>
    <row r="850" spans="1:12" s="48" customFormat="1" ht="12.75" customHeight="1">
      <c r="A850" s="51">
        <v>43677</v>
      </c>
      <c r="B850" s="45">
        <v>221007</v>
      </c>
      <c r="C850" s="46">
        <v>311000</v>
      </c>
      <c r="D850" s="107"/>
      <c r="E850" s="107">
        <v>200</v>
      </c>
      <c r="F850" s="738" t="s">
        <v>1148</v>
      </c>
      <c r="G850" s="49">
        <v>221</v>
      </c>
      <c r="H850" s="50" t="s">
        <v>1113</v>
      </c>
      <c r="I850" s="51">
        <v>43665</v>
      </c>
    </row>
    <row r="851" spans="1:12" s="48" customFormat="1" ht="12.75" customHeight="1">
      <c r="A851" s="51">
        <v>43677</v>
      </c>
      <c r="B851" s="45">
        <v>221007</v>
      </c>
      <c r="C851" s="46">
        <v>321000</v>
      </c>
      <c r="D851" s="107">
        <v>150</v>
      </c>
      <c r="E851" s="107"/>
      <c r="F851" s="738" t="s">
        <v>22</v>
      </c>
      <c r="G851" s="49">
        <v>221</v>
      </c>
      <c r="H851" s="50" t="s">
        <v>985</v>
      </c>
      <c r="I851" s="76">
        <v>43668</v>
      </c>
      <c r="J851" s="62"/>
      <c r="K851" s="64"/>
      <c r="L851" s="72"/>
    </row>
    <row r="852" spans="1:12" s="48" customFormat="1" ht="12.75" customHeight="1">
      <c r="A852" s="51">
        <v>43677</v>
      </c>
      <c r="B852" s="45">
        <v>221007</v>
      </c>
      <c r="C852" s="46">
        <v>321000</v>
      </c>
      <c r="D852" s="107">
        <v>199.16</v>
      </c>
      <c r="E852" s="107"/>
      <c r="F852" s="738" t="s">
        <v>156</v>
      </c>
      <c r="G852" s="49">
        <v>221</v>
      </c>
      <c r="H852" s="50" t="s">
        <v>988</v>
      </c>
      <c r="I852" s="76">
        <v>43668</v>
      </c>
      <c r="J852" s="62"/>
      <c r="K852" s="64"/>
      <c r="L852" s="72"/>
    </row>
    <row r="853" spans="1:12" s="48" customFormat="1" ht="12.75" customHeight="1">
      <c r="A853" s="51">
        <v>43677</v>
      </c>
      <c r="B853" s="45">
        <v>221007</v>
      </c>
      <c r="C853" s="46">
        <v>311000</v>
      </c>
      <c r="D853" s="107"/>
      <c r="E853" s="107">
        <v>200</v>
      </c>
      <c r="F853" s="738" t="s">
        <v>1149</v>
      </c>
      <c r="G853" s="49">
        <v>221</v>
      </c>
      <c r="H853" s="50" t="s">
        <v>1114</v>
      </c>
      <c r="I853" s="67">
        <v>43669</v>
      </c>
      <c r="J853" s="151"/>
      <c r="K853" s="121"/>
      <c r="L853" s="79"/>
    </row>
    <row r="854" spans="1:12" s="48" customFormat="1" ht="12.75" customHeight="1">
      <c r="A854" s="51">
        <v>43677</v>
      </c>
      <c r="B854" s="45">
        <v>221007</v>
      </c>
      <c r="C854" s="46">
        <v>321000</v>
      </c>
      <c r="D854" s="107">
        <v>45</v>
      </c>
      <c r="E854" s="107"/>
      <c r="F854" s="738" t="s">
        <v>701</v>
      </c>
      <c r="G854" s="49">
        <v>221</v>
      </c>
      <c r="H854" s="50" t="s">
        <v>984</v>
      </c>
      <c r="I854" s="67">
        <v>43669</v>
      </c>
      <c r="J854" s="151"/>
      <c r="K854" s="121"/>
      <c r="L854" s="79"/>
    </row>
    <row r="855" spans="1:12" s="48" customFormat="1" ht="12.75" customHeight="1">
      <c r="A855" s="51">
        <v>43677</v>
      </c>
      <c r="B855" s="45">
        <v>221007</v>
      </c>
      <c r="C855" s="46">
        <v>315100</v>
      </c>
      <c r="D855" s="107"/>
      <c r="E855" s="107">
        <v>1081.67</v>
      </c>
      <c r="F855" s="738" t="s">
        <v>14</v>
      </c>
      <c r="G855" s="49">
        <v>221</v>
      </c>
      <c r="H855" s="284" t="s">
        <v>758</v>
      </c>
      <c r="I855" s="51">
        <v>43670</v>
      </c>
      <c r="J855" s="118"/>
    </row>
    <row r="856" spans="1:12" s="48" customFormat="1" ht="12.75" customHeight="1">
      <c r="A856" s="51">
        <v>43677</v>
      </c>
      <c r="B856" s="45">
        <v>221007</v>
      </c>
      <c r="C856" s="46">
        <v>321000</v>
      </c>
      <c r="D856" s="107">
        <v>30</v>
      </c>
      <c r="E856" s="107"/>
      <c r="F856" s="738" t="s">
        <v>14</v>
      </c>
      <c r="G856" s="49">
        <v>221</v>
      </c>
      <c r="H856" s="284" t="s">
        <v>758</v>
      </c>
      <c r="I856" s="51">
        <v>43670</v>
      </c>
      <c r="J856" s="118"/>
    </row>
    <row r="857" spans="1:12" s="48" customFormat="1" ht="12.75" customHeight="1">
      <c r="A857" s="51">
        <v>43677</v>
      </c>
      <c r="B857" s="45">
        <v>221007</v>
      </c>
      <c r="C857" s="46">
        <v>342000</v>
      </c>
      <c r="D857" s="107">
        <v>89.22</v>
      </c>
      <c r="E857" s="107"/>
      <c r="F857" s="738" t="s">
        <v>452</v>
      </c>
      <c r="G857" s="49">
        <v>221</v>
      </c>
      <c r="H857" s="50" t="s">
        <v>142</v>
      </c>
      <c r="I857" s="51">
        <v>43670</v>
      </c>
      <c r="J857" s="118"/>
    </row>
    <row r="858" spans="1:12" s="48" customFormat="1" ht="12.75" customHeight="1">
      <c r="A858" s="51">
        <v>43677</v>
      </c>
      <c r="B858" s="45">
        <v>221007</v>
      </c>
      <c r="C858" s="46">
        <v>336100</v>
      </c>
      <c r="D858" s="107">
        <v>182</v>
      </c>
      <c r="E858" s="107"/>
      <c r="F858" s="738" t="s">
        <v>447</v>
      </c>
      <c r="G858" s="49">
        <v>221</v>
      </c>
      <c r="H858" s="50" t="s">
        <v>142</v>
      </c>
      <c r="I858" s="51">
        <v>43670</v>
      </c>
    </row>
    <row r="859" spans="1:12" s="48" customFormat="1" ht="12.75" customHeight="1">
      <c r="A859" s="51">
        <v>43677</v>
      </c>
      <c r="B859" s="45">
        <v>221007</v>
      </c>
      <c r="C859" s="46">
        <v>336200</v>
      </c>
      <c r="D859" s="107">
        <v>446.54</v>
      </c>
      <c r="E859" s="107"/>
      <c r="F859" s="738" t="s">
        <v>726</v>
      </c>
      <c r="G859" s="49">
        <v>221</v>
      </c>
      <c r="H859" s="50" t="s">
        <v>142</v>
      </c>
      <c r="I859" s="51">
        <v>43670</v>
      </c>
    </row>
    <row r="860" spans="1:12" s="48" customFormat="1" ht="12.75" customHeight="1">
      <c r="A860" s="51">
        <v>43677</v>
      </c>
      <c r="B860" s="45">
        <v>221007</v>
      </c>
      <c r="C860" s="46">
        <v>365000</v>
      </c>
      <c r="D860" s="107">
        <v>26.19</v>
      </c>
      <c r="E860" s="107"/>
      <c r="F860" s="738" t="s">
        <v>727</v>
      </c>
      <c r="G860" s="49">
        <v>221</v>
      </c>
      <c r="H860" s="50" t="s">
        <v>204</v>
      </c>
      <c r="I860" s="67">
        <v>43675</v>
      </c>
      <c r="J860" s="151"/>
      <c r="K860" s="121"/>
      <c r="L860" s="79"/>
    </row>
    <row r="861" spans="1:12" s="48" customFormat="1" ht="12.75" customHeight="1">
      <c r="A861" s="51">
        <v>43677</v>
      </c>
      <c r="B861" s="45">
        <v>221007</v>
      </c>
      <c r="C861" s="46">
        <v>568000</v>
      </c>
      <c r="D861" s="107">
        <v>1.65</v>
      </c>
      <c r="E861" s="107"/>
      <c r="F861" s="738" t="s">
        <v>728</v>
      </c>
      <c r="G861" s="49">
        <v>221</v>
      </c>
      <c r="H861" s="50" t="s">
        <v>204</v>
      </c>
      <c r="I861" s="51">
        <v>43677</v>
      </c>
      <c r="J861" s="118"/>
    </row>
    <row r="862" spans="1:12" s="48" customFormat="1" ht="12.75" customHeight="1">
      <c r="A862" s="51">
        <v>43677</v>
      </c>
      <c r="B862" s="45">
        <v>221007</v>
      </c>
      <c r="C862" s="46">
        <v>568000</v>
      </c>
      <c r="D862" s="107">
        <v>7</v>
      </c>
      <c r="E862" s="107"/>
      <c r="F862" s="738" t="s">
        <v>32</v>
      </c>
      <c r="G862" s="49">
        <v>221</v>
      </c>
      <c r="H862" s="50" t="s">
        <v>204</v>
      </c>
      <c r="I862" s="51">
        <v>43677</v>
      </c>
      <c r="J862" s="118"/>
    </row>
    <row r="863" spans="1:12" s="48" customFormat="1" ht="12.75" customHeight="1">
      <c r="A863" s="51">
        <v>43677</v>
      </c>
      <c r="B863" s="45">
        <v>221007</v>
      </c>
      <c r="C863" s="46">
        <v>568000</v>
      </c>
      <c r="D863" s="107">
        <v>0.88</v>
      </c>
      <c r="E863" s="107"/>
      <c r="F863" s="738" t="s">
        <v>33</v>
      </c>
      <c r="G863" s="49">
        <v>221</v>
      </c>
      <c r="H863" s="50" t="s">
        <v>204</v>
      </c>
      <c r="I863" s="51">
        <v>43677</v>
      </c>
      <c r="J863" s="118"/>
    </row>
    <row r="864" spans="1:12" s="48" customFormat="1" ht="12.75" customHeight="1">
      <c r="A864" s="51">
        <v>43677</v>
      </c>
      <c r="B864" s="45">
        <v>211007</v>
      </c>
      <c r="C864" s="46">
        <v>211000</v>
      </c>
      <c r="D864" s="107">
        <v>579.29</v>
      </c>
      <c r="E864" s="107"/>
      <c r="F864" s="746" t="s">
        <v>28</v>
      </c>
      <c r="G864" s="49">
        <v>211</v>
      </c>
      <c r="H864" s="50" t="s">
        <v>43</v>
      </c>
      <c r="I864" s="51">
        <v>43677</v>
      </c>
    </row>
    <row r="865" spans="1:20" s="48" customFormat="1" ht="12.75" customHeight="1">
      <c r="A865" s="51">
        <v>43677</v>
      </c>
      <c r="B865" s="45">
        <v>211007</v>
      </c>
      <c r="C865" s="46">
        <v>211000</v>
      </c>
      <c r="D865" s="107"/>
      <c r="E865" s="107">
        <v>2489.4299999999998</v>
      </c>
      <c r="F865" s="746" t="s">
        <v>28</v>
      </c>
      <c r="G865" s="49">
        <v>211</v>
      </c>
      <c r="H865" s="50" t="s">
        <v>43</v>
      </c>
      <c r="I865" s="51">
        <v>43677</v>
      </c>
      <c r="J865" s="118"/>
    </row>
    <row r="866" spans="1:20" s="64" customFormat="1" ht="12.75" customHeight="1">
      <c r="A866" s="51">
        <v>43677</v>
      </c>
      <c r="B866" s="45">
        <v>211007</v>
      </c>
      <c r="C866" s="46">
        <v>213100</v>
      </c>
      <c r="D866" s="79"/>
      <c r="E866" s="119">
        <v>33.630000000000003</v>
      </c>
      <c r="F866" s="747" t="s">
        <v>72</v>
      </c>
      <c r="G866" s="49">
        <v>211</v>
      </c>
      <c r="H866" s="50" t="s">
        <v>219</v>
      </c>
      <c r="I866" s="29">
        <v>43647</v>
      </c>
      <c r="J866" s="118"/>
      <c r="M866" s="48"/>
      <c r="N866" s="119"/>
      <c r="O866" s="79"/>
      <c r="P866" s="48"/>
      <c r="Q866" s="48"/>
      <c r="R866" s="48"/>
      <c r="S866" s="48"/>
      <c r="T866" s="48"/>
    </row>
    <row r="867" spans="1:20" s="64" customFormat="1" ht="12.75" customHeight="1">
      <c r="A867" s="51">
        <v>43677</v>
      </c>
      <c r="B867" s="45">
        <v>211007</v>
      </c>
      <c r="C867" s="46">
        <v>213100</v>
      </c>
      <c r="D867" s="79"/>
      <c r="E867" s="119">
        <v>19.47</v>
      </c>
      <c r="F867" s="747" t="s">
        <v>74</v>
      </c>
      <c r="G867" s="49">
        <v>211</v>
      </c>
      <c r="H867" s="50" t="s">
        <v>236</v>
      </c>
      <c r="I867" s="29">
        <v>43647</v>
      </c>
      <c r="J867" s="118"/>
      <c r="N867" s="119"/>
      <c r="O867" s="79"/>
      <c r="P867" s="48"/>
      <c r="Q867" s="48"/>
      <c r="R867" s="48"/>
      <c r="S867" s="48"/>
      <c r="T867" s="48"/>
    </row>
    <row r="868" spans="1:20" s="64" customFormat="1" ht="12.75" customHeight="1">
      <c r="A868" s="51">
        <v>43677</v>
      </c>
      <c r="B868" s="45">
        <v>211007</v>
      </c>
      <c r="C868" s="46">
        <v>321000</v>
      </c>
      <c r="D868" s="79">
        <v>419.58</v>
      </c>
      <c r="E868" s="119"/>
      <c r="F868" s="747" t="s">
        <v>626</v>
      </c>
      <c r="G868" s="49">
        <v>211</v>
      </c>
      <c r="H868" s="50" t="s">
        <v>972</v>
      </c>
      <c r="I868" s="29">
        <v>43647</v>
      </c>
      <c r="J868" s="67"/>
      <c r="N868" s="119"/>
      <c r="O868" s="79"/>
      <c r="P868" s="48"/>
      <c r="Q868" s="48"/>
      <c r="R868" s="48"/>
      <c r="S868" s="48"/>
      <c r="T868" s="48"/>
    </row>
    <row r="869" spans="1:20" s="48" customFormat="1" ht="12.75" customHeight="1">
      <c r="A869" s="51">
        <v>43677</v>
      </c>
      <c r="B869" s="45">
        <v>211007</v>
      </c>
      <c r="C869" s="71">
        <v>538100</v>
      </c>
      <c r="D869" s="79">
        <v>30</v>
      </c>
      <c r="E869" s="72"/>
      <c r="F869" s="602" t="s">
        <v>632</v>
      </c>
      <c r="G869" s="169">
        <v>211</v>
      </c>
      <c r="H869" s="75" t="s">
        <v>203</v>
      </c>
      <c r="I869" s="76">
        <v>43648</v>
      </c>
      <c r="J869" s="67"/>
      <c r="K869" s="120"/>
      <c r="L869" s="121"/>
      <c r="M869" s="79"/>
      <c r="N869" s="79"/>
    </row>
    <row r="870" spans="1:20" s="48" customFormat="1" ht="12.75" customHeight="1">
      <c r="A870" s="51">
        <v>43677</v>
      </c>
      <c r="B870" s="45">
        <v>211007</v>
      </c>
      <c r="C870" s="71">
        <v>538100</v>
      </c>
      <c r="D870" s="79">
        <v>51</v>
      </c>
      <c r="E870" s="72"/>
      <c r="F870" s="602" t="s">
        <v>632</v>
      </c>
      <c r="G870" s="169">
        <v>211</v>
      </c>
      <c r="H870" s="75" t="s">
        <v>1213</v>
      </c>
      <c r="I870" s="76">
        <v>43648</v>
      </c>
      <c r="J870" s="67"/>
      <c r="K870" s="120"/>
      <c r="L870" s="121"/>
      <c r="M870" s="79"/>
      <c r="N870" s="79"/>
    </row>
    <row r="871" spans="1:20" s="64" customFormat="1" ht="12.75" customHeight="1">
      <c r="A871" s="51">
        <v>43677</v>
      </c>
      <c r="B871" s="45">
        <v>211007</v>
      </c>
      <c r="C871" s="71">
        <v>501100</v>
      </c>
      <c r="D871" s="79">
        <v>313.08999999999997</v>
      </c>
      <c r="E871" s="308"/>
      <c r="F871" s="602" t="s">
        <v>1214</v>
      </c>
      <c r="G871" s="169">
        <v>211</v>
      </c>
      <c r="H871" s="75" t="s">
        <v>208</v>
      </c>
      <c r="I871" s="29">
        <v>43648</v>
      </c>
      <c r="M871" s="48"/>
      <c r="N871" s="119"/>
      <c r="O871" s="79"/>
      <c r="P871" s="48"/>
      <c r="Q871" s="48"/>
      <c r="R871" s="48"/>
      <c r="S871" s="48"/>
      <c r="T871" s="48"/>
    </row>
    <row r="872" spans="1:20" s="64" customFormat="1" ht="12.75" customHeight="1">
      <c r="A872" s="51">
        <v>43677</v>
      </c>
      <c r="B872" s="45">
        <v>211007</v>
      </c>
      <c r="C872" s="71">
        <v>602000</v>
      </c>
      <c r="D872" s="79"/>
      <c r="E872" s="308">
        <v>500</v>
      </c>
      <c r="F872" s="602" t="s">
        <v>1215</v>
      </c>
      <c r="G872" s="169">
        <v>211</v>
      </c>
      <c r="H872" s="75" t="s">
        <v>237</v>
      </c>
      <c r="I872" s="29">
        <v>43648</v>
      </c>
      <c r="M872" s="48"/>
      <c r="N872" s="119"/>
      <c r="P872" s="48"/>
      <c r="Q872" s="48"/>
      <c r="R872" s="48"/>
      <c r="S872" s="48"/>
      <c r="T872" s="48"/>
    </row>
    <row r="873" spans="1:20" s="48" customFormat="1" ht="12.75" customHeight="1">
      <c r="A873" s="51">
        <v>43677</v>
      </c>
      <c r="B873" s="45">
        <v>211007</v>
      </c>
      <c r="C873" s="71">
        <v>501222</v>
      </c>
      <c r="D873" s="79">
        <v>44.84</v>
      </c>
      <c r="E873" s="308"/>
      <c r="F873" s="602" t="s">
        <v>1185</v>
      </c>
      <c r="G873" s="169">
        <v>211</v>
      </c>
      <c r="H873" s="75" t="s">
        <v>209</v>
      </c>
      <c r="I873" s="76">
        <v>43648</v>
      </c>
      <c r="J873" s="64"/>
      <c r="K873" s="64"/>
      <c r="L873" s="64"/>
      <c r="N873" s="119"/>
    </row>
    <row r="874" spans="1:20" s="48" customFormat="1" ht="12.75" customHeight="1">
      <c r="A874" s="51">
        <v>43677</v>
      </c>
      <c r="B874" s="45">
        <v>211007</v>
      </c>
      <c r="C874" s="71">
        <v>501900</v>
      </c>
      <c r="D874" s="79">
        <v>11.21</v>
      </c>
      <c r="E874" s="72"/>
      <c r="F874" s="602" t="s">
        <v>1192</v>
      </c>
      <c r="G874" s="169">
        <v>211</v>
      </c>
      <c r="H874" s="75" t="s">
        <v>209</v>
      </c>
      <c r="I874" s="76">
        <v>43648</v>
      </c>
      <c r="J874" s="64"/>
      <c r="K874" s="64"/>
      <c r="L874" s="64"/>
      <c r="N874" s="119"/>
    </row>
    <row r="875" spans="1:20" s="48" customFormat="1" ht="12.75" customHeight="1">
      <c r="A875" s="51">
        <v>43677</v>
      </c>
      <c r="B875" s="45">
        <v>211007</v>
      </c>
      <c r="C875" s="71">
        <v>518000</v>
      </c>
      <c r="D875" s="79">
        <v>3.3</v>
      </c>
      <c r="E875" s="63"/>
      <c r="F875" s="602" t="s">
        <v>50</v>
      </c>
      <c r="G875" s="169">
        <v>211</v>
      </c>
      <c r="H875" s="75" t="s">
        <v>210</v>
      </c>
      <c r="I875" s="76">
        <v>43656</v>
      </c>
      <c r="J875" s="64"/>
      <c r="K875" s="64"/>
      <c r="L875" s="64"/>
      <c r="N875" s="119"/>
    </row>
    <row r="876" spans="1:20" s="48" customFormat="1" ht="12.75" customHeight="1">
      <c r="A876" s="51">
        <v>43677</v>
      </c>
      <c r="B876" s="45">
        <v>211007</v>
      </c>
      <c r="C876" s="71">
        <v>366000</v>
      </c>
      <c r="D876" s="79">
        <v>1036.58</v>
      </c>
      <c r="E876" s="308"/>
      <c r="F876" s="602" t="s">
        <v>446</v>
      </c>
      <c r="G876" s="169">
        <v>211</v>
      </c>
      <c r="H876" s="75" t="s">
        <v>142</v>
      </c>
      <c r="I876" s="76">
        <v>43656</v>
      </c>
      <c r="J876" s="64"/>
      <c r="K876" s="64"/>
      <c r="L876" s="64"/>
      <c r="N876" s="119"/>
    </row>
    <row r="877" spans="1:20" s="48" customFormat="1" ht="12.75" customHeight="1">
      <c r="A877" s="51">
        <v>43677</v>
      </c>
      <c r="B877" s="45">
        <v>211007</v>
      </c>
      <c r="C877" s="71">
        <v>538200</v>
      </c>
      <c r="D877" s="79">
        <v>6</v>
      </c>
      <c r="E877" s="63"/>
      <c r="F877" s="602" t="s">
        <v>631</v>
      </c>
      <c r="G877" s="169">
        <v>211</v>
      </c>
      <c r="H877" s="75" t="s">
        <v>211</v>
      </c>
      <c r="I877" s="67">
        <v>43657</v>
      </c>
      <c r="J877" s="64"/>
      <c r="K877" s="64"/>
      <c r="L877" s="64"/>
      <c r="N877" s="119"/>
    </row>
    <row r="878" spans="1:20" s="48" customFormat="1" ht="12.75" customHeight="1">
      <c r="A878" s="51">
        <v>43677</v>
      </c>
      <c r="B878" s="45">
        <v>211007</v>
      </c>
      <c r="C878" s="71">
        <v>538100</v>
      </c>
      <c r="D878" s="79">
        <v>66</v>
      </c>
      <c r="E878" s="63"/>
      <c r="F878" s="602" t="s">
        <v>632</v>
      </c>
      <c r="G878" s="169">
        <v>211</v>
      </c>
      <c r="H878" s="75" t="s">
        <v>212</v>
      </c>
      <c r="I878" s="67">
        <v>43657</v>
      </c>
      <c r="J878" s="64"/>
      <c r="K878" s="64"/>
      <c r="L878" s="64"/>
      <c r="N878" s="119"/>
    </row>
    <row r="879" spans="1:20" s="48" customFormat="1" ht="12.75" customHeight="1">
      <c r="A879" s="51">
        <v>43677</v>
      </c>
      <c r="B879" s="45">
        <v>211007</v>
      </c>
      <c r="C879" s="71">
        <v>538100</v>
      </c>
      <c r="D879" s="79">
        <v>51</v>
      </c>
      <c r="E879" s="63"/>
      <c r="F879" s="602" t="s">
        <v>632</v>
      </c>
      <c r="G879" s="169">
        <v>211</v>
      </c>
      <c r="H879" s="75" t="s">
        <v>213</v>
      </c>
      <c r="I879" s="67">
        <v>43657</v>
      </c>
      <c r="J879" s="64"/>
      <c r="K879" s="64"/>
      <c r="L879" s="64"/>
      <c r="N879" s="119"/>
    </row>
    <row r="880" spans="1:20" s="48" customFormat="1" ht="12.75" customHeight="1">
      <c r="A880" s="51">
        <v>43677</v>
      </c>
      <c r="B880" s="45">
        <v>211007</v>
      </c>
      <c r="C880" s="71">
        <v>538100</v>
      </c>
      <c r="D880" s="79">
        <v>66</v>
      </c>
      <c r="E880" s="72"/>
      <c r="F880" s="602" t="s">
        <v>632</v>
      </c>
      <c r="G880" s="169">
        <v>211</v>
      </c>
      <c r="H880" s="75" t="s">
        <v>214</v>
      </c>
      <c r="I880" s="67">
        <v>43658</v>
      </c>
      <c r="J880" s="64"/>
      <c r="K880" s="64"/>
      <c r="L880" s="64"/>
      <c r="N880" s="119"/>
    </row>
    <row r="881" spans="1:20" s="48" customFormat="1" ht="12.75" customHeight="1">
      <c r="A881" s="51">
        <v>43677</v>
      </c>
      <c r="B881" s="45">
        <v>211007</v>
      </c>
      <c r="C881" s="71">
        <v>518000</v>
      </c>
      <c r="D881" s="79">
        <v>3</v>
      </c>
      <c r="E881" s="308"/>
      <c r="F881" s="602" t="s">
        <v>50</v>
      </c>
      <c r="G881" s="169">
        <v>211</v>
      </c>
      <c r="H881" s="75" t="s">
        <v>1216</v>
      </c>
      <c r="I881" s="67">
        <v>43661</v>
      </c>
      <c r="J881" s="64"/>
      <c r="K881" s="64"/>
      <c r="L881" s="64"/>
      <c r="N881" s="119"/>
    </row>
    <row r="882" spans="1:20" s="48" customFormat="1" ht="12.75" customHeight="1">
      <c r="A882" s="51">
        <v>43677</v>
      </c>
      <c r="B882" s="45">
        <v>211007</v>
      </c>
      <c r="C882" s="71">
        <v>321000</v>
      </c>
      <c r="D882" s="79">
        <v>150</v>
      </c>
      <c r="E882" s="63"/>
      <c r="F882" s="739" t="s">
        <v>207</v>
      </c>
      <c r="G882" s="169">
        <v>211</v>
      </c>
      <c r="H882" s="75" t="s">
        <v>986</v>
      </c>
      <c r="I882" s="67">
        <v>43662</v>
      </c>
      <c r="J882" s="64"/>
      <c r="K882" s="64"/>
      <c r="L882" s="64"/>
      <c r="N882" s="119"/>
    </row>
    <row r="883" spans="1:20" s="132" customFormat="1" ht="12.75" customHeight="1">
      <c r="A883" s="51">
        <v>43677</v>
      </c>
      <c r="B883" s="45">
        <v>211007</v>
      </c>
      <c r="C883" s="71">
        <v>501221</v>
      </c>
      <c r="D883" s="79">
        <v>47.2</v>
      </c>
      <c r="E883" s="63"/>
      <c r="F883" s="602" t="s">
        <v>39</v>
      </c>
      <c r="G883" s="49">
        <v>211</v>
      </c>
      <c r="H883" s="50" t="s">
        <v>215</v>
      </c>
      <c r="I883" s="67">
        <v>43663</v>
      </c>
      <c r="J883" s="64"/>
      <c r="K883" s="98">
        <v>10</v>
      </c>
      <c r="L883" s="98">
        <f>K883*80%</f>
        <v>8</v>
      </c>
      <c r="M883" s="98">
        <f>K883*20%</f>
        <v>2</v>
      </c>
      <c r="N883" s="119"/>
      <c r="P883" s="48"/>
      <c r="Q883" s="48"/>
      <c r="R883" s="48"/>
      <c r="S883" s="48"/>
      <c r="T883" s="48"/>
    </row>
    <row r="884" spans="1:20" s="48" customFormat="1" ht="12.75" customHeight="1">
      <c r="A884" s="51">
        <v>43677</v>
      </c>
      <c r="B884" s="45">
        <v>211007</v>
      </c>
      <c r="C884" s="71">
        <v>501900</v>
      </c>
      <c r="D884" s="79">
        <v>11.8</v>
      </c>
      <c r="E884" s="63"/>
      <c r="F884" s="602" t="s">
        <v>1194</v>
      </c>
      <c r="G884" s="49">
        <v>211</v>
      </c>
      <c r="H884" s="50" t="s">
        <v>215</v>
      </c>
      <c r="I884" s="76">
        <v>43663</v>
      </c>
      <c r="J884" s="64"/>
      <c r="K884" s="119"/>
      <c r="L884" s="79"/>
      <c r="M884" s="135">
        <f>SUM(L883:M883)</f>
        <v>10</v>
      </c>
      <c r="N884" s="119"/>
    </row>
    <row r="885" spans="1:20" s="48" customFormat="1" ht="12.75" customHeight="1">
      <c r="A885" s="51">
        <v>43677</v>
      </c>
      <c r="B885" s="45">
        <v>211007</v>
      </c>
      <c r="C885" s="71">
        <v>538100</v>
      </c>
      <c r="D885" s="79">
        <v>66</v>
      </c>
      <c r="E885" s="63"/>
      <c r="F885" s="602" t="s">
        <v>632</v>
      </c>
      <c r="G885" s="169">
        <v>211</v>
      </c>
      <c r="H885" s="75" t="s">
        <v>217</v>
      </c>
      <c r="I885" s="76">
        <v>43665</v>
      </c>
      <c r="J885" s="64"/>
      <c r="K885" s="64"/>
      <c r="L885" s="64"/>
      <c r="N885" s="119"/>
    </row>
    <row r="886" spans="1:20" s="48" customFormat="1" ht="12.75" customHeight="1">
      <c r="A886" s="51">
        <v>43677</v>
      </c>
      <c r="B886" s="45">
        <v>211007</v>
      </c>
      <c r="C886" s="71">
        <v>501222</v>
      </c>
      <c r="D886" s="79">
        <v>43.44</v>
      </c>
      <c r="E886" s="308"/>
      <c r="F886" s="602" t="s">
        <v>1185</v>
      </c>
      <c r="G886" s="169">
        <v>211</v>
      </c>
      <c r="H886" s="75" t="s">
        <v>220</v>
      </c>
      <c r="I886" s="76">
        <v>43665</v>
      </c>
      <c r="J886" s="64"/>
      <c r="K886" s="64"/>
      <c r="L886" s="64"/>
      <c r="N886" s="119"/>
    </row>
    <row r="887" spans="1:20" s="132" customFormat="1" ht="12.75" customHeight="1">
      <c r="A887" s="51">
        <v>43677</v>
      </c>
      <c r="B887" s="45">
        <v>211007</v>
      </c>
      <c r="C887" s="71">
        <v>501900</v>
      </c>
      <c r="D887" s="79">
        <v>10.86</v>
      </c>
      <c r="E887" s="72"/>
      <c r="F887" s="602" t="s">
        <v>1192</v>
      </c>
      <c r="G887" s="169">
        <v>211</v>
      </c>
      <c r="H887" s="75" t="s">
        <v>220</v>
      </c>
      <c r="I887" s="76">
        <v>43665</v>
      </c>
      <c r="J887" s="64"/>
      <c r="K887" s="64"/>
      <c r="L887" s="64"/>
      <c r="M887" s="48"/>
      <c r="N887" s="119"/>
      <c r="P887" s="48"/>
      <c r="Q887" s="48"/>
      <c r="R887" s="48"/>
      <c r="S887" s="48"/>
      <c r="T887" s="48"/>
    </row>
    <row r="888" spans="1:20" s="48" customFormat="1" ht="12.75" customHeight="1">
      <c r="A888" s="51">
        <v>43677</v>
      </c>
      <c r="B888" s="45">
        <v>211007</v>
      </c>
      <c r="C888" s="71">
        <v>518000</v>
      </c>
      <c r="D888" s="79">
        <v>5.5</v>
      </c>
      <c r="E888" s="63"/>
      <c r="F888" s="602" t="s">
        <v>50</v>
      </c>
      <c r="G888" s="169">
        <v>211</v>
      </c>
      <c r="H888" s="75" t="s">
        <v>221</v>
      </c>
      <c r="I888" s="76">
        <v>43670</v>
      </c>
      <c r="J888" s="64"/>
      <c r="K888" s="64"/>
      <c r="L888" s="64"/>
      <c r="N888" s="119"/>
    </row>
    <row r="889" spans="1:20" s="64" customFormat="1" ht="12.75" customHeight="1">
      <c r="A889" s="51">
        <v>43677</v>
      </c>
      <c r="B889" s="45">
        <v>211007</v>
      </c>
      <c r="C889" s="71">
        <v>365000</v>
      </c>
      <c r="D889" s="79"/>
      <c r="E889" s="72">
        <v>26.19</v>
      </c>
      <c r="F889" s="602" t="s">
        <v>1218</v>
      </c>
      <c r="G889" s="169">
        <v>211</v>
      </c>
      <c r="H889" s="75" t="s">
        <v>1217</v>
      </c>
      <c r="I889" s="67">
        <v>43675</v>
      </c>
      <c r="M889" s="48"/>
      <c r="N889" s="119"/>
      <c r="P889" s="48"/>
      <c r="Q889" s="48"/>
      <c r="R889" s="48"/>
      <c r="S889" s="48"/>
      <c r="T889" s="48"/>
    </row>
    <row r="890" spans="1:20" s="48" customFormat="1" ht="12.75" customHeight="1">
      <c r="A890" s="51">
        <v>43677</v>
      </c>
      <c r="B890" s="45">
        <v>211007</v>
      </c>
      <c r="C890" s="71">
        <v>501221</v>
      </c>
      <c r="D890" s="79">
        <v>34.42</v>
      </c>
      <c r="E890" s="63"/>
      <c r="F890" s="602" t="s">
        <v>39</v>
      </c>
      <c r="G890" s="169">
        <v>211</v>
      </c>
      <c r="H890" s="75" t="s">
        <v>238</v>
      </c>
      <c r="I890" s="76">
        <v>43675</v>
      </c>
      <c r="J890" s="64"/>
      <c r="K890" s="64"/>
      <c r="L890" s="64"/>
      <c r="N890" s="119"/>
    </row>
    <row r="891" spans="1:20" s="48" customFormat="1" ht="12.75" customHeight="1">
      <c r="A891" s="51">
        <v>43677</v>
      </c>
      <c r="B891" s="45">
        <v>211007</v>
      </c>
      <c r="C891" s="71">
        <v>501900</v>
      </c>
      <c r="D891" s="79">
        <v>8.61</v>
      </c>
      <c r="E891" s="63"/>
      <c r="F891" s="602" t="s">
        <v>1194</v>
      </c>
      <c r="G891" s="169">
        <v>211</v>
      </c>
      <c r="H891" s="75" t="s">
        <v>238</v>
      </c>
      <c r="I891" s="76">
        <v>43675</v>
      </c>
      <c r="J891" s="64"/>
      <c r="K891" s="64"/>
      <c r="L891" s="64"/>
      <c r="N891" s="119"/>
    </row>
    <row r="892" spans="1:20" s="48" customFormat="1" ht="12.75" customHeight="1">
      <c r="A892" s="51">
        <v>43677</v>
      </c>
      <c r="B892" s="45">
        <v>211007</v>
      </c>
      <c r="C892" s="71">
        <v>501222</v>
      </c>
      <c r="D892" s="79">
        <v>8</v>
      </c>
      <c r="E892" s="63"/>
      <c r="F892" s="602" t="s">
        <v>1219</v>
      </c>
      <c r="G892" s="169">
        <v>211</v>
      </c>
      <c r="H892" s="75" t="s">
        <v>239</v>
      </c>
      <c r="I892" s="76">
        <v>43676</v>
      </c>
      <c r="J892" s="64"/>
      <c r="K892" s="64"/>
      <c r="L892" s="64"/>
      <c r="N892" s="119"/>
    </row>
    <row r="893" spans="1:20" s="48" customFormat="1" ht="12.75" customHeight="1">
      <c r="A893" s="51">
        <v>43677</v>
      </c>
      <c r="B893" s="45">
        <v>211007</v>
      </c>
      <c r="C893" s="71">
        <v>501900</v>
      </c>
      <c r="D893" s="79">
        <v>2</v>
      </c>
      <c r="E893" s="63"/>
      <c r="F893" s="602" t="s">
        <v>1220</v>
      </c>
      <c r="G893" s="169">
        <v>211</v>
      </c>
      <c r="H893" s="75" t="s">
        <v>239</v>
      </c>
      <c r="I893" s="76">
        <v>43676</v>
      </c>
      <c r="J893" s="64"/>
      <c r="K893" s="64"/>
      <c r="L893" s="64"/>
      <c r="N893" s="119"/>
    </row>
    <row r="894" spans="1:20" s="59" customFormat="1" ht="12.75" customHeight="1">
      <c r="A894" s="51">
        <v>43677</v>
      </c>
      <c r="B894" s="109">
        <v>3007</v>
      </c>
      <c r="C894" s="46">
        <v>82000</v>
      </c>
      <c r="D894" s="107"/>
      <c r="E894" s="107">
        <v>379</v>
      </c>
      <c r="F894" s="750" t="s">
        <v>63</v>
      </c>
      <c r="G894" s="49">
        <v>551</v>
      </c>
      <c r="H894" s="50" t="s">
        <v>205</v>
      </c>
      <c r="I894" s="51">
        <v>43677</v>
      </c>
      <c r="J894" s="118"/>
      <c r="O894" s="79"/>
    </row>
    <row r="895" spans="1:20" s="59" customFormat="1" ht="12.75" customHeight="1">
      <c r="A895" s="51">
        <v>43677</v>
      </c>
      <c r="B895" s="109">
        <v>3007</v>
      </c>
      <c r="C895" s="46">
        <v>551000</v>
      </c>
      <c r="D895" s="107">
        <v>303.2</v>
      </c>
      <c r="E895" s="107"/>
      <c r="F895" s="750" t="s">
        <v>64</v>
      </c>
      <c r="G895" s="49">
        <v>82</v>
      </c>
      <c r="H895" s="50" t="s">
        <v>205</v>
      </c>
      <c r="I895" s="51">
        <v>43677</v>
      </c>
      <c r="J895" s="118"/>
      <c r="O895" s="79"/>
    </row>
    <row r="896" spans="1:20" s="59" customFormat="1" ht="12.75" customHeight="1">
      <c r="A896" s="51">
        <v>43677</v>
      </c>
      <c r="B896" s="109">
        <v>3007</v>
      </c>
      <c r="C896" s="46">
        <v>551900</v>
      </c>
      <c r="D896" s="107">
        <v>75.8</v>
      </c>
      <c r="E896" s="107"/>
      <c r="F896" s="750" t="s">
        <v>65</v>
      </c>
      <c r="G896" s="49">
        <v>82</v>
      </c>
      <c r="H896" s="50" t="s">
        <v>205</v>
      </c>
      <c r="I896" s="51">
        <v>43677</v>
      </c>
      <c r="J896" s="118"/>
      <c r="O896" s="79"/>
    </row>
    <row r="897" spans="1:17" s="59" customFormat="1" ht="12.75" customHeight="1">
      <c r="A897" s="51">
        <v>43677</v>
      </c>
      <c r="B897" s="109">
        <v>3007</v>
      </c>
      <c r="C897" s="46">
        <v>82000</v>
      </c>
      <c r="D897" s="107"/>
      <c r="E897" s="107">
        <v>36</v>
      </c>
      <c r="F897" s="750" t="s">
        <v>1275</v>
      </c>
      <c r="G897" s="49">
        <v>551</v>
      </c>
      <c r="H897" s="50" t="s">
        <v>205</v>
      </c>
      <c r="I897" s="51">
        <v>43677</v>
      </c>
      <c r="J897" s="118"/>
    </row>
    <row r="898" spans="1:17" s="59" customFormat="1" ht="12.75" customHeight="1">
      <c r="A898" s="51">
        <v>43677</v>
      </c>
      <c r="B898" s="109">
        <v>3007</v>
      </c>
      <c r="C898" s="46">
        <v>551000</v>
      </c>
      <c r="D898" s="107">
        <v>36</v>
      </c>
      <c r="E898" s="107"/>
      <c r="F898" s="750" t="s">
        <v>1275</v>
      </c>
      <c r="G898" s="49">
        <v>82</v>
      </c>
      <c r="H898" s="50" t="s">
        <v>205</v>
      </c>
      <c r="I898" s="51">
        <v>43677</v>
      </c>
      <c r="J898" s="118"/>
    </row>
    <row r="899" spans="1:17" s="77" customFormat="1" ht="12.75" customHeight="1">
      <c r="A899" s="51">
        <v>43677</v>
      </c>
      <c r="B899" s="109">
        <v>3007</v>
      </c>
      <c r="C899" s="46">
        <v>321100</v>
      </c>
      <c r="D899" s="107"/>
      <c r="E899" s="107">
        <v>249.55</v>
      </c>
      <c r="F899" s="738" t="s">
        <v>546</v>
      </c>
      <c r="G899" s="55">
        <v>518</v>
      </c>
      <c r="H899" s="50" t="s">
        <v>205</v>
      </c>
      <c r="I899" s="51">
        <v>43677</v>
      </c>
      <c r="J899" s="133"/>
      <c r="O899" s="79"/>
    </row>
    <row r="900" spans="1:17" s="77" customFormat="1" ht="12.75" customHeight="1">
      <c r="A900" s="51">
        <v>43677</v>
      </c>
      <c r="B900" s="109">
        <v>3007</v>
      </c>
      <c r="C900" s="46">
        <v>518100</v>
      </c>
      <c r="D900" s="107">
        <v>249.55</v>
      </c>
      <c r="E900" s="107"/>
      <c r="F900" s="738" t="s">
        <v>547</v>
      </c>
      <c r="G900" s="55">
        <v>321</v>
      </c>
      <c r="H900" s="50" t="s">
        <v>205</v>
      </c>
      <c r="I900" s="51">
        <v>43677</v>
      </c>
      <c r="J900" s="133"/>
      <c r="O900" s="79"/>
    </row>
    <row r="901" spans="1:17" s="59" customFormat="1" ht="12.75" customHeight="1">
      <c r="A901" s="51">
        <v>43677</v>
      </c>
      <c r="B901" s="109">
        <v>3007</v>
      </c>
      <c r="C901" s="25">
        <v>527100</v>
      </c>
      <c r="D901" s="8">
        <v>66</v>
      </c>
      <c r="E901" s="8"/>
      <c r="F901" s="748" t="s">
        <v>87</v>
      </c>
      <c r="G901" s="55">
        <v>213</v>
      </c>
      <c r="H901" s="50" t="s">
        <v>972</v>
      </c>
      <c r="I901" s="51">
        <v>43647</v>
      </c>
      <c r="L901" s="64"/>
      <c r="M901" s="64"/>
    </row>
    <row r="902" spans="1:17" s="59" customFormat="1" ht="12.75" customHeight="1">
      <c r="A902" s="51">
        <v>43677</v>
      </c>
      <c r="B902" s="109">
        <v>3007</v>
      </c>
      <c r="C902" s="25">
        <v>213100</v>
      </c>
      <c r="D902" s="8"/>
      <c r="E902" s="8">
        <v>66</v>
      </c>
      <c r="F902" s="748" t="s">
        <v>87</v>
      </c>
      <c r="G902" s="55">
        <v>527</v>
      </c>
      <c r="H902" s="50" t="s">
        <v>972</v>
      </c>
      <c r="I902" s="51">
        <v>43647</v>
      </c>
      <c r="L902" s="64"/>
      <c r="M902" s="64"/>
    </row>
    <row r="903" spans="1:17" s="59" customFormat="1" ht="12.75" customHeight="1">
      <c r="A903" s="51">
        <v>43677</v>
      </c>
      <c r="B903" s="109">
        <v>3007</v>
      </c>
      <c r="C903" s="25">
        <v>472000</v>
      </c>
      <c r="D903" s="8">
        <v>0.9</v>
      </c>
      <c r="E903" s="8"/>
      <c r="F903" s="748" t="s">
        <v>88</v>
      </c>
      <c r="G903" s="55">
        <v>213</v>
      </c>
      <c r="H903" s="50" t="s">
        <v>972</v>
      </c>
      <c r="I903" s="51">
        <v>43647</v>
      </c>
    </row>
    <row r="904" spans="1:17" s="59" customFormat="1" ht="12.75" customHeight="1">
      <c r="A904" s="51">
        <v>43677</v>
      </c>
      <c r="B904" s="109">
        <v>3007</v>
      </c>
      <c r="C904" s="25">
        <v>213100</v>
      </c>
      <c r="D904" s="8"/>
      <c r="E904" s="8">
        <v>0.9</v>
      </c>
      <c r="F904" s="748" t="s">
        <v>88</v>
      </c>
      <c r="G904" s="55">
        <v>472</v>
      </c>
      <c r="H904" s="50" t="s">
        <v>972</v>
      </c>
      <c r="I904" s="51">
        <v>43647</v>
      </c>
    </row>
    <row r="905" spans="1:17" s="207" customFormat="1" ht="12.75" customHeight="1">
      <c r="A905" s="200"/>
      <c r="B905" s="201"/>
      <c r="C905" s="202"/>
      <c r="D905" s="208">
        <f>SUM(D781:D904)</f>
        <v>19605.979999999996</v>
      </c>
      <c r="E905" s="208">
        <f>SUM(E781:E904)</f>
        <v>19605.98</v>
      </c>
      <c r="F905" s="751">
        <f>D905-E905</f>
        <v>0</v>
      </c>
      <c r="G905" s="205"/>
      <c r="H905" s="206"/>
      <c r="I905" s="200"/>
      <c r="J905" s="209"/>
      <c r="K905" s="223"/>
      <c r="L905" s="223"/>
      <c r="M905" s="223"/>
      <c r="N905" s="224"/>
    </row>
    <row r="906" spans="1:17" s="48" customFormat="1" ht="12.75" customHeight="1">
      <c r="A906" s="51"/>
      <c r="B906" s="45"/>
      <c r="C906" s="46"/>
      <c r="D906" s="100"/>
      <c r="E906" s="100"/>
      <c r="F906" s="752"/>
      <c r="G906" s="49"/>
      <c r="H906" s="50"/>
      <c r="I906" s="51"/>
      <c r="J906" s="52"/>
      <c r="K906" s="107"/>
      <c r="L906" s="107"/>
      <c r="M906" s="107"/>
      <c r="N906" s="77"/>
    </row>
    <row r="907" spans="1:17" s="207" customFormat="1" ht="12.75" customHeight="1">
      <c r="A907" s="167" t="s">
        <v>456</v>
      </c>
      <c r="B907" s="216"/>
      <c r="C907" s="202"/>
      <c r="D907" s="217"/>
      <c r="E907" s="217"/>
      <c r="F907" s="753"/>
      <c r="G907" s="205"/>
      <c r="H907" s="206"/>
      <c r="I907" s="200"/>
      <c r="J907" s="209"/>
    </row>
    <row r="908" spans="1:17" s="48" customFormat="1" ht="12.75" customHeight="1">
      <c r="A908" s="51">
        <v>43708</v>
      </c>
      <c r="B908" s="114" t="s">
        <v>1116</v>
      </c>
      <c r="C908" s="46">
        <v>311000</v>
      </c>
      <c r="D908" s="107">
        <v>600</v>
      </c>
      <c r="E908" s="107"/>
      <c r="F908" s="738" t="s">
        <v>1150</v>
      </c>
      <c r="G908" s="55">
        <v>602</v>
      </c>
      <c r="H908" s="50" t="s">
        <v>1116</v>
      </c>
      <c r="I908" s="51">
        <v>43708</v>
      </c>
      <c r="J908" s="52"/>
      <c r="K908" s="116"/>
      <c r="L908" s="111"/>
      <c r="M908" s="111"/>
      <c r="N908" s="112"/>
      <c r="O908" s="113"/>
      <c r="P908" s="29"/>
      <c r="Q908" s="99"/>
    </row>
    <row r="909" spans="1:17" s="48" customFormat="1" ht="12.75" customHeight="1">
      <c r="A909" s="51">
        <v>43708</v>
      </c>
      <c r="B909" s="114" t="s">
        <v>1116</v>
      </c>
      <c r="C909" s="46">
        <v>602000</v>
      </c>
      <c r="D909" s="107"/>
      <c r="E909" s="107">
        <v>600</v>
      </c>
      <c r="F909" s="738" t="s">
        <v>1150</v>
      </c>
      <c r="G909" s="55">
        <v>311</v>
      </c>
      <c r="H909" s="50" t="s">
        <v>1116</v>
      </c>
      <c r="I909" s="51">
        <v>43708</v>
      </c>
      <c r="J909" s="52"/>
      <c r="K909" s="116"/>
      <c r="L909" s="111"/>
      <c r="M909" s="111"/>
      <c r="N909" s="112"/>
      <c r="O909" s="113"/>
      <c r="P909" s="29"/>
      <c r="Q909" s="99"/>
    </row>
    <row r="910" spans="1:17" s="48" customFormat="1" ht="12.75" customHeight="1">
      <c r="A910" s="51">
        <v>43708</v>
      </c>
      <c r="B910" s="114" t="s">
        <v>1117</v>
      </c>
      <c r="C910" s="46">
        <v>311000</v>
      </c>
      <c r="D910" s="107">
        <v>300</v>
      </c>
      <c r="E910" s="107"/>
      <c r="F910" s="740" t="s">
        <v>1151</v>
      </c>
      <c r="G910" s="55">
        <v>602</v>
      </c>
      <c r="H910" s="50" t="s">
        <v>1117</v>
      </c>
      <c r="I910" s="51">
        <v>43708</v>
      </c>
      <c r="J910" s="52"/>
      <c r="K910" s="116"/>
      <c r="L910" s="111"/>
      <c r="M910" s="111"/>
      <c r="N910" s="112"/>
      <c r="O910" s="113"/>
      <c r="P910" s="29"/>
      <c r="Q910" s="99"/>
    </row>
    <row r="911" spans="1:17" s="48" customFormat="1" ht="12.75" customHeight="1">
      <c r="A911" s="51">
        <v>43708</v>
      </c>
      <c r="B911" s="114" t="s">
        <v>1117</v>
      </c>
      <c r="C911" s="46">
        <v>602000</v>
      </c>
      <c r="D911" s="107"/>
      <c r="E911" s="107">
        <v>300</v>
      </c>
      <c r="F911" s="740" t="s">
        <v>1151</v>
      </c>
      <c r="G911" s="55">
        <v>311</v>
      </c>
      <c r="H911" s="50" t="s">
        <v>1117</v>
      </c>
      <c r="I911" s="51">
        <v>43708</v>
      </c>
      <c r="J911" s="52"/>
      <c r="K911" s="116"/>
      <c r="L911" s="111"/>
      <c r="M911" s="111"/>
      <c r="N911" s="112"/>
      <c r="O911" s="113"/>
      <c r="P911" s="29"/>
      <c r="Q911" s="99"/>
    </row>
    <row r="912" spans="1:17" s="142" customFormat="1" ht="12.75" customHeight="1">
      <c r="A912" s="51">
        <v>43708</v>
      </c>
      <c r="B912" s="731">
        <v>192066</v>
      </c>
      <c r="C912" s="732">
        <v>321000</v>
      </c>
      <c r="D912" s="733"/>
      <c r="E912" s="733">
        <v>37</v>
      </c>
      <c r="F912" s="755" t="s">
        <v>21</v>
      </c>
      <c r="G912" s="734">
        <v>518</v>
      </c>
      <c r="H912" s="735" t="s">
        <v>1002</v>
      </c>
      <c r="I912" s="591">
        <v>43695</v>
      </c>
      <c r="J912" s="160"/>
      <c r="K912" s="592"/>
      <c r="M912" s="593"/>
      <c r="N912" s="594"/>
      <c r="O912" s="595"/>
      <c r="P912" s="591"/>
    </row>
    <row r="913" spans="1:17" s="142" customFormat="1" ht="12.75" customHeight="1">
      <c r="A913" s="51">
        <v>43708</v>
      </c>
      <c r="B913" s="731">
        <v>192066</v>
      </c>
      <c r="C913" s="732">
        <v>518000</v>
      </c>
      <c r="D913" s="733">
        <v>37</v>
      </c>
      <c r="E913" s="733"/>
      <c r="F913" s="755" t="s">
        <v>992</v>
      </c>
      <c r="G913" s="734">
        <v>321</v>
      </c>
      <c r="H913" s="735" t="s">
        <v>1002</v>
      </c>
      <c r="I913" s="591">
        <v>43695</v>
      </c>
      <c r="J913" s="160"/>
      <c r="K913" s="592"/>
      <c r="M913" s="593"/>
      <c r="N913" s="594"/>
      <c r="O913" s="595"/>
      <c r="P913" s="591"/>
    </row>
    <row r="914" spans="1:17" s="48" customFormat="1" ht="12.75" customHeight="1">
      <c r="A914" s="51">
        <v>43708</v>
      </c>
      <c r="B914" s="109">
        <v>192067</v>
      </c>
      <c r="C914" s="46">
        <v>321000</v>
      </c>
      <c r="D914" s="107"/>
      <c r="E914" s="107">
        <v>45</v>
      </c>
      <c r="F914" s="738" t="s">
        <v>25</v>
      </c>
      <c r="G914" s="55">
        <v>518</v>
      </c>
      <c r="H914" s="50" t="s">
        <v>1001</v>
      </c>
      <c r="I914" s="51">
        <v>43700</v>
      </c>
      <c r="J914" s="52"/>
      <c r="K914" s="116"/>
      <c r="M914" s="111"/>
      <c r="N914" s="112"/>
      <c r="O914" s="113"/>
      <c r="P914" s="29"/>
      <c r="Q914" s="99"/>
    </row>
    <row r="915" spans="1:17" s="48" customFormat="1" ht="12.75" customHeight="1">
      <c r="A915" s="51">
        <v>43708</v>
      </c>
      <c r="B915" s="109">
        <v>192067</v>
      </c>
      <c r="C915" s="46">
        <v>518000</v>
      </c>
      <c r="D915" s="107">
        <v>45</v>
      </c>
      <c r="E915" s="107"/>
      <c r="F915" s="738" t="s">
        <v>993</v>
      </c>
      <c r="G915" s="55">
        <v>321</v>
      </c>
      <c r="H915" s="50" t="s">
        <v>1001</v>
      </c>
      <c r="I915" s="51">
        <v>43700</v>
      </c>
      <c r="J915" s="52"/>
      <c r="K915" s="116"/>
      <c r="M915" s="111"/>
      <c r="N915" s="112"/>
      <c r="O915" s="113"/>
      <c r="P915" s="29"/>
      <c r="Q915" s="99"/>
    </row>
    <row r="916" spans="1:17" s="48" customFormat="1" ht="12.75" customHeight="1">
      <c r="A916" s="51">
        <v>43708</v>
      </c>
      <c r="B916" s="109">
        <v>192068</v>
      </c>
      <c r="C916" s="46">
        <v>321000</v>
      </c>
      <c r="D916" s="107"/>
      <c r="E916" s="107">
        <v>13.6</v>
      </c>
      <c r="F916" s="738" t="s">
        <v>27</v>
      </c>
      <c r="G916" s="55">
        <v>379</v>
      </c>
      <c r="H916" s="50" t="s">
        <v>1003</v>
      </c>
      <c r="I916" s="51">
        <v>43713</v>
      </c>
      <c r="N916" s="112"/>
      <c r="O916" s="113"/>
      <c r="P916" s="29"/>
      <c r="Q916" s="99"/>
    </row>
    <row r="917" spans="1:17" s="48" customFormat="1" ht="12.75" customHeight="1">
      <c r="A917" s="51">
        <v>43708</v>
      </c>
      <c r="B917" s="109">
        <v>192068</v>
      </c>
      <c r="C917" s="46">
        <v>379100</v>
      </c>
      <c r="D917" s="107">
        <v>6.5</v>
      </c>
      <c r="E917" s="107"/>
      <c r="F917" s="738" t="s">
        <v>1286</v>
      </c>
      <c r="G917" s="55">
        <v>321</v>
      </c>
      <c r="H917" s="50" t="s">
        <v>1003</v>
      </c>
      <c r="I917" s="51">
        <v>43713</v>
      </c>
      <c r="N917" s="112"/>
      <c r="O917" s="113"/>
      <c r="P917" s="29"/>
      <c r="Q917" s="99"/>
    </row>
    <row r="918" spans="1:17" s="48" customFormat="1" ht="12.75" customHeight="1">
      <c r="A918" s="51">
        <v>43708</v>
      </c>
      <c r="B918" s="109">
        <v>192068</v>
      </c>
      <c r="C918" s="46">
        <v>379200</v>
      </c>
      <c r="D918" s="107">
        <v>7.1</v>
      </c>
      <c r="E918" s="107"/>
      <c r="F918" s="738" t="s">
        <v>1287</v>
      </c>
      <c r="G918" s="55">
        <v>321</v>
      </c>
      <c r="H918" s="50" t="s">
        <v>1003</v>
      </c>
      <c r="I918" s="51">
        <v>43713</v>
      </c>
      <c r="N918" s="112"/>
      <c r="O918" s="113"/>
      <c r="P918" s="29"/>
      <c r="Q918" s="99"/>
    </row>
    <row r="919" spans="1:17" s="48" customFormat="1" ht="12.75" customHeight="1">
      <c r="A919" s="51">
        <v>43708</v>
      </c>
      <c r="B919" s="109">
        <v>192069</v>
      </c>
      <c r="C919" s="46">
        <v>321000</v>
      </c>
      <c r="D919" s="107"/>
      <c r="E919" s="107">
        <v>34.5</v>
      </c>
      <c r="F919" s="746" t="s">
        <v>27</v>
      </c>
      <c r="G919" s="55">
        <v>518</v>
      </c>
      <c r="H919" s="50" t="s">
        <v>1004</v>
      </c>
      <c r="I919" s="51">
        <v>43713</v>
      </c>
      <c r="J919" s="52"/>
      <c r="K919" s="116"/>
      <c r="M919" s="111"/>
      <c r="N919" s="112"/>
      <c r="O919" s="113"/>
      <c r="P919" s="29"/>
      <c r="Q919" s="99"/>
    </row>
    <row r="920" spans="1:17" s="48" customFormat="1" ht="12.75" customHeight="1">
      <c r="A920" s="51">
        <v>43708</v>
      </c>
      <c r="B920" s="109">
        <v>192069</v>
      </c>
      <c r="C920" s="46">
        <v>518000</v>
      </c>
      <c r="D920" s="107">
        <v>34.5</v>
      </c>
      <c r="E920" s="107"/>
      <c r="F920" s="746" t="s">
        <v>996</v>
      </c>
      <c r="G920" s="55">
        <v>321</v>
      </c>
      <c r="H920" s="50" t="s">
        <v>1004</v>
      </c>
      <c r="I920" s="51">
        <v>43713</v>
      </c>
      <c r="J920" s="52"/>
      <c r="K920" s="116"/>
      <c r="M920" s="111"/>
      <c r="N920" s="112"/>
      <c r="O920" s="113"/>
      <c r="P920" s="29"/>
      <c r="Q920" s="99"/>
    </row>
    <row r="921" spans="1:17" s="48" customFormat="1" ht="12.75" customHeight="1">
      <c r="A921" s="51">
        <v>43708</v>
      </c>
      <c r="B921" s="109">
        <v>192070</v>
      </c>
      <c r="C921" s="46">
        <v>321000</v>
      </c>
      <c r="D921" s="107"/>
      <c r="E921" s="107">
        <v>16.5</v>
      </c>
      <c r="F921" s="746" t="s">
        <v>27</v>
      </c>
      <c r="G921" s="55">
        <v>518</v>
      </c>
      <c r="H921" s="50" t="s">
        <v>1005</v>
      </c>
      <c r="I921" s="51">
        <v>43713</v>
      </c>
      <c r="J921" s="52"/>
      <c r="K921" s="116"/>
      <c r="M921" s="111"/>
      <c r="N921" s="112"/>
      <c r="O921" s="113"/>
      <c r="P921" s="29"/>
      <c r="Q921" s="99"/>
    </row>
    <row r="922" spans="1:17" s="48" customFormat="1" ht="12.75" customHeight="1">
      <c r="A922" s="51">
        <v>43708</v>
      </c>
      <c r="B922" s="109">
        <v>192070</v>
      </c>
      <c r="C922" s="46">
        <v>518000</v>
      </c>
      <c r="D922" s="107">
        <v>16.5</v>
      </c>
      <c r="E922" s="107"/>
      <c r="F922" s="746" t="s">
        <v>997</v>
      </c>
      <c r="G922" s="55">
        <v>321</v>
      </c>
      <c r="H922" s="50" t="s">
        <v>1005</v>
      </c>
      <c r="I922" s="51">
        <v>43713</v>
      </c>
      <c r="J922" s="52"/>
      <c r="K922" s="116"/>
      <c r="M922" s="111"/>
      <c r="N922" s="112"/>
      <c r="O922" s="113"/>
      <c r="P922" s="29"/>
      <c r="Q922" s="99"/>
    </row>
    <row r="923" spans="1:17" s="48" customFormat="1" ht="12.75" customHeight="1">
      <c r="A923" s="51">
        <v>43708</v>
      </c>
      <c r="B923" s="109">
        <v>192071</v>
      </c>
      <c r="C923" s="46">
        <v>321000</v>
      </c>
      <c r="D923" s="107"/>
      <c r="E923" s="107">
        <v>178</v>
      </c>
      <c r="F923" s="738" t="s">
        <v>698</v>
      </c>
      <c r="G923" s="55">
        <v>518</v>
      </c>
      <c r="H923" s="50" t="s">
        <v>1007</v>
      </c>
      <c r="I923" s="51">
        <v>43705</v>
      </c>
      <c r="J923" s="52"/>
      <c r="O923" s="113"/>
      <c r="P923" s="29"/>
      <c r="Q923" s="99"/>
    </row>
    <row r="924" spans="1:17" s="48" customFormat="1" ht="12.75" customHeight="1">
      <c r="A924" s="51">
        <v>43708</v>
      </c>
      <c r="B924" s="109">
        <v>192071</v>
      </c>
      <c r="C924" s="46">
        <v>518000</v>
      </c>
      <c r="D924" s="107">
        <v>178</v>
      </c>
      <c r="E924" s="107"/>
      <c r="F924" s="738" t="s">
        <v>1006</v>
      </c>
      <c r="G924" s="55">
        <v>321</v>
      </c>
      <c r="H924" s="50" t="s">
        <v>1007</v>
      </c>
      <c r="I924" s="51">
        <v>43705</v>
      </c>
      <c r="J924" s="52"/>
      <c r="O924" s="113"/>
      <c r="P924" s="29"/>
      <c r="Q924" s="99"/>
    </row>
    <row r="925" spans="1:17" s="48" customFormat="1" ht="12.75" customHeight="1">
      <c r="A925" s="51">
        <v>43708</v>
      </c>
      <c r="B925" s="109">
        <v>192072</v>
      </c>
      <c r="C925" s="46">
        <v>321000</v>
      </c>
      <c r="D925" s="107"/>
      <c r="E925" s="107">
        <v>360</v>
      </c>
      <c r="F925" s="738" t="s">
        <v>66</v>
      </c>
      <c r="G925" s="55">
        <v>518</v>
      </c>
      <c r="H925" s="50" t="s">
        <v>1008</v>
      </c>
      <c r="I925" s="51">
        <v>43722</v>
      </c>
      <c r="J925" s="52"/>
      <c r="K925" s="116"/>
      <c r="M925" s="111"/>
      <c r="N925" s="112"/>
      <c r="O925" s="113"/>
      <c r="P925" s="29"/>
      <c r="Q925" s="99"/>
    </row>
    <row r="926" spans="1:17" s="48" customFormat="1" ht="12.75" customHeight="1">
      <c r="A926" s="51">
        <v>43708</v>
      </c>
      <c r="B926" s="109">
        <v>192072</v>
      </c>
      <c r="C926" s="46">
        <v>518000</v>
      </c>
      <c r="D926" s="107">
        <v>130.82</v>
      </c>
      <c r="E926" s="107"/>
      <c r="F926" s="738" t="s">
        <v>994</v>
      </c>
      <c r="G926" s="55">
        <v>321</v>
      </c>
      <c r="H926" s="50" t="s">
        <v>1008</v>
      </c>
      <c r="I926" s="51">
        <v>43722</v>
      </c>
      <c r="J926" s="52"/>
      <c r="K926" s="116"/>
      <c r="M926" s="111"/>
      <c r="N926" s="112"/>
      <c r="O926" s="113"/>
      <c r="P926" s="29"/>
      <c r="Q926" s="99"/>
    </row>
    <row r="927" spans="1:17" s="48" customFormat="1" ht="12.75" customHeight="1">
      <c r="A927" s="51">
        <v>43708</v>
      </c>
      <c r="B927" s="109">
        <v>192072</v>
      </c>
      <c r="C927" s="46">
        <v>381000</v>
      </c>
      <c r="D927" s="107">
        <v>229.18</v>
      </c>
      <c r="E927" s="107"/>
      <c r="F927" s="738" t="s">
        <v>995</v>
      </c>
      <c r="G927" s="55">
        <v>321</v>
      </c>
      <c r="H927" s="50" t="s">
        <v>1008</v>
      </c>
      <c r="I927" s="51">
        <v>43722</v>
      </c>
      <c r="J927" s="52"/>
      <c r="K927" s="116"/>
      <c r="M927" s="111"/>
      <c r="N927" s="112"/>
      <c r="O927" s="113"/>
      <c r="P927" s="29"/>
      <c r="Q927" s="99"/>
    </row>
    <row r="928" spans="1:17" s="59" customFormat="1" ht="12.75" customHeight="1">
      <c r="A928" s="51">
        <v>43708</v>
      </c>
      <c r="B928" s="109">
        <v>6007</v>
      </c>
      <c r="C928" s="46">
        <v>522000</v>
      </c>
      <c r="D928" s="107">
        <v>1084.3599999999999</v>
      </c>
      <c r="E928" s="107"/>
      <c r="F928" s="738" t="s">
        <v>457</v>
      </c>
      <c r="G928" s="49">
        <v>366</v>
      </c>
      <c r="H928" s="50" t="s">
        <v>224</v>
      </c>
      <c r="I928" s="51">
        <v>43687</v>
      </c>
      <c r="J928" s="52"/>
      <c r="K928" s="48"/>
      <c r="L928" s="48"/>
    </row>
    <row r="929" spans="1:13" s="59" customFormat="1" ht="12.75" customHeight="1">
      <c r="A929" s="51">
        <v>43708</v>
      </c>
      <c r="B929" s="109">
        <v>6007</v>
      </c>
      <c r="C929" s="46">
        <v>366000</v>
      </c>
      <c r="D929" s="107"/>
      <c r="E929" s="107">
        <v>1084.3599999999999</v>
      </c>
      <c r="F929" s="738" t="s">
        <v>457</v>
      </c>
      <c r="G929" s="49">
        <v>522</v>
      </c>
      <c r="H929" s="50" t="s">
        <v>224</v>
      </c>
      <c r="I929" s="51">
        <v>43687</v>
      </c>
      <c r="J929" s="52"/>
      <c r="K929" s="48"/>
      <c r="L929" s="48"/>
      <c r="M929" s="152"/>
    </row>
    <row r="930" spans="1:13" s="59" customFormat="1" ht="12.75" customHeight="1">
      <c r="A930" s="51">
        <v>43708</v>
      </c>
      <c r="B930" s="109">
        <v>6007</v>
      </c>
      <c r="C930" s="46">
        <v>336100</v>
      </c>
      <c r="D930" s="107"/>
      <c r="E930" s="107">
        <v>43.36</v>
      </c>
      <c r="F930" s="738" t="s">
        <v>225</v>
      </c>
      <c r="G930" s="49">
        <v>366</v>
      </c>
      <c r="H930" s="50" t="s">
        <v>224</v>
      </c>
      <c r="I930" s="51">
        <v>43687</v>
      </c>
      <c r="J930" s="52"/>
      <c r="K930" s="48"/>
      <c r="L930" s="48"/>
    </row>
    <row r="931" spans="1:13" s="59" customFormat="1" ht="12.75" customHeight="1">
      <c r="A931" s="51">
        <v>43708</v>
      </c>
      <c r="B931" s="109">
        <v>6007</v>
      </c>
      <c r="C931" s="46">
        <v>336200</v>
      </c>
      <c r="D931" s="107"/>
      <c r="E931" s="107">
        <v>15.17</v>
      </c>
      <c r="F931" s="738" t="s">
        <v>226</v>
      </c>
      <c r="G931" s="49">
        <v>366</v>
      </c>
      <c r="H931" s="50" t="s">
        <v>224</v>
      </c>
      <c r="I931" s="51">
        <v>43687</v>
      </c>
      <c r="J931" s="52"/>
      <c r="K931" s="48"/>
      <c r="L931" s="48"/>
    </row>
    <row r="932" spans="1:13" s="59" customFormat="1" ht="12.75" customHeight="1">
      <c r="A932" s="51">
        <v>43708</v>
      </c>
      <c r="B932" s="109">
        <v>6007</v>
      </c>
      <c r="C932" s="46">
        <v>336200</v>
      </c>
      <c r="D932" s="107"/>
      <c r="E932" s="107">
        <v>43.36</v>
      </c>
      <c r="F932" s="738" t="s">
        <v>227</v>
      </c>
      <c r="G932" s="49">
        <v>366</v>
      </c>
      <c r="H932" s="50" t="s">
        <v>224</v>
      </c>
      <c r="I932" s="51">
        <v>43687</v>
      </c>
      <c r="J932" s="52"/>
    </row>
    <row r="933" spans="1:13" s="59" customFormat="1" ht="12.75" customHeight="1">
      <c r="A933" s="51">
        <v>43708</v>
      </c>
      <c r="B933" s="109">
        <v>6007</v>
      </c>
      <c r="C933" s="46">
        <v>336200</v>
      </c>
      <c r="D933" s="107"/>
      <c r="E933" s="107">
        <v>32.520000000000003</v>
      </c>
      <c r="F933" s="738" t="s">
        <v>228</v>
      </c>
      <c r="G933" s="49">
        <v>366</v>
      </c>
      <c r="H933" s="50" t="s">
        <v>224</v>
      </c>
      <c r="I933" s="51">
        <v>43687</v>
      </c>
      <c r="J933" s="52"/>
    </row>
    <row r="934" spans="1:13" s="59" customFormat="1" ht="12.75" customHeight="1">
      <c r="A934" s="51">
        <v>43708</v>
      </c>
      <c r="B934" s="109">
        <v>6007</v>
      </c>
      <c r="C934" s="46">
        <v>336200</v>
      </c>
      <c r="D934" s="107"/>
      <c r="E934" s="107">
        <v>10.84</v>
      </c>
      <c r="F934" s="738" t="s">
        <v>229</v>
      </c>
      <c r="G934" s="49">
        <v>366</v>
      </c>
      <c r="H934" s="50" t="s">
        <v>224</v>
      </c>
      <c r="I934" s="51">
        <v>43687</v>
      </c>
      <c r="J934" s="52"/>
    </row>
    <row r="935" spans="1:13" s="59" customFormat="1" ht="12.75" customHeight="1">
      <c r="A935" s="51">
        <v>43708</v>
      </c>
      <c r="B935" s="109">
        <v>6007</v>
      </c>
      <c r="C935" s="46">
        <v>342000</v>
      </c>
      <c r="D935" s="107"/>
      <c r="E935" s="107">
        <v>53.74</v>
      </c>
      <c r="F935" s="738" t="s">
        <v>230</v>
      </c>
      <c r="G935" s="49">
        <v>366</v>
      </c>
      <c r="H935" s="50" t="s">
        <v>224</v>
      </c>
      <c r="I935" s="51">
        <v>43687</v>
      </c>
      <c r="J935" s="52"/>
    </row>
    <row r="936" spans="1:13" s="59" customFormat="1" ht="12.75" customHeight="1">
      <c r="A936" s="51">
        <v>43708</v>
      </c>
      <c r="B936" s="109">
        <v>6007</v>
      </c>
      <c r="C936" s="46">
        <v>366000</v>
      </c>
      <c r="D936" s="107">
        <v>198.99</v>
      </c>
      <c r="E936" s="107"/>
      <c r="F936" s="738" t="s">
        <v>457</v>
      </c>
      <c r="G936" s="49">
        <v>336</v>
      </c>
      <c r="H936" s="50" t="s">
        <v>224</v>
      </c>
      <c r="I936" s="51">
        <v>43687</v>
      </c>
      <c r="J936" s="52"/>
    </row>
    <row r="937" spans="1:13" s="59" customFormat="1" ht="12.75" customHeight="1">
      <c r="A937" s="51">
        <v>43708</v>
      </c>
      <c r="B937" s="109">
        <v>6007</v>
      </c>
      <c r="C937" s="46">
        <v>524000</v>
      </c>
      <c r="D937" s="107">
        <v>378.93</v>
      </c>
      <c r="E937" s="107"/>
      <c r="F937" s="738" t="s">
        <v>457</v>
      </c>
      <c r="G937" s="49">
        <v>336</v>
      </c>
      <c r="H937" s="50" t="s">
        <v>224</v>
      </c>
      <c r="I937" s="51">
        <v>43687</v>
      </c>
      <c r="J937" s="52"/>
    </row>
    <row r="938" spans="1:13" s="59" customFormat="1" ht="12.75" customHeight="1">
      <c r="A938" s="51">
        <v>43708</v>
      </c>
      <c r="B938" s="109">
        <v>6007</v>
      </c>
      <c r="C938" s="46">
        <v>336100</v>
      </c>
      <c r="D938" s="107"/>
      <c r="E938" s="107">
        <v>108.43</v>
      </c>
      <c r="F938" s="738" t="s">
        <v>225</v>
      </c>
      <c r="G938" s="49">
        <v>524</v>
      </c>
      <c r="H938" s="50" t="s">
        <v>224</v>
      </c>
      <c r="I938" s="51">
        <v>43687</v>
      </c>
      <c r="J938" s="52"/>
    </row>
    <row r="939" spans="1:13" s="59" customFormat="1" ht="12.75" customHeight="1">
      <c r="A939" s="51">
        <v>43708</v>
      </c>
      <c r="B939" s="109">
        <v>6007</v>
      </c>
      <c r="C939" s="46">
        <v>336200</v>
      </c>
      <c r="D939" s="107"/>
      <c r="E939" s="107">
        <v>15.17</v>
      </c>
      <c r="F939" s="738" t="s">
        <v>226</v>
      </c>
      <c r="G939" s="49">
        <v>524</v>
      </c>
      <c r="H939" s="50" t="s">
        <v>224</v>
      </c>
      <c r="I939" s="51">
        <v>43687</v>
      </c>
      <c r="J939" s="52"/>
    </row>
    <row r="940" spans="1:13" s="59" customFormat="1" ht="12.75" customHeight="1">
      <c r="A940" s="51">
        <v>43708</v>
      </c>
      <c r="B940" s="109">
        <v>6007</v>
      </c>
      <c r="C940" s="46">
        <v>336200</v>
      </c>
      <c r="D940" s="107"/>
      <c r="E940" s="107">
        <v>151.80000000000001</v>
      </c>
      <c r="F940" s="738" t="s">
        <v>227</v>
      </c>
      <c r="G940" s="49">
        <v>524</v>
      </c>
      <c r="H940" s="50" t="s">
        <v>224</v>
      </c>
      <c r="I940" s="51">
        <v>43687</v>
      </c>
      <c r="J940" s="52"/>
    </row>
    <row r="941" spans="1:13" s="59" customFormat="1" ht="12.75" customHeight="1">
      <c r="A941" s="51">
        <v>43708</v>
      </c>
      <c r="B941" s="109">
        <v>6007</v>
      </c>
      <c r="C941" s="46">
        <v>336200</v>
      </c>
      <c r="D941" s="107"/>
      <c r="E941" s="107">
        <v>32.520000000000003</v>
      </c>
      <c r="F941" s="738" t="s">
        <v>228</v>
      </c>
      <c r="G941" s="49">
        <v>524</v>
      </c>
      <c r="H941" s="50" t="s">
        <v>224</v>
      </c>
      <c r="I941" s="51">
        <v>43687</v>
      </c>
      <c r="J941" s="52"/>
    </row>
    <row r="942" spans="1:13" s="59" customFormat="1" ht="12.75" customHeight="1">
      <c r="A942" s="51">
        <v>43708</v>
      </c>
      <c r="B942" s="109">
        <v>6007</v>
      </c>
      <c r="C942" s="46">
        <v>336200</v>
      </c>
      <c r="D942" s="107"/>
      <c r="E942" s="107">
        <v>10.84</v>
      </c>
      <c r="F942" s="738" t="s">
        <v>229</v>
      </c>
      <c r="G942" s="49">
        <v>524</v>
      </c>
      <c r="H942" s="50" t="s">
        <v>224</v>
      </c>
      <c r="I942" s="51">
        <v>43687</v>
      </c>
      <c r="J942" s="52"/>
    </row>
    <row r="943" spans="1:13" s="59" customFormat="1" ht="12.75" customHeight="1">
      <c r="A943" s="51">
        <v>43708</v>
      </c>
      <c r="B943" s="109">
        <v>6007</v>
      </c>
      <c r="C943" s="46">
        <v>336200</v>
      </c>
      <c r="D943" s="107"/>
      <c r="E943" s="107">
        <v>8.67</v>
      </c>
      <c r="F943" s="738" t="s">
        <v>231</v>
      </c>
      <c r="G943" s="49">
        <v>524</v>
      </c>
      <c r="H943" s="50" t="s">
        <v>224</v>
      </c>
      <c r="I943" s="51">
        <v>43687</v>
      </c>
      <c r="J943" s="52"/>
    </row>
    <row r="944" spans="1:13" s="59" customFormat="1" ht="12.75" customHeight="1">
      <c r="A944" s="51">
        <v>43708</v>
      </c>
      <c r="B944" s="109">
        <v>6007</v>
      </c>
      <c r="C944" s="46">
        <v>336200</v>
      </c>
      <c r="D944" s="107"/>
      <c r="E944" s="107">
        <v>51.5</v>
      </c>
      <c r="F944" s="738" t="s">
        <v>232</v>
      </c>
      <c r="G944" s="49">
        <v>524</v>
      </c>
      <c r="H944" s="50" t="s">
        <v>224</v>
      </c>
      <c r="I944" s="51">
        <v>43687</v>
      </c>
      <c r="J944" s="52"/>
    </row>
    <row r="945" spans="1:10" s="59" customFormat="1" ht="12.75" customHeight="1">
      <c r="A945" s="51">
        <v>43708</v>
      </c>
      <c r="B945" s="109">
        <v>6007</v>
      </c>
      <c r="C945" s="46">
        <v>527000</v>
      </c>
      <c r="D945" s="107">
        <v>5.43</v>
      </c>
      <c r="E945" s="107"/>
      <c r="F945" s="738" t="s">
        <v>233</v>
      </c>
      <c r="G945" s="49">
        <v>472</v>
      </c>
      <c r="H945" s="50" t="s">
        <v>224</v>
      </c>
      <c r="I945" s="51">
        <v>43687</v>
      </c>
      <c r="J945" s="52"/>
    </row>
    <row r="946" spans="1:10" s="59" customFormat="1" ht="12.75" customHeight="1">
      <c r="A946" s="51">
        <v>43708</v>
      </c>
      <c r="B946" s="109">
        <v>6007</v>
      </c>
      <c r="C946" s="46">
        <v>472000</v>
      </c>
      <c r="D946" s="107"/>
      <c r="E946" s="107">
        <v>5.43</v>
      </c>
      <c r="F946" s="738" t="s">
        <v>233</v>
      </c>
      <c r="G946" s="49">
        <v>527</v>
      </c>
      <c r="H946" s="50" t="s">
        <v>224</v>
      </c>
      <c r="I946" s="51">
        <v>43687</v>
      </c>
      <c r="J946" s="52"/>
    </row>
    <row r="947" spans="1:10" s="48" customFormat="1" ht="12.75" customHeight="1">
      <c r="A947" s="51">
        <v>43708</v>
      </c>
      <c r="B947" s="45">
        <v>221008</v>
      </c>
      <c r="C947" s="46">
        <v>221000</v>
      </c>
      <c r="D947" s="107">
        <v>0</v>
      </c>
      <c r="E947" s="107"/>
      <c r="F947" s="738" t="s">
        <v>28</v>
      </c>
      <c r="G947" s="49">
        <v>221</v>
      </c>
      <c r="H947" s="50" t="s">
        <v>234</v>
      </c>
      <c r="I947" s="51">
        <v>43708</v>
      </c>
      <c r="J947" s="118"/>
    </row>
    <row r="948" spans="1:10" s="48" customFormat="1" ht="12.75" customHeight="1">
      <c r="A948" s="51">
        <v>43708</v>
      </c>
      <c r="B948" s="45">
        <v>221008</v>
      </c>
      <c r="C948" s="46">
        <v>221000</v>
      </c>
      <c r="D948" s="107"/>
      <c r="E948" s="107">
        <v>1128.07</v>
      </c>
      <c r="F948" s="738" t="s">
        <v>28</v>
      </c>
      <c r="G948" s="49">
        <v>221</v>
      </c>
      <c r="H948" s="50" t="s">
        <v>234</v>
      </c>
      <c r="I948" s="51">
        <v>43708</v>
      </c>
      <c r="J948" s="118"/>
    </row>
    <row r="949" spans="1:10" s="48" customFormat="1" ht="12.75" customHeight="1">
      <c r="A949" s="51">
        <v>43708</v>
      </c>
      <c r="B949" s="45">
        <v>221008</v>
      </c>
      <c r="C949" s="46">
        <v>221000</v>
      </c>
      <c r="D949" s="107"/>
      <c r="E949" s="107">
        <v>8.65</v>
      </c>
      <c r="F949" s="738" t="s">
        <v>28</v>
      </c>
      <c r="G949" s="49">
        <v>221</v>
      </c>
      <c r="H949" s="50" t="s">
        <v>234</v>
      </c>
      <c r="I949" s="51">
        <v>43708</v>
      </c>
      <c r="J949" s="118"/>
    </row>
    <row r="950" spans="1:10" s="48" customFormat="1" ht="12.75" customHeight="1">
      <c r="A950" s="51">
        <v>43708</v>
      </c>
      <c r="B950" s="45">
        <v>221008</v>
      </c>
      <c r="C950" s="46">
        <v>321000</v>
      </c>
      <c r="D950" s="107">
        <v>6.5</v>
      </c>
      <c r="E950" s="107"/>
      <c r="F950" s="739" t="s">
        <v>729</v>
      </c>
      <c r="G950" s="49">
        <v>221</v>
      </c>
      <c r="H950" s="50" t="s">
        <v>987</v>
      </c>
      <c r="I950" s="51">
        <v>43678</v>
      </c>
      <c r="J950" s="133"/>
    </row>
    <row r="951" spans="1:10" s="48" customFormat="1" ht="12.75" customHeight="1">
      <c r="A951" s="51">
        <v>43708</v>
      </c>
      <c r="B951" s="45">
        <v>221008</v>
      </c>
      <c r="C951" s="46">
        <v>321000</v>
      </c>
      <c r="D951" s="107">
        <v>7.1</v>
      </c>
      <c r="E951" s="107"/>
      <c r="F951" s="739" t="s">
        <v>730</v>
      </c>
      <c r="G951" s="49">
        <v>221</v>
      </c>
      <c r="H951" s="50" t="s">
        <v>987</v>
      </c>
      <c r="I951" s="51">
        <v>43678</v>
      </c>
      <c r="J951" s="133"/>
    </row>
    <row r="952" spans="1:10" s="48" customFormat="1" ht="12.75" customHeight="1">
      <c r="A952" s="51">
        <v>43708</v>
      </c>
      <c r="B952" s="45">
        <v>221008</v>
      </c>
      <c r="C952" s="46">
        <v>321000</v>
      </c>
      <c r="D952" s="107">
        <v>34.5</v>
      </c>
      <c r="E952" s="107"/>
      <c r="F952" s="738" t="s">
        <v>20</v>
      </c>
      <c r="G952" s="49">
        <v>221</v>
      </c>
      <c r="H952" s="50" t="s">
        <v>989</v>
      </c>
      <c r="I952" s="51">
        <v>43678</v>
      </c>
      <c r="J952" s="118"/>
    </row>
    <row r="953" spans="1:10" s="48" customFormat="1" ht="12.75" customHeight="1">
      <c r="A953" s="51">
        <v>43708</v>
      </c>
      <c r="B953" s="45">
        <v>221008</v>
      </c>
      <c r="C953" s="46">
        <v>321000</v>
      </c>
      <c r="D953" s="107">
        <v>20.5</v>
      </c>
      <c r="E953" s="107"/>
      <c r="F953" s="738" t="s">
        <v>20</v>
      </c>
      <c r="G953" s="49">
        <v>221</v>
      </c>
      <c r="H953" s="50" t="s">
        <v>990</v>
      </c>
      <c r="I953" s="51">
        <v>43678</v>
      </c>
      <c r="J953" s="118"/>
    </row>
    <row r="954" spans="1:10" s="48" customFormat="1" ht="12.75" customHeight="1">
      <c r="A954" s="51">
        <v>43708</v>
      </c>
      <c r="B954" s="45">
        <v>221008</v>
      </c>
      <c r="C954" s="46">
        <v>321100</v>
      </c>
      <c r="D954" s="107">
        <v>249.55</v>
      </c>
      <c r="E954" s="107"/>
      <c r="F954" s="738" t="s">
        <v>548</v>
      </c>
      <c r="G954" s="49">
        <v>221</v>
      </c>
      <c r="H954" s="50" t="s">
        <v>235</v>
      </c>
      <c r="I954" s="51">
        <v>43689</v>
      </c>
      <c r="J954" s="118"/>
    </row>
    <row r="955" spans="1:10" s="48" customFormat="1" ht="12.75" customHeight="1">
      <c r="A955" s="51">
        <v>43708</v>
      </c>
      <c r="B955" s="45">
        <v>221008</v>
      </c>
      <c r="C955" s="46">
        <v>321000</v>
      </c>
      <c r="D955" s="107">
        <v>37</v>
      </c>
      <c r="E955" s="107"/>
      <c r="F955" s="738" t="s">
        <v>700</v>
      </c>
      <c r="G955" s="49">
        <v>221</v>
      </c>
      <c r="H955" s="50" t="s">
        <v>1002</v>
      </c>
      <c r="I955" s="51">
        <v>43696</v>
      </c>
      <c r="J955" s="118"/>
    </row>
    <row r="956" spans="1:10" s="48" customFormat="1" ht="12.75" customHeight="1">
      <c r="A956" s="51">
        <v>43708</v>
      </c>
      <c r="B956" s="45">
        <v>221008</v>
      </c>
      <c r="C956" s="46">
        <v>342000</v>
      </c>
      <c r="D956" s="107">
        <v>53.74</v>
      </c>
      <c r="E956" s="107"/>
      <c r="F956" s="738" t="s">
        <v>731</v>
      </c>
      <c r="G956" s="49">
        <v>221</v>
      </c>
      <c r="H956" s="50" t="s">
        <v>224</v>
      </c>
      <c r="I956" s="51">
        <v>43696</v>
      </c>
      <c r="J956" s="118"/>
    </row>
    <row r="957" spans="1:10" s="48" customFormat="1" ht="12.75" customHeight="1">
      <c r="A957" s="51">
        <v>43708</v>
      </c>
      <c r="B957" s="45">
        <v>221008</v>
      </c>
      <c r="C957" s="46">
        <v>336100</v>
      </c>
      <c r="D957" s="107">
        <v>151.79</v>
      </c>
      <c r="E957" s="107"/>
      <c r="F957" s="738" t="s">
        <v>732</v>
      </c>
      <c r="G957" s="49">
        <v>221</v>
      </c>
      <c r="H957" s="50" t="s">
        <v>224</v>
      </c>
      <c r="I957" s="51">
        <v>43696</v>
      </c>
      <c r="J957" s="118"/>
    </row>
    <row r="958" spans="1:10" s="48" customFormat="1" ht="12.75" customHeight="1">
      <c r="A958" s="51">
        <v>43708</v>
      </c>
      <c r="B958" s="45">
        <v>221008</v>
      </c>
      <c r="C958" s="46">
        <v>336200</v>
      </c>
      <c r="D958" s="107">
        <v>372.39</v>
      </c>
      <c r="E958" s="107"/>
      <c r="F958" s="738" t="s">
        <v>733</v>
      </c>
      <c r="G958" s="49">
        <v>221</v>
      </c>
      <c r="H958" s="50" t="s">
        <v>224</v>
      </c>
      <c r="I958" s="51">
        <v>43696</v>
      </c>
    </row>
    <row r="959" spans="1:10" s="48" customFormat="1" ht="12.75" customHeight="1">
      <c r="A959" s="51">
        <v>43708</v>
      </c>
      <c r="B959" s="45">
        <v>221008</v>
      </c>
      <c r="C959" s="46">
        <v>321000</v>
      </c>
      <c r="D959" s="107">
        <v>45</v>
      </c>
      <c r="E959" s="107"/>
      <c r="F959" s="738" t="s">
        <v>701</v>
      </c>
      <c r="G959" s="49">
        <v>221</v>
      </c>
      <c r="H959" s="50" t="s">
        <v>1001</v>
      </c>
      <c r="I959" s="51">
        <v>43700</v>
      </c>
    </row>
    <row r="960" spans="1:10" s="48" customFormat="1" ht="12.75" customHeight="1">
      <c r="A960" s="51">
        <v>43708</v>
      </c>
      <c r="B960" s="45">
        <v>221008</v>
      </c>
      <c r="C960" s="46">
        <v>261000</v>
      </c>
      <c r="D960" s="107">
        <v>150</v>
      </c>
      <c r="E960" s="107"/>
      <c r="F960" s="738" t="s">
        <v>69</v>
      </c>
      <c r="G960" s="49">
        <v>221</v>
      </c>
      <c r="H960" s="50" t="s">
        <v>234</v>
      </c>
      <c r="I960" s="51">
        <v>43699</v>
      </c>
      <c r="J960" s="118"/>
    </row>
    <row r="961" spans="1:20" s="48" customFormat="1" ht="12.75" customHeight="1">
      <c r="A961" s="51">
        <v>43708</v>
      </c>
      <c r="B961" s="45">
        <v>221008</v>
      </c>
      <c r="C961" s="46">
        <v>568000</v>
      </c>
      <c r="D961" s="107">
        <v>1.65</v>
      </c>
      <c r="E961" s="107"/>
      <c r="F961" s="738" t="s">
        <v>728</v>
      </c>
      <c r="G961" s="49">
        <v>221</v>
      </c>
      <c r="H961" s="50" t="s">
        <v>234</v>
      </c>
      <c r="I961" s="51">
        <v>43707</v>
      </c>
      <c r="J961" s="118"/>
    </row>
    <row r="962" spans="1:20" s="48" customFormat="1" ht="12.75" customHeight="1">
      <c r="A962" s="51">
        <v>43708</v>
      </c>
      <c r="B962" s="45">
        <v>221008</v>
      </c>
      <c r="C962" s="46">
        <v>568000</v>
      </c>
      <c r="D962" s="107">
        <v>7</v>
      </c>
      <c r="E962" s="107"/>
      <c r="F962" s="738" t="s">
        <v>32</v>
      </c>
      <c r="G962" s="49">
        <v>221</v>
      </c>
      <c r="H962" s="50" t="s">
        <v>234</v>
      </c>
      <c r="I962" s="51">
        <v>43707</v>
      </c>
      <c r="J962" s="118"/>
    </row>
    <row r="963" spans="1:20" s="48" customFormat="1" ht="12.75" customHeight="1">
      <c r="A963" s="51">
        <v>43708</v>
      </c>
      <c r="B963" s="45">
        <v>211008</v>
      </c>
      <c r="C963" s="46">
        <v>211000</v>
      </c>
      <c r="D963" s="107">
        <v>188.94</v>
      </c>
      <c r="E963" s="107"/>
      <c r="F963" s="746" t="s">
        <v>28</v>
      </c>
      <c r="G963" s="49">
        <v>211</v>
      </c>
      <c r="H963" s="50" t="s">
        <v>44</v>
      </c>
      <c r="I963" s="51">
        <v>43708</v>
      </c>
      <c r="J963" s="153"/>
      <c r="K963" s="154"/>
      <c r="L963" s="154"/>
    </row>
    <row r="964" spans="1:20" s="48" customFormat="1" ht="12.75" customHeight="1">
      <c r="A964" s="51">
        <v>43708</v>
      </c>
      <c r="B964" s="45">
        <v>211008</v>
      </c>
      <c r="C964" s="46">
        <v>211000</v>
      </c>
      <c r="D964" s="107"/>
      <c r="E964" s="107">
        <v>1427.74</v>
      </c>
      <c r="F964" s="746" t="s">
        <v>28</v>
      </c>
      <c r="G964" s="49">
        <v>211</v>
      </c>
      <c r="H964" s="50" t="s">
        <v>44</v>
      </c>
      <c r="I964" s="51">
        <v>43708</v>
      </c>
      <c r="J964" s="107"/>
      <c r="K964" s="154"/>
      <c r="L964" s="107"/>
      <c r="M964" s="107"/>
    </row>
    <row r="965" spans="1:20" s="64" customFormat="1" ht="12.75" customHeight="1">
      <c r="A965" s="51">
        <v>43708</v>
      </c>
      <c r="B965" s="45">
        <v>211008</v>
      </c>
      <c r="C965" s="46">
        <v>213100</v>
      </c>
      <c r="D965" s="79"/>
      <c r="E965" s="119">
        <v>19.47</v>
      </c>
      <c r="F965" s="747" t="s">
        <v>72</v>
      </c>
      <c r="G965" s="49">
        <v>211</v>
      </c>
      <c r="H965" s="50" t="s">
        <v>1221</v>
      </c>
      <c r="I965" s="51">
        <v>43678</v>
      </c>
      <c r="K965" s="154"/>
      <c r="M965" s="48"/>
      <c r="N965" s="119"/>
      <c r="O965" s="79"/>
      <c r="P965" s="48"/>
      <c r="Q965" s="48"/>
      <c r="R965" s="48"/>
      <c r="S965" s="48"/>
      <c r="T965" s="48"/>
    </row>
    <row r="966" spans="1:20" s="64" customFormat="1" ht="12.75" customHeight="1">
      <c r="A966" s="51">
        <v>43708</v>
      </c>
      <c r="B966" s="45">
        <v>211008</v>
      </c>
      <c r="C966" s="46">
        <v>213100</v>
      </c>
      <c r="D966" s="79"/>
      <c r="E966" s="119">
        <v>19.47</v>
      </c>
      <c r="F966" s="747" t="s">
        <v>74</v>
      </c>
      <c r="G966" s="49">
        <v>211</v>
      </c>
      <c r="H966" s="50" t="s">
        <v>1222</v>
      </c>
      <c r="I966" s="51">
        <v>43678</v>
      </c>
      <c r="J966" s="67"/>
      <c r="K966" s="154"/>
      <c r="L966" s="26"/>
      <c r="M966" s="48"/>
      <c r="N966" s="119"/>
      <c r="O966" s="79"/>
      <c r="P966" s="48"/>
      <c r="Q966" s="48"/>
      <c r="R966" s="48"/>
      <c r="S966" s="48"/>
      <c r="T966" s="48"/>
    </row>
    <row r="967" spans="1:20" s="48" customFormat="1" ht="12.75" customHeight="1">
      <c r="A967" s="51">
        <v>43708</v>
      </c>
      <c r="B967" s="45">
        <v>211008</v>
      </c>
      <c r="C967" s="71">
        <v>501222</v>
      </c>
      <c r="D967" s="79">
        <v>44</v>
      </c>
      <c r="E967" s="63"/>
      <c r="F967" s="602" t="s">
        <v>1219</v>
      </c>
      <c r="G967" s="169">
        <v>211</v>
      </c>
      <c r="H967" s="75" t="s">
        <v>240</v>
      </c>
      <c r="I967" s="76">
        <v>43676</v>
      </c>
      <c r="J967" s="64"/>
      <c r="K967" s="64"/>
      <c r="L967" s="64"/>
      <c r="N967" s="119"/>
    </row>
    <row r="968" spans="1:20" s="48" customFormat="1" ht="12.75" customHeight="1">
      <c r="A968" s="51">
        <v>43708</v>
      </c>
      <c r="B968" s="45">
        <v>211008</v>
      </c>
      <c r="C968" s="71">
        <v>501900</v>
      </c>
      <c r="D968" s="79">
        <v>11</v>
      </c>
      <c r="E968" s="63"/>
      <c r="F968" s="602" t="s">
        <v>1220</v>
      </c>
      <c r="G968" s="169">
        <v>211</v>
      </c>
      <c r="H968" s="75" t="s">
        <v>240</v>
      </c>
      <c r="I968" s="76">
        <v>43676</v>
      </c>
      <c r="J968" s="64"/>
      <c r="K968" s="64"/>
      <c r="L968" s="64"/>
      <c r="N968" s="119"/>
    </row>
    <row r="969" spans="1:20" s="48" customFormat="1" ht="12.75" customHeight="1">
      <c r="A969" s="51">
        <v>43708</v>
      </c>
      <c r="B969" s="45">
        <v>211008</v>
      </c>
      <c r="C969" s="71">
        <v>538200</v>
      </c>
      <c r="D969" s="79">
        <v>4</v>
      </c>
      <c r="E969" s="63"/>
      <c r="F969" s="602" t="s">
        <v>631</v>
      </c>
      <c r="G969" s="169">
        <v>211</v>
      </c>
      <c r="H969" s="75" t="s">
        <v>1223</v>
      </c>
      <c r="I969" s="76">
        <v>43686</v>
      </c>
      <c r="J969" s="67"/>
      <c r="K969" s="154"/>
      <c r="L969" s="121"/>
      <c r="M969" s="79"/>
      <c r="N969" s="79"/>
    </row>
    <row r="970" spans="1:20" s="48" customFormat="1" ht="12.75" customHeight="1">
      <c r="A970" s="51">
        <v>43708</v>
      </c>
      <c r="B970" s="45">
        <v>211008</v>
      </c>
      <c r="C970" s="71">
        <v>538100</v>
      </c>
      <c r="D970" s="79">
        <v>32</v>
      </c>
      <c r="E970" s="63"/>
      <c r="F970" s="602" t="s">
        <v>632</v>
      </c>
      <c r="G970" s="169">
        <v>211</v>
      </c>
      <c r="H970" s="75" t="s">
        <v>241</v>
      </c>
      <c r="I970" s="76">
        <v>43686</v>
      </c>
    </row>
    <row r="971" spans="1:20" s="48" customFormat="1" ht="12.75" customHeight="1">
      <c r="A971" s="51">
        <v>43708</v>
      </c>
      <c r="B971" s="45">
        <v>211008</v>
      </c>
      <c r="C971" s="71">
        <v>366000</v>
      </c>
      <c r="D971" s="79">
        <v>885.37</v>
      </c>
      <c r="E971" s="63"/>
      <c r="F971" s="602" t="s">
        <v>457</v>
      </c>
      <c r="G971" s="169">
        <v>211</v>
      </c>
      <c r="H971" s="75" t="s">
        <v>224</v>
      </c>
      <c r="I971" s="76">
        <v>43687</v>
      </c>
    </row>
    <row r="972" spans="1:20" s="64" customFormat="1" ht="12.75" customHeight="1">
      <c r="A972" s="51">
        <v>43708</v>
      </c>
      <c r="B972" s="45">
        <v>211008</v>
      </c>
      <c r="C972" s="71">
        <v>518000</v>
      </c>
      <c r="D972" s="79">
        <v>5.5</v>
      </c>
      <c r="E972" s="63"/>
      <c r="F972" s="602" t="s">
        <v>50</v>
      </c>
      <c r="G972" s="169">
        <v>211</v>
      </c>
      <c r="H972" s="75" t="s">
        <v>242</v>
      </c>
      <c r="I972" s="76">
        <v>43690</v>
      </c>
      <c r="M972" s="48"/>
      <c r="N972" s="119"/>
      <c r="O972" s="79"/>
      <c r="P972" s="48"/>
      <c r="Q972" s="48"/>
      <c r="R972" s="48"/>
      <c r="S972" s="48"/>
      <c r="T972" s="48"/>
    </row>
    <row r="973" spans="1:20" s="48" customFormat="1" ht="12.75" customHeight="1">
      <c r="A973" s="51">
        <v>43708</v>
      </c>
      <c r="B973" s="45">
        <v>211008</v>
      </c>
      <c r="C973" s="71">
        <v>538100</v>
      </c>
      <c r="D973" s="79">
        <v>51</v>
      </c>
      <c r="E973" s="63"/>
      <c r="F973" s="602" t="s">
        <v>632</v>
      </c>
      <c r="G973" s="169">
        <v>211</v>
      </c>
      <c r="H973" s="75" t="s">
        <v>243</v>
      </c>
      <c r="I973" s="76">
        <v>43690</v>
      </c>
    </row>
    <row r="974" spans="1:20" s="64" customFormat="1" ht="12.75" customHeight="1">
      <c r="A974" s="51">
        <v>43708</v>
      </c>
      <c r="B974" s="45">
        <v>211008</v>
      </c>
      <c r="C974" s="71">
        <v>501000</v>
      </c>
      <c r="D974" s="79">
        <v>29.9</v>
      </c>
      <c r="E974" s="63"/>
      <c r="F974" s="602" t="s">
        <v>648</v>
      </c>
      <c r="G974" s="169">
        <v>211</v>
      </c>
      <c r="H974" s="75" t="s">
        <v>244</v>
      </c>
      <c r="I974" s="76">
        <v>43692</v>
      </c>
      <c r="N974" s="119"/>
      <c r="O974" s="79"/>
      <c r="P974" s="48"/>
      <c r="Q974" s="48"/>
      <c r="R974" s="48"/>
      <c r="S974" s="48"/>
      <c r="T974" s="48"/>
    </row>
    <row r="975" spans="1:20" s="64" customFormat="1" ht="12.75" customHeight="1">
      <c r="A975" s="51">
        <v>43708</v>
      </c>
      <c r="B975" s="45">
        <v>211008</v>
      </c>
      <c r="C975" s="71">
        <v>538100</v>
      </c>
      <c r="D975" s="79">
        <v>66</v>
      </c>
      <c r="E975" s="63"/>
      <c r="F975" s="602" t="s">
        <v>632</v>
      </c>
      <c r="G975" s="169">
        <v>211</v>
      </c>
      <c r="H975" s="75" t="s">
        <v>245</v>
      </c>
      <c r="I975" s="76">
        <v>43696</v>
      </c>
      <c r="M975" s="48"/>
      <c r="N975" s="119"/>
      <c r="O975" s="79"/>
      <c r="P975" s="48"/>
      <c r="Q975" s="48"/>
      <c r="R975" s="48"/>
      <c r="S975" s="48"/>
      <c r="T975" s="48"/>
    </row>
    <row r="976" spans="1:20" s="64" customFormat="1" ht="12.75" customHeight="1">
      <c r="A976" s="51">
        <v>43708</v>
      </c>
      <c r="B976" s="45">
        <v>211008</v>
      </c>
      <c r="C976" s="71">
        <v>501000</v>
      </c>
      <c r="D976" s="79">
        <v>17.989999999999998</v>
      </c>
      <c r="E976" s="308"/>
      <c r="F976" s="602" t="s">
        <v>639</v>
      </c>
      <c r="G976" s="169">
        <v>211</v>
      </c>
      <c r="H976" s="75" t="s">
        <v>246</v>
      </c>
      <c r="I976" s="76">
        <v>43696</v>
      </c>
      <c r="M976" s="48"/>
      <c r="N976" s="119"/>
      <c r="O976" s="79"/>
      <c r="P976" s="48"/>
      <c r="Q976" s="48"/>
      <c r="R976" s="48"/>
      <c r="S976" s="48"/>
      <c r="T976" s="48"/>
    </row>
    <row r="977" spans="1:20" s="48" customFormat="1" ht="12.75" customHeight="1">
      <c r="A977" s="51">
        <v>43708</v>
      </c>
      <c r="B977" s="45">
        <v>211008</v>
      </c>
      <c r="C977" s="71">
        <v>501222</v>
      </c>
      <c r="D977" s="79">
        <v>42.4</v>
      </c>
      <c r="E977" s="63"/>
      <c r="F977" s="602" t="s">
        <v>1219</v>
      </c>
      <c r="G977" s="169">
        <v>211</v>
      </c>
      <c r="H977" s="75" t="s">
        <v>247</v>
      </c>
      <c r="I977" s="76">
        <v>43696</v>
      </c>
      <c r="J977" s="64"/>
      <c r="K977" s="64"/>
      <c r="L977" s="64"/>
      <c r="N977" s="119"/>
      <c r="O977" s="79"/>
    </row>
    <row r="978" spans="1:20" s="48" customFormat="1" ht="12.75" customHeight="1">
      <c r="A978" s="51">
        <v>43708</v>
      </c>
      <c r="B978" s="45">
        <v>211008</v>
      </c>
      <c r="C978" s="71">
        <v>501900</v>
      </c>
      <c r="D978" s="79">
        <v>10.6</v>
      </c>
      <c r="E978" s="63"/>
      <c r="F978" s="602" t="s">
        <v>1220</v>
      </c>
      <c r="G978" s="169">
        <v>211</v>
      </c>
      <c r="H978" s="315" t="s">
        <v>247</v>
      </c>
      <c r="I978" s="67">
        <v>43696</v>
      </c>
      <c r="J978" s="64"/>
      <c r="K978" s="64"/>
      <c r="L978" s="64"/>
      <c r="N978" s="119"/>
      <c r="O978" s="79"/>
      <c r="P978" s="123"/>
      <c r="Q978" s="79"/>
      <c r="R978" s="26"/>
    </row>
    <row r="979" spans="1:20" s="48" customFormat="1" ht="12.75" customHeight="1">
      <c r="A979" s="51">
        <v>43708</v>
      </c>
      <c r="B979" s="45">
        <v>211008</v>
      </c>
      <c r="C979" s="71">
        <v>501000</v>
      </c>
      <c r="D979" s="79">
        <v>83.9</v>
      </c>
      <c r="E979" s="72"/>
      <c r="F979" s="602" t="s">
        <v>647</v>
      </c>
      <c r="G979" s="169">
        <v>211</v>
      </c>
      <c r="H979" s="75" t="s">
        <v>248</v>
      </c>
      <c r="I979" s="76">
        <v>43697</v>
      </c>
      <c r="J979" s="64"/>
      <c r="K979" s="64"/>
      <c r="L979" s="64"/>
      <c r="N979" s="119"/>
      <c r="O979" s="79"/>
    </row>
    <row r="980" spans="1:20" s="48" customFormat="1" ht="12.75" customHeight="1">
      <c r="A980" s="51">
        <v>43708</v>
      </c>
      <c r="B980" s="45">
        <v>211008</v>
      </c>
      <c r="C980" s="71">
        <v>501221</v>
      </c>
      <c r="D980" s="79">
        <v>49.66</v>
      </c>
      <c r="E980" s="63"/>
      <c r="F980" s="602" t="s">
        <v>39</v>
      </c>
      <c r="G980" s="169">
        <v>211</v>
      </c>
      <c r="H980" s="75" t="s">
        <v>249</v>
      </c>
      <c r="I980" s="76">
        <v>43697</v>
      </c>
      <c r="J980" s="64"/>
      <c r="K980" s="98">
        <v>62.08</v>
      </c>
      <c r="L980" s="98">
        <f>K980*80%</f>
        <v>49.664000000000001</v>
      </c>
      <c r="M980" s="98">
        <f>K980*20%</f>
        <v>12.416</v>
      </c>
      <c r="N980" s="119"/>
      <c r="O980" s="79"/>
    </row>
    <row r="981" spans="1:20" s="48" customFormat="1" ht="12.75" customHeight="1">
      <c r="A981" s="51">
        <v>43708</v>
      </c>
      <c r="B981" s="45">
        <v>211008</v>
      </c>
      <c r="C981" s="71">
        <v>501900</v>
      </c>
      <c r="D981" s="79">
        <v>12.42</v>
      </c>
      <c r="E981" s="63"/>
      <c r="F981" s="602" t="s">
        <v>1194</v>
      </c>
      <c r="G981" s="169">
        <v>211</v>
      </c>
      <c r="H981" s="75" t="s">
        <v>249</v>
      </c>
      <c r="I981" s="76">
        <v>43697</v>
      </c>
      <c r="J981" s="64"/>
      <c r="K981" s="119"/>
      <c r="L981" s="79"/>
      <c r="M981" s="135">
        <f>SUM(L980:M980)</f>
        <v>62.08</v>
      </c>
      <c r="N981" s="119"/>
      <c r="O981" s="79"/>
    </row>
    <row r="982" spans="1:20" s="48" customFormat="1" ht="12.75" customHeight="1">
      <c r="A982" s="51">
        <v>43708</v>
      </c>
      <c r="B982" s="45">
        <v>211008</v>
      </c>
      <c r="C982" s="71">
        <v>261000</v>
      </c>
      <c r="D982" s="79"/>
      <c r="E982" s="63">
        <v>150</v>
      </c>
      <c r="F982" s="602" t="s">
        <v>69</v>
      </c>
      <c r="G982" s="169">
        <v>211</v>
      </c>
      <c r="H982" s="75" t="s">
        <v>285</v>
      </c>
      <c r="I982" s="76">
        <v>43699</v>
      </c>
      <c r="J982" s="64"/>
      <c r="K982" s="64"/>
      <c r="L982" s="64"/>
      <c r="N982" s="119"/>
      <c r="O982" s="79"/>
    </row>
    <row r="983" spans="1:20" s="64" customFormat="1" ht="12.75" customHeight="1">
      <c r="A983" s="51">
        <v>43708</v>
      </c>
      <c r="B983" s="45">
        <v>211008</v>
      </c>
      <c r="C983" s="71">
        <v>538100</v>
      </c>
      <c r="D983" s="79">
        <v>66</v>
      </c>
      <c r="E983" s="308"/>
      <c r="F983" s="602" t="s">
        <v>632</v>
      </c>
      <c r="G983" s="169">
        <v>211</v>
      </c>
      <c r="H983" s="75" t="s">
        <v>250</v>
      </c>
      <c r="I983" s="76">
        <v>43703</v>
      </c>
      <c r="M983" s="48"/>
      <c r="N983" s="119"/>
      <c r="O983" s="79"/>
      <c r="P983" s="48"/>
      <c r="Q983" s="48"/>
      <c r="R983" s="48"/>
      <c r="S983" s="48"/>
      <c r="T983" s="48"/>
    </row>
    <row r="984" spans="1:20" s="64" customFormat="1" ht="12.75" customHeight="1">
      <c r="A984" s="51">
        <v>43708</v>
      </c>
      <c r="B984" s="45">
        <v>211008</v>
      </c>
      <c r="C984" s="71">
        <v>538200</v>
      </c>
      <c r="D984" s="79">
        <v>16</v>
      </c>
      <c r="E984" s="308"/>
      <c r="F984" s="602" t="s">
        <v>631</v>
      </c>
      <c r="G984" s="169">
        <v>211</v>
      </c>
      <c r="H984" s="75" t="s">
        <v>251</v>
      </c>
      <c r="I984" s="76">
        <v>43704</v>
      </c>
      <c r="M984" s="48"/>
      <c r="N984" s="119"/>
      <c r="O984" s="79"/>
      <c r="P984" s="48"/>
      <c r="Q984" s="48"/>
      <c r="R984" s="48"/>
      <c r="S984" s="48"/>
      <c r="T984" s="48"/>
    </row>
    <row r="985" spans="1:20" s="59" customFormat="1" ht="12.75" customHeight="1">
      <c r="A985" s="51">
        <v>43708</v>
      </c>
      <c r="B985" s="109">
        <v>3008</v>
      </c>
      <c r="C985" s="46">
        <v>82000</v>
      </c>
      <c r="D985" s="107"/>
      <c r="E985" s="107">
        <v>379</v>
      </c>
      <c r="F985" s="750" t="s">
        <v>63</v>
      </c>
      <c r="G985" s="49">
        <v>551</v>
      </c>
      <c r="H985" s="50" t="s">
        <v>235</v>
      </c>
      <c r="I985" s="51">
        <v>43708</v>
      </c>
      <c r="J985" s="64"/>
      <c r="K985" s="64"/>
      <c r="L985" s="64"/>
      <c r="M985" s="48"/>
      <c r="N985" s="119"/>
      <c r="O985" s="79"/>
    </row>
    <row r="986" spans="1:20" s="59" customFormat="1" ht="12.75" customHeight="1">
      <c r="A986" s="51">
        <v>43708</v>
      </c>
      <c r="B986" s="109">
        <v>3008</v>
      </c>
      <c r="C986" s="46">
        <v>551000</v>
      </c>
      <c r="D986" s="107">
        <v>303.2</v>
      </c>
      <c r="E986" s="107"/>
      <c r="F986" s="750" t="s">
        <v>64</v>
      </c>
      <c r="G986" s="49">
        <v>82</v>
      </c>
      <c r="H986" s="50" t="s">
        <v>235</v>
      </c>
      <c r="I986" s="51">
        <v>43708</v>
      </c>
      <c r="J986" s="64"/>
      <c r="K986" s="64"/>
      <c r="L986" s="64"/>
      <c r="M986" s="48"/>
      <c r="N986" s="119"/>
      <c r="O986" s="79"/>
    </row>
    <row r="987" spans="1:20" s="59" customFormat="1" ht="12.75" customHeight="1">
      <c r="A987" s="51">
        <v>43708</v>
      </c>
      <c r="B987" s="109">
        <v>3008</v>
      </c>
      <c r="C987" s="46">
        <v>551900</v>
      </c>
      <c r="D987" s="107">
        <v>75.8</v>
      </c>
      <c r="E987" s="107"/>
      <c r="F987" s="750" t="s">
        <v>65</v>
      </c>
      <c r="G987" s="49">
        <v>82</v>
      </c>
      <c r="H987" s="50" t="s">
        <v>235</v>
      </c>
      <c r="I987" s="51">
        <v>43708</v>
      </c>
      <c r="J987" s="64"/>
      <c r="K987" s="64"/>
      <c r="L987" s="64"/>
      <c r="M987" s="48"/>
      <c r="N987" s="119"/>
      <c r="O987" s="79"/>
    </row>
    <row r="988" spans="1:20" s="59" customFormat="1" ht="12.75" customHeight="1">
      <c r="A988" s="51">
        <v>43708</v>
      </c>
      <c r="B988" s="109">
        <v>3008</v>
      </c>
      <c r="C988" s="46">
        <v>82000</v>
      </c>
      <c r="D988" s="107"/>
      <c r="E988" s="107">
        <v>36</v>
      </c>
      <c r="F988" s="750" t="s">
        <v>1275</v>
      </c>
      <c r="G988" s="49">
        <v>551</v>
      </c>
      <c r="H988" s="50" t="s">
        <v>235</v>
      </c>
      <c r="I988" s="51">
        <v>43708</v>
      </c>
      <c r="J988" s="118"/>
    </row>
    <row r="989" spans="1:20" s="59" customFormat="1" ht="12.75" customHeight="1">
      <c r="A989" s="51">
        <v>43708</v>
      </c>
      <c r="B989" s="109">
        <v>3008</v>
      </c>
      <c r="C989" s="46">
        <v>551000</v>
      </c>
      <c r="D989" s="107">
        <v>36</v>
      </c>
      <c r="E989" s="107"/>
      <c r="F989" s="750" t="s">
        <v>1275</v>
      </c>
      <c r="G989" s="49">
        <v>82</v>
      </c>
      <c r="H989" s="50" t="s">
        <v>235</v>
      </c>
      <c r="I989" s="51">
        <v>43708</v>
      </c>
      <c r="J989" s="118"/>
    </row>
    <row r="990" spans="1:20" s="77" customFormat="1" ht="12.75" customHeight="1">
      <c r="A990" s="51">
        <v>43708</v>
      </c>
      <c r="B990" s="109">
        <v>3008</v>
      </c>
      <c r="C990" s="46">
        <v>321100</v>
      </c>
      <c r="D990" s="107"/>
      <c r="E990" s="107">
        <v>249.55</v>
      </c>
      <c r="F990" s="738" t="s">
        <v>548</v>
      </c>
      <c r="G990" s="55">
        <v>518</v>
      </c>
      <c r="H990" s="50" t="s">
        <v>235</v>
      </c>
      <c r="I990" s="51">
        <v>43692</v>
      </c>
      <c r="J990" s="64"/>
      <c r="K990" s="64"/>
      <c r="L990" s="64"/>
      <c r="M990" s="48"/>
      <c r="N990" s="119"/>
      <c r="O990" s="79"/>
    </row>
    <row r="991" spans="1:20" s="77" customFormat="1" ht="12.75" customHeight="1">
      <c r="A991" s="51">
        <v>43708</v>
      </c>
      <c r="B991" s="109">
        <v>3008</v>
      </c>
      <c r="C991" s="46">
        <v>518100</v>
      </c>
      <c r="D991" s="107">
        <v>249.55</v>
      </c>
      <c r="E991" s="107"/>
      <c r="F991" s="738" t="s">
        <v>549</v>
      </c>
      <c r="G991" s="55">
        <v>321</v>
      </c>
      <c r="H991" s="50" t="s">
        <v>235</v>
      </c>
      <c r="I991" s="51">
        <v>43692</v>
      </c>
    </row>
    <row r="992" spans="1:20" s="59" customFormat="1" ht="12.75" customHeight="1">
      <c r="A992" s="51">
        <v>43708</v>
      </c>
      <c r="B992" s="109">
        <v>3008</v>
      </c>
      <c r="C992" s="25">
        <v>527100</v>
      </c>
      <c r="D992" s="8">
        <v>48.4</v>
      </c>
      <c r="E992" s="8"/>
      <c r="F992" s="748" t="s">
        <v>87</v>
      </c>
      <c r="G992" s="55">
        <v>213</v>
      </c>
      <c r="H992" s="50" t="s">
        <v>972</v>
      </c>
      <c r="I992" s="51">
        <v>43678</v>
      </c>
      <c r="L992" s="64"/>
      <c r="M992" s="64"/>
    </row>
    <row r="993" spans="1:17" s="59" customFormat="1" ht="12.75" customHeight="1">
      <c r="A993" s="51">
        <v>43708</v>
      </c>
      <c r="B993" s="109">
        <v>3008</v>
      </c>
      <c r="C993" s="25">
        <v>213100</v>
      </c>
      <c r="D993" s="8"/>
      <c r="E993" s="8">
        <v>48.4</v>
      </c>
      <c r="F993" s="748" t="s">
        <v>87</v>
      </c>
      <c r="G993" s="55">
        <v>527</v>
      </c>
      <c r="H993" s="50" t="s">
        <v>972</v>
      </c>
      <c r="I993" s="51">
        <v>43678</v>
      </c>
      <c r="L993" s="64"/>
      <c r="M993" s="64"/>
    </row>
    <row r="994" spans="1:17" s="59" customFormat="1" ht="12.75" customHeight="1">
      <c r="A994" s="51">
        <v>43708</v>
      </c>
      <c r="B994" s="109">
        <v>3008</v>
      </c>
      <c r="C994" s="25">
        <v>472000</v>
      </c>
      <c r="D994" s="8">
        <v>0.66</v>
      </c>
      <c r="E994" s="8"/>
      <c r="F994" s="748" t="s">
        <v>88</v>
      </c>
      <c r="G994" s="55">
        <v>213</v>
      </c>
      <c r="H994" s="50" t="s">
        <v>972</v>
      </c>
      <c r="I994" s="51">
        <v>43678</v>
      </c>
    </row>
    <row r="995" spans="1:17" s="59" customFormat="1" ht="12.75" customHeight="1">
      <c r="A995" s="51">
        <v>43708</v>
      </c>
      <c r="B995" s="109">
        <v>3008</v>
      </c>
      <c r="C995" s="25">
        <v>213100</v>
      </c>
      <c r="D995" s="8"/>
      <c r="E995" s="8">
        <v>0.66</v>
      </c>
      <c r="F995" s="748" t="s">
        <v>88</v>
      </c>
      <c r="G995" s="55">
        <v>472</v>
      </c>
      <c r="H995" s="50" t="s">
        <v>972</v>
      </c>
      <c r="I995" s="51">
        <v>43678</v>
      </c>
    </row>
    <row r="996" spans="1:17" s="210" customFormat="1" ht="12.75" customHeight="1">
      <c r="A996" s="200"/>
      <c r="B996" s="201"/>
      <c r="C996" s="202"/>
      <c r="D996" s="208">
        <f>SUM(D908:D995)</f>
        <v>6719.319999999997</v>
      </c>
      <c r="E996" s="208">
        <f>SUM(E908:E995)</f>
        <v>6719.32</v>
      </c>
      <c r="F996" s="751">
        <f>D996-E996</f>
        <v>0</v>
      </c>
      <c r="G996" s="205"/>
      <c r="H996" s="206"/>
      <c r="I996" s="200"/>
    </row>
    <row r="997" spans="1:17" s="59" customFormat="1" ht="12.75" customHeight="1">
      <c r="A997" s="51"/>
      <c r="B997" s="45"/>
      <c r="C997" s="46"/>
      <c r="D997" s="100"/>
      <c r="E997" s="100"/>
      <c r="F997" s="752"/>
      <c r="G997" s="49"/>
      <c r="H997" s="50"/>
      <c r="I997" s="51"/>
    </row>
    <row r="998" spans="1:17" s="59" customFormat="1" ht="12.75" customHeight="1">
      <c r="A998" s="51"/>
      <c r="B998" s="45"/>
      <c r="C998" s="46"/>
      <c r="D998" s="100"/>
      <c r="E998" s="100"/>
      <c r="F998" s="752"/>
      <c r="G998" s="49"/>
      <c r="H998" s="50"/>
      <c r="I998" s="51"/>
    </row>
    <row r="999" spans="1:17" s="59" customFormat="1" ht="12.75" customHeight="1">
      <c r="A999" s="51"/>
      <c r="B999" s="45"/>
      <c r="C999" s="46"/>
      <c r="D999" s="100"/>
      <c r="E999" s="100"/>
      <c r="F999" s="752"/>
      <c r="G999" s="49"/>
      <c r="H999" s="50"/>
      <c r="I999" s="51"/>
    </row>
    <row r="1000" spans="1:17" s="59" customFormat="1" ht="12.75" customHeight="1">
      <c r="A1000" s="51"/>
      <c r="B1000" s="45"/>
      <c r="C1000" s="46"/>
      <c r="D1000" s="100"/>
      <c r="E1000" s="100"/>
      <c r="F1000" s="752"/>
      <c r="G1000" s="49"/>
      <c r="H1000" s="50"/>
      <c r="I1000" s="51"/>
    </row>
    <row r="1001" spans="1:17" s="59" customFormat="1" ht="12.75" customHeight="1">
      <c r="A1001" s="51"/>
      <c r="B1001" s="45"/>
      <c r="C1001" s="46"/>
      <c r="D1001" s="100"/>
      <c r="E1001" s="100"/>
      <c r="F1001" s="752"/>
      <c r="G1001" s="49"/>
      <c r="H1001" s="50"/>
      <c r="I1001" s="51"/>
    </row>
    <row r="1002" spans="1:17" s="59" customFormat="1" ht="12.75" customHeight="1">
      <c r="A1002" s="167" t="s">
        <v>458</v>
      </c>
      <c r="B1002" s="45"/>
      <c r="C1002" s="46"/>
      <c r="D1002" s="47"/>
      <c r="E1002" s="47"/>
      <c r="F1002" s="745"/>
      <c r="G1002" s="49"/>
      <c r="H1002" s="50"/>
      <c r="I1002" s="51"/>
    </row>
    <row r="1003" spans="1:17" s="48" customFormat="1" ht="12.75" customHeight="1">
      <c r="A1003" s="51">
        <v>43738</v>
      </c>
      <c r="B1003" s="114" t="s">
        <v>1118</v>
      </c>
      <c r="C1003" s="46">
        <v>311000</v>
      </c>
      <c r="D1003" s="107">
        <v>1000</v>
      </c>
      <c r="E1003" s="107"/>
      <c r="F1003" s="740" t="s">
        <v>1152</v>
      </c>
      <c r="G1003" s="49">
        <v>602</v>
      </c>
      <c r="H1003" s="75" t="s">
        <v>1118</v>
      </c>
      <c r="I1003" s="51">
        <v>43738</v>
      </c>
      <c r="J1003" s="52"/>
    </row>
    <row r="1004" spans="1:17" s="48" customFormat="1" ht="12.75" customHeight="1">
      <c r="A1004" s="51">
        <v>43738</v>
      </c>
      <c r="B1004" s="114" t="s">
        <v>1118</v>
      </c>
      <c r="C1004" s="46">
        <v>324000</v>
      </c>
      <c r="D1004" s="107">
        <v>1000</v>
      </c>
      <c r="E1004" s="107"/>
      <c r="F1004" s="740" t="s">
        <v>1152</v>
      </c>
      <c r="G1004" s="49">
        <v>602</v>
      </c>
      <c r="H1004" s="75" t="s">
        <v>1118</v>
      </c>
      <c r="I1004" s="51">
        <v>43738</v>
      </c>
      <c r="J1004" s="52"/>
    </row>
    <row r="1005" spans="1:17" s="48" customFormat="1" ht="12.75" customHeight="1">
      <c r="A1005" s="51">
        <v>43738</v>
      </c>
      <c r="B1005" s="114" t="s">
        <v>1118</v>
      </c>
      <c r="C1005" s="46">
        <v>602000</v>
      </c>
      <c r="D1005" s="107"/>
      <c r="E1005" s="107">
        <v>2000</v>
      </c>
      <c r="F1005" s="740" t="s">
        <v>1152</v>
      </c>
      <c r="G1005" s="49">
        <v>311</v>
      </c>
      <c r="H1005" s="75" t="s">
        <v>1118</v>
      </c>
      <c r="I1005" s="51">
        <v>43738</v>
      </c>
      <c r="J1005" s="52"/>
    </row>
    <row r="1006" spans="1:17" s="48" customFormat="1" ht="12.75" customHeight="1">
      <c r="A1006" s="51">
        <v>43738</v>
      </c>
      <c r="B1006" s="109" t="s">
        <v>759</v>
      </c>
      <c r="C1006" s="46">
        <v>321000</v>
      </c>
      <c r="D1006" s="107"/>
      <c r="E1006" s="107">
        <v>30</v>
      </c>
      <c r="F1006" s="738" t="s">
        <v>14</v>
      </c>
      <c r="G1006" s="55">
        <v>518</v>
      </c>
      <c r="H1006" s="728" t="s">
        <v>759</v>
      </c>
      <c r="I1006" s="76">
        <v>43733</v>
      </c>
      <c r="J1006" s="114"/>
      <c r="K1006" s="73"/>
      <c r="L1006" s="115"/>
      <c r="M1006" s="72"/>
      <c r="N1006" s="73"/>
      <c r="O1006" s="113"/>
      <c r="P1006" s="29"/>
      <c r="Q1006" s="99"/>
    </row>
    <row r="1007" spans="1:17" s="48" customFormat="1" ht="12.75" customHeight="1">
      <c r="A1007" s="51">
        <v>43738</v>
      </c>
      <c r="B1007" s="109" t="s">
        <v>759</v>
      </c>
      <c r="C1007" s="46">
        <v>518000</v>
      </c>
      <c r="D1007" s="107">
        <v>30</v>
      </c>
      <c r="E1007" s="107"/>
      <c r="F1007" s="738" t="s">
        <v>764</v>
      </c>
      <c r="G1007" s="55">
        <v>321</v>
      </c>
      <c r="H1007" s="728" t="s">
        <v>759</v>
      </c>
      <c r="I1007" s="76">
        <v>43733</v>
      </c>
      <c r="J1007" s="114"/>
      <c r="K1007" s="73"/>
      <c r="L1007" s="115"/>
      <c r="M1007" s="72"/>
      <c r="N1007" s="73"/>
      <c r="O1007" s="113"/>
      <c r="P1007" s="29"/>
      <c r="Q1007" s="99"/>
    </row>
    <row r="1008" spans="1:17" s="48" customFormat="1" ht="12.75" customHeight="1">
      <c r="A1008" s="51">
        <v>43738</v>
      </c>
      <c r="B1008" s="109" t="s">
        <v>759</v>
      </c>
      <c r="C1008" s="46">
        <v>315100</v>
      </c>
      <c r="D1008" s="107">
        <v>2723.95</v>
      </c>
      <c r="E1008" s="107"/>
      <c r="F1008" s="740" t="s">
        <v>14</v>
      </c>
      <c r="G1008" s="55">
        <v>602</v>
      </c>
      <c r="H1008" s="728" t="s">
        <v>759</v>
      </c>
      <c r="I1008" s="76">
        <v>43733</v>
      </c>
      <c r="J1008" s="114"/>
      <c r="K1008" s="73"/>
      <c r="L1008" s="115"/>
      <c r="M1008" s="117"/>
      <c r="N1008" s="112"/>
      <c r="O1008" s="113"/>
      <c r="P1008" s="29"/>
      <c r="Q1008" s="99"/>
    </row>
    <row r="1009" spans="1:18" s="48" customFormat="1" ht="12.75" customHeight="1">
      <c r="A1009" s="51">
        <v>43738</v>
      </c>
      <c r="B1009" s="109" t="s">
        <v>759</v>
      </c>
      <c r="C1009" s="46">
        <v>602100</v>
      </c>
      <c r="D1009" s="107"/>
      <c r="E1009" s="107">
        <v>2723.95</v>
      </c>
      <c r="F1009" s="740" t="s">
        <v>765</v>
      </c>
      <c r="G1009" s="55">
        <v>315</v>
      </c>
      <c r="H1009" s="728" t="s">
        <v>759</v>
      </c>
      <c r="I1009" s="76">
        <v>43733</v>
      </c>
      <c r="J1009" s="52"/>
      <c r="K1009" s="116"/>
      <c r="L1009" s="111"/>
      <c r="M1009" s="111"/>
      <c r="N1009" s="112"/>
      <c r="O1009" s="113"/>
      <c r="P1009" s="29"/>
      <c r="Q1009" s="99"/>
    </row>
    <row r="1010" spans="1:18" s="48" customFormat="1" ht="12.75" customHeight="1">
      <c r="A1010" s="51">
        <v>43738</v>
      </c>
      <c r="B1010" s="109">
        <v>192073</v>
      </c>
      <c r="C1010" s="46">
        <v>321000</v>
      </c>
      <c r="D1010" s="107"/>
      <c r="E1010" s="107">
        <v>36.1</v>
      </c>
      <c r="F1010" s="738" t="s">
        <v>21</v>
      </c>
      <c r="G1010" s="55">
        <v>518</v>
      </c>
      <c r="H1010" s="50" t="s">
        <v>1013</v>
      </c>
      <c r="I1010" s="51">
        <v>43726</v>
      </c>
      <c r="J1010" s="52"/>
      <c r="K1010" s="116"/>
      <c r="L1010" s="111"/>
      <c r="M1010" s="111"/>
      <c r="N1010" s="112"/>
      <c r="O1010" s="113"/>
      <c r="P1010" s="29"/>
      <c r="Q1010" s="99"/>
    </row>
    <row r="1011" spans="1:18" s="48" customFormat="1" ht="12.75" customHeight="1">
      <c r="A1011" s="51">
        <v>43738</v>
      </c>
      <c r="B1011" s="109">
        <v>192073</v>
      </c>
      <c r="C1011" s="46">
        <v>518000</v>
      </c>
      <c r="D1011" s="107">
        <v>36.1</v>
      </c>
      <c r="E1011" s="107"/>
      <c r="F1011" s="738" t="s">
        <v>1009</v>
      </c>
      <c r="G1011" s="55">
        <v>321</v>
      </c>
      <c r="H1011" s="50" t="s">
        <v>1013</v>
      </c>
      <c r="I1011" s="51">
        <v>43726</v>
      </c>
      <c r="J1011" s="52"/>
      <c r="K1011" s="116"/>
      <c r="L1011" s="111"/>
      <c r="M1011" s="111"/>
      <c r="N1011" s="112"/>
      <c r="O1011" s="113"/>
      <c r="P1011" s="29"/>
      <c r="Q1011" s="99"/>
    </row>
    <row r="1012" spans="1:18" s="48" customFormat="1" ht="12.75" customHeight="1">
      <c r="A1012" s="51">
        <v>43738</v>
      </c>
      <c r="B1012" s="109">
        <v>192074</v>
      </c>
      <c r="C1012" s="46">
        <v>321000</v>
      </c>
      <c r="D1012" s="107"/>
      <c r="E1012" s="107">
        <v>135</v>
      </c>
      <c r="F1012" s="738" t="s">
        <v>253</v>
      </c>
      <c r="G1012" s="55">
        <v>518</v>
      </c>
      <c r="H1012" s="50" t="s">
        <v>1015</v>
      </c>
      <c r="I1012" s="51">
        <v>43717</v>
      </c>
    </row>
    <row r="1013" spans="1:18" s="48" customFormat="1" ht="12.75" customHeight="1">
      <c r="A1013" s="51">
        <v>43738</v>
      </c>
      <c r="B1013" s="109">
        <v>192074</v>
      </c>
      <c r="C1013" s="46">
        <v>518000</v>
      </c>
      <c r="D1013" s="107">
        <v>135</v>
      </c>
      <c r="E1013" s="107"/>
      <c r="F1013" s="738" t="s">
        <v>1014</v>
      </c>
      <c r="G1013" s="55">
        <v>321</v>
      </c>
      <c r="H1013" s="50" t="s">
        <v>1015</v>
      </c>
      <c r="I1013" s="51">
        <v>43717</v>
      </c>
    </row>
    <row r="1014" spans="1:18" s="48" customFormat="1" ht="12.75" customHeight="1">
      <c r="A1014" s="51">
        <v>43738</v>
      </c>
      <c r="B1014" s="109">
        <v>192075</v>
      </c>
      <c r="C1014" s="46">
        <v>321000</v>
      </c>
      <c r="D1014" s="107"/>
      <c r="E1014" s="107">
        <v>83.57</v>
      </c>
      <c r="F1014" s="738" t="s">
        <v>254</v>
      </c>
      <c r="G1014" s="55">
        <v>518</v>
      </c>
      <c r="H1014" s="50" t="s">
        <v>1020</v>
      </c>
      <c r="I1014" s="51">
        <v>43718</v>
      </c>
      <c r="J1014" s="133"/>
      <c r="K1014" s="155"/>
      <c r="L1014" s="155"/>
      <c r="M1014" s="155"/>
      <c r="N1014" s="155"/>
      <c r="O1014" s="155"/>
      <c r="P1014" s="155"/>
      <c r="Q1014" s="155"/>
      <c r="R1014" s="155"/>
    </row>
    <row r="1015" spans="1:18" s="48" customFormat="1" ht="12.75" customHeight="1">
      <c r="A1015" s="51">
        <v>43738</v>
      </c>
      <c r="B1015" s="109">
        <v>192075</v>
      </c>
      <c r="C1015" s="46">
        <v>518000</v>
      </c>
      <c r="D1015" s="107">
        <v>19.88</v>
      </c>
      <c r="E1015" s="107"/>
      <c r="F1015" s="738" t="s">
        <v>1016</v>
      </c>
      <c r="G1015" s="55">
        <v>321</v>
      </c>
      <c r="H1015" s="50" t="s">
        <v>1020</v>
      </c>
      <c r="I1015" s="51">
        <v>43718</v>
      </c>
      <c r="J1015" s="133"/>
      <c r="K1015" s="133"/>
      <c r="L1015" s="155"/>
      <c r="M1015" s="155"/>
      <c r="N1015" s="155"/>
      <c r="O1015" s="155"/>
      <c r="P1015" s="155"/>
      <c r="Q1015" s="155"/>
      <c r="R1015" s="155"/>
    </row>
    <row r="1016" spans="1:18" s="48" customFormat="1" ht="12.75" customHeight="1">
      <c r="A1016" s="51">
        <v>43738</v>
      </c>
      <c r="B1016" s="109">
        <v>192075</v>
      </c>
      <c r="C1016" s="46">
        <v>381000</v>
      </c>
      <c r="D1016" s="107">
        <v>49.41</v>
      </c>
      <c r="E1016" s="107"/>
      <c r="F1016" s="738" t="s">
        <v>1017</v>
      </c>
      <c r="G1016" s="55">
        <v>321</v>
      </c>
      <c r="H1016" s="50" t="s">
        <v>1020</v>
      </c>
      <c r="I1016" s="51">
        <v>43718</v>
      </c>
      <c r="J1016" s="133"/>
      <c r="K1016" s="133"/>
      <c r="L1016" s="155"/>
      <c r="M1016" s="155"/>
      <c r="N1016" s="155"/>
      <c r="O1016" s="155"/>
      <c r="P1016" s="155"/>
      <c r="Q1016" s="155"/>
      <c r="R1016" s="155"/>
    </row>
    <row r="1017" spans="1:18" s="48" customFormat="1" ht="12.75" customHeight="1">
      <c r="A1017" s="51">
        <v>43738</v>
      </c>
      <c r="B1017" s="109">
        <v>192075</v>
      </c>
      <c r="C1017" s="46">
        <v>518000</v>
      </c>
      <c r="D1017" s="107">
        <v>3.98</v>
      </c>
      <c r="E1017" s="107"/>
      <c r="F1017" s="738" t="s">
        <v>1018</v>
      </c>
      <c r="G1017" s="55">
        <v>321</v>
      </c>
      <c r="H1017" s="50" t="s">
        <v>1020</v>
      </c>
      <c r="I1017" s="51">
        <v>43718</v>
      </c>
      <c r="J1017" s="133"/>
      <c r="K1017" s="133"/>
      <c r="L1017" s="155"/>
      <c r="M1017" s="155"/>
      <c r="N1017" s="155"/>
      <c r="O1017" s="155"/>
      <c r="P1017" s="155"/>
      <c r="Q1017" s="155"/>
      <c r="R1017" s="155"/>
    </row>
    <row r="1018" spans="1:18" s="48" customFormat="1" ht="12.75" customHeight="1">
      <c r="A1018" s="51">
        <v>43738</v>
      </c>
      <c r="B1018" s="109">
        <v>192075</v>
      </c>
      <c r="C1018" s="46">
        <v>381000</v>
      </c>
      <c r="D1018" s="107">
        <v>10.3</v>
      </c>
      <c r="E1018" s="107"/>
      <c r="F1018" s="738" t="s">
        <v>1019</v>
      </c>
      <c r="G1018" s="55">
        <v>321</v>
      </c>
      <c r="H1018" s="50" t="s">
        <v>1020</v>
      </c>
      <c r="I1018" s="51">
        <v>43718</v>
      </c>
      <c r="J1018" s="133"/>
      <c r="K1018" s="133"/>
      <c r="L1018" s="155"/>
      <c r="M1018" s="155"/>
      <c r="N1018" s="155"/>
      <c r="O1018" s="155"/>
      <c r="P1018" s="155"/>
      <c r="Q1018" s="155"/>
      <c r="R1018" s="155"/>
    </row>
    <row r="1019" spans="1:18" s="48" customFormat="1" ht="12.75" customHeight="1">
      <c r="A1019" s="51">
        <v>43738</v>
      </c>
      <c r="B1019" s="109">
        <v>192076</v>
      </c>
      <c r="C1019" s="46">
        <v>321000</v>
      </c>
      <c r="D1019" s="107"/>
      <c r="E1019" s="107">
        <v>45</v>
      </c>
      <c r="F1019" s="738" t="s">
        <v>25</v>
      </c>
      <c r="G1019" s="55">
        <v>518</v>
      </c>
      <c r="H1019" s="50" t="s">
        <v>1021</v>
      </c>
      <c r="I1019" s="51">
        <v>43731</v>
      </c>
      <c r="J1019" s="52"/>
      <c r="K1019" s="116"/>
      <c r="L1019" s="111"/>
      <c r="M1019" s="111"/>
      <c r="N1019" s="112"/>
      <c r="O1019" s="113"/>
      <c r="P1019" s="29"/>
      <c r="Q1019" s="99"/>
    </row>
    <row r="1020" spans="1:18" s="48" customFormat="1" ht="12.75" customHeight="1">
      <c r="A1020" s="51">
        <v>43738</v>
      </c>
      <c r="B1020" s="109">
        <v>192076</v>
      </c>
      <c r="C1020" s="46">
        <v>518000</v>
      </c>
      <c r="D1020" s="107">
        <v>45</v>
      </c>
      <c r="E1020" s="107"/>
      <c r="F1020" s="738" t="s">
        <v>1010</v>
      </c>
      <c r="G1020" s="55">
        <v>321</v>
      </c>
      <c r="H1020" s="50" t="s">
        <v>1021</v>
      </c>
      <c r="I1020" s="51">
        <v>43731</v>
      </c>
      <c r="J1020" s="52"/>
      <c r="K1020" s="116"/>
      <c r="L1020" s="111"/>
      <c r="M1020" s="111"/>
      <c r="N1020" s="112"/>
      <c r="O1020" s="113"/>
      <c r="P1020" s="29"/>
      <c r="Q1020" s="99"/>
    </row>
    <row r="1021" spans="1:18" s="48" customFormat="1" ht="12.75" customHeight="1">
      <c r="A1021" s="51">
        <v>43738</v>
      </c>
      <c r="B1021" s="109">
        <v>192077</v>
      </c>
      <c r="C1021" s="46">
        <v>321000</v>
      </c>
      <c r="D1021" s="107"/>
      <c r="E1021" s="107">
        <v>27</v>
      </c>
      <c r="F1021" s="738" t="s">
        <v>123</v>
      </c>
      <c r="G1021" s="55">
        <v>518</v>
      </c>
      <c r="H1021" s="50" t="s">
        <v>1023</v>
      </c>
      <c r="I1021" s="51">
        <v>43731</v>
      </c>
      <c r="J1021" s="52"/>
      <c r="K1021" s="71"/>
      <c r="L1021" s="72"/>
      <c r="M1021" s="72"/>
      <c r="N1021" s="74"/>
      <c r="O1021" s="75"/>
      <c r="P1021" s="76"/>
    </row>
    <row r="1022" spans="1:18" s="48" customFormat="1" ht="12.75" customHeight="1">
      <c r="A1022" s="51">
        <v>43738</v>
      </c>
      <c r="B1022" s="109">
        <v>192077</v>
      </c>
      <c r="C1022" s="46">
        <v>518000</v>
      </c>
      <c r="D1022" s="107">
        <v>27</v>
      </c>
      <c r="E1022" s="107"/>
      <c r="F1022" s="738" t="s">
        <v>1022</v>
      </c>
      <c r="G1022" s="55">
        <v>321</v>
      </c>
      <c r="H1022" s="50" t="s">
        <v>1023</v>
      </c>
      <c r="I1022" s="51">
        <v>43731</v>
      </c>
      <c r="J1022" s="52"/>
      <c r="K1022" s="71"/>
      <c r="L1022" s="72"/>
      <c r="M1022" s="72"/>
      <c r="N1022" s="74"/>
      <c r="O1022" s="75"/>
      <c r="P1022" s="76"/>
    </row>
    <row r="1023" spans="1:18" s="48" customFormat="1" ht="12.75" customHeight="1">
      <c r="A1023" s="51">
        <v>43738</v>
      </c>
      <c r="B1023" s="109">
        <v>192078</v>
      </c>
      <c r="C1023" s="46">
        <v>321000</v>
      </c>
      <c r="D1023" s="107"/>
      <c r="E1023" s="107">
        <v>54</v>
      </c>
      <c r="F1023" s="738" t="s">
        <v>123</v>
      </c>
      <c r="G1023" s="55">
        <v>518</v>
      </c>
      <c r="H1023" s="50" t="s">
        <v>1024</v>
      </c>
      <c r="I1023" s="51">
        <v>43732</v>
      </c>
      <c r="J1023" s="52"/>
      <c r="K1023" s="71"/>
      <c r="L1023" s="72"/>
      <c r="M1023" s="72"/>
      <c r="N1023" s="74"/>
      <c r="O1023" s="75"/>
      <c r="P1023" s="76"/>
    </row>
    <row r="1024" spans="1:18" s="48" customFormat="1" ht="12.75" customHeight="1">
      <c r="A1024" s="51">
        <v>43738</v>
      </c>
      <c r="B1024" s="109">
        <v>192078</v>
      </c>
      <c r="C1024" s="46">
        <v>518000</v>
      </c>
      <c r="D1024" s="107">
        <v>54</v>
      </c>
      <c r="E1024" s="107"/>
      <c r="F1024" s="738" t="s">
        <v>1022</v>
      </c>
      <c r="G1024" s="55">
        <v>321</v>
      </c>
      <c r="H1024" s="50" t="s">
        <v>1024</v>
      </c>
      <c r="I1024" s="51">
        <v>43732</v>
      </c>
      <c r="J1024" s="52"/>
      <c r="K1024" s="71"/>
      <c r="L1024" s="72"/>
      <c r="M1024" s="72"/>
      <c r="N1024" s="74"/>
      <c r="O1024" s="75"/>
      <c r="P1024" s="76"/>
    </row>
    <row r="1025" spans="1:17" s="48" customFormat="1" ht="12.75" customHeight="1">
      <c r="A1025" s="51">
        <v>43738</v>
      </c>
      <c r="B1025" s="109">
        <v>192079</v>
      </c>
      <c r="C1025" s="46">
        <v>321000</v>
      </c>
      <c r="D1025" s="107"/>
      <c r="E1025" s="107">
        <v>231</v>
      </c>
      <c r="F1025" s="738" t="s">
        <v>737</v>
      </c>
      <c r="G1025" s="55">
        <v>518</v>
      </c>
      <c r="H1025" s="50" t="s">
        <v>1026</v>
      </c>
      <c r="I1025" s="51">
        <v>43739</v>
      </c>
      <c r="K1025" s="155"/>
    </row>
    <row r="1026" spans="1:17" s="48" customFormat="1" ht="12.75" customHeight="1">
      <c r="A1026" s="51">
        <v>43738</v>
      </c>
      <c r="B1026" s="109">
        <v>192079</v>
      </c>
      <c r="C1026" s="46">
        <v>314000</v>
      </c>
      <c r="D1026" s="107"/>
      <c r="E1026" s="107">
        <v>346.5</v>
      </c>
      <c r="F1026" s="738" t="s">
        <v>737</v>
      </c>
      <c r="G1026" s="55">
        <v>518</v>
      </c>
      <c r="H1026" s="50" t="s">
        <v>1026</v>
      </c>
      <c r="I1026" s="51">
        <v>43739</v>
      </c>
      <c r="K1026" s="155"/>
    </row>
    <row r="1027" spans="1:17" s="48" customFormat="1" ht="12.75" customHeight="1">
      <c r="A1027" s="51">
        <v>43738</v>
      </c>
      <c r="B1027" s="109">
        <v>192079</v>
      </c>
      <c r="C1027" s="46">
        <v>518000</v>
      </c>
      <c r="D1027" s="107">
        <v>577.5</v>
      </c>
      <c r="E1027" s="107"/>
      <c r="F1027" s="738" t="s">
        <v>1025</v>
      </c>
      <c r="G1027" s="55">
        <v>321</v>
      </c>
      <c r="H1027" s="50" t="s">
        <v>1026</v>
      </c>
      <c r="I1027" s="51">
        <v>43739</v>
      </c>
      <c r="K1027" s="155"/>
    </row>
    <row r="1028" spans="1:17" s="48" customFormat="1" ht="12.75" customHeight="1">
      <c r="A1028" s="51">
        <v>43738</v>
      </c>
      <c r="B1028" s="109">
        <v>192080</v>
      </c>
      <c r="C1028" s="46">
        <v>321000</v>
      </c>
      <c r="D1028" s="107"/>
      <c r="E1028" s="107">
        <v>42</v>
      </c>
      <c r="F1028" s="738" t="s">
        <v>737</v>
      </c>
      <c r="G1028" s="55">
        <v>501</v>
      </c>
      <c r="H1028" s="50" t="s">
        <v>1028</v>
      </c>
      <c r="I1028" s="51">
        <v>43739</v>
      </c>
      <c r="K1028" s="155"/>
    </row>
    <row r="1029" spans="1:17" s="48" customFormat="1" ht="12.75" customHeight="1">
      <c r="A1029" s="51">
        <v>43738</v>
      </c>
      <c r="B1029" s="109">
        <v>192080</v>
      </c>
      <c r="C1029" s="46">
        <v>501000</v>
      </c>
      <c r="D1029" s="107">
        <v>42</v>
      </c>
      <c r="E1029" s="107"/>
      <c r="F1029" s="738" t="s">
        <v>1027</v>
      </c>
      <c r="G1029" s="49">
        <v>321</v>
      </c>
      <c r="H1029" s="50" t="s">
        <v>1028</v>
      </c>
      <c r="I1029" s="51">
        <v>43739</v>
      </c>
      <c r="K1029" s="155"/>
    </row>
    <row r="1030" spans="1:17" s="48" customFormat="1" ht="12.75" customHeight="1">
      <c r="A1030" s="51">
        <v>43738</v>
      </c>
      <c r="B1030" s="109">
        <v>192081</v>
      </c>
      <c r="C1030" s="46">
        <v>321000</v>
      </c>
      <c r="D1030" s="107"/>
      <c r="E1030" s="107">
        <v>13.6</v>
      </c>
      <c r="F1030" s="738" t="s">
        <v>27</v>
      </c>
      <c r="G1030" s="55">
        <v>379</v>
      </c>
      <c r="H1030" s="50" t="s">
        <v>1029</v>
      </c>
      <c r="I1030" s="51">
        <v>43744</v>
      </c>
      <c r="N1030" s="112"/>
      <c r="O1030" s="113"/>
      <c r="P1030" s="29"/>
      <c r="Q1030" s="99"/>
    </row>
    <row r="1031" spans="1:17" s="48" customFormat="1" ht="12.75" customHeight="1">
      <c r="A1031" s="51">
        <v>43738</v>
      </c>
      <c r="B1031" s="109">
        <v>192081</v>
      </c>
      <c r="C1031" s="46">
        <v>379100</v>
      </c>
      <c r="D1031" s="107">
        <v>6.5</v>
      </c>
      <c r="E1031" s="107"/>
      <c r="F1031" s="738" t="s">
        <v>1288</v>
      </c>
      <c r="G1031" s="55">
        <v>321</v>
      </c>
      <c r="H1031" s="50" t="s">
        <v>1029</v>
      </c>
      <c r="I1031" s="51">
        <v>43744</v>
      </c>
      <c r="N1031" s="112"/>
      <c r="O1031" s="113"/>
      <c r="P1031" s="29"/>
      <c r="Q1031" s="99"/>
    </row>
    <row r="1032" spans="1:17" s="48" customFormat="1" ht="12.75" customHeight="1">
      <c r="A1032" s="51">
        <v>43738</v>
      </c>
      <c r="B1032" s="109">
        <v>192081</v>
      </c>
      <c r="C1032" s="46">
        <v>379200</v>
      </c>
      <c r="D1032" s="107">
        <v>7.1</v>
      </c>
      <c r="E1032" s="107"/>
      <c r="F1032" s="738" t="s">
        <v>1289</v>
      </c>
      <c r="G1032" s="55">
        <v>321</v>
      </c>
      <c r="H1032" s="50" t="s">
        <v>1029</v>
      </c>
      <c r="I1032" s="51">
        <v>43744</v>
      </c>
      <c r="N1032" s="112"/>
      <c r="O1032" s="113"/>
      <c r="P1032" s="29"/>
      <c r="Q1032" s="99"/>
    </row>
    <row r="1033" spans="1:17" s="48" customFormat="1" ht="12.75" customHeight="1">
      <c r="A1033" s="51">
        <v>43738</v>
      </c>
      <c r="B1033" s="109">
        <v>192082</v>
      </c>
      <c r="C1033" s="46">
        <v>321000</v>
      </c>
      <c r="D1033" s="107"/>
      <c r="E1033" s="107">
        <v>34.93</v>
      </c>
      <c r="F1033" s="746" t="s">
        <v>27</v>
      </c>
      <c r="G1033" s="55">
        <v>518</v>
      </c>
      <c r="H1033" s="50" t="s">
        <v>1030</v>
      </c>
      <c r="I1033" s="51">
        <v>43744</v>
      </c>
      <c r="K1033" s="155"/>
      <c r="L1033" s="111"/>
      <c r="M1033" s="111"/>
      <c r="N1033" s="112"/>
      <c r="O1033" s="113"/>
      <c r="P1033" s="29"/>
      <c r="Q1033" s="99"/>
    </row>
    <row r="1034" spans="1:17" s="48" customFormat="1" ht="12.75" customHeight="1">
      <c r="A1034" s="51">
        <v>43738</v>
      </c>
      <c r="B1034" s="109">
        <v>192082</v>
      </c>
      <c r="C1034" s="46">
        <v>518000</v>
      </c>
      <c r="D1034" s="107">
        <v>34.93</v>
      </c>
      <c r="E1034" s="107"/>
      <c r="F1034" s="746" t="s">
        <v>1011</v>
      </c>
      <c r="G1034" s="55">
        <v>321</v>
      </c>
      <c r="H1034" s="50" t="s">
        <v>1030</v>
      </c>
      <c r="I1034" s="51">
        <v>43744</v>
      </c>
      <c r="K1034" s="155"/>
      <c r="L1034" s="111"/>
      <c r="M1034" s="111"/>
      <c r="N1034" s="112"/>
      <c r="O1034" s="113"/>
      <c r="P1034" s="29"/>
      <c r="Q1034" s="99"/>
    </row>
    <row r="1035" spans="1:17" s="48" customFormat="1" ht="12.75" customHeight="1">
      <c r="A1035" s="51">
        <v>43738</v>
      </c>
      <c r="B1035" s="109">
        <v>192083</v>
      </c>
      <c r="C1035" s="46">
        <v>321000</v>
      </c>
      <c r="D1035" s="107"/>
      <c r="E1035" s="107">
        <v>19.97</v>
      </c>
      <c r="F1035" s="746" t="s">
        <v>27</v>
      </c>
      <c r="G1035" s="55">
        <v>518</v>
      </c>
      <c r="H1035" s="50" t="s">
        <v>1031</v>
      </c>
      <c r="I1035" s="51">
        <v>43744</v>
      </c>
      <c r="K1035" s="155"/>
      <c r="L1035" s="111"/>
      <c r="M1035" s="111"/>
      <c r="N1035" s="112"/>
      <c r="O1035" s="113"/>
      <c r="P1035" s="29"/>
      <c r="Q1035" s="99"/>
    </row>
    <row r="1036" spans="1:17" s="48" customFormat="1" ht="12.75" customHeight="1">
      <c r="A1036" s="51">
        <v>43738</v>
      </c>
      <c r="B1036" s="109">
        <v>192083</v>
      </c>
      <c r="C1036" s="46">
        <v>518000</v>
      </c>
      <c r="D1036" s="107">
        <v>19.97</v>
      </c>
      <c r="E1036" s="107"/>
      <c r="F1036" s="746" t="s">
        <v>1012</v>
      </c>
      <c r="G1036" s="55">
        <v>321</v>
      </c>
      <c r="H1036" s="50" t="s">
        <v>1031</v>
      </c>
      <c r="I1036" s="51">
        <v>43744</v>
      </c>
      <c r="K1036" s="155"/>
      <c r="L1036" s="111"/>
      <c r="M1036" s="111"/>
      <c r="N1036" s="112"/>
      <c r="O1036" s="113"/>
      <c r="P1036" s="29"/>
      <c r="Q1036" s="99"/>
    </row>
    <row r="1037" spans="1:17" s="48" customFormat="1" ht="12.75" customHeight="1">
      <c r="A1037" s="51">
        <v>43738</v>
      </c>
      <c r="B1037" s="109">
        <v>192084</v>
      </c>
      <c r="C1037" s="46">
        <v>321000</v>
      </c>
      <c r="D1037" s="107"/>
      <c r="E1037" s="107">
        <v>28</v>
      </c>
      <c r="F1037" s="738" t="s">
        <v>23</v>
      </c>
      <c r="G1037" s="55">
        <v>501</v>
      </c>
      <c r="H1037" s="50" t="s">
        <v>1032</v>
      </c>
      <c r="I1037" s="51">
        <v>43731</v>
      </c>
      <c r="J1037" s="70"/>
      <c r="K1037" s="70"/>
      <c r="N1037" s="112"/>
      <c r="O1037" s="113"/>
      <c r="P1037" s="29"/>
      <c r="Q1037" s="99"/>
    </row>
    <row r="1038" spans="1:17" s="48" customFormat="1" ht="12.75" customHeight="1">
      <c r="A1038" s="51">
        <v>43738</v>
      </c>
      <c r="B1038" s="109">
        <v>192084</v>
      </c>
      <c r="C1038" s="46">
        <v>501000</v>
      </c>
      <c r="D1038" s="107">
        <v>28</v>
      </c>
      <c r="E1038" s="107"/>
      <c r="F1038" s="738" t="s">
        <v>24</v>
      </c>
      <c r="G1038" s="55">
        <v>321</v>
      </c>
      <c r="H1038" s="50" t="s">
        <v>1032</v>
      </c>
      <c r="I1038" s="51">
        <v>43731</v>
      </c>
      <c r="J1038" s="114"/>
      <c r="K1038" s="155"/>
      <c r="N1038" s="112"/>
      <c r="O1038" s="113"/>
      <c r="P1038" s="29"/>
      <c r="Q1038" s="99"/>
    </row>
    <row r="1039" spans="1:17" s="48" customFormat="1" ht="12.75" customHeight="1">
      <c r="A1039" s="51">
        <v>43738</v>
      </c>
      <c r="B1039" s="109">
        <v>192085</v>
      </c>
      <c r="C1039" s="46">
        <v>321000</v>
      </c>
      <c r="D1039" s="107"/>
      <c r="E1039" s="107">
        <v>1096</v>
      </c>
      <c r="F1039" s="738" t="s">
        <v>126</v>
      </c>
      <c r="G1039" s="55">
        <v>518</v>
      </c>
      <c r="H1039" s="50" t="s">
        <v>1034</v>
      </c>
      <c r="I1039" s="51">
        <v>43745</v>
      </c>
      <c r="J1039" s="108"/>
      <c r="M1039" s="111"/>
      <c r="N1039" s="112"/>
      <c r="O1039" s="113"/>
      <c r="P1039" s="29"/>
      <c r="Q1039" s="99"/>
    </row>
    <row r="1040" spans="1:17" s="48" customFormat="1" ht="12.75" customHeight="1">
      <c r="A1040" s="51">
        <v>43738</v>
      </c>
      <c r="B1040" s="109">
        <v>192085</v>
      </c>
      <c r="C1040" s="46">
        <v>518000</v>
      </c>
      <c r="D1040" s="107">
        <v>1096</v>
      </c>
      <c r="E1040" s="107"/>
      <c r="F1040" s="738" t="s">
        <v>1033</v>
      </c>
      <c r="G1040" s="55">
        <v>314</v>
      </c>
      <c r="H1040" s="50" t="s">
        <v>1034</v>
      </c>
      <c r="I1040" s="51">
        <v>43745</v>
      </c>
      <c r="J1040" s="108"/>
      <c r="M1040" s="111"/>
      <c r="N1040" s="112"/>
      <c r="O1040" s="113"/>
      <c r="P1040" s="29"/>
      <c r="Q1040" s="99"/>
    </row>
    <row r="1041" spans="1:10" s="59" customFormat="1" ht="12.75" customHeight="1">
      <c r="A1041" s="51">
        <v>43738</v>
      </c>
      <c r="B1041" s="109">
        <v>6008</v>
      </c>
      <c r="C1041" s="46">
        <v>522000</v>
      </c>
      <c r="D1041" s="107">
        <v>1309.0999999999999</v>
      </c>
      <c r="E1041" s="107"/>
      <c r="F1041" s="738" t="s">
        <v>459</v>
      </c>
      <c r="G1041" s="49">
        <v>366</v>
      </c>
      <c r="H1041" s="50" t="s">
        <v>257</v>
      </c>
      <c r="I1041" s="51">
        <v>43718</v>
      </c>
      <c r="J1041" s="52"/>
    </row>
    <row r="1042" spans="1:10" s="59" customFormat="1" ht="12.75" customHeight="1">
      <c r="A1042" s="51">
        <v>43738</v>
      </c>
      <c r="B1042" s="109">
        <v>6008</v>
      </c>
      <c r="C1042" s="46">
        <v>366000</v>
      </c>
      <c r="D1042" s="107"/>
      <c r="E1042" s="107">
        <v>1309.0999999999999</v>
      </c>
      <c r="F1042" s="738" t="s">
        <v>459</v>
      </c>
      <c r="G1042" s="49">
        <v>522</v>
      </c>
      <c r="H1042" s="50" t="s">
        <v>257</v>
      </c>
      <c r="I1042" s="51">
        <v>43718</v>
      </c>
      <c r="J1042" s="52"/>
    </row>
    <row r="1043" spans="1:10" s="59" customFormat="1" ht="12.75" customHeight="1">
      <c r="A1043" s="51">
        <v>43738</v>
      </c>
      <c r="B1043" s="109">
        <v>6008</v>
      </c>
      <c r="C1043" s="46">
        <v>336100</v>
      </c>
      <c r="D1043" s="107"/>
      <c r="E1043" s="107">
        <v>52.36</v>
      </c>
      <c r="F1043" s="738" t="s">
        <v>460</v>
      </c>
      <c r="G1043" s="49">
        <v>366</v>
      </c>
      <c r="H1043" s="50" t="s">
        <v>257</v>
      </c>
      <c r="I1043" s="51">
        <v>43718</v>
      </c>
      <c r="J1043" s="52"/>
    </row>
    <row r="1044" spans="1:10" s="59" customFormat="1" ht="12.75" customHeight="1">
      <c r="A1044" s="51">
        <v>43738</v>
      </c>
      <c r="B1044" s="109">
        <v>6008</v>
      </c>
      <c r="C1044" s="46">
        <v>336200</v>
      </c>
      <c r="D1044" s="107"/>
      <c r="E1044" s="107">
        <v>18.32</v>
      </c>
      <c r="F1044" s="738" t="s">
        <v>461</v>
      </c>
      <c r="G1044" s="49">
        <v>366</v>
      </c>
      <c r="H1044" s="50" t="s">
        <v>257</v>
      </c>
      <c r="I1044" s="51">
        <v>43718</v>
      </c>
      <c r="J1044" s="52"/>
    </row>
    <row r="1045" spans="1:10" s="59" customFormat="1" ht="12.75" customHeight="1">
      <c r="A1045" s="51">
        <v>43738</v>
      </c>
      <c r="B1045" s="109">
        <v>6008</v>
      </c>
      <c r="C1045" s="46">
        <v>336200</v>
      </c>
      <c r="D1045" s="107"/>
      <c r="E1045" s="107">
        <v>52.36</v>
      </c>
      <c r="F1045" s="738" t="s">
        <v>462</v>
      </c>
      <c r="G1045" s="49">
        <v>366</v>
      </c>
      <c r="H1045" s="50" t="s">
        <v>257</v>
      </c>
      <c r="I1045" s="51">
        <v>43718</v>
      </c>
      <c r="J1045" s="52"/>
    </row>
    <row r="1046" spans="1:10" s="59" customFormat="1" ht="12.75" customHeight="1">
      <c r="A1046" s="51">
        <v>43738</v>
      </c>
      <c r="B1046" s="109">
        <v>6008</v>
      </c>
      <c r="C1046" s="46">
        <v>336200</v>
      </c>
      <c r="D1046" s="107"/>
      <c r="E1046" s="107">
        <v>39.26</v>
      </c>
      <c r="F1046" s="738" t="s">
        <v>463</v>
      </c>
      <c r="G1046" s="49">
        <v>366</v>
      </c>
      <c r="H1046" s="50" t="s">
        <v>257</v>
      </c>
      <c r="I1046" s="51">
        <v>43718</v>
      </c>
      <c r="J1046" s="52"/>
    </row>
    <row r="1047" spans="1:10" s="59" customFormat="1" ht="12.75" customHeight="1">
      <c r="A1047" s="51">
        <v>43738</v>
      </c>
      <c r="B1047" s="109">
        <v>6008</v>
      </c>
      <c r="C1047" s="46">
        <v>336200</v>
      </c>
      <c r="D1047" s="107"/>
      <c r="E1047" s="107">
        <v>13.08</v>
      </c>
      <c r="F1047" s="738" t="s">
        <v>464</v>
      </c>
      <c r="G1047" s="49">
        <v>366</v>
      </c>
      <c r="H1047" s="50" t="s">
        <v>257</v>
      </c>
      <c r="I1047" s="51">
        <v>43718</v>
      </c>
      <c r="J1047" s="52"/>
    </row>
    <row r="1048" spans="1:10" s="59" customFormat="1" ht="12.75" customHeight="1">
      <c r="A1048" s="51">
        <v>43738</v>
      </c>
      <c r="B1048" s="109">
        <v>6008</v>
      </c>
      <c r="C1048" s="46">
        <v>342000</v>
      </c>
      <c r="D1048" s="107"/>
      <c r="E1048" s="107">
        <v>90.72</v>
      </c>
      <c r="F1048" s="738" t="s">
        <v>465</v>
      </c>
      <c r="G1048" s="49">
        <v>366</v>
      </c>
      <c r="H1048" s="50" t="s">
        <v>257</v>
      </c>
      <c r="I1048" s="51">
        <v>43718</v>
      </c>
      <c r="J1048" s="52"/>
    </row>
    <row r="1049" spans="1:10" s="59" customFormat="1" ht="12.75" customHeight="1">
      <c r="A1049" s="51">
        <v>43738</v>
      </c>
      <c r="B1049" s="109">
        <v>6008</v>
      </c>
      <c r="C1049" s="46">
        <v>366000</v>
      </c>
      <c r="D1049" s="107">
        <v>266.10000000000002</v>
      </c>
      <c r="E1049" s="107"/>
      <c r="F1049" s="738" t="s">
        <v>459</v>
      </c>
      <c r="G1049" s="49">
        <v>336</v>
      </c>
      <c r="H1049" s="50" t="s">
        <v>257</v>
      </c>
      <c r="I1049" s="51">
        <v>43718</v>
      </c>
      <c r="J1049" s="52"/>
    </row>
    <row r="1050" spans="1:10" s="59" customFormat="1" ht="12.75" customHeight="1">
      <c r="A1050" s="51">
        <v>43738</v>
      </c>
      <c r="B1050" s="109">
        <v>6008</v>
      </c>
      <c r="C1050" s="46">
        <v>524000</v>
      </c>
      <c r="D1050" s="107">
        <v>457.46</v>
      </c>
      <c r="E1050" s="107"/>
      <c r="F1050" s="738" t="s">
        <v>459</v>
      </c>
      <c r="G1050" s="49">
        <v>336</v>
      </c>
      <c r="H1050" s="50" t="s">
        <v>257</v>
      </c>
      <c r="I1050" s="51">
        <v>43718</v>
      </c>
      <c r="J1050" s="52"/>
    </row>
    <row r="1051" spans="1:10" s="59" customFormat="1" ht="12.75" customHeight="1">
      <c r="A1051" s="51">
        <v>43738</v>
      </c>
      <c r="B1051" s="109">
        <v>6008</v>
      </c>
      <c r="C1051" s="46">
        <v>336100</v>
      </c>
      <c r="D1051" s="107"/>
      <c r="E1051" s="107">
        <v>130.9</v>
      </c>
      <c r="F1051" s="738" t="s">
        <v>460</v>
      </c>
      <c r="G1051" s="49">
        <v>524</v>
      </c>
      <c r="H1051" s="50" t="s">
        <v>257</v>
      </c>
      <c r="I1051" s="51">
        <v>43718</v>
      </c>
      <c r="J1051" s="52"/>
    </row>
    <row r="1052" spans="1:10" s="59" customFormat="1" ht="12.75" customHeight="1">
      <c r="A1052" s="51">
        <v>43738</v>
      </c>
      <c r="B1052" s="109">
        <v>6008</v>
      </c>
      <c r="C1052" s="46">
        <v>336200</v>
      </c>
      <c r="D1052" s="107"/>
      <c r="E1052" s="107">
        <v>18.32</v>
      </c>
      <c r="F1052" s="738" t="s">
        <v>461</v>
      </c>
      <c r="G1052" s="49">
        <v>524</v>
      </c>
      <c r="H1052" s="50" t="s">
        <v>257</v>
      </c>
      <c r="I1052" s="51">
        <v>43718</v>
      </c>
      <c r="J1052" s="52"/>
    </row>
    <row r="1053" spans="1:10" s="59" customFormat="1" ht="12.75" customHeight="1">
      <c r="A1053" s="51">
        <v>43738</v>
      </c>
      <c r="B1053" s="109">
        <v>6008</v>
      </c>
      <c r="C1053" s="46">
        <v>336200</v>
      </c>
      <c r="D1053" s="107"/>
      <c r="E1053" s="107">
        <v>183.26</v>
      </c>
      <c r="F1053" s="738" t="s">
        <v>462</v>
      </c>
      <c r="G1053" s="49">
        <v>524</v>
      </c>
      <c r="H1053" s="50" t="s">
        <v>257</v>
      </c>
      <c r="I1053" s="51">
        <v>43718</v>
      </c>
      <c r="J1053" s="52"/>
    </row>
    <row r="1054" spans="1:10" s="59" customFormat="1" ht="12.75" customHeight="1">
      <c r="A1054" s="51">
        <v>43738</v>
      </c>
      <c r="B1054" s="109">
        <v>6008</v>
      </c>
      <c r="C1054" s="46">
        <v>336200</v>
      </c>
      <c r="D1054" s="107"/>
      <c r="E1054" s="107">
        <v>39.26</v>
      </c>
      <c r="F1054" s="738" t="s">
        <v>463</v>
      </c>
      <c r="G1054" s="49">
        <v>524</v>
      </c>
      <c r="H1054" s="50" t="s">
        <v>257</v>
      </c>
      <c r="I1054" s="51">
        <v>43718</v>
      </c>
      <c r="J1054" s="52"/>
    </row>
    <row r="1055" spans="1:10" s="59" customFormat="1" ht="12.75" customHeight="1">
      <c r="A1055" s="51">
        <v>43738</v>
      </c>
      <c r="B1055" s="109">
        <v>6008</v>
      </c>
      <c r="C1055" s="46">
        <v>336200</v>
      </c>
      <c r="D1055" s="107"/>
      <c r="E1055" s="107">
        <v>13.08</v>
      </c>
      <c r="F1055" s="738" t="s">
        <v>464</v>
      </c>
      <c r="G1055" s="49">
        <v>524</v>
      </c>
      <c r="H1055" s="50" t="s">
        <v>257</v>
      </c>
      <c r="I1055" s="51">
        <v>43718</v>
      </c>
      <c r="J1055" s="52"/>
    </row>
    <row r="1056" spans="1:10" s="59" customFormat="1" ht="12.75" customHeight="1">
      <c r="A1056" s="51">
        <v>43738</v>
      </c>
      <c r="B1056" s="109">
        <v>6008</v>
      </c>
      <c r="C1056" s="46">
        <v>336200</v>
      </c>
      <c r="D1056" s="107"/>
      <c r="E1056" s="107">
        <v>10.46</v>
      </c>
      <c r="F1056" s="738" t="s">
        <v>466</v>
      </c>
      <c r="G1056" s="49">
        <v>524</v>
      </c>
      <c r="H1056" s="50" t="s">
        <v>257</v>
      </c>
      <c r="I1056" s="51">
        <v>43718</v>
      </c>
      <c r="J1056" s="52"/>
    </row>
    <row r="1057" spans="1:10" s="59" customFormat="1" ht="12.75" customHeight="1">
      <c r="A1057" s="51">
        <v>43738</v>
      </c>
      <c r="B1057" s="109">
        <v>6008</v>
      </c>
      <c r="C1057" s="46">
        <v>336200</v>
      </c>
      <c r="D1057" s="107"/>
      <c r="E1057" s="107">
        <v>62.18</v>
      </c>
      <c r="F1057" s="738" t="s">
        <v>467</v>
      </c>
      <c r="G1057" s="49">
        <v>524</v>
      </c>
      <c r="H1057" s="50" t="s">
        <v>257</v>
      </c>
      <c r="I1057" s="51">
        <v>43718</v>
      </c>
      <c r="J1057" s="52"/>
    </row>
    <row r="1058" spans="1:10" s="59" customFormat="1" ht="12.75" customHeight="1">
      <c r="A1058" s="51">
        <v>43738</v>
      </c>
      <c r="B1058" s="109">
        <v>6008</v>
      </c>
      <c r="C1058" s="46">
        <v>527000</v>
      </c>
      <c r="D1058" s="107">
        <v>4.25</v>
      </c>
      <c r="E1058" s="107"/>
      <c r="F1058" s="738" t="s">
        <v>468</v>
      </c>
      <c r="G1058" s="49">
        <v>472</v>
      </c>
      <c r="H1058" s="50" t="s">
        <v>257</v>
      </c>
      <c r="I1058" s="51">
        <v>43718</v>
      </c>
      <c r="J1058" s="52"/>
    </row>
    <row r="1059" spans="1:10" s="59" customFormat="1" ht="12.75" customHeight="1">
      <c r="A1059" s="51">
        <v>43738</v>
      </c>
      <c r="B1059" s="109">
        <v>6008</v>
      </c>
      <c r="C1059" s="46">
        <v>472000</v>
      </c>
      <c r="D1059" s="107"/>
      <c r="E1059" s="107">
        <v>4.25</v>
      </c>
      <c r="F1059" s="738" t="s">
        <v>468</v>
      </c>
      <c r="G1059" s="49">
        <v>527</v>
      </c>
      <c r="H1059" s="50" t="s">
        <v>257</v>
      </c>
      <c r="I1059" s="51">
        <v>43718</v>
      </c>
      <c r="J1059" s="52"/>
    </row>
    <row r="1060" spans="1:10" s="48" customFormat="1" ht="12.75" customHeight="1">
      <c r="A1060" s="51">
        <v>43738</v>
      </c>
      <c r="B1060" s="45">
        <v>221009</v>
      </c>
      <c r="C1060" s="46">
        <v>221000</v>
      </c>
      <c r="D1060" s="107">
        <v>4593.95</v>
      </c>
      <c r="E1060" s="107"/>
      <c r="F1060" s="738" t="s">
        <v>28</v>
      </c>
      <c r="G1060" s="49">
        <v>221</v>
      </c>
      <c r="H1060" s="50" t="s">
        <v>258</v>
      </c>
      <c r="I1060" s="51">
        <v>43373</v>
      </c>
      <c r="J1060" s="118"/>
    </row>
    <row r="1061" spans="1:10" s="48" customFormat="1" ht="12.75" customHeight="1">
      <c r="A1061" s="51">
        <v>43738</v>
      </c>
      <c r="B1061" s="45">
        <v>221009</v>
      </c>
      <c r="C1061" s="46">
        <v>221000</v>
      </c>
      <c r="D1061" s="107"/>
      <c r="E1061" s="107">
        <v>3069.88</v>
      </c>
      <c r="F1061" s="738" t="s">
        <v>28</v>
      </c>
      <c r="G1061" s="49">
        <v>221</v>
      </c>
      <c r="H1061" s="50" t="s">
        <v>258</v>
      </c>
      <c r="I1061" s="51">
        <v>43373</v>
      </c>
      <c r="J1061" s="118"/>
    </row>
    <row r="1062" spans="1:10" s="48" customFormat="1" ht="12.75" customHeight="1">
      <c r="A1062" s="51">
        <v>43738</v>
      </c>
      <c r="B1062" s="45">
        <v>221009</v>
      </c>
      <c r="C1062" s="46">
        <v>221000</v>
      </c>
      <c r="D1062" s="107"/>
      <c r="E1062" s="107">
        <v>9.09</v>
      </c>
      <c r="F1062" s="738" t="s">
        <v>28</v>
      </c>
      <c r="G1062" s="49">
        <v>221</v>
      </c>
      <c r="H1062" s="50" t="s">
        <v>258</v>
      </c>
      <c r="I1062" s="51">
        <v>43373</v>
      </c>
      <c r="J1062" s="118"/>
    </row>
    <row r="1063" spans="1:10" s="48" customFormat="1" ht="12.75" customHeight="1">
      <c r="A1063" s="51">
        <v>43738</v>
      </c>
      <c r="B1063" s="45">
        <v>221009</v>
      </c>
      <c r="C1063" s="46">
        <v>311000</v>
      </c>
      <c r="D1063" s="107"/>
      <c r="E1063" s="107">
        <v>600</v>
      </c>
      <c r="F1063" s="738" t="s">
        <v>1150</v>
      </c>
      <c r="G1063" s="49">
        <v>221</v>
      </c>
      <c r="H1063" s="50" t="s">
        <v>1116</v>
      </c>
      <c r="I1063" s="51">
        <v>43711</v>
      </c>
      <c r="J1063" s="118"/>
    </row>
    <row r="1064" spans="1:10" s="48" customFormat="1" ht="12.75" customHeight="1">
      <c r="A1064" s="51">
        <v>43738</v>
      </c>
      <c r="B1064" s="45">
        <v>221009</v>
      </c>
      <c r="C1064" s="46">
        <v>321000</v>
      </c>
      <c r="D1064" s="107">
        <v>6.5</v>
      </c>
      <c r="E1064" s="107"/>
      <c r="F1064" s="739" t="s">
        <v>734</v>
      </c>
      <c r="G1064" s="49">
        <v>221</v>
      </c>
      <c r="H1064" s="50" t="s">
        <v>1003</v>
      </c>
      <c r="I1064" s="51">
        <v>43711</v>
      </c>
      <c r="J1064" s="133"/>
    </row>
    <row r="1065" spans="1:10" s="48" customFormat="1" ht="12.75" customHeight="1">
      <c r="A1065" s="51">
        <v>43738</v>
      </c>
      <c r="B1065" s="45">
        <v>221009</v>
      </c>
      <c r="C1065" s="46">
        <v>321000</v>
      </c>
      <c r="D1065" s="107">
        <v>7.1</v>
      </c>
      <c r="E1065" s="107"/>
      <c r="F1065" s="739" t="s">
        <v>735</v>
      </c>
      <c r="G1065" s="49">
        <v>221</v>
      </c>
      <c r="H1065" s="50" t="s">
        <v>1003</v>
      </c>
      <c r="I1065" s="51">
        <v>43711</v>
      </c>
      <c r="J1065" s="133"/>
    </row>
    <row r="1066" spans="1:10" s="48" customFormat="1" ht="12.75" customHeight="1">
      <c r="A1066" s="51">
        <v>43738</v>
      </c>
      <c r="B1066" s="45">
        <v>221009</v>
      </c>
      <c r="C1066" s="46">
        <v>321000</v>
      </c>
      <c r="D1066" s="107">
        <v>34.5</v>
      </c>
      <c r="E1066" s="107"/>
      <c r="F1066" s="738" t="s">
        <v>20</v>
      </c>
      <c r="G1066" s="49">
        <v>221</v>
      </c>
      <c r="H1066" s="50" t="s">
        <v>1004</v>
      </c>
      <c r="I1066" s="51">
        <v>43711</v>
      </c>
      <c r="J1066" s="118"/>
    </row>
    <row r="1067" spans="1:10" s="48" customFormat="1" ht="12.75" customHeight="1">
      <c r="A1067" s="51">
        <v>43738</v>
      </c>
      <c r="B1067" s="45">
        <v>221009</v>
      </c>
      <c r="C1067" s="46">
        <v>321000</v>
      </c>
      <c r="D1067" s="107">
        <v>16.5</v>
      </c>
      <c r="E1067" s="107"/>
      <c r="F1067" s="738" t="s">
        <v>20</v>
      </c>
      <c r="G1067" s="49">
        <v>221</v>
      </c>
      <c r="H1067" s="50" t="s">
        <v>1005</v>
      </c>
      <c r="I1067" s="51">
        <v>43711</v>
      </c>
      <c r="J1067" s="118"/>
    </row>
    <row r="1068" spans="1:10" s="48" customFormat="1" ht="12.75" customHeight="1">
      <c r="A1068" s="51">
        <v>43738</v>
      </c>
      <c r="B1068" s="45">
        <v>221009</v>
      </c>
      <c r="C1068" s="46">
        <v>321000</v>
      </c>
      <c r="D1068" s="107">
        <v>83.57</v>
      </c>
      <c r="E1068" s="107"/>
      <c r="F1068" s="739" t="s">
        <v>254</v>
      </c>
      <c r="G1068" s="49">
        <v>221</v>
      </c>
      <c r="H1068" s="50" t="s">
        <v>1020</v>
      </c>
      <c r="I1068" s="51">
        <v>43711</v>
      </c>
      <c r="J1068" s="118"/>
    </row>
    <row r="1069" spans="1:10" s="48" customFormat="1" ht="12.75" customHeight="1">
      <c r="A1069" s="51">
        <v>43738</v>
      </c>
      <c r="B1069" s="45">
        <v>221009</v>
      </c>
      <c r="C1069" s="46">
        <v>321000</v>
      </c>
      <c r="D1069" s="107">
        <v>360</v>
      </c>
      <c r="E1069" s="107"/>
      <c r="F1069" s="739" t="s">
        <v>66</v>
      </c>
      <c r="G1069" s="49">
        <v>221</v>
      </c>
      <c r="H1069" s="50" t="s">
        <v>1008</v>
      </c>
      <c r="I1069" s="51">
        <v>43711</v>
      </c>
      <c r="J1069" s="118"/>
    </row>
    <row r="1070" spans="1:10" s="48" customFormat="1" ht="12.75" customHeight="1">
      <c r="A1070" s="51">
        <v>43738</v>
      </c>
      <c r="B1070" s="45">
        <v>221009</v>
      </c>
      <c r="C1070" s="46">
        <v>311000</v>
      </c>
      <c r="D1070" s="107"/>
      <c r="E1070" s="107">
        <v>300</v>
      </c>
      <c r="F1070" s="738" t="s">
        <v>1151</v>
      </c>
      <c r="G1070" s="49">
        <v>221</v>
      </c>
      <c r="H1070" s="50" t="s">
        <v>1117</v>
      </c>
      <c r="I1070" s="51">
        <v>43718</v>
      </c>
      <c r="J1070" s="118"/>
    </row>
    <row r="1071" spans="1:10" s="48" customFormat="1" ht="12.75" customHeight="1">
      <c r="A1071" s="51">
        <v>43738</v>
      </c>
      <c r="B1071" s="45">
        <v>221009</v>
      </c>
      <c r="C1071" s="46">
        <v>342000</v>
      </c>
      <c r="D1071" s="107">
        <v>90.72</v>
      </c>
      <c r="E1071" s="107"/>
      <c r="F1071" s="738" t="s">
        <v>465</v>
      </c>
      <c r="G1071" s="49">
        <v>221</v>
      </c>
      <c r="H1071" s="50" t="s">
        <v>257</v>
      </c>
      <c r="I1071" s="51">
        <v>43718</v>
      </c>
      <c r="J1071" s="118"/>
    </row>
    <row r="1072" spans="1:10" s="48" customFormat="1" ht="12.75" customHeight="1">
      <c r="A1072" s="51">
        <v>43738</v>
      </c>
      <c r="B1072" s="45">
        <v>221009</v>
      </c>
      <c r="C1072" s="46">
        <v>336100</v>
      </c>
      <c r="D1072" s="107">
        <v>183.26</v>
      </c>
      <c r="E1072" s="107"/>
      <c r="F1072" s="738" t="s">
        <v>460</v>
      </c>
      <c r="G1072" s="49">
        <v>221</v>
      </c>
      <c r="H1072" s="50" t="s">
        <v>257</v>
      </c>
      <c r="I1072" s="51">
        <v>43718</v>
      </c>
      <c r="J1072" s="118"/>
    </row>
    <row r="1073" spans="1:13" s="48" customFormat="1" ht="12.75" customHeight="1">
      <c r="A1073" s="51">
        <v>43738</v>
      </c>
      <c r="B1073" s="45">
        <v>221009</v>
      </c>
      <c r="C1073" s="46">
        <v>321100</v>
      </c>
      <c r="D1073" s="107">
        <v>249.55</v>
      </c>
      <c r="E1073" s="107"/>
      <c r="F1073" s="738" t="s">
        <v>550</v>
      </c>
      <c r="G1073" s="49">
        <v>221</v>
      </c>
      <c r="H1073" s="50" t="s">
        <v>259</v>
      </c>
      <c r="I1073" s="51">
        <v>43718</v>
      </c>
      <c r="J1073" s="118"/>
    </row>
    <row r="1074" spans="1:13" s="48" customFormat="1" ht="12.75" customHeight="1">
      <c r="A1074" s="51">
        <v>43738</v>
      </c>
      <c r="B1074" s="45">
        <v>221009</v>
      </c>
      <c r="C1074" s="46">
        <v>336200</v>
      </c>
      <c r="D1074" s="107">
        <v>449.58</v>
      </c>
      <c r="E1074" s="107"/>
      <c r="F1074" s="738" t="s">
        <v>736</v>
      </c>
      <c r="G1074" s="49">
        <v>221</v>
      </c>
      <c r="H1074" s="50" t="s">
        <v>257</v>
      </c>
      <c r="I1074" s="51">
        <v>43718</v>
      </c>
      <c r="J1074" s="118"/>
    </row>
    <row r="1075" spans="1:13" s="48" customFormat="1" ht="12.75" customHeight="1">
      <c r="A1075" s="51">
        <v>43738</v>
      </c>
      <c r="B1075" s="45">
        <v>221009</v>
      </c>
      <c r="C1075" s="46">
        <v>321000</v>
      </c>
      <c r="D1075" s="107">
        <v>135</v>
      </c>
      <c r="E1075" s="107"/>
      <c r="F1075" s="738" t="s">
        <v>253</v>
      </c>
      <c r="G1075" s="49">
        <v>221</v>
      </c>
      <c r="H1075" s="50" t="s">
        <v>1015</v>
      </c>
      <c r="I1075" s="51">
        <v>43721</v>
      </c>
      <c r="J1075" s="118"/>
    </row>
    <row r="1076" spans="1:13" s="48" customFormat="1" ht="12.75" customHeight="1">
      <c r="A1076" s="51">
        <v>43738</v>
      </c>
      <c r="B1076" s="45">
        <v>221009</v>
      </c>
      <c r="C1076" s="46">
        <v>321000</v>
      </c>
      <c r="D1076" s="107">
        <v>36.1</v>
      </c>
      <c r="E1076" s="107"/>
      <c r="F1076" s="738" t="s">
        <v>700</v>
      </c>
      <c r="G1076" s="49">
        <v>221</v>
      </c>
      <c r="H1076" s="50" t="s">
        <v>1013</v>
      </c>
      <c r="I1076" s="51">
        <v>43726</v>
      </c>
      <c r="J1076" s="118"/>
    </row>
    <row r="1077" spans="1:13" s="142" customFormat="1" ht="12.75" customHeight="1">
      <c r="A1077" s="51">
        <v>43738</v>
      </c>
      <c r="B1077" s="45">
        <v>221009</v>
      </c>
      <c r="C1077" s="46">
        <v>321000</v>
      </c>
      <c r="D1077" s="107">
        <v>30</v>
      </c>
      <c r="E1077" s="107"/>
      <c r="F1077" s="738" t="s">
        <v>14</v>
      </c>
      <c r="G1077" s="49">
        <v>221</v>
      </c>
      <c r="H1077" s="609" t="s">
        <v>759</v>
      </c>
      <c r="I1077" s="51">
        <v>43731</v>
      </c>
      <c r="J1077" s="357"/>
    </row>
    <row r="1078" spans="1:13" s="142" customFormat="1" ht="12.75" customHeight="1">
      <c r="A1078" s="51">
        <v>43738</v>
      </c>
      <c r="B1078" s="45">
        <v>221009</v>
      </c>
      <c r="C1078" s="46">
        <v>315100</v>
      </c>
      <c r="D1078" s="107"/>
      <c r="E1078" s="107">
        <v>2723.95</v>
      </c>
      <c r="F1078" s="738" t="s">
        <v>14</v>
      </c>
      <c r="G1078" s="49">
        <v>221</v>
      </c>
      <c r="H1078" s="609" t="s">
        <v>759</v>
      </c>
      <c r="I1078" s="51">
        <v>43731</v>
      </c>
      <c r="J1078" s="357"/>
    </row>
    <row r="1079" spans="1:13" s="48" customFormat="1" ht="12.75" customHeight="1">
      <c r="A1079" s="51">
        <v>43738</v>
      </c>
      <c r="B1079" s="45">
        <v>221009</v>
      </c>
      <c r="C1079" s="46">
        <v>321000</v>
      </c>
      <c r="D1079" s="107">
        <v>45</v>
      </c>
      <c r="E1079" s="107"/>
      <c r="F1079" s="738" t="s">
        <v>701</v>
      </c>
      <c r="G1079" s="49">
        <v>221</v>
      </c>
      <c r="H1079" s="50" t="s">
        <v>1021</v>
      </c>
      <c r="I1079" s="51">
        <v>43731</v>
      </c>
      <c r="J1079" s="118"/>
    </row>
    <row r="1080" spans="1:13" s="48" customFormat="1" ht="12.75" customHeight="1">
      <c r="A1080" s="51">
        <v>43738</v>
      </c>
      <c r="B1080" s="45">
        <v>221009</v>
      </c>
      <c r="C1080" s="46">
        <v>365000</v>
      </c>
      <c r="D1080" s="107">
        <v>3.5</v>
      </c>
      <c r="E1080" s="107"/>
      <c r="F1080" s="738" t="s">
        <v>1164</v>
      </c>
      <c r="G1080" s="49">
        <v>221</v>
      </c>
      <c r="H1080" s="50" t="s">
        <v>258</v>
      </c>
      <c r="I1080" s="51">
        <v>43734</v>
      </c>
      <c r="J1080" s="118"/>
    </row>
    <row r="1081" spans="1:13" s="48" customFormat="1" ht="12.75" customHeight="1">
      <c r="A1081" s="51">
        <v>43738</v>
      </c>
      <c r="B1081" s="45">
        <v>221009</v>
      </c>
      <c r="C1081" s="46">
        <v>311000</v>
      </c>
      <c r="D1081" s="107"/>
      <c r="E1081" s="107">
        <v>1000</v>
      </c>
      <c r="F1081" s="738" t="s">
        <v>1152</v>
      </c>
      <c r="G1081" s="49">
        <v>221</v>
      </c>
      <c r="H1081" s="50" t="s">
        <v>1165</v>
      </c>
      <c r="I1081" s="51">
        <v>43738</v>
      </c>
      <c r="J1081" s="118"/>
    </row>
    <row r="1082" spans="1:13" s="48" customFormat="1" ht="12.75" customHeight="1">
      <c r="A1082" s="51">
        <v>43738</v>
      </c>
      <c r="B1082" s="45">
        <v>221009</v>
      </c>
      <c r="C1082" s="46">
        <v>568000</v>
      </c>
      <c r="D1082" s="107">
        <v>1.65</v>
      </c>
      <c r="E1082" s="107"/>
      <c r="F1082" s="739" t="s">
        <v>728</v>
      </c>
      <c r="G1082" s="49">
        <v>221</v>
      </c>
      <c r="H1082" s="50" t="s">
        <v>258</v>
      </c>
      <c r="I1082" s="51">
        <v>43738</v>
      </c>
    </row>
    <row r="1083" spans="1:13" s="48" customFormat="1" ht="12.75" customHeight="1">
      <c r="A1083" s="51">
        <v>43738</v>
      </c>
      <c r="B1083" s="45">
        <v>221009</v>
      </c>
      <c r="C1083" s="46">
        <v>321000</v>
      </c>
      <c r="D1083" s="107">
        <v>42</v>
      </c>
      <c r="E1083" s="107"/>
      <c r="F1083" s="739" t="s">
        <v>737</v>
      </c>
      <c r="G1083" s="49">
        <v>221</v>
      </c>
      <c r="H1083" s="50" t="s">
        <v>1028</v>
      </c>
      <c r="I1083" s="51">
        <v>43738</v>
      </c>
    </row>
    <row r="1084" spans="1:13" s="48" customFormat="1" ht="12.75" customHeight="1">
      <c r="A1084" s="51">
        <v>43738</v>
      </c>
      <c r="B1084" s="45">
        <v>221009</v>
      </c>
      <c r="C1084" s="46">
        <v>321000</v>
      </c>
      <c r="D1084" s="107">
        <v>231</v>
      </c>
      <c r="E1084" s="107"/>
      <c r="F1084" s="739" t="s">
        <v>737</v>
      </c>
      <c r="G1084" s="49">
        <v>221</v>
      </c>
      <c r="H1084" s="50" t="s">
        <v>1026</v>
      </c>
      <c r="I1084" s="51">
        <v>43738</v>
      </c>
    </row>
    <row r="1085" spans="1:13" s="48" customFormat="1" ht="12.75" customHeight="1">
      <c r="A1085" s="51">
        <v>43738</v>
      </c>
      <c r="B1085" s="45">
        <v>221009</v>
      </c>
      <c r="C1085" s="46">
        <v>321000</v>
      </c>
      <c r="D1085" s="107">
        <v>1096</v>
      </c>
      <c r="E1085" s="107"/>
      <c r="F1085" s="739" t="s">
        <v>126</v>
      </c>
      <c r="G1085" s="49">
        <v>211</v>
      </c>
      <c r="H1085" s="50" t="s">
        <v>1034</v>
      </c>
      <c r="I1085" s="51">
        <v>43738</v>
      </c>
      <c r="J1085" s="119"/>
      <c r="K1085" s="79"/>
      <c r="L1085" s="141"/>
    </row>
    <row r="1086" spans="1:13" s="48" customFormat="1" ht="12.75" customHeight="1">
      <c r="A1086" s="51">
        <v>43738</v>
      </c>
      <c r="B1086" s="45">
        <v>221009</v>
      </c>
      <c r="C1086" s="46">
        <v>568000</v>
      </c>
      <c r="D1086" s="107">
        <v>7</v>
      </c>
      <c r="E1086" s="107"/>
      <c r="F1086" s="738" t="s">
        <v>32</v>
      </c>
      <c r="G1086" s="49">
        <v>221</v>
      </c>
      <c r="H1086" s="50" t="s">
        <v>258</v>
      </c>
      <c r="I1086" s="51">
        <v>43738</v>
      </c>
      <c r="J1086" s="118"/>
    </row>
    <row r="1087" spans="1:13" s="48" customFormat="1" ht="12.75" customHeight="1">
      <c r="A1087" s="51">
        <v>43738</v>
      </c>
      <c r="B1087" s="45">
        <v>221009</v>
      </c>
      <c r="C1087" s="46">
        <v>568000</v>
      </c>
      <c r="D1087" s="107">
        <v>0.44</v>
      </c>
      <c r="E1087" s="107"/>
      <c r="F1087" s="738" t="s">
        <v>33</v>
      </c>
      <c r="G1087" s="49">
        <v>221</v>
      </c>
      <c r="H1087" s="50" t="s">
        <v>258</v>
      </c>
      <c r="I1087" s="51">
        <v>43738</v>
      </c>
    </row>
    <row r="1088" spans="1:13" s="48" customFormat="1" ht="12.75" customHeight="1">
      <c r="A1088" s="51">
        <v>43738</v>
      </c>
      <c r="B1088" s="45">
        <v>211009</v>
      </c>
      <c r="C1088" s="46">
        <v>211000</v>
      </c>
      <c r="D1088" s="107">
        <v>5577.84</v>
      </c>
      <c r="E1088" s="107"/>
      <c r="F1088" s="746" t="s">
        <v>28</v>
      </c>
      <c r="G1088" s="49">
        <v>211</v>
      </c>
      <c r="H1088" s="50" t="s">
        <v>260</v>
      </c>
      <c r="I1088" s="67">
        <v>43738</v>
      </c>
      <c r="M1088" s="159"/>
    </row>
    <row r="1089" spans="1:20" s="48" customFormat="1" ht="12.75" customHeight="1">
      <c r="A1089" s="51">
        <v>43738</v>
      </c>
      <c r="B1089" s="45">
        <v>211009</v>
      </c>
      <c r="C1089" s="46">
        <v>211000</v>
      </c>
      <c r="D1089" s="107"/>
      <c r="E1089" s="107">
        <v>2136.21</v>
      </c>
      <c r="F1089" s="746" t="s">
        <v>28</v>
      </c>
      <c r="G1089" s="49">
        <v>211</v>
      </c>
      <c r="H1089" s="50" t="s">
        <v>260</v>
      </c>
      <c r="I1089" s="76">
        <v>43738</v>
      </c>
    </row>
    <row r="1090" spans="1:20" s="48" customFormat="1" ht="12.75" customHeight="1">
      <c r="A1090" s="51">
        <v>43738</v>
      </c>
      <c r="B1090" s="45">
        <v>211009</v>
      </c>
      <c r="C1090" s="71">
        <v>213100</v>
      </c>
      <c r="D1090" s="79"/>
      <c r="E1090" s="72">
        <v>37.17</v>
      </c>
      <c r="F1090" s="754" t="s">
        <v>516</v>
      </c>
      <c r="G1090" s="169">
        <v>211</v>
      </c>
      <c r="H1090" s="75" t="s">
        <v>289</v>
      </c>
      <c r="I1090" s="76">
        <v>43709</v>
      </c>
      <c r="J1090" s="67"/>
      <c r="K1090" s="120"/>
      <c r="L1090" s="121"/>
      <c r="M1090" s="79"/>
      <c r="N1090" s="79"/>
    </row>
    <row r="1091" spans="1:20" s="48" customFormat="1" ht="12.75" customHeight="1">
      <c r="A1091" s="51">
        <v>43738</v>
      </c>
      <c r="B1091" s="45">
        <v>211009</v>
      </c>
      <c r="C1091" s="71">
        <v>213100</v>
      </c>
      <c r="D1091" s="79"/>
      <c r="E1091" s="72">
        <v>37.17</v>
      </c>
      <c r="F1091" s="754" t="s">
        <v>517</v>
      </c>
      <c r="G1091" s="169">
        <v>211</v>
      </c>
      <c r="H1091" s="75" t="s">
        <v>291</v>
      </c>
      <c r="I1091" s="76">
        <v>43709</v>
      </c>
      <c r="J1091" s="67"/>
      <c r="K1091" s="120"/>
      <c r="L1091" s="121"/>
      <c r="M1091" s="79"/>
      <c r="N1091" s="79"/>
    </row>
    <row r="1092" spans="1:20" s="48" customFormat="1" ht="12.75" customHeight="1">
      <c r="A1092" s="51">
        <v>43738</v>
      </c>
      <c r="B1092" s="45">
        <v>211009</v>
      </c>
      <c r="C1092" s="71">
        <v>365100</v>
      </c>
      <c r="D1092" s="79"/>
      <c r="E1092" s="63">
        <v>2000</v>
      </c>
      <c r="F1092" s="754" t="s">
        <v>1224</v>
      </c>
      <c r="G1092" s="169">
        <v>211</v>
      </c>
      <c r="H1092" s="75" t="s">
        <v>305</v>
      </c>
      <c r="I1092" s="76">
        <v>43709</v>
      </c>
      <c r="J1092" s="67"/>
      <c r="K1092" s="120"/>
      <c r="L1092" s="121"/>
      <c r="M1092" s="79"/>
      <c r="N1092" s="79"/>
    </row>
    <row r="1093" spans="1:20" s="64" customFormat="1" ht="12.75" customHeight="1">
      <c r="A1093" s="51">
        <v>43738</v>
      </c>
      <c r="B1093" s="45">
        <v>211009</v>
      </c>
      <c r="C1093" s="71">
        <v>365200</v>
      </c>
      <c r="D1093" s="79"/>
      <c r="E1093" s="308">
        <v>2000</v>
      </c>
      <c r="F1093" s="754" t="s">
        <v>1225</v>
      </c>
      <c r="G1093" s="169">
        <v>211</v>
      </c>
      <c r="H1093" s="75" t="s">
        <v>307</v>
      </c>
      <c r="I1093" s="76">
        <v>43709</v>
      </c>
      <c r="J1093" s="67"/>
      <c r="K1093" s="120"/>
      <c r="L1093" s="121"/>
      <c r="M1093" s="79"/>
      <c r="N1093" s="79"/>
      <c r="O1093" s="48"/>
      <c r="P1093" s="48"/>
      <c r="Q1093" s="48"/>
      <c r="R1093" s="48"/>
      <c r="S1093" s="48"/>
      <c r="T1093" s="48"/>
    </row>
    <row r="1094" spans="1:20" s="48" customFormat="1" ht="12.75" customHeight="1">
      <c r="A1094" s="51">
        <v>43738</v>
      </c>
      <c r="B1094" s="45">
        <v>211009</v>
      </c>
      <c r="C1094" s="71">
        <v>518000</v>
      </c>
      <c r="D1094" s="79">
        <v>1.65</v>
      </c>
      <c r="E1094" s="63"/>
      <c r="F1094" s="602" t="s">
        <v>50</v>
      </c>
      <c r="G1094" s="169">
        <v>211</v>
      </c>
      <c r="H1094" s="75" t="s">
        <v>261</v>
      </c>
      <c r="I1094" s="76">
        <v>43712</v>
      </c>
      <c r="J1094" s="67"/>
      <c r="K1094" s="120"/>
      <c r="L1094" s="121"/>
      <c r="M1094" s="79"/>
      <c r="N1094" s="79"/>
    </row>
    <row r="1095" spans="1:20" s="64" customFormat="1" ht="12.75" customHeight="1">
      <c r="A1095" s="51">
        <v>43738</v>
      </c>
      <c r="B1095" s="45">
        <v>211009</v>
      </c>
      <c r="C1095" s="71">
        <v>324000</v>
      </c>
      <c r="D1095" s="79"/>
      <c r="E1095" s="308">
        <v>1000</v>
      </c>
      <c r="F1095" s="602" t="s">
        <v>1276</v>
      </c>
      <c r="G1095" s="169">
        <v>211</v>
      </c>
      <c r="H1095" s="75" t="s">
        <v>1124</v>
      </c>
      <c r="I1095" s="76">
        <v>43712</v>
      </c>
      <c r="J1095" s="67"/>
      <c r="K1095" s="120"/>
      <c r="L1095" s="121"/>
      <c r="M1095" s="79"/>
      <c r="N1095" s="79"/>
      <c r="O1095" s="48"/>
      <c r="P1095" s="48"/>
      <c r="Q1095" s="48"/>
      <c r="R1095" s="48"/>
      <c r="S1095" s="48"/>
      <c r="T1095" s="48"/>
    </row>
    <row r="1096" spans="1:20" s="48" customFormat="1" ht="12.75" customHeight="1">
      <c r="A1096" s="51">
        <v>43738</v>
      </c>
      <c r="B1096" s="45">
        <v>211009</v>
      </c>
      <c r="C1096" s="71">
        <v>538100</v>
      </c>
      <c r="D1096" s="79">
        <v>66</v>
      </c>
      <c r="E1096" s="72"/>
      <c r="F1096" s="602" t="s">
        <v>632</v>
      </c>
      <c r="G1096" s="169">
        <v>211</v>
      </c>
      <c r="H1096" s="75" t="s">
        <v>262</v>
      </c>
      <c r="I1096" s="76">
        <v>43713</v>
      </c>
      <c r="J1096" s="67"/>
      <c r="K1096" s="120"/>
      <c r="L1096" s="121"/>
      <c r="M1096" s="79"/>
      <c r="N1096" s="79"/>
    </row>
    <row r="1097" spans="1:20" s="48" customFormat="1" ht="12.75" customHeight="1">
      <c r="A1097" s="51">
        <v>43738</v>
      </c>
      <c r="B1097" s="45">
        <v>211009</v>
      </c>
      <c r="C1097" s="71">
        <v>501000</v>
      </c>
      <c r="D1097" s="79">
        <v>18.399999999999999</v>
      </c>
      <c r="E1097" s="308"/>
      <c r="F1097" s="602" t="s">
        <v>518</v>
      </c>
      <c r="G1097" s="169">
        <v>211</v>
      </c>
      <c r="H1097" s="75" t="s">
        <v>263</v>
      </c>
      <c r="I1097" s="76">
        <v>43713</v>
      </c>
      <c r="J1097" s="67"/>
      <c r="K1097" s="120"/>
      <c r="L1097" s="121"/>
      <c r="M1097" s="79"/>
      <c r="N1097" s="79"/>
    </row>
    <row r="1098" spans="1:20" s="64" customFormat="1" ht="12.75" customHeight="1">
      <c r="A1098" s="51">
        <v>43738</v>
      </c>
      <c r="B1098" s="45">
        <v>211009</v>
      </c>
      <c r="C1098" s="71">
        <v>538200</v>
      </c>
      <c r="D1098" s="79">
        <v>6</v>
      </c>
      <c r="E1098" s="308"/>
      <c r="F1098" s="602" t="s">
        <v>631</v>
      </c>
      <c r="G1098" s="169">
        <v>211</v>
      </c>
      <c r="H1098" s="75" t="s">
        <v>264</v>
      </c>
      <c r="I1098" s="76">
        <v>43714</v>
      </c>
      <c r="J1098" s="67"/>
      <c r="K1098" s="120"/>
      <c r="L1098" s="121"/>
      <c r="M1098" s="79"/>
      <c r="N1098" s="79"/>
      <c r="O1098" s="48"/>
      <c r="P1098" s="48"/>
      <c r="Q1098" s="48"/>
      <c r="R1098" s="48"/>
      <c r="S1098" s="48"/>
      <c r="T1098" s="48"/>
    </row>
    <row r="1099" spans="1:20" s="64" customFormat="1" ht="12.75" customHeight="1">
      <c r="A1099" s="51">
        <v>43738</v>
      </c>
      <c r="B1099" s="45">
        <v>211009</v>
      </c>
      <c r="C1099" s="71">
        <v>518000</v>
      </c>
      <c r="D1099" s="79">
        <v>2.2000000000000002</v>
      </c>
      <c r="E1099" s="308"/>
      <c r="F1099" s="602" t="s">
        <v>50</v>
      </c>
      <c r="G1099" s="169">
        <v>211</v>
      </c>
      <c r="H1099" s="75" t="s">
        <v>265</v>
      </c>
      <c r="I1099" s="67">
        <v>43714</v>
      </c>
      <c r="J1099" s="67"/>
      <c r="K1099" s="120"/>
      <c r="L1099" s="121"/>
      <c r="M1099" s="79"/>
      <c r="N1099" s="79"/>
      <c r="O1099" s="48"/>
      <c r="P1099" s="48"/>
      <c r="Q1099" s="48"/>
      <c r="R1099" s="48"/>
      <c r="S1099" s="48"/>
      <c r="T1099" s="48"/>
    </row>
    <row r="1100" spans="1:20" s="48" customFormat="1" ht="12.75" customHeight="1">
      <c r="A1100" s="51">
        <v>43738</v>
      </c>
      <c r="B1100" s="45">
        <v>211009</v>
      </c>
      <c r="C1100" s="71">
        <v>538100</v>
      </c>
      <c r="D1100" s="79">
        <v>51</v>
      </c>
      <c r="E1100" s="63"/>
      <c r="F1100" s="602" t="s">
        <v>632</v>
      </c>
      <c r="G1100" s="169">
        <v>211</v>
      </c>
      <c r="H1100" s="75" t="s">
        <v>1226</v>
      </c>
      <c r="I1100" s="67">
        <v>43714</v>
      </c>
      <c r="J1100" s="67"/>
      <c r="K1100" s="120"/>
      <c r="L1100" s="121"/>
      <c r="M1100" s="79"/>
      <c r="N1100" s="79"/>
    </row>
    <row r="1101" spans="1:20" s="48" customFormat="1" ht="12.75" customHeight="1">
      <c r="A1101" s="51">
        <v>43738</v>
      </c>
      <c r="B1101" s="45">
        <v>211009</v>
      </c>
      <c r="C1101" s="71">
        <v>518000</v>
      </c>
      <c r="D1101" s="79">
        <v>10.029999999999999</v>
      </c>
      <c r="E1101" s="63"/>
      <c r="F1101" s="602" t="s">
        <v>635</v>
      </c>
      <c r="G1101" s="169">
        <v>211</v>
      </c>
      <c r="H1101" s="75" t="s">
        <v>1227</v>
      </c>
      <c r="I1101" s="67">
        <v>43714</v>
      </c>
      <c r="J1101" s="67"/>
      <c r="K1101" s="120"/>
      <c r="L1101" s="121"/>
      <c r="M1101" s="79"/>
      <c r="N1101" s="79"/>
    </row>
    <row r="1102" spans="1:20" s="48" customFormat="1" ht="12.75" customHeight="1">
      <c r="A1102" s="51">
        <v>43738</v>
      </c>
      <c r="B1102" s="45">
        <v>211009</v>
      </c>
      <c r="C1102" s="71">
        <v>602000</v>
      </c>
      <c r="D1102" s="79"/>
      <c r="E1102" s="63">
        <v>500</v>
      </c>
      <c r="F1102" s="602" t="s">
        <v>1169</v>
      </c>
      <c r="G1102" s="169">
        <v>211</v>
      </c>
      <c r="H1102" s="75" t="s">
        <v>310</v>
      </c>
      <c r="I1102" s="67">
        <v>43714</v>
      </c>
      <c r="J1102" s="67"/>
      <c r="K1102" s="120"/>
      <c r="L1102" s="121"/>
      <c r="M1102" s="79"/>
      <c r="N1102" s="79"/>
    </row>
    <row r="1103" spans="1:20" s="48" customFormat="1" ht="12.75" customHeight="1">
      <c r="A1103" s="51">
        <v>43738</v>
      </c>
      <c r="B1103" s="45">
        <v>211009</v>
      </c>
      <c r="C1103" s="71">
        <v>538100</v>
      </c>
      <c r="D1103" s="79">
        <v>66</v>
      </c>
      <c r="E1103" s="72"/>
      <c r="F1103" s="602" t="s">
        <v>632</v>
      </c>
      <c r="G1103" s="169">
        <v>211</v>
      </c>
      <c r="H1103" s="75" t="s">
        <v>1228</v>
      </c>
      <c r="I1103" s="67">
        <v>43717</v>
      </c>
      <c r="J1103" s="67"/>
      <c r="K1103" s="120"/>
      <c r="L1103" s="121"/>
      <c r="M1103" s="79"/>
      <c r="N1103" s="79"/>
    </row>
    <row r="1104" spans="1:20" s="48" customFormat="1" ht="12.75" customHeight="1">
      <c r="A1104" s="51">
        <v>43738</v>
      </c>
      <c r="B1104" s="45">
        <v>211009</v>
      </c>
      <c r="C1104" s="71">
        <v>538100</v>
      </c>
      <c r="D1104" s="79">
        <v>51</v>
      </c>
      <c r="E1104" s="308"/>
      <c r="F1104" s="602" t="s">
        <v>632</v>
      </c>
      <c r="G1104" s="169">
        <v>211</v>
      </c>
      <c r="H1104" s="75" t="s">
        <v>266</v>
      </c>
      <c r="I1104" s="67">
        <v>43717</v>
      </c>
      <c r="J1104" s="67"/>
      <c r="K1104" s="120"/>
      <c r="L1104" s="121"/>
      <c r="M1104" s="79"/>
      <c r="N1104" s="79"/>
      <c r="P1104" s="123"/>
      <c r="Q1104" s="79"/>
      <c r="R1104" s="26"/>
    </row>
    <row r="1105" spans="1:20" s="48" customFormat="1" ht="12.75" customHeight="1">
      <c r="A1105" s="51">
        <v>43738</v>
      </c>
      <c r="B1105" s="45">
        <v>211009</v>
      </c>
      <c r="C1105" s="71">
        <v>321000</v>
      </c>
      <c r="D1105" s="79">
        <v>27</v>
      </c>
      <c r="E1105" s="308"/>
      <c r="F1105" s="739" t="s">
        <v>625</v>
      </c>
      <c r="G1105" s="169">
        <v>211</v>
      </c>
      <c r="H1105" s="75" t="s">
        <v>1023</v>
      </c>
      <c r="I1105" s="67">
        <v>43717</v>
      </c>
      <c r="J1105" s="67"/>
      <c r="K1105" s="120"/>
      <c r="L1105" s="121"/>
      <c r="M1105" s="79"/>
      <c r="N1105" s="79"/>
      <c r="P1105" s="123"/>
      <c r="Q1105" s="79"/>
      <c r="R1105" s="26"/>
    </row>
    <row r="1106" spans="1:20" s="48" customFormat="1" ht="12.75" customHeight="1">
      <c r="A1106" s="51">
        <v>43738</v>
      </c>
      <c r="B1106" s="45">
        <v>211009</v>
      </c>
      <c r="C1106" s="71">
        <v>366000</v>
      </c>
      <c r="D1106" s="79">
        <v>1043</v>
      </c>
      <c r="E1106" s="308"/>
      <c r="F1106" s="756" t="s">
        <v>527</v>
      </c>
      <c r="G1106" s="169">
        <v>211</v>
      </c>
      <c r="H1106" s="75" t="s">
        <v>267</v>
      </c>
      <c r="I1106" s="67">
        <v>43718</v>
      </c>
      <c r="J1106" s="67"/>
      <c r="K1106" s="98">
        <v>46.2</v>
      </c>
      <c r="L1106" s="98">
        <f>K1106*80%</f>
        <v>36.96</v>
      </c>
      <c r="M1106" s="98">
        <f>K1106*20%</f>
        <v>9.24</v>
      </c>
      <c r="N1106" s="79"/>
      <c r="P1106" s="123"/>
      <c r="Q1106" s="79"/>
      <c r="R1106" s="26"/>
    </row>
    <row r="1107" spans="1:20" s="64" customFormat="1" ht="12.75" customHeight="1">
      <c r="A1107" s="51">
        <v>43738</v>
      </c>
      <c r="B1107" s="45">
        <v>211009</v>
      </c>
      <c r="C1107" s="71">
        <v>538100</v>
      </c>
      <c r="D1107" s="79">
        <v>66</v>
      </c>
      <c r="E1107" s="308"/>
      <c r="F1107" s="602" t="s">
        <v>632</v>
      </c>
      <c r="G1107" s="169">
        <v>211</v>
      </c>
      <c r="H1107" s="75" t="s">
        <v>268</v>
      </c>
      <c r="I1107" s="67">
        <v>43718</v>
      </c>
      <c r="J1107" s="67"/>
      <c r="K1107" s="100"/>
      <c r="L1107" s="100"/>
      <c r="M1107" s="98"/>
      <c r="N1107" s="79"/>
      <c r="O1107" s="48"/>
      <c r="P1107" s="48"/>
      <c r="Q1107" s="48"/>
      <c r="R1107" s="48"/>
      <c r="S1107" s="48"/>
      <c r="T1107" s="48"/>
    </row>
    <row r="1108" spans="1:20" s="64" customFormat="1" ht="12.75" customHeight="1">
      <c r="A1108" s="51">
        <v>43738</v>
      </c>
      <c r="B1108" s="45">
        <v>211009</v>
      </c>
      <c r="C1108" s="71">
        <v>321000</v>
      </c>
      <c r="D1108" s="79">
        <v>54</v>
      </c>
      <c r="E1108" s="308"/>
      <c r="F1108" s="739" t="s">
        <v>625</v>
      </c>
      <c r="G1108" s="169">
        <v>211</v>
      </c>
      <c r="H1108" s="75" t="s">
        <v>1024</v>
      </c>
      <c r="I1108" s="67">
        <v>43718</v>
      </c>
      <c r="J1108" s="67"/>
      <c r="K1108" s="119"/>
      <c r="L1108" s="79"/>
      <c r="M1108" s="135">
        <f>SUM(L1106:M1106)</f>
        <v>46.2</v>
      </c>
      <c r="N1108" s="79"/>
      <c r="O1108" s="48"/>
      <c r="P1108" s="48"/>
      <c r="Q1108" s="48"/>
      <c r="R1108" s="48"/>
      <c r="S1108" s="48"/>
      <c r="T1108" s="48"/>
    </row>
    <row r="1109" spans="1:20" s="48" customFormat="1" ht="12.75" customHeight="1">
      <c r="A1109" s="51">
        <v>43738</v>
      </c>
      <c r="B1109" s="45">
        <v>211009</v>
      </c>
      <c r="C1109" s="71">
        <v>518000</v>
      </c>
      <c r="D1109" s="79">
        <v>9</v>
      </c>
      <c r="E1109" s="72"/>
      <c r="F1109" s="602" t="s">
        <v>650</v>
      </c>
      <c r="G1109" s="169">
        <v>211</v>
      </c>
      <c r="H1109" s="75" t="s">
        <v>269</v>
      </c>
      <c r="I1109" s="67">
        <v>43719</v>
      </c>
      <c r="J1109" s="67"/>
      <c r="K1109" s="120"/>
      <c r="L1109" s="121"/>
      <c r="M1109" s="79"/>
      <c r="N1109" s="79"/>
    </row>
    <row r="1110" spans="1:20" s="48" customFormat="1" ht="12.75" customHeight="1">
      <c r="A1110" s="51">
        <v>43738</v>
      </c>
      <c r="B1110" s="45">
        <v>211009</v>
      </c>
      <c r="C1110" s="71">
        <v>501221</v>
      </c>
      <c r="D1110" s="79">
        <v>44</v>
      </c>
      <c r="E1110" s="63"/>
      <c r="F1110" s="602" t="s">
        <v>39</v>
      </c>
      <c r="G1110" s="169">
        <v>211</v>
      </c>
      <c r="H1110" s="75" t="s">
        <v>270</v>
      </c>
      <c r="I1110" s="76">
        <v>43720</v>
      </c>
      <c r="J1110" s="67"/>
      <c r="K1110" s="120"/>
      <c r="L1110" s="121"/>
      <c r="M1110" s="79"/>
      <c r="N1110" s="79"/>
    </row>
    <row r="1111" spans="1:20" s="48" customFormat="1" ht="12.75" customHeight="1">
      <c r="A1111" s="51">
        <v>43738</v>
      </c>
      <c r="B1111" s="45">
        <v>211009</v>
      </c>
      <c r="C1111" s="71">
        <v>501900</v>
      </c>
      <c r="D1111" s="79">
        <v>11</v>
      </c>
      <c r="E1111" s="63"/>
      <c r="F1111" s="602" t="s">
        <v>1194</v>
      </c>
      <c r="G1111" s="169">
        <v>211</v>
      </c>
      <c r="H1111" s="75" t="s">
        <v>270</v>
      </c>
      <c r="I1111" s="76">
        <v>43720</v>
      </c>
      <c r="J1111" s="67"/>
      <c r="K1111" s="120"/>
      <c r="L1111" s="121"/>
      <c r="M1111" s="79"/>
      <c r="N1111" s="79"/>
    </row>
    <row r="1112" spans="1:20" s="48" customFormat="1" ht="12.75" customHeight="1">
      <c r="A1112" s="51">
        <v>43738</v>
      </c>
      <c r="B1112" s="45">
        <v>211009</v>
      </c>
      <c r="C1112" s="71">
        <v>501222</v>
      </c>
      <c r="D1112" s="79">
        <v>36.96</v>
      </c>
      <c r="E1112" s="308"/>
      <c r="F1112" s="602" t="s">
        <v>1185</v>
      </c>
      <c r="G1112" s="169">
        <v>211</v>
      </c>
      <c r="H1112" s="59">
        <v>211179</v>
      </c>
      <c r="I1112" s="76">
        <v>43721</v>
      </c>
      <c r="J1112" s="67"/>
      <c r="K1112" s="120"/>
      <c r="L1112" s="121"/>
      <c r="M1112" s="79"/>
      <c r="N1112" s="79"/>
    </row>
    <row r="1113" spans="1:20" s="48" customFormat="1" ht="12.75" customHeight="1">
      <c r="A1113" s="51">
        <v>43738</v>
      </c>
      <c r="B1113" s="45">
        <v>211009</v>
      </c>
      <c r="C1113" s="71">
        <v>501900</v>
      </c>
      <c r="D1113" s="79">
        <v>9.24</v>
      </c>
      <c r="E1113" s="72"/>
      <c r="F1113" s="602" t="s">
        <v>1192</v>
      </c>
      <c r="G1113" s="169">
        <v>211</v>
      </c>
      <c r="H1113" s="59">
        <v>211179</v>
      </c>
      <c r="I1113" s="76">
        <v>43721</v>
      </c>
      <c r="J1113" s="67"/>
      <c r="K1113" s="120"/>
      <c r="L1113" s="121"/>
      <c r="M1113" s="79"/>
      <c r="N1113" s="79"/>
    </row>
    <row r="1114" spans="1:20" s="48" customFormat="1" ht="12.75" customHeight="1">
      <c r="A1114" s="51">
        <v>43738</v>
      </c>
      <c r="B1114" s="45">
        <v>211009</v>
      </c>
      <c r="C1114" s="71">
        <v>538100</v>
      </c>
      <c r="D1114" s="79">
        <v>66</v>
      </c>
      <c r="E1114" s="72"/>
      <c r="F1114" s="602" t="s">
        <v>632</v>
      </c>
      <c r="G1114" s="169">
        <v>211</v>
      </c>
      <c r="H1114" s="75" t="s">
        <v>271</v>
      </c>
      <c r="I1114" s="67">
        <v>43725</v>
      </c>
      <c r="J1114" s="67"/>
      <c r="K1114" s="120"/>
      <c r="L1114" s="121"/>
      <c r="M1114" s="79"/>
      <c r="N1114" s="79"/>
    </row>
    <row r="1115" spans="1:20" s="48" customFormat="1" ht="12.75" customHeight="1">
      <c r="A1115" s="51">
        <v>43738</v>
      </c>
      <c r="B1115" s="45">
        <v>211009</v>
      </c>
      <c r="C1115" s="71">
        <v>538100</v>
      </c>
      <c r="D1115" s="79">
        <v>66</v>
      </c>
      <c r="E1115" s="72"/>
      <c r="F1115" s="602" t="s">
        <v>632</v>
      </c>
      <c r="G1115" s="169">
        <v>211</v>
      </c>
      <c r="H1115" s="75" t="s">
        <v>272</v>
      </c>
      <c r="I1115" s="67">
        <v>43725</v>
      </c>
      <c r="J1115" s="67"/>
      <c r="K1115" s="120"/>
      <c r="L1115" s="121"/>
      <c r="M1115" s="79"/>
      <c r="N1115" s="79"/>
    </row>
    <row r="1116" spans="1:20" s="48" customFormat="1" ht="12.75" customHeight="1">
      <c r="A1116" s="51">
        <v>43738</v>
      </c>
      <c r="B1116" s="45">
        <v>211009</v>
      </c>
      <c r="C1116" s="71">
        <v>518000</v>
      </c>
      <c r="D1116" s="79">
        <v>1.55</v>
      </c>
      <c r="E1116" s="72"/>
      <c r="F1116" s="602" t="s">
        <v>50</v>
      </c>
      <c r="G1116" s="169">
        <v>211</v>
      </c>
      <c r="H1116" s="75" t="s">
        <v>273</v>
      </c>
      <c r="I1116" s="67">
        <v>43726</v>
      </c>
      <c r="J1116" s="67"/>
      <c r="K1116" s="120"/>
      <c r="L1116" s="121"/>
      <c r="M1116" s="79"/>
      <c r="N1116" s="79"/>
    </row>
    <row r="1117" spans="1:20" s="48" customFormat="1" ht="12.75" customHeight="1">
      <c r="A1117" s="51">
        <v>43738</v>
      </c>
      <c r="B1117" s="45">
        <v>211009</v>
      </c>
      <c r="C1117" s="71">
        <v>538200</v>
      </c>
      <c r="D1117" s="79">
        <v>8</v>
      </c>
      <c r="E1117" s="72"/>
      <c r="F1117" s="602" t="s">
        <v>631</v>
      </c>
      <c r="G1117" s="169">
        <v>211</v>
      </c>
      <c r="H1117" s="75" t="s">
        <v>280</v>
      </c>
      <c r="I1117" s="67">
        <v>43728</v>
      </c>
      <c r="J1117" s="67"/>
      <c r="K1117" s="120"/>
      <c r="L1117" s="121"/>
      <c r="M1117" s="79"/>
      <c r="N1117" s="79"/>
    </row>
    <row r="1118" spans="1:20" s="48" customFormat="1" ht="12.75" customHeight="1">
      <c r="A1118" s="51">
        <v>43738</v>
      </c>
      <c r="B1118" s="45">
        <v>211009</v>
      </c>
      <c r="C1118" s="71">
        <v>518000</v>
      </c>
      <c r="D1118" s="79">
        <v>15.29</v>
      </c>
      <c r="E1118" s="72"/>
      <c r="F1118" s="602" t="s">
        <v>635</v>
      </c>
      <c r="G1118" s="169">
        <v>211</v>
      </c>
      <c r="H1118" s="75" t="s">
        <v>1230</v>
      </c>
      <c r="I1118" s="67">
        <v>43728</v>
      </c>
      <c r="J1118" s="67"/>
      <c r="K1118" s="120"/>
      <c r="L1118" s="121"/>
      <c r="M1118" s="79"/>
      <c r="N1118" s="79"/>
    </row>
    <row r="1119" spans="1:20" s="48" customFormat="1" ht="12.75" customHeight="1">
      <c r="A1119" s="51">
        <v>43738</v>
      </c>
      <c r="B1119" s="45">
        <v>211009</v>
      </c>
      <c r="C1119" s="71">
        <v>538100</v>
      </c>
      <c r="D1119" s="79">
        <v>51</v>
      </c>
      <c r="E1119" s="72"/>
      <c r="F1119" s="602" t="s">
        <v>632</v>
      </c>
      <c r="G1119" s="169">
        <v>211</v>
      </c>
      <c r="H1119" s="75" t="s">
        <v>281</v>
      </c>
      <c r="I1119" s="67">
        <v>43731</v>
      </c>
      <c r="J1119" s="67"/>
      <c r="K1119" s="120"/>
      <c r="L1119" s="121"/>
      <c r="M1119" s="79"/>
      <c r="N1119" s="79"/>
    </row>
    <row r="1120" spans="1:20" s="48" customFormat="1" ht="12.75" customHeight="1">
      <c r="A1120" s="51">
        <v>43738</v>
      </c>
      <c r="B1120" s="45">
        <v>211009</v>
      </c>
      <c r="C1120" s="71">
        <v>321000</v>
      </c>
      <c r="D1120" s="79">
        <v>28</v>
      </c>
      <c r="E1120" s="72"/>
      <c r="F1120" s="739" t="s">
        <v>23</v>
      </c>
      <c r="G1120" s="169">
        <v>211</v>
      </c>
      <c r="H1120" s="75" t="s">
        <v>1032</v>
      </c>
      <c r="I1120" s="67">
        <v>43732</v>
      </c>
      <c r="J1120" s="67"/>
      <c r="K1120" s="120"/>
      <c r="L1120" s="121"/>
      <c r="M1120" s="79"/>
      <c r="N1120" s="79"/>
    </row>
    <row r="1121" spans="1:15" s="48" customFormat="1" ht="12.75" customHeight="1">
      <c r="A1121" s="51">
        <v>43738</v>
      </c>
      <c r="B1121" s="45">
        <v>211009</v>
      </c>
      <c r="C1121" s="71">
        <v>538100</v>
      </c>
      <c r="D1121" s="79">
        <v>66</v>
      </c>
      <c r="E1121" s="72"/>
      <c r="F1121" s="602" t="s">
        <v>632</v>
      </c>
      <c r="G1121" s="169">
        <v>211</v>
      </c>
      <c r="H1121" s="75" t="s">
        <v>282</v>
      </c>
      <c r="I1121" s="67">
        <v>43734</v>
      </c>
      <c r="J1121" s="67"/>
      <c r="K1121" s="120"/>
      <c r="L1121" s="121"/>
      <c r="M1121" s="79"/>
      <c r="N1121" s="79"/>
    </row>
    <row r="1122" spans="1:15" s="48" customFormat="1" ht="12.75" customHeight="1">
      <c r="A1122" s="51">
        <v>43738</v>
      </c>
      <c r="B1122" s="45">
        <v>211009</v>
      </c>
      <c r="C1122" s="71">
        <v>538100</v>
      </c>
      <c r="D1122" s="79">
        <v>66</v>
      </c>
      <c r="E1122" s="72"/>
      <c r="F1122" s="602" t="s">
        <v>632</v>
      </c>
      <c r="G1122" s="169">
        <v>211</v>
      </c>
      <c r="H1122" s="75" t="s">
        <v>1231</v>
      </c>
      <c r="I1122" s="67">
        <v>43734</v>
      </c>
      <c r="J1122" s="67"/>
      <c r="K1122" s="120"/>
      <c r="L1122" s="121"/>
      <c r="M1122" s="79"/>
      <c r="N1122" s="79"/>
    </row>
    <row r="1123" spans="1:15" s="48" customFormat="1" ht="12.75" customHeight="1">
      <c r="A1123" s="51">
        <v>43738</v>
      </c>
      <c r="B1123" s="45">
        <v>211009</v>
      </c>
      <c r="C1123" s="71">
        <v>365000</v>
      </c>
      <c r="D1123" s="79"/>
      <c r="E1123" s="72">
        <v>3.5</v>
      </c>
      <c r="F1123" s="602" t="s">
        <v>1229</v>
      </c>
      <c r="G1123" s="169">
        <v>211</v>
      </c>
      <c r="H1123" s="75" t="s">
        <v>341</v>
      </c>
      <c r="I1123" s="67">
        <v>43734</v>
      </c>
      <c r="J1123" s="67"/>
      <c r="K1123" s="120"/>
      <c r="L1123" s="121"/>
      <c r="M1123" s="79"/>
      <c r="N1123" s="79"/>
    </row>
    <row r="1124" spans="1:15" s="48" customFormat="1" ht="12.75" customHeight="1">
      <c r="A1124" s="51">
        <v>43738</v>
      </c>
      <c r="B1124" s="45">
        <v>211009</v>
      </c>
      <c r="C1124" s="71">
        <v>538200</v>
      </c>
      <c r="D1124" s="79">
        <v>24</v>
      </c>
      <c r="E1124" s="72"/>
      <c r="F1124" s="602" t="s">
        <v>631</v>
      </c>
      <c r="G1124" s="169">
        <v>211</v>
      </c>
      <c r="H1124" s="75" t="s">
        <v>283</v>
      </c>
      <c r="I1124" s="67">
        <v>43735</v>
      </c>
      <c r="J1124" s="67"/>
      <c r="K1124" s="120"/>
      <c r="L1124" s="121"/>
      <c r="M1124" s="79"/>
      <c r="N1124" s="79"/>
    </row>
    <row r="1125" spans="1:15" s="48" customFormat="1" ht="12.75" customHeight="1">
      <c r="A1125" s="51">
        <v>43738</v>
      </c>
      <c r="B1125" s="45">
        <v>211009</v>
      </c>
      <c r="C1125" s="71">
        <v>538100</v>
      </c>
      <c r="D1125" s="79">
        <v>51</v>
      </c>
      <c r="E1125" s="72"/>
      <c r="F1125" s="602" t="s">
        <v>632</v>
      </c>
      <c r="G1125" s="169">
        <v>211</v>
      </c>
      <c r="H1125" s="75" t="s">
        <v>284</v>
      </c>
      <c r="I1125" s="67">
        <v>43738</v>
      </c>
      <c r="J1125" s="67"/>
      <c r="K1125" s="120"/>
      <c r="L1125" s="121"/>
      <c r="M1125" s="79"/>
      <c r="N1125" s="79"/>
    </row>
    <row r="1126" spans="1:15" s="48" customFormat="1" ht="12.75" customHeight="1">
      <c r="A1126" s="51">
        <v>43738</v>
      </c>
      <c r="B1126" s="45">
        <v>211009</v>
      </c>
      <c r="C1126" s="71">
        <v>538100</v>
      </c>
      <c r="D1126" s="79">
        <v>51</v>
      </c>
      <c r="E1126" s="72"/>
      <c r="F1126" s="602" t="s">
        <v>632</v>
      </c>
      <c r="G1126" s="169">
        <v>211</v>
      </c>
      <c r="H1126" s="75" t="s">
        <v>286</v>
      </c>
      <c r="I1126" s="67">
        <v>43738</v>
      </c>
      <c r="J1126" s="67"/>
      <c r="K1126" s="120"/>
      <c r="L1126" s="121"/>
      <c r="M1126" s="79"/>
      <c r="N1126" s="79"/>
    </row>
    <row r="1127" spans="1:15" s="48" customFormat="1" ht="12.75" customHeight="1">
      <c r="A1127" s="51">
        <v>43738</v>
      </c>
      <c r="B1127" s="45">
        <v>211009</v>
      </c>
      <c r="C1127" s="71">
        <v>501100</v>
      </c>
      <c r="D1127" s="79">
        <v>69.89</v>
      </c>
      <c r="E1127" s="72"/>
      <c r="F1127" s="602" t="s">
        <v>644</v>
      </c>
      <c r="G1127" s="169">
        <v>211</v>
      </c>
      <c r="H1127" s="75" t="s">
        <v>287</v>
      </c>
      <c r="I1127" s="67">
        <v>43738</v>
      </c>
      <c r="J1127" s="67"/>
      <c r="K1127" s="120"/>
      <c r="L1127" s="121"/>
      <c r="M1127" s="79"/>
      <c r="N1127" s="79"/>
    </row>
    <row r="1128" spans="1:15" s="59" customFormat="1" ht="12.75" customHeight="1">
      <c r="A1128" s="51">
        <v>43738</v>
      </c>
      <c r="B1128" s="168">
        <v>3009</v>
      </c>
      <c r="C1128" s="105">
        <v>527100</v>
      </c>
      <c r="D1128" s="79">
        <v>92.4</v>
      </c>
      <c r="E1128" s="79"/>
      <c r="F1128" s="757" t="s">
        <v>87</v>
      </c>
      <c r="G1128" s="93">
        <v>213</v>
      </c>
      <c r="H1128" s="75" t="s">
        <v>972</v>
      </c>
      <c r="I1128" s="76">
        <v>43709</v>
      </c>
      <c r="K1128" s="120"/>
      <c r="L1128" s="121"/>
      <c r="M1128" s="79"/>
      <c r="N1128" s="79"/>
      <c r="O1128" s="48"/>
    </row>
    <row r="1129" spans="1:15" s="59" customFormat="1" ht="12.75" customHeight="1">
      <c r="A1129" s="51">
        <v>43738</v>
      </c>
      <c r="B1129" s="168">
        <v>3009</v>
      </c>
      <c r="C1129" s="105">
        <v>213100</v>
      </c>
      <c r="D1129" s="79"/>
      <c r="E1129" s="79">
        <v>92.4</v>
      </c>
      <c r="F1129" s="757" t="s">
        <v>87</v>
      </c>
      <c r="G1129" s="93">
        <v>527</v>
      </c>
      <c r="H1129" s="75" t="s">
        <v>972</v>
      </c>
      <c r="I1129" s="76">
        <v>43709</v>
      </c>
      <c r="K1129" s="120"/>
      <c r="L1129" s="121"/>
      <c r="M1129" s="79"/>
      <c r="N1129" s="79"/>
      <c r="O1129" s="48"/>
    </row>
    <row r="1130" spans="1:15" s="59" customFormat="1" ht="12.75" customHeight="1">
      <c r="A1130" s="51">
        <v>43738</v>
      </c>
      <c r="B1130" s="168">
        <v>3009</v>
      </c>
      <c r="C1130" s="25">
        <v>472000</v>
      </c>
      <c r="D1130" s="8">
        <v>1.26</v>
      </c>
      <c r="E1130" s="8"/>
      <c r="F1130" s="748" t="s">
        <v>88</v>
      </c>
      <c r="G1130" s="55">
        <v>213</v>
      </c>
      <c r="H1130" s="50" t="s">
        <v>972</v>
      </c>
      <c r="I1130" s="51">
        <v>43709</v>
      </c>
      <c r="K1130" s="120"/>
      <c r="L1130" s="121"/>
      <c r="M1130" s="79"/>
      <c r="N1130" s="79"/>
      <c r="O1130" s="48"/>
    </row>
    <row r="1131" spans="1:15" s="59" customFormat="1" ht="12.75" customHeight="1">
      <c r="A1131" s="51">
        <v>43738</v>
      </c>
      <c r="B1131" s="168">
        <v>3009</v>
      </c>
      <c r="C1131" s="25">
        <v>213100</v>
      </c>
      <c r="D1131" s="8"/>
      <c r="E1131" s="8">
        <v>1.26</v>
      </c>
      <c r="F1131" s="748" t="s">
        <v>88</v>
      </c>
      <c r="G1131" s="55">
        <v>472</v>
      </c>
      <c r="H1131" s="50" t="s">
        <v>972</v>
      </c>
      <c r="I1131" s="51">
        <v>43709</v>
      </c>
    </row>
    <row r="1132" spans="1:15" s="59" customFormat="1" ht="12.75" customHeight="1">
      <c r="A1132" s="51">
        <v>43738</v>
      </c>
      <c r="B1132" s="168">
        <v>3009</v>
      </c>
      <c r="C1132" s="46">
        <v>82000</v>
      </c>
      <c r="D1132" s="107"/>
      <c r="E1132" s="107">
        <v>379</v>
      </c>
      <c r="F1132" s="750" t="s">
        <v>63</v>
      </c>
      <c r="G1132" s="49">
        <v>551</v>
      </c>
      <c r="H1132" s="50" t="s">
        <v>259</v>
      </c>
      <c r="I1132" s="51">
        <v>43738</v>
      </c>
      <c r="J1132" s="118"/>
    </row>
    <row r="1133" spans="1:15" s="59" customFormat="1" ht="12.75" customHeight="1">
      <c r="A1133" s="51">
        <v>43738</v>
      </c>
      <c r="B1133" s="168">
        <v>3009</v>
      </c>
      <c r="C1133" s="46">
        <v>551000</v>
      </c>
      <c r="D1133" s="107">
        <v>303.2</v>
      </c>
      <c r="E1133" s="107"/>
      <c r="F1133" s="750" t="s">
        <v>64</v>
      </c>
      <c r="G1133" s="49">
        <v>82</v>
      </c>
      <c r="H1133" s="50" t="s">
        <v>259</v>
      </c>
      <c r="I1133" s="51">
        <v>43738</v>
      </c>
      <c r="J1133" s="118"/>
    </row>
    <row r="1134" spans="1:15" s="59" customFormat="1" ht="12.75" customHeight="1">
      <c r="A1134" s="51">
        <v>43738</v>
      </c>
      <c r="B1134" s="168">
        <v>3009</v>
      </c>
      <c r="C1134" s="46">
        <v>551900</v>
      </c>
      <c r="D1134" s="107">
        <v>75.8</v>
      </c>
      <c r="E1134" s="107"/>
      <c r="F1134" s="750" t="s">
        <v>65</v>
      </c>
      <c r="G1134" s="49">
        <v>82</v>
      </c>
      <c r="H1134" s="50" t="s">
        <v>259</v>
      </c>
      <c r="I1134" s="51">
        <v>43738</v>
      </c>
      <c r="J1134" s="118"/>
    </row>
    <row r="1135" spans="1:15" s="59" customFormat="1" ht="12.75" customHeight="1">
      <c r="A1135" s="51">
        <v>43738</v>
      </c>
      <c r="B1135" s="168">
        <v>3009</v>
      </c>
      <c r="C1135" s="46">
        <v>82000</v>
      </c>
      <c r="D1135" s="107"/>
      <c r="E1135" s="107">
        <v>36</v>
      </c>
      <c r="F1135" s="750" t="s">
        <v>1275</v>
      </c>
      <c r="G1135" s="49">
        <v>551</v>
      </c>
      <c r="H1135" s="50" t="s">
        <v>259</v>
      </c>
      <c r="I1135" s="51">
        <v>43738</v>
      </c>
      <c r="J1135" s="118"/>
    </row>
    <row r="1136" spans="1:15" s="59" customFormat="1" ht="12.75" customHeight="1">
      <c r="A1136" s="51">
        <v>43738</v>
      </c>
      <c r="B1136" s="168">
        <v>3009</v>
      </c>
      <c r="C1136" s="46">
        <v>551000</v>
      </c>
      <c r="D1136" s="107">
        <v>36</v>
      </c>
      <c r="E1136" s="107"/>
      <c r="F1136" s="750" t="s">
        <v>1275</v>
      </c>
      <c r="G1136" s="49">
        <v>82</v>
      </c>
      <c r="H1136" s="50" t="s">
        <v>259</v>
      </c>
      <c r="I1136" s="51">
        <v>43738</v>
      </c>
      <c r="J1136" s="118"/>
    </row>
    <row r="1137" spans="1:17" s="77" customFormat="1" ht="12.75" customHeight="1">
      <c r="A1137" s="51">
        <v>43738</v>
      </c>
      <c r="B1137" s="168">
        <v>3009</v>
      </c>
      <c r="C1137" s="46">
        <v>321100</v>
      </c>
      <c r="D1137" s="107"/>
      <c r="E1137" s="107">
        <v>249.55</v>
      </c>
      <c r="F1137" s="738" t="s">
        <v>550</v>
      </c>
      <c r="G1137" s="55">
        <v>518</v>
      </c>
      <c r="H1137" s="50" t="s">
        <v>259</v>
      </c>
      <c r="I1137" s="51">
        <v>43723</v>
      </c>
      <c r="J1137" s="133"/>
    </row>
    <row r="1138" spans="1:17" s="77" customFormat="1" ht="12.75" customHeight="1">
      <c r="A1138" s="51">
        <v>43738</v>
      </c>
      <c r="B1138" s="168">
        <v>3009</v>
      </c>
      <c r="C1138" s="46">
        <v>518100</v>
      </c>
      <c r="D1138" s="107">
        <v>249.55</v>
      </c>
      <c r="E1138" s="107"/>
      <c r="F1138" s="738" t="s">
        <v>551</v>
      </c>
      <c r="G1138" s="55">
        <v>321</v>
      </c>
      <c r="H1138" s="50" t="s">
        <v>259</v>
      </c>
      <c r="I1138" s="51">
        <v>43723</v>
      </c>
      <c r="J1138" s="133"/>
    </row>
    <row r="1139" spans="1:17" s="210" customFormat="1" ht="12.75" customHeight="1">
      <c r="A1139" s="218"/>
      <c r="B1139" s="216"/>
      <c r="C1139" s="219"/>
      <c r="D1139" s="208">
        <f>SUM(D1003:D1138)</f>
        <v>25158.71</v>
      </c>
      <c r="E1139" s="208">
        <f>SUM(E1003:E1138)</f>
        <v>25158.709999999995</v>
      </c>
      <c r="F1139" s="751">
        <f>D1139-E1139</f>
        <v>0</v>
      </c>
      <c r="G1139" s="220"/>
      <c r="H1139" s="221"/>
      <c r="I1139" s="200"/>
      <c r="J1139" s="209"/>
    </row>
    <row r="1140" spans="1:17" s="210" customFormat="1" ht="12.75" customHeight="1">
      <c r="A1140" s="218"/>
      <c r="B1140" s="216"/>
      <c r="C1140" s="219"/>
      <c r="D1140" s="22"/>
      <c r="E1140" s="22"/>
      <c r="F1140" s="758"/>
      <c r="G1140" s="220"/>
      <c r="H1140" s="221"/>
      <c r="I1140" s="200"/>
      <c r="J1140" s="209"/>
    </row>
    <row r="1141" spans="1:17" s="210" customFormat="1" ht="12.75" customHeight="1">
      <c r="A1141" s="167" t="s">
        <v>469</v>
      </c>
      <c r="B1141" s="216"/>
      <c r="C1141" s="219"/>
      <c r="D1141" s="225"/>
      <c r="E1141" s="225"/>
      <c r="F1141" s="759"/>
      <c r="G1141" s="220"/>
      <c r="H1141" s="221"/>
      <c r="I1141" s="200"/>
      <c r="J1141" s="209"/>
    </row>
    <row r="1142" spans="1:17" s="48" customFormat="1" ht="12.75" customHeight="1">
      <c r="A1142" s="51">
        <v>43769</v>
      </c>
      <c r="B1142" s="114" t="s">
        <v>1119</v>
      </c>
      <c r="C1142" s="46">
        <v>311000</v>
      </c>
      <c r="D1142" s="107">
        <v>2230</v>
      </c>
      <c r="E1142" s="107"/>
      <c r="F1142" s="740" t="s">
        <v>1153</v>
      </c>
      <c r="G1142" s="49">
        <v>602</v>
      </c>
      <c r="H1142" s="75" t="s">
        <v>1119</v>
      </c>
      <c r="I1142" s="76">
        <v>43768</v>
      </c>
      <c r="J1142" s="52"/>
      <c r="O1142" s="85"/>
      <c r="P1142" s="67"/>
      <c r="Q1142" s="99"/>
    </row>
    <row r="1143" spans="1:17" s="48" customFormat="1" ht="12.75" customHeight="1">
      <c r="A1143" s="51">
        <v>43769</v>
      </c>
      <c r="B1143" s="114" t="s">
        <v>1119</v>
      </c>
      <c r="C1143" s="46">
        <v>602000</v>
      </c>
      <c r="D1143" s="107"/>
      <c r="E1143" s="107">
        <v>2230</v>
      </c>
      <c r="F1143" s="740" t="s">
        <v>1153</v>
      </c>
      <c r="G1143" s="49">
        <v>311</v>
      </c>
      <c r="H1143" s="75" t="s">
        <v>1119</v>
      </c>
      <c r="I1143" s="76">
        <v>43768</v>
      </c>
      <c r="J1143" s="52"/>
      <c r="K1143" s="105"/>
      <c r="L1143" s="79"/>
      <c r="M1143" s="79"/>
      <c r="N1143" s="88"/>
      <c r="O1143" s="85"/>
      <c r="P1143" s="67"/>
      <c r="Q1143" s="99"/>
    </row>
    <row r="1144" spans="1:17" s="48" customFormat="1" ht="12.75" customHeight="1">
      <c r="A1144" s="51">
        <v>43769</v>
      </c>
      <c r="B1144" s="114" t="s">
        <v>1120</v>
      </c>
      <c r="C1144" s="46">
        <v>311000</v>
      </c>
      <c r="D1144" s="107">
        <v>260</v>
      </c>
      <c r="E1144" s="107"/>
      <c r="F1144" s="740" t="s">
        <v>1128</v>
      </c>
      <c r="G1144" s="49">
        <v>602</v>
      </c>
      <c r="H1144" s="75" t="s">
        <v>1120</v>
      </c>
      <c r="I1144" s="76">
        <v>43760</v>
      </c>
      <c r="J1144" s="52"/>
      <c r="O1144" s="85"/>
      <c r="P1144" s="67"/>
      <c r="Q1144" s="99"/>
    </row>
    <row r="1145" spans="1:17" s="48" customFormat="1" ht="12.75" customHeight="1">
      <c r="A1145" s="51">
        <v>43769</v>
      </c>
      <c r="B1145" s="114" t="s">
        <v>1120</v>
      </c>
      <c r="C1145" s="46">
        <v>602000</v>
      </c>
      <c r="D1145" s="107"/>
      <c r="E1145" s="107">
        <v>260</v>
      </c>
      <c r="F1145" s="740" t="s">
        <v>1128</v>
      </c>
      <c r="G1145" s="49">
        <v>311</v>
      </c>
      <c r="H1145" s="75" t="s">
        <v>1120</v>
      </c>
      <c r="I1145" s="76">
        <v>43760</v>
      </c>
      <c r="J1145" s="52"/>
      <c r="K1145" s="105"/>
      <c r="L1145" s="79"/>
      <c r="M1145" s="79"/>
      <c r="N1145" s="88"/>
      <c r="O1145" s="85"/>
      <c r="P1145" s="67"/>
      <c r="Q1145" s="99"/>
    </row>
    <row r="1146" spans="1:17" s="48" customFormat="1" ht="12.75" customHeight="1">
      <c r="A1146" s="51">
        <v>43769</v>
      </c>
      <c r="B1146" s="114" t="s">
        <v>1121</v>
      </c>
      <c r="C1146" s="46">
        <v>311000</v>
      </c>
      <c r="D1146" s="107">
        <v>1300</v>
      </c>
      <c r="E1146" s="107"/>
      <c r="F1146" s="740" t="s">
        <v>1154</v>
      </c>
      <c r="G1146" s="49">
        <v>602</v>
      </c>
      <c r="H1146" s="75" t="s">
        <v>1121</v>
      </c>
      <c r="I1146" s="76">
        <v>43768</v>
      </c>
      <c r="J1146" s="52"/>
      <c r="O1146" s="85"/>
      <c r="P1146" s="67"/>
      <c r="Q1146" s="99"/>
    </row>
    <row r="1147" spans="1:17" s="48" customFormat="1" ht="12.75" customHeight="1">
      <c r="A1147" s="51">
        <v>43769</v>
      </c>
      <c r="B1147" s="114" t="s">
        <v>1121</v>
      </c>
      <c r="C1147" s="46">
        <v>602000</v>
      </c>
      <c r="D1147" s="107"/>
      <c r="E1147" s="107">
        <v>1300</v>
      </c>
      <c r="F1147" s="740" t="s">
        <v>1154</v>
      </c>
      <c r="G1147" s="49">
        <v>311</v>
      </c>
      <c r="H1147" s="75" t="s">
        <v>1121</v>
      </c>
      <c r="I1147" s="76">
        <v>43768</v>
      </c>
      <c r="J1147" s="52"/>
      <c r="O1147" s="85"/>
      <c r="P1147" s="67"/>
      <c r="Q1147" s="99"/>
    </row>
    <row r="1148" spans="1:17" s="48" customFormat="1" ht="12.75" customHeight="1">
      <c r="A1148" s="51">
        <v>43769</v>
      </c>
      <c r="B1148" s="114" t="s">
        <v>1122</v>
      </c>
      <c r="C1148" s="46">
        <v>311000</v>
      </c>
      <c r="D1148" s="107">
        <v>270</v>
      </c>
      <c r="E1148" s="107"/>
      <c r="F1148" s="740" t="s">
        <v>1131</v>
      </c>
      <c r="G1148" s="49">
        <v>602</v>
      </c>
      <c r="H1148" s="75" t="s">
        <v>1122</v>
      </c>
      <c r="I1148" s="76">
        <v>43773</v>
      </c>
      <c r="J1148" s="52"/>
      <c r="K1148" s="105"/>
      <c r="L1148" s="79"/>
      <c r="M1148" s="79"/>
      <c r="N1148" s="88"/>
      <c r="O1148" s="85"/>
      <c r="P1148" s="67"/>
      <c r="Q1148" s="99"/>
    </row>
    <row r="1149" spans="1:17" s="48" customFormat="1" ht="12.75" customHeight="1">
      <c r="A1149" s="51">
        <v>43769</v>
      </c>
      <c r="B1149" s="114" t="s">
        <v>1122</v>
      </c>
      <c r="C1149" s="46">
        <v>602000</v>
      </c>
      <c r="D1149" s="107"/>
      <c r="E1149" s="107">
        <v>270</v>
      </c>
      <c r="F1149" s="740" t="s">
        <v>1131</v>
      </c>
      <c r="G1149" s="49">
        <v>311</v>
      </c>
      <c r="H1149" s="75" t="s">
        <v>1122</v>
      </c>
      <c r="I1149" s="76">
        <v>43773</v>
      </c>
      <c r="J1149" s="52"/>
      <c r="O1149" s="85"/>
      <c r="P1149" s="67"/>
      <c r="Q1149" s="99"/>
    </row>
    <row r="1150" spans="1:17" s="48" customFormat="1" ht="12.75" customHeight="1">
      <c r="A1150" s="51">
        <v>43769</v>
      </c>
      <c r="B1150" s="109" t="s">
        <v>760</v>
      </c>
      <c r="C1150" s="46">
        <v>321000</v>
      </c>
      <c r="D1150" s="107"/>
      <c r="E1150" s="107">
        <v>30</v>
      </c>
      <c r="F1150" s="738" t="s">
        <v>14</v>
      </c>
      <c r="G1150" s="55">
        <v>518</v>
      </c>
      <c r="H1150" s="728" t="s">
        <v>760</v>
      </c>
      <c r="I1150" s="76">
        <v>43763</v>
      </c>
      <c r="J1150" s="114"/>
      <c r="K1150" s="73"/>
      <c r="L1150" s="115"/>
      <c r="M1150" s="72"/>
      <c r="N1150" s="73"/>
      <c r="O1150" s="113"/>
      <c r="P1150" s="29"/>
      <c r="Q1150" s="99"/>
    </row>
    <row r="1151" spans="1:17" s="48" customFormat="1" ht="12.75" customHeight="1">
      <c r="A1151" s="51">
        <v>43769</v>
      </c>
      <c r="B1151" s="109" t="s">
        <v>760</v>
      </c>
      <c r="C1151" s="46">
        <v>518000</v>
      </c>
      <c r="D1151" s="107">
        <v>30</v>
      </c>
      <c r="E1151" s="107"/>
      <c r="F1151" s="738" t="s">
        <v>1075</v>
      </c>
      <c r="G1151" s="55">
        <v>321</v>
      </c>
      <c r="H1151" s="728" t="s">
        <v>760</v>
      </c>
      <c r="I1151" s="76">
        <v>43763</v>
      </c>
      <c r="J1151" s="114"/>
      <c r="K1151" s="73"/>
      <c r="L1151" s="115"/>
      <c r="M1151" s="72"/>
      <c r="N1151" s="73"/>
      <c r="O1151" s="113"/>
      <c r="P1151" s="29"/>
      <c r="Q1151" s="99"/>
    </row>
    <row r="1152" spans="1:17" s="48" customFormat="1" ht="12.75" customHeight="1">
      <c r="A1152" s="51">
        <v>43769</v>
      </c>
      <c r="B1152" s="109" t="s">
        <v>760</v>
      </c>
      <c r="C1152" s="46">
        <v>315100</v>
      </c>
      <c r="D1152" s="107">
        <v>1663.87</v>
      </c>
      <c r="E1152" s="107"/>
      <c r="F1152" s="740" t="s">
        <v>14</v>
      </c>
      <c r="G1152" s="55">
        <v>602</v>
      </c>
      <c r="H1152" s="728" t="s">
        <v>760</v>
      </c>
      <c r="I1152" s="76">
        <v>43763</v>
      </c>
      <c r="J1152" s="114"/>
      <c r="K1152" s="73"/>
      <c r="L1152" s="115"/>
      <c r="M1152" s="117"/>
      <c r="N1152" s="112"/>
      <c r="O1152" s="113"/>
      <c r="P1152" s="29"/>
      <c r="Q1152" s="99"/>
    </row>
    <row r="1153" spans="1:17" s="48" customFormat="1" ht="12.75" customHeight="1">
      <c r="A1153" s="51">
        <v>43769</v>
      </c>
      <c r="B1153" s="109" t="s">
        <v>760</v>
      </c>
      <c r="C1153" s="46">
        <v>602100</v>
      </c>
      <c r="D1153" s="107"/>
      <c r="E1153" s="107">
        <v>1663.87</v>
      </c>
      <c r="F1153" s="740" t="s">
        <v>1076</v>
      </c>
      <c r="G1153" s="55">
        <v>315</v>
      </c>
      <c r="H1153" s="728" t="s">
        <v>760</v>
      </c>
      <c r="I1153" s="76">
        <v>43763</v>
      </c>
      <c r="J1153" s="52"/>
      <c r="K1153" s="116"/>
      <c r="L1153" s="111"/>
      <c r="M1153" s="111"/>
      <c r="N1153" s="112"/>
      <c r="O1153" s="113"/>
      <c r="P1153" s="29"/>
      <c r="Q1153" s="99"/>
    </row>
    <row r="1154" spans="1:17" s="48" customFormat="1" ht="12.75" customHeight="1">
      <c r="A1154" s="51">
        <v>43769</v>
      </c>
      <c r="B1154" s="106" t="s">
        <v>1084</v>
      </c>
      <c r="C1154" s="46">
        <v>311000</v>
      </c>
      <c r="D1154" s="107">
        <v>1600</v>
      </c>
      <c r="E1154" s="107"/>
      <c r="F1154" s="740" t="s">
        <v>1088</v>
      </c>
      <c r="G1154" s="49">
        <v>324</v>
      </c>
      <c r="H1154" s="50" t="s">
        <v>1084</v>
      </c>
      <c r="I1154" s="51">
        <v>43768</v>
      </c>
      <c r="J1154" s="108"/>
      <c r="K1154" s="105"/>
      <c r="L1154" s="79"/>
      <c r="M1154" s="79"/>
      <c r="N1154" s="88"/>
      <c r="O1154" s="85"/>
      <c r="P1154" s="67"/>
      <c r="Q1154" s="99"/>
    </row>
    <row r="1155" spans="1:17" s="48" customFormat="1" ht="12.75" customHeight="1">
      <c r="A1155" s="51">
        <v>43769</v>
      </c>
      <c r="B1155" s="106" t="s">
        <v>1084</v>
      </c>
      <c r="C1155" s="46">
        <v>324000</v>
      </c>
      <c r="D1155" s="107"/>
      <c r="E1155" s="107">
        <v>1600</v>
      </c>
      <c r="F1155" s="740" t="s">
        <v>1088</v>
      </c>
      <c r="G1155" s="49">
        <v>311</v>
      </c>
      <c r="H1155" s="50" t="s">
        <v>1084</v>
      </c>
      <c r="I1155" s="51">
        <v>43768</v>
      </c>
      <c r="J1155" s="108"/>
      <c r="K1155" s="105"/>
      <c r="L1155" s="79"/>
      <c r="M1155" s="79"/>
      <c r="N1155" s="88"/>
      <c r="O1155" s="85"/>
      <c r="P1155" s="67"/>
      <c r="Q1155" s="99"/>
    </row>
    <row r="1156" spans="1:17" s="48" customFormat="1" ht="12.75" customHeight="1">
      <c r="A1156" s="51">
        <v>43769</v>
      </c>
      <c r="B1156" s="109">
        <v>192086</v>
      </c>
      <c r="C1156" s="46">
        <v>321000</v>
      </c>
      <c r="D1156" s="107"/>
      <c r="E1156" s="107">
        <v>36.6</v>
      </c>
      <c r="F1156" s="738" t="s">
        <v>21</v>
      </c>
      <c r="G1156" s="55">
        <v>518</v>
      </c>
      <c r="H1156" s="50" t="s">
        <v>1036</v>
      </c>
      <c r="I1156" s="51">
        <v>43756</v>
      </c>
      <c r="N1156" s="112"/>
      <c r="O1156" s="113"/>
      <c r="P1156" s="29"/>
      <c r="Q1156" s="99"/>
    </row>
    <row r="1157" spans="1:17" s="48" customFormat="1" ht="12.75" customHeight="1">
      <c r="A1157" s="51">
        <v>43769</v>
      </c>
      <c r="B1157" s="109">
        <v>192086</v>
      </c>
      <c r="C1157" s="46">
        <v>518000</v>
      </c>
      <c r="D1157" s="107">
        <v>36.6</v>
      </c>
      <c r="E1157" s="107"/>
      <c r="F1157" s="738" t="s">
        <v>1035</v>
      </c>
      <c r="G1157" s="55">
        <v>321</v>
      </c>
      <c r="H1157" s="50" t="s">
        <v>1036</v>
      </c>
      <c r="I1157" s="51">
        <v>43756</v>
      </c>
      <c r="N1157" s="112"/>
      <c r="O1157" s="113"/>
      <c r="P1157" s="29"/>
      <c r="Q1157" s="99"/>
    </row>
    <row r="1158" spans="1:17" s="48" customFormat="1" ht="12.75" customHeight="1">
      <c r="A1158" s="51">
        <v>43769</v>
      </c>
      <c r="B1158" s="109">
        <v>192087</v>
      </c>
      <c r="C1158" s="46">
        <v>321000</v>
      </c>
      <c r="D1158" s="107"/>
      <c r="E1158" s="107">
        <v>45</v>
      </c>
      <c r="F1158" s="738" t="s">
        <v>25</v>
      </c>
      <c r="G1158" s="55">
        <v>518</v>
      </c>
      <c r="H1158" s="50" t="s">
        <v>1038</v>
      </c>
      <c r="I1158" s="51">
        <v>43761</v>
      </c>
      <c r="N1158" s="112"/>
      <c r="O1158" s="113"/>
      <c r="P1158" s="29"/>
      <c r="Q1158" s="99"/>
    </row>
    <row r="1159" spans="1:17" s="48" customFormat="1" ht="12.75" customHeight="1">
      <c r="A1159" s="51">
        <v>43769</v>
      </c>
      <c r="B1159" s="109">
        <v>192087</v>
      </c>
      <c r="C1159" s="46">
        <v>518000</v>
      </c>
      <c r="D1159" s="107">
        <v>45</v>
      </c>
      <c r="E1159" s="107"/>
      <c r="F1159" s="738" t="s">
        <v>1037</v>
      </c>
      <c r="G1159" s="55">
        <v>321</v>
      </c>
      <c r="H1159" s="50" t="s">
        <v>1038</v>
      </c>
      <c r="I1159" s="51">
        <v>43761</v>
      </c>
    </row>
    <row r="1160" spans="1:17" s="48" customFormat="1" ht="12.75" customHeight="1">
      <c r="A1160" s="51">
        <v>43769</v>
      </c>
      <c r="B1160" s="109">
        <v>192088</v>
      </c>
      <c r="C1160" s="46">
        <v>321000</v>
      </c>
      <c r="D1160" s="107"/>
      <c r="E1160" s="107">
        <v>77.599999999999994</v>
      </c>
      <c r="F1160" s="738" t="s">
        <v>274</v>
      </c>
      <c r="G1160" s="55">
        <v>518</v>
      </c>
      <c r="H1160" s="50" t="s">
        <v>1039</v>
      </c>
      <c r="I1160" s="51">
        <v>43758</v>
      </c>
    </row>
    <row r="1161" spans="1:17" s="48" customFormat="1" ht="12.75" customHeight="1">
      <c r="A1161" s="51">
        <v>43769</v>
      </c>
      <c r="B1161" s="109">
        <v>192088</v>
      </c>
      <c r="C1161" s="46">
        <v>518000</v>
      </c>
      <c r="D1161" s="107">
        <v>77.599999999999994</v>
      </c>
      <c r="E1161" s="107"/>
      <c r="F1161" s="738" t="s">
        <v>275</v>
      </c>
      <c r="G1161" s="55">
        <v>321</v>
      </c>
      <c r="H1161" s="50" t="s">
        <v>1039</v>
      </c>
      <c r="I1161" s="51">
        <v>43758</v>
      </c>
      <c r="J1161" s="52"/>
      <c r="K1161" s="116"/>
      <c r="L1161" s="111"/>
      <c r="M1161" s="111"/>
      <c r="N1161" s="112"/>
      <c r="O1161" s="113"/>
      <c r="P1161" s="29"/>
      <c r="Q1161" s="99"/>
    </row>
    <row r="1162" spans="1:17" s="48" customFormat="1" ht="12.75" customHeight="1">
      <c r="A1162" s="51">
        <v>43769</v>
      </c>
      <c r="B1162" s="109">
        <v>192089</v>
      </c>
      <c r="C1162" s="46">
        <v>321000</v>
      </c>
      <c r="D1162" s="107"/>
      <c r="E1162" s="107">
        <v>150</v>
      </c>
      <c r="F1162" s="738" t="s">
        <v>22</v>
      </c>
      <c r="G1162" s="49">
        <v>314</v>
      </c>
      <c r="H1162" s="50" t="s">
        <v>1040</v>
      </c>
      <c r="I1162" s="51">
        <v>43760</v>
      </c>
      <c r="J1162" s="52"/>
      <c r="K1162" s="116"/>
      <c r="L1162" s="111"/>
      <c r="M1162" s="111"/>
      <c r="N1162" s="112"/>
      <c r="O1162" s="113"/>
      <c r="P1162" s="29"/>
      <c r="Q1162" s="99"/>
    </row>
    <row r="1163" spans="1:17" s="48" customFormat="1" ht="12.75" customHeight="1">
      <c r="A1163" s="51">
        <v>43769</v>
      </c>
      <c r="B1163" s="109">
        <v>192089</v>
      </c>
      <c r="C1163" s="46">
        <v>314000</v>
      </c>
      <c r="D1163" s="107">
        <v>150</v>
      </c>
      <c r="E1163" s="107"/>
      <c r="F1163" s="738" t="s">
        <v>22</v>
      </c>
      <c r="G1163" s="49">
        <v>321</v>
      </c>
      <c r="H1163" s="50" t="s">
        <v>1040</v>
      </c>
      <c r="I1163" s="51">
        <v>43760</v>
      </c>
      <c r="J1163" s="52"/>
      <c r="K1163" s="116"/>
      <c r="L1163" s="111"/>
      <c r="M1163" s="111"/>
      <c r="N1163" s="112"/>
      <c r="O1163" s="113"/>
      <c r="P1163" s="29"/>
      <c r="Q1163" s="99"/>
    </row>
    <row r="1164" spans="1:17" s="48" customFormat="1" ht="12.75" customHeight="1">
      <c r="A1164" s="51">
        <v>43769</v>
      </c>
      <c r="B1164" s="109">
        <v>192090</v>
      </c>
      <c r="C1164" s="46">
        <v>321000</v>
      </c>
      <c r="D1164" s="107"/>
      <c r="E1164" s="107">
        <v>13.6</v>
      </c>
      <c r="F1164" s="738" t="s">
        <v>27</v>
      </c>
      <c r="G1164" s="55">
        <v>379</v>
      </c>
      <c r="H1164" s="50" t="s">
        <v>1041</v>
      </c>
      <c r="I1164" s="51">
        <v>43774</v>
      </c>
      <c r="J1164" s="52"/>
      <c r="K1164" s="116"/>
      <c r="L1164" s="111"/>
      <c r="M1164" s="111"/>
      <c r="N1164" s="112"/>
      <c r="O1164" s="113"/>
      <c r="P1164" s="29"/>
      <c r="Q1164" s="99"/>
    </row>
    <row r="1165" spans="1:17" s="48" customFormat="1" ht="12.75" customHeight="1">
      <c r="A1165" s="51">
        <v>43769</v>
      </c>
      <c r="B1165" s="109">
        <v>192090</v>
      </c>
      <c r="C1165" s="46">
        <v>379100</v>
      </c>
      <c r="D1165" s="107">
        <v>6.5</v>
      </c>
      <c r="E1165" s="107"/>
      <c r="F1165" s="738" t="s">
        <v>1290</v>
      </c>
      <c r="G1165" s="55">
        <v>321</v>
      </c>
      <c r="H1165" s="50" t="s">
        <v>1041</v>
      </c>
      <c r="I1165" s="51">
        <v>43774</v>
      </c>
      <c r="J1165" s="52"/>
      <c r="K1165" s="116"/>
      <c r="L1165" s="111"/>
      <c r="M1165" s="111"/>
      <c r="N1165" s="112"/>
      <c r="O1165" s="113"/>
      <c r="P1165" s="29"/>
      <c r="Q1165" s="99"/>
    </row>
    <row r="1166" spans="1:17" s="48" customFormat="1" ht="12.75" customHeight="1">
      <c r="A1166" s="51">
        <v>43769</v>
      </c>
      <c r="B1166" s="109">
        <v>192090</v>
      </c>
      <c r="C1166" s="46">
        <v>379200</v>
      </c>
      <c r="D1166" s="107">
        <v>7.1</v>
      </c>
      <c r="E1166" s="107"/>
      <c r="F1166" s="738" t="s">
        <v>1291</v>
      </c>
      <c r="G1166" s="55">
        <v>321</v>
      </c>
      <c r="H1166" s="50" t="s">
        <v>1041</v>
      </c>
      <c r="I1166" s="51">
        <v>43774</v>
      </c>
      <c r="J1166" s="52"/>
      <c r="K1166" s="116"/>
      <c r="L1166" s="111"/>
      <c r="M1166" s="111"/>
      <c r="N1166" s="112"/>
      <c r="O1166" s="113"/>
      <c r="P1166" s="29"/>
      <c r="Q1166" s="99"/>
    </row>
    <row r="1167" spans="1:17" s="48" customFormat="1" ht="12.75" customHeight="1">
      <c r="A1167" s="51">
        <v>43769</v>
      </c>
      <c r="B1167" s="109">
        <v>192091</v>
      </c>
      <c r="C1167" s="46">
        <v>314000</v>
      </c>
      <c r="D1167" s="107"/>
      <c r="E1167" s="107">
        <v>150</v>
      </c>
      <c r="F1167" s="738" t="s">
        <v>22</v>
      </c>
      <c r="G1167" s="49">
        <v>518</v>
      </c>
      <c r="H1167" s="50" t="s">
        <v>1046</v>
      </c>
      <c r="I1167" s="51">
        <v>43759</v>
      </c>
      <c r="J1167" s="52"/>
      <c r="K1167" s="116"/>
      <c r="L1167" s="111"/>
      <c r="M1167" s="111"/>
      <c r="N1167" s="112"/>
      <c r="O1167" s="113"/>
      <c r="P1167" s="29"/>
      <c r="Q1167" s="99"/>
    </row>
    <row r="1168" spans="1:17" s="48" customFormat="1" ht="12.75" customHeight="1">
      <c r="A1168" s="51">
        <v>43769</v>
      </c>
      <c r="B1168" s="109">
        <v>192091</v>
      </c>
      <c r="C1168" s="46">
        <v>518000</v>
      </c>
      <c r="D1168" s="107">
        <v>115.76</v>
      </c>
      <c r="E1168" s="107"/>
      <c r="F1168" s="738" t="s">
        <v>1042</v>
      </c>
      <c r="G1168" s="49">
        <v>314</v>
      </c>
      <c r="H1168" s="50" t="s">
        <v>1046</v>
      </c>
      <c r="I1168" s="51">
        <v>43759</v>
      </c>
      <c r="J1168" s="52"/>
      <c r="K1168" s="116"/>
      <c r="L1168" s="111"/>
      <c r="M1168" s="111"/>
      <c r="N1168" s="112"/>
      <c r="O1168" s="113"/>
      <c r="P1168" s="29"/>
      <c r="Q1168" s="99"/>
    </row>
    <row r="1169" spans="1:18" s="48" customFormat="1" ht="12.75" customHeight="1">
      <c r="A1169" s="51">
        <v>43769</v>
      </c>
      <c r="B1169" s="109">
        <v>192091</v>
      </c>
      <c r="C1169" s="46">
        <v>381000</v>
      </c>
      <c r="D1169" s="107">
        <v>34.24</v>
      </c>
      <c r="E1169" s="107"/>
      <c r="F1169" s="738" t="s">
        <v>1043</v>
      </c>
      <c r="G1169" s="49">
        <v>314</v>
      </c>
      <c r="H1169" s="50" t="s">
        <v>1046</v>
      </c>
      <c r="I1169" s="51">
        <v>43759</v>
      </c>
      <c r="J1169" s="52"/>
      <c r="K1169" s="107"/>
    </row>
    <row r="1170" spans="1:18" s="48" customFormat="1" ht="12.75" customHeight="1">
      <c r="A1170" s="51">
        <v>43769</v>
      </c>
      <c r="B1170" s="109">
        <v>192092</v>
      </c>
      <c r="C1170" s="46">
        <v>321000</v>
      </c>
      <c r="D1170" s="107"/>
      <c r="E1170" s="107">
        <v>34.5</v>
      </c>
      <c r="F1170" s="746" t="s">
        <v>27</v>
      </c>
      <c r="G1170" s="55">
        <v>518</v>
      </c>
      <c r="H1170" s="50" t="s">
        <v>1047</v>
      </c>
      <c r="I1170" s="51">
        <v>43774</v>
      </c>
      <c r="J1170" s="52"/>
      <c r="K1170" s="133"/>
      <c r="M1170" s="111"/>
      <c r="N1170" s="112"/>
      <c r="O1170" s="113"/>
      <c r="P1170" s="29"/>
      <c r="Q1170" s="99"/>
    </row>
    <row r="1171" spans="1:18" s="48" customFormat="1" ht="12.75" customHeight="1">
      <c r="A1171" s="51">
        <v>43769</v>
      </c>
      <c r="B1171" s="109">
        <v>192092</v>
      </c>
      <c r="C1171" s="46">
        <v>518000</v>
      </c>
      <c r="D1171" s="107">
        <v>34.5</v>
      </c>
      <c r="E1171" s="107"/>
      <c r="F1171" s="746" t="s">
        <v>1044</v>
      </c>
      <c r="G1171" s="55">
        <v>321</v>
      </c>
      <c r="H1171" s="50" t="s">
        <v>1047</v>
      </c>
      <c r="I1171" s="51">
        <v>43774</v>
      </c>
      <c r="K1171" s="52"/>
    </row>
    <row r="1172" spans="1:18" s="48" customFormat="1" ht="12.75" customHeight="1">
      <c r="A1172" s="51">
        <v>43769</v>
      </c>
      <c r="B1172" s="109">
        <v>192093</v>
      </c>
      <c r="C1172" s="46">
        <v>321000</v>
      </c>
      <c r="D1172" s="107"/>
      <c r="E1172" s="107">
        <v>16.5</v>
      </c>
      <c r="F1172" s="746" t="s">
        <v>27</v>
      </c>
      <c r="G1172" s="55">
        <v>518</v>
      </c>
      <c r="H1172" s="50" t="s">
        <v>1048</v>
      </c>
      <c r="I1172" s="51">
        <v>43774</v>
      </c>
      <c r="K1172" s="596"/>
    </row>
    <row r="1173" spans="1:18" s="48" customFormat="1" ht="12.75" customHeight="1">
      <c r="A1173" s="51">
        <v>43769</v>
      </c>
      <c r="B1173" s="109">
        <v>192093</v>
      </c>
      <c r="C1173" s="46">
        <v>518000</v>
      </c>
      <c r="D1173" s="107">
        <v>16.5</v>
      </c>
      <c r="E1173" s="107"/>
      <c r="F1173" s="746" t="s">
        <v>1045</v>
      </c>
      <c r="G1173" s="55">
        <v>321</v>
      </c>
      <c r="H1173" s="50" t="s">
        <v>1048</v>
      </c>
      <c r="I1173" s="51">
        <v>43774</v>
      </c>
      <c r="J1173" s="133"/>
      <c r="K1173" s="155"/>
      <c r="L1173" s="155"/>
      <c r="M1173" s="155"/>
      <c r="N1173" s="155"/>
      <c r="O1173" s="155"/>
      <c r="P1173" s="155"/>
      <c r="Q1173" s="155"/>
      <c r="R1173" s="155"/>
    </row>
    <row r="1174" spans="1:18" s="48" customFormat="1" ht="12.75" customHeight="1">
      <c r="A1174" s="51">
        <v>43769</v>
      </c>
      <c r="B1174" s="109">
        <v>192094</v>
      </c>
      <c r="C1174" s="46">
        <v>321000</v>
      </c>
      <c r="D1174" s="107"/>
      <c r="E1174" s="107">
        <v>1400</v>
      </c>
      <c r="F1174" s="738" t="s">
        <v>741</v>
      </c>
      <c r="G1174" s="55">
        <v>518</v>
      </c>
      <c r="H1174" s="50" t="s">
        <v>1050</v>
      </c>
      <c r="I1174" s="51">
        <v>43776</v>
      </c>
      <c r="J1174" s="133"/>
      <c r="K1174" s="155"/>
      <c r="L1174" s="155"/>
      <c r="M1174" s="155"/>
      <c r="N1174" s="155"/>
      <c r="O1174" s="155"/>
      <c r="P1174" s="155"/>
      <c r="Q1174" s="155"/>
      <c r="R1174" s="155"/>
    </row>
    <row r="1175" spans="1:18" s="48" customFormat="1" ht="12.75" customHeight="1">
      <c r="A1175" s="51">
        <v>43769</v>
      </c>
      <c r="B1175" s="109">
        <v>192094</v>
      </c>
      <c r="C1175" s="46">
        <v>518000</v>
      </c>
      <c r="D1175" s="107">
        <v>1400</v>
      </c>
      <c r="E1175" s="107"/>
      <c r="F1175" s="738" t="s">
        <v>1049</v>
      </c>
      <c r="G1175" s="55">
        <v>321</v>
      </c>
      <c r="H1175" s="50" t="s">
        <v>1050</v>
      </c>
      <c r="I1175" s="51">
        <v>43776</v>
      </c>
      <c r="J1175" s="52"/>
      <c r="K1175" s="52"/>
      <c r="L1175" s="111"/>
      <c r="M1175" s="111"/>
      <c r="N1175" s="112"/>
      <c r="O1175" s="113"/>
      <c r="P1175" s="29"/>
      <c r="Q1175" s="99"/>
    </row>
    <row r="1176" spans="1:18" s="59" customFormat="1" ht="12.75" customHeight="1">
      <c r="A1176" s="51">
        <v>43769</v>
      </c>
      <c r="B1176" s="109">
        <v>6009</v>
      </c>
      <c r="C1176" s="46">
        <v>522000</v>
      </c>
      <c r="D1176" s="107">
        <v>1300</v>
      </c>
      <c r="E1176" s="107"/>
      <c r="F1176" s="738" t="s">
        <v>470</v>
      </c>
      <c r="G1176" s="49">
        <v>366</v>
      </c>
      <c r="H1176" s="50" t="s">
        <v>276</v>
      </c>
      <c r="I1176" s="51">
        <v>43748</v>
      </c>
      <c r="J1176" s="52"/>
      <c r="K1176" s="52"/>
    </row>
    <row r="1177" spans="1:18" s="59" customFormat="1" ht="12.75" customHeight="1">
      <c r="A1177" s="51">
        <v>43769</v>
      </c>
      <c r="B1177" s="109">
        <v>6009</v>
      </c>
      <c r="C1177" s="46">
        <v>366000</v>
      </c>
      <c r="D1177" s="107"/>
      <c r="E1177" s="107">
        <v>1300</v>
      </c>
      <c r="F1177" s="738" t="s">
        <v>470</v>
      </c>
      <c r="G1177" s="49">
        <v>522</v>
      </c>
      <c r="H1177" s="50" t="s">
        <v>276</v>
      </c>
      <c r="I1177" s="51">
        <v>43748</v>
      </c>
      <c r="J1177" s="52"/>
    </row>
    <row r="1178" spans="1:18" s="59" customFormat="1" ht="12.75" customHeight="1">
      <c r="A1178" s="51">
        <v>43769</v>
      </c>
      <c r="B1178" s="109">
        <v>6009</v>
      </c>
      <c r="C1178" s="46">
        <v>336100</v>
      </c>
      <c r="D1178" s="107"/>
      <c r="E1178" s="107">
        <v>52</v>
      </c>
      <c r="F1178" s="738" t="s">
        <v>471</v>
      </c>
      <c r="G1178" s="49">
        <v>366</v>
      </c>
      <c r="H1178" s="50" t="s">
        <v>276</v>
      </c>
      <c r="I1178" s="51">
        <v>43748</v>
      </c>
      <c r="J1178" s="52"/>
    </row>
    <row r="1179" spans="1:18" s="59" customFormat="1" ht="12.75" customHeight="1">
      <c r="A1179" s="51">
        <v>43769</v>
      </c>
      <c r="B1179" s="109">
        <v>6009</v>
      </c>
      <c r="C1179" s="46">
        <v>336200</v>
      </c>
      <c r="D1179" s="107"/>
      <c r="E1179" s="107">
        <v>18.2</v>
      </c>
      <c r="F1179" s="738" t="s">
        <v>472</v>
      </c>
      <c r="G1179" s="49">
        <v>366</v>
      </c>
      <c r="H1179" s="50" t="s">
        <v>276</v>
      </c>
      <c r="I1179" s="51">
        <v>43748</v>
      </c>
      <c r="J1179" s="52"/>
    </row>
    <row r="1180" spans="1:18" s="59" customFormat="1" ht="12.75" customHeight="1">
      <c r="A1180" s="51">
        <v>43769</v>
      </c>
      <c r="B1180" s="109">
        <v>6009</v>
      </c>
      <c r="C1180" s="46">
        <v>336200</v>
      </c>
      <c r="D1180" s="107"/>
      <c r="E1180" s="107">
        <v>52</v>
      </c>
      <c r="F1180" s="738" t="s">
        <v>473</v>
      </c>
      <c r="G1180" s="49">
        <v>366</v>
      </c>
      <c r="H1180" s="50" t="s">
        <v>276</v>
      </c>
      <c r="I1180" s="51">
        <v>43748</v>
      </c>
      <c r="J1180" s="52"/>
    </row>
    <row r="1181" spans="1:18" s="59" customFormat="1" ht="12.75" customHeight="1">
      <c r="A1181" s="51">
        <v>43769</v>
      </c>
      <c r="B1181" s="109">
        <v>6009</v>
      </c>
      <c r="C1181" s="46">
        <v>336200</v>
      </c>
      <c r="D1181" s="107"/>
      <c r="E1181" s="107">
        <v>39</v>
      </c>
      <c r="F1181" s="738" t="s">
        <v>474</v>
      </c>
      <c r="G1181" s="49">
        <v>366</v>
      </c>
      <c r="H1181" s="50" t="s">
        <v>276</v>
      </c>
      <c r="I1181" s="51">
        <v>43748</v>
      </c>
      <c r="J1181" s="52"/>
    </row>
    <row r="1182" spans="1:18" s="59" customFormat="1" ht="12.75" customHeight="1">
      <c r="A1182" s="51">
        <v>43769</v>
      </c>
      <c r="B1182" s="109">
        <v>6009</v>
      </c>
      <c r="C1182" s="46">
        <v>336200</v>
      </c>
      <c r="D1182" s="107"/>
      <c r="E1182" s="107">
        <v>13</v>
      </c>
      <c r="F1182" s="738" t="s">
        <v>475</v>
      </c>
      <c r="G1182" s="49">
        <v>366</v>
      </c>
      <c r="H1182" s="50" t="s">
        <v>276</v>
      </c>
      <c r="I1182" s="51">
        <v>43748</v>
      </c>
      <c r="J1182" s="52"/>
    </row>
    <row r="1183" spans="1:18" s="59" customFormat="1" ht="12.75" customHeight="1">
      <c r="A1183" s="51">
        <v>43769</v>
      </c>
      <c r="B1183" s="109">
        <v>6009</v>
      </c>
      <c r="C1183" s="46">
        <v>342000</v>
      </c>
      <c r="D1183" s="107"/>
      <c r="E1183" s="107">
        <v>89.22</v>
      </c>
      <c r="F1183" s="738" t="s">
        <v>476</v>
      </c>
      <c r="G1183" s="49">
        <v>366</v>
      </c>
      <c r="H1183" s="50" t="s">
        <v>276</v>
      </c>
      <c r="I1183" s="51">
        <v>43748</v>
      </c>
      <c r="J1183" s="52"/>
    </row>
    <row r="1184" spans="1:18" s="59" customFormat="1" ht="12.75" customHeight="1">
      <c r="A1184" s="51">
        <v>43769</v>
      </c>
      <c r="B1184" s="109">
        <v>6009</v>
      </c>
      <c r="C1184" s="46">
        <v>366000</v>
      </c>
      <c r="D1184" s="107">
        <v>263.42</v>
      </c>
      <c r="E1184" s="107"/>
      <c r="F1184" s="738" t="s">
        <v>470</v>
      </c>
      <c r="G1184" s="49">
        <v>336</v>
      </c>
      <c r="H1184" s="50" t="s">
        <v>276</v>
      </c>
      <c r="I1184" s="51">
        <v>43748</v>
      </c>
      <c r="J1184" s="52"/>
    </row>
    <row r="1185" spans="1:10" s="59" customFormat="1" ht="12.75" customHeight="1">
      <c r="A1185" s="51">
        <v>43769</v>
      </c>
      <c r="B1185" s="109">
        <v>6009</v>
      </c>
      <c r="C1185" s="46">
        <v>524000</v>
      </c>
      <c r="D1185" s="107">
        <v>454.34</v>
      </c>
      <c r="E1185" s="107"/>
      <c r="F1185" s="738" t="s">
        <v>470</v>
      </c>
      <c r="G1185" s="49">
        <v>336</v>
      </c>
      <c r="H1185" s="50" t="s">
        <v>276</v>
      </c>
      <c r="I1185" s="51">
        <v>43748</v>
      </c>
      <c r="J1185" s="52"/>
    </row>
    <row r="1186" spans="1:10" s="59" customFormat="1" ht="12.75" customHeight="1">
      <c r="A1186" s="51">
        <v>43769</v>
      </c>
      <c r="B1186" s="109">
        <v>6009</v>
      </c>
      <c r="C1186" s="46">
        <v>336100</v>
      </c>
      <c r="D1186" s="107"/>
      <c r="E1186" s="107">
        <v>130</v>
      </c>
      <c r="F1186" s="738" t="s">
        <v>471</v>
      </c>
      <c r="G1186" s="49">
        <v>524</v>
      </c>
      <c r="H1186" s="50" t="s">
        <v>276</v>
      </c>
      <c r="I1186" s="51">
        <v>43748</v>
      </c>
      <c r="J1186" s="52"/>
    </row>
    <row r="1187" spans="1:10" s="59" customFormat="1" ht="12.75" customHeight="1">
      <c r="A1187" s="51">
        <v>43769</v>
      </c>
      <c r="B1187" s="109">
        <v>6009</v>
      </c>
      <c r="C1187" s="46">
        <v>336200</v>
      </c>
      <c r="D1187" s="107"/>
      <c r="E1187" s="107">
        <v>18.2</v>
      </c>
      <c r="F1187" s="738" t="s">
        <v>472</v>
      </c>
      <c r="G1187" s="49">
        <v>524</v>
      </c>
      <c r="H1187" s="50" t="s">
        <v>276</v>
      </c>
      <c r="I1187" s="51">
        <v>43748</v>
      </c>
      <c r="J1187" s="52"/>
    </row>
    <row r="1188" spans="1:10" s="59" customFormat="1" ht="12.75" customHeight="1">
      <c r="A1188" s="51">
        <v>43769</v>
      </c>
      <c r="B1188" s="109">
        <v>6009</v>
      </c>
      <c r="C1188" s="46">
        <v>336200</v>
      </c>
      <c r="D1188" s="107"/>
      <c r="E1188" s="107">
        <v>182</v>
      </c>
      <c r="F1188" s="738" t="s">
        <v>473</v>
      </c>
      <c r="G1188" s="49">
        <v>524</v>
      </c>
      <c r="H1188" s="50" t="s">
        <v>276</v>
      </c>
      <c r="I1188" s="51">
        <v>43748</v>
      </c>
      <c r="J1188" s="52"/>
    </row>
    <row r="1189" spans="1:10" s="59" customFormat="1" ht="12.75" customHeight="1">
      <c r="A1189" s="51">
        <v>43769</v>
      </c>
      <c r="B1189" s="109">
        <v>6009</v>
      </c>
      <c r="C1189" s="46">
        <v>336200</v>
      </c>
      <c r="D1189" s="107"/>
      <c r="E1189" s="107">
        <v>39</v>
      </c>
      <c r="F1189" s="738" t="s">
        <v>474</v>
      </c>
      <c r="G1189" s="49">
        <v>524</v>
      </c>
      <c r="H1189" s="50" t="s">
        <v>276</v>
      </c>
      <c r="I1189" s="51">
        <v>43748</v>
      </c>
      <c r="J1189" s="52"/>
    </row>
    <row r="1190" spans="1:10" s="59" customFormat="1" ht="12.75" customHeight="1">
      <c r="A1190" s="51">
        <v>43769</v>
      </c>
      <c r="B1190" s="109">
        <v>6009</v>
      </c>
      <c r="C1190" s="46">
        <v>336200</v>
      </c>
      <c r="D1190" s="107"/>
      <c r="E1190" s="107">
        <v>13</v>
      </c>
      <c r="F1190" s="738" t="s">
        <v>475</v>
      </c>
      <c r="G1190" s="49">
        <v>524</v>
      </c>
      <c r="H1190" s="50" t="s">
        <v>276</v>
      </c>
      <c r="I1190" s="51">
        <v>43748</v>
      </c>
      <c r="J1190" s="52"/>
    </row>
    <row r="1191" spans="1:10" s="59" customFormat="1" ht="12.75" customHeight="1">
      <c r="A1191" s="51">
        <v>43769</v>
      </c>
      <c r="B1191" s="109">
        <v>6009</v>
      </c>
      <c r="C1191" s="46">
        <v>336200</v>
      </c>
      <c r="D1191" s="107"/>
      <c r="E1191" s="107">
        <v>10.4</v>
      </c>
      <c r="F1191" s="738" t="s">
        <v>477</v>
      </c>
      <c r="G1191" s="49">
        <v>524</v>
      </c>
      <c r="H1191" s="50" t="s">
        <v>276</v>
      </c>
      <c r="I1191" s="51">
        <v>43748</v>
      </c>
      <c r="J1191" s="52"/>
    </row>
    <row r="1192" spans="1:10" s="59" customFormat="1" ht="12.75" customHeight="1">
      <c r="A1192" s="51">
        <v>43769</v>
      </c>
      <c r="B1192" s="109">
        <v>6009</v>
      </c>
      <c r="C1192" s="46">
        <v>336200</v>
      </c>
      <c r="D1192" s="107"/>
      <c r="E1192" s="107">
        <v>61.74</v>
      </c>
      <c r="F1192" s="738" t="s">
        <v>478</v>
      </c>
      <c r="G1192" s="49">
        <v>524</v>
      </c>
      <c r="H1192" s="50" t="s">
        <v>276</v>
      </c>
      <c r="I1192" s="51">
        <v>43748</v>
      </c>
      <c r="J1192" s="52"/>
    </row>
    <row r="1193" spans="1:10" s="59" customFormat="1" ht="12.75" customHeight="1">
      <c r="A1193" s="51">
        <v>43769</v>
      </c>
      <c r="B1193" s="109">
        <v>6009</v>
      </c>
      <c r="C1193" s="46">
        <v>527000</v>
      </c>
      <c r="D1193" s="107">
        <v>7.8</v>
      </c>
      <c r="E1193" s="107"/>
      <c r="F1193" s="738" t="s">
        <v>479</v>
      </c>
      <c r="G1193" s="49">
        <v>472</v>
      </c>
      <c r="H1193" s="50" t="s">
        <v>276</v>
      </c>
      <c r="I1193" s="51">
        <v>43748</v>
      </c>
      <c r="J1193" s="52"/>
    </row>
    <row r="1194" spans="1:10" s="59" customFormat="1" ht="12.75" customHeight="1">
      <c r="A1194" s="51">
        <v>43769</v>
      </c>
      <c r="B1194" s="109">
        <v>6009</v>
      </c>
      <c r="C1194" s="46">
        <v>472000</v>
      </c>
      <c r="D1194" s="107"/>
      <c r="E1194" s="107">
        <v>7.8</v>
      </c>
      <c r="F1194" s="738" t="s">
        <v>479</v>
      </c>
      <c r="G1194" s="49">
        <v>527</v>
      </c>
      <c r="H1194" s="50" t="s">
        <v>276</v>
      </c>
      <c r="I1194" s="51">
        <v>43748</v>
      </c>
      <c r="J1194" s="52"/>
    </row>
    <row r="1195" spans="1:10" s="48" customFormat="1" ht="12.75" customHeight="1">
      <c r="A1195" s="51">
        <v>43769</v>
      </c>
      <c r="B1195" s="45">
        <v>221010</v>
      </c>
      <c r="C1195" s="46">
        <v>221000</v>
      </c>
      <c r="D1195" s="107">
        <v>5993.87</v>
      </c>
      <c r="E1195" s="107"/>
      <c r="F1195" s="738" t="s">
        <v>28</v>
      </c>
      <c r="G1195" s="49">
        <v>221</v>
      </c>
      <c r="H1195" s="50" t="s">
        <v>277</v>
      </c>
      <c r="I1195" s="51">
        <v>43769</v>
      </c>
      <c r="J1195" s="118"/>
    </row>
    <row r="1196" spans="1:10" s="48" customFormat="1" ht="12.75" customHeight="1">
      <c r="A1196" s="51">
        <v>43769</v>
      </c>
      <c r="B1196" s="45">
        <v>221010</v>
      </c>
      <c r="C1196" s="46">
        <v>221000</v>
      </c>
      <c r="D1196" s="107"/>
      <c r="E1196" s="107">
        <v>2809.61</v>
      </c>
      <c r="F1196" s="738" t="s">
        <v>28</v>
      </c>
      <c r="G1196" s="49">
        <v>221</v>
      </c>
      <c r="H1196" s="50" t="s">
        <v>277</v>
      </c>
      <c r="I1196" s="51">
        <v>43769</v>
      </c>
      <c r="J1196" s="118"/>
    </row>
    <row r="1197" spans="1:10" s="48" customFormat="1" ht="12.75" customHeight="1">
      <c r="A1197" s="51">
        <v>43769</v>
      </c>
      <c r="B1197" s="45">
        <v>221010</v>
      </c>
      <c r="C1197" s="46">
        <v>221000</v>
      </c>
      <c r="D1197" s="107"/>
      <c r="E1197" s="107">
        <v>8.8699999999999992</v>
      </c>
      <c r="F1197" s="738" t="s">
        <v>28</v>
      </c>
      <c r="G1197" s="49">
        <v>221</v>
      </c>
      <c r="H1197" s="50" t="s">
        <v>277</v>
      </c>
      <c r="I1197" s="51">
        <v>43769</v>
      </c>
      <c r="J1197" s="118"/>
    </row>
    <row r="1198" spans="1:10" s="48" customFormat="1" ht="12.75" customHeight="1">
      <c r="A1198" s="51">
        <v>43769</v>
      </c>
      <c r="B1198" s="45">
        <v>221010</v>
      </c>
      <c r="C1198" s="46">
        <v>321000</v>
      </c>
      <c r="D1198" s="107">
        <v>6.5</v>
      </c>
      <c r="E1198" s="107"/>
      <c r="F1198" s="739" t="s">
        <v>738</v>
      </c>
      <c r="G1198" s="49">
        <v>221</v>
      </c>
      <c r="H1198" s="50" t="s">
        <v>1029</v>
      </c>
      <c r="I1198" s="51">
        <v>43741</v>
      </c>
      <c r="J1198" s="133"/>
    </row>
    <row r="1199" spans="1:10" s="48" customFormat="1" ht="12.75" customHeight="1">
      <c r="A1199" s="51">
        <v>43769</v>
      </c>
      <c r="B1199" s="45">
        <v>221010</v>
      </c>
      <c r="C1199" s="46">
        <v>321000</v>
      </c>
      <c r="D1199" s="107">
        <v>7.1</v>
      </c>
      <c r="E1199" s="107"/>
      <c r="F1199" s="739" t="s">
        <v>739</v>
      </c>
      <c r="G1199" s="49">
        <v>221</v>
      </c>
      <c r="H1199" s="50" t="s">
        <v>1029</v>
      </c>
      <c r="I1199" s="51">
        <v>43741</v>
      </c>
      <c r="J1199" s="133"/>
    </row>
    <row r="1200" spans="1:10" s="48" customFormat="1" ht="12.75" customHeight="1">
      <c r="A1200" s="51">
        <v>43769</v>
      </c>
      <c r="B1200" s="45">
        <v>221010</v>
      </c>
      <c r="C1200" s="46">
        <v>321000</v>
      </c>
      <c r="D1200" s="107">
        <v>34.93</v>
      </c>
      <c r="E1200" s="107"/>
      <c r="F1200" s="738" t="s">
        <v>20</v>
      </c>
      <c r="G1200" s="49">
        <v>221</v>
      </c>
      <c r="H1200" s="50" t="s">
        <v>1030</v>
      </c>
      <c r="I1200" s="51">
        <v>43741</v>
      </c>
      <c r="J1200" s="118"/>
    </row>
    <row r="1201" spans="1:10" s="48" customFormat="1" ht="12.75" customHeight="1">
      <c r="A1201" s="51">
        <v>43769</v>
      </c>
      <c r="B1201" s="45">
        <v>221010</v>
      </c>
      <c r="C1201" s="46">
        <v>321000</v>
      </c>
      <c r="D1201" s="107">
        <v>19.97</v>
      </c>
      <c r="E1201" s="107"/>
      <c r="F1201" s="738" t="s">
        <v>20</v>
      </c>
      <c r="G1201" s="49">
        <v>221</v>
      </c>
      <c r="H1201" s="50" t="s">
        <v>1031</v>
      </c>
      <c r="I1201" s="51">
        <v>43741</v>
      </c>
      <c r="J1201" s="118"/>
    </row>
    <row r="1202" spans="1:10" s="48" customFormat="1" ht="12.75" customHeight="1">
      <c r="A1202" s="51">
        <v>43769</v>
      </c>
      <c r="B1202" s="45">
        <v>221010</v>
      </c>
      <c r="C1202" s="46">
        <v>311000</v>
      </c>
      <c r="D1202" s="107"/>
      <c r="E1202" s="107">
        <v>2230</v>
      </c>
      <c r="F1202" s="738" t="s">
        <v>1153</v>
      </c>
      <c r="G1202" s="49">
        <v>221</v>
      </c>
      <c r="H1202" s="50" t="s">
        <v>1119</v>
      </c>
      <c r="I1202" s="51">
        <v>43745</v>
      </c>
      <c r="J1202" s="118"/>
    </row>
    <row r="1203" spans="1:10" s="48" customFormat="1" ht="12.75" customHeight="1">
      <c r="A1203" s="51">
        <v>43769</v>
      </c>
      <c r="B1203" s="45">
        <v>221010</v>
      </c>
      <c r="C1203" s="46">
        <v>342000</v>
      </c>
      <c r="D1203" s="107">
        <v>89.22</v>
      </c>
      <c r="E1203" s="107"/>
      <c r="F1203" s="738" t="s">
        <v>476</v>
      </c>
      <c r="G1203" s="49">
        <v>221</v>
      </c>
      <c r="H1203" s="50" t="s">
        <v>276</v>
      </c>
      <c r="I1203" s="51">
        <v>43746</v>
      </c>
      <c r="J1203" s="118"/>
    </row>
    <row r="1204" spans="1:10" s="48" customFormat="1" ht="12.75" customHeight="1">
      <c r="A1204" s="51">
        <v>43769</v>
      </c>
      <c r="B1204" s="45">
        <v>221010</v>
      </c>
      <c r="C1204" s="46">
        <v>336100</v>
      </c>
      <c r="D1204" s="107">
        <v>182</v>
      </c>
      <c r="E1204" s="107"/>
      <c r="F1204" s="738" t="s">
        <v>471</v>
      </c>
      <c r="G1204" s="49">
        <v>221</v>
      </c>
      <c r="H1204" s="50" t="s">
        <v>276</v>
      </c>
      <c r="I1204" s="51">
        <v>43746</v>
      </c>
      <c r="J1204" s="118"/>
    </row>
    <row r="1205" spans="1:10" s="48" customFormat="1" ht="12.75" customHeight="1">
      <c r="A1205" s="51">
        <v>43769</v>
      </c>
      <c r="B1205" s="45">
        <v>221010</v>
      </c>
      <c r="C1205" s="46">
        <v>336200</v>
      </c>
      <c r="D1205" s="107">
        <v>446.54</v>
      </c>
      <c r="E1205" s="107"/>
      <c r="F1205" s="738" t="s">
        <v>740</v>
      </c>
      <c r="G1205" s="49">
        <v>221</v>
      </c>
      <c r="H1205" s="50" t="s">
        <v>276</v>
      </c>
      <c r="I1205" s="51">
        <v>43746</v>
      </c>
      <c r="J1205" s="118"/>
    </row>
    <row r="1206" spans="1:10" s="48" customFormat="1" ht="12.75" customHeight="1">
      <c r="A1206" s="51">
        <v>43769</v>
      </c>
      <c r="B1206" s="45">
        <v>221010</v>
      </c>
      <c r="C1206" s="46">
        <v>311000</v>
      </c>
      <c r="D1206" s="107"/>
      <c r="E1206" s="107">
        <v>260</v>
      </c>
      <c r="F1206" s="738" t="s">
        <v>1128</v>
      </c>
      <c r="G1206" s="49">
        <v>221</v>
      </c>
      <c r="H1206" s="75" t="s">
        <v>1120</v>
      </c>
      <c r="I1206" s="51">
        <v>43747</v>
      </c>
      <c r="J1206" s="118"/>
    </row>
    <row r="1207" spans="1:10" s="48" customFormat="1" ht="12.75" customHeight="1">
      <c r="A1207" s="51">
        <v>43769</v>
      </c>
      <c r="B1207" s="45">
        <v>221010</v>
      </c>
      <c r="C1207" s="46">
        <v>321100</v>
      </c>
      <c r="D1207" s="107">
        <v>249.55</v>
      </c>
      <c r="E1207" s="107"/>
      <c r="F1207" s="738" t="s">
        <v>552</v>
      </c>
      <c r="G1207" s="49">
        <v>221</v>
      </c>
      <c r="H1207" s="75" t="s">
        <v>278</v>
      </c>
      <c r="I1207" s="51">
        <v>43748</v>
      </c>
      <c r="J1207" s="118"/>
    </row>
    <row r="1208" spans="1:10" s="48" customFormat="1" ht="12.75" customHeight="1">
      <c r="A1208" s="51">
        <v>43769</v>
      </c>
      <c r="B1208" s="45">
        <v>221010</v>
      </c>
      <c r="C1208" s="46">
        <v>311000</v>
      </c>
      <c r="D1208" s="107"/>
      <c r="E1208" s="107">
        <v>1600</v>
      </c>
      <c r="F1208" s="738" t="s">
        <v>1088</v>
      </c>
      <c r="G1208" s="49">
        <v>221</v>
      </c>
      <c r="H1208" s="75" t="s">
        <v>1084</v>
      </c>
      <c r="I1208" s="51">
        <v>43752</v>
      </c>
      <c r="J1208" s="118"/>
    </row>
    <row r="1209" spans="1:10" s="48" customFormat="1" ht="12.75" customHeight="1">
      <c r="A1209" s="51">
        <v>43769</v>
      </c>
      <c r="B1209" s="45">
        <v>221010</v>
      </c>
      <c r="C1209" s="46">
        <v>321000</v>
      </c>
      <c r="D1209" s="107">
        <v>36.6</v>
      </c>
      <c r="E1209" s="107"/>
      <c r="F1209" s="738" t="s">
        <v>700</v>
      </c>
      <c r="G1209" s="49">
        <v>221</v>
      </c>
      <c r="H1209" s="75" t="s">
        <v>1036</v>
      </c>
      <c r="I1209" s="51">
        <v>43756</v>
      </c>
      <c r="J1209" s="118"/>
    </row>
    <row r="1210" spans="1:10" s="48" customFormat="1" ht="12.75" customHeight="1">
      <c r="A1210" s="51">
        <v>43769</v>
      </c>
      <c r="B1210" s="45">
        <v>221010</v>
      </c>
      <c r="C1210" s="46">
        <v>321000</v>
      </c>
      <c r="D1210" s="107">
        <v>77.599999999999994</v>
      </c>
      <c r="E1210" s="107"/>
      <c r="F1210" s="738" t="s">
        <v>274</v>
      </c>
      <c r="G1210" s="49">
        <v>221</v>
      </c>
      <c r="H1210" s="75" t="s">
        <v>1039</v>
      </c>
      <c r="I1210" s="51">
        <v>43759</v>
      </c>
      <c r="J1210" s="118"/>
    </row>
    <row r="1211" spans="1:10" s="48" customFormat="1" ht="12.75" customHeight="1">
      <c r="A1211" s="51">
        <v>43769</v>
      </c>
      <c r="B1211" s="45">
        <v>221010</v>
      </c>
      <c r="C1211" s="46">
        <v>321000</v>
      </c>
      <c r="D1211" s="107">
        <v>150</v>
      </c>
      <c r="E1211" s="107"/>
      <c r="F1211" s="738" t="s">
        <v>1166</v>
      </c>
      <c r="G1211" s="49">
        <v>221</v>
      </c>
      <c r="H1211" s="75" t="s">
        <v>1040</v>
      </c>
      <c r="I1211" s="51">
        <v>43759</v>
      </c>
      <c r="J1211" s="118"/>
    </row>
    <row r="1212" spans="1:10" s="48" customFormat="1" ht="12.75" customHeight="1">
      <c r="A1212" s="51">
        <v>43769</v>
      </c>
      <c r="B1212" s="45">
        <v>221010</v>
      </c>
      <c r="C1212" s="46">
        <v>321000</v>
      </c>
      <c r="D1212" s="107">
        <v>45</v>
      </c>
      <c r="E1212" s="107"/>
      <c r="F1212" s="738" t="s">
        <v>701</v>
      </c>
      <c r="G1212" s="49">
        <v>221</v>
      </c>
      <c r="H1212" s="75" t="s">
        <v>1038</v>
      </c>
      <c r="I1212" s="51">
        <v>43761</v>
      </c>
      <c r="J1212" s="118"/>
    </row>
    <row r="1213" spans="1:10" s="48" customFormat="1" ht="12.75" customHeight="1">
      <c r="A1213" s="51">
        <v>43769</v>
      </c>
      <c r="B1213" s="45">
        <v>221010</v>
      </c>
      <c r="C1213" s="46">
        <v>315100</v>
      </c>
      <c r="D1213" s="107"/>
      <c r="E1213" s="107">
        <v>1663.87</v>
      </c>
      <c r="F1213" s="738" t="s">
        <v>14</v>
      </c>
      <c r="G1213" s="49">
        <v>221</v>
      </c>
      <c r="H1213" s="75" t="s">
        <v>1074</v>
      </c>
      <c r="I1213" s="51">
        <v>43763</v>
      </c>
      <c r="J1213" s="118"/>
    </row>
    <row r="1214" spans="1:10" s="48" customFormat="1" ht="12.75" customHeight="1">
      <c r="A1214" s="51">
        <v>43769</v>
      </c>
      <c r="B1214" s="45">
        <v>221010</v>
      </c>
      <c r="C1214" s="46">
        <v>321000</v>
      </c>
      <c r="D1214" s="107">
        <v>30</v>
      </c>
      <c r="E1214" s="107"/>
      <c r="F1214" s="738" t="s">
        <v>14</v>
      </c>
      <c r="G1214" s="49">
        <v>221</v>
      </c>
      <c r="H1214" s="75" t="s">
        <v>1074</v>
      </c>
      <c r="I1214" s="51">
        <v>43763</v>
      </c>
      <c r="J1214" s="118"/>
    </row>
    <row r="1215" spans="1:10" s="48" customFormat="1" ht="12.75" customHeight="1">
      <c r="A1215" s="51">
        <v>43769</v>
      </c>
      <c r="B1215" s="45">
        <v>221010</v>
      </c>
      <c r="C1215" s="46">
        <v>321000</v>
      </c>
      <c r="D1215" s="107">
        <v>1400</v>
      </c>
      <c r="E1215" s="107"/>
      <c r="F1215" s="738" t="s">
        <v>741</v>
      </c>
      <c r="G1215" s="49">
        <v>221</v>
      </c>
      <c r="H1215" s="75" t="s">
        <v>1050</v>
      </c>
      <c r="I1215" s="51">
        <v>43763</v>
      </c>
      <c r="J1215" s="118"/>
    </row>
    <row r="1216" spans="1:10" s="48" customFormat="1" ht="12.75" customHeight="1">
      <c r="A1216" s="51">
        <v>43769</v>
      </c>
      <c r="B1216" s="45">
        <v>221010</v>
      </c>
      <c r="C1216" s="46">
        <v>311000</v>
      </c>
      <c r="D1216" s="107"/>
      <c r="E1216" s="107">
        <v>270</v>
      </c>
      <c r="F1216" s="738" t="s">
        <v>1131</v>
      </c>
      <c r="G1216" s="49">
        <v>221</v>
      </c>
      <c r="H1216" s="75" t="s">
        <v>1122</v>
      </c>
      <c r="I1216" s="51">
        <v>43767</v>
      </c>
      <c r="J1216" s="118"/>
    </row>
    <row r="1217" spans="1:20" s="48" customFormat="1" ht="12.75" customHeight="1">
      <c r="A1217" s="51">
        <v>43769</v>
      </c>
      <c r="B1217" s="45">
        <v>221010</v>
      </c>
      <c r="C1217" s="46">
        <v>568000</v>
      </c>
      <c r="D1217" s="107">
        <v>1.65</v>
      </c>
      <c r="E1217" s="107"/>
      <c r="F1217" s="738" t="s">
        <v>728</v>
      </c>
      <c r="G1217" s="49">
        <v>221</v>
      </c>
      <c r="H1217" s="75" t="s">
        <v>277</v>
      </c>
      <c r="I1217" s="51">
        <v>43769</v>
      </c>
      <c r="J1217" s="118"/>
    </row>
    <row r="1218" spans="1:20" s="48" customFormat="1" ht="12.75" customHeight="1">
      <c r="A1218" s="51">
        <v>43769</v>
      </c>
      <c r="B1218" s="45">
        <v>221010</v>
      </c>
      <c r="C1218" s="46">
        <v>321000</v>
      </c>
      <c r="D1218" s="107">
        <v>6.5</v>
      </c>
      <c r="E1218" s="107"/>
      <c r="F1218" s="739" t="s">
        <v>742</v>
      </c>
      <c r="G1218" s="49">
        <v>221</v>
      </c>
      <c r="H1218" s="75" t="s">
        <v>1041</v>
      </c>
      <c r="I1218" s="51">
        <v>43769</v>
      </c>
      <c r="J1218" s="118"/>
    </row>
    <row r="1219" spans="1:20" s="48" customFormat="1" ht="12.75" customHeight="1">
      <c r="A1219" s="51">
        <v>43769</v>
      </c>
      <c r="B1219" s="45">
        <v>221010</v>
      </c>
      <c r="C1219" s="46">
        <v>321000</v>
      </c>
      <c r="D1219" s="107">
        <v>7.1</v>
      </c>
      <c r="E1219" s="107"/>
      <c r="F1219" s="739" t="s">
        <v>743</v>
      </c>
      <c r="G1219" s="49">
        <v>221</v>
      </c>
      <c r="H1219" s="75" t="s">
        <v>1041</v>
      </c>
      <c r="I1219" s="51">
        <v>43769</v>
      </c>
    </row>
    <row r="1220" spans="1:20" s="48" customFormat="1" ht="12.75" customHeight="1">
      <c r="A1220" s="51">
        <v>43769</v>
      </c>
      <c r="B1220" s="45">
        <v>221010</v>
      </c>
      <c r="C1220" s="46">
        <v>321000</v>
      </c>
      <c r="D1220" s="107">
        <v>34.5</v>
      </c>
      <c r="E1220" s="107"/>
      <c r="F1220" s="738" t="s">
        <v>20</v>
      </c>
      <c r="G1220" s="49">
        <v>221</v>
      </c>
      <c r="H1220" s="75" t="s">
        <v>1047</v>
      </c>
      <c r="I1220" s="51">
        <v>43769</v>
      </c>
    </row>
    <row r="1221" spans="1:20" s="48" customFormat="1" ht="12.75" customHeight="1">
      <c r="A1221" s="51">
        <v>43769</v>
      </c>
      <c r="B1221" s="45">
        <v>221010</v>
      </c>
      <c r="C1221" s="46">
        <v>321000</v>
      </c>
      <c r="D1221" s="107">
        <v>16.5</v>
      </c>
      <c r="E1221" s="107"/>
      <c r="F1221" s="738" t="s">
        <v>20</v>
      </c>
      <c r="G1221" s="49">
        <v>221</v>
      </c>
      <c r="H1221" s="50" t="s">
        <v>1048</v>
      </c>
      <c r="I1221" s="51">
        <v>43769</v>
      </c>
      <c r="J1221" s="118"/>
    </row>
    <row r="1222" spans="1:20" s="48" customFormat="1" ht="12.75" customHeight="1">
      <c r="A1222" s="51">
        <v>43769</v>
      </c>
      <c r="B1222" s="45">
        <v>221010</v>
      </c>
      <c r="C1222" s="46">
        <v>568000</v>
      </c>
      <c r="D1222" s="107">
        <v>7</v>
      </c>
      <c r="E1222" s="107"/>
      <c r="F1222" s="738" t="s">
        <v>32</v>
      </c>
      <c r="G1222" s="49">
        <v>221</v>
      </c>
      <c r="H1222" s="50" t="s">
        <v>277</v>
      </c>
      <c r="I1222" s="51">
        <v>43769</v>
      </c>
    </row>
    <row r="1223" spans="1:20" s="48" customFormat="1" ht="12.75" customHeight="1">
      <c r="A1223" s="51">
        <v>43769</v>
      </c>
      <c r="B1223" s="45">
        <v>221010</v>
      </c>
      <c r="C1223" s="46">
        <v>568000</v>
      </c>
      <c r="D1223" s="107">
        <v>0.22</v>
      </c>
      <c r="E1223" s="107"/>
      <c r="F1223" s="738" t="s">
        <v>33</v>
      </c>
      <c r="G1223" s="49">
        <v>221</v>
      </c>
      <c r="H1223" s="50" t="s">
        <v>277</v>
      </c>
      <c r="I1223" s="51">
        <v>43769</v>
      </c>
      <c r="J1223" s="118"/>
    </row>
    <row r="1224" spans="1:20" s="48" customFormat="1" ht="12.75" customHeight="1">
      <c r="A1224" s="51">
        <v>43769</v>
      </c>
      <c r="B1224" s="45">
        <v>211010</v>
      </c>
      <c r="C1224" s="46">
        <v>211000</v>
      </c>
      <c r="D1224" s="107">
        <v>50.62</v>
      </c>
      <c r="E1224" s="107"/>
      <c r="F1224" s="746" t="s">
        <v>28</v>
      </c>
      <c r="G1224" s="49">
        <v>211</v>
      </c>
      <c r="H1224" s="50" t="s">
        <v>279</v>
      </c>
      <c r="I1224" s="51">
        <v>43769</v>
      </c>
      <c r="J1224" s="107"/>
      <c r="K1224" s="107"/>
      <c r="L1224" s="107"/>
      <c r="M1224" s="107"/>
    </row>
    <row r="1225" spans="1:20" s="48" customFormat="1" ht="12.75" customHeight="1">
      <c r="A1225" s="51">
        <v>43769</v>
      </c>
      <c r="B1225" s="45">
        <v>211010</v>
      </c>
      <c r="C1225" s="46">
        <v>211000</v>
      </c>
      <c r="D1225" s="79"/>
      <c r="E1225" s="122">
        <v>1882.84</v>
      </c>
      <c r="F1225" s="746" t="s">
        <v>28</v>
      </c>
      <c r="G1225" s="49">
        <v>211</v>
      </c>
      <c r="H1225" s="50" t="s">
        <v>279</v>
      </c>
      <c r="I1225" s="51">
        <v>43769</v>
      </c>
      <c r="J1225" s="107"/>
      <c r="K1225" s="107"/>
      <c r="L1225" s="107"/>
      <c r="M1225" s="107"/>
    </row>
    <row r="1226" spans="1:20" s="48" customFormat="1" ht="12.75" customHeight="1">
      <c r="A1226" s="51">
        <v>43769</v>
      </c>
      <c r="B1226" s="45">
        <v>211010</v>
      </c>
      <c r="C1226" s="71">
        <v>213100</v>
      </c>
      <c r="D1226" s="79"/>
      <c r="E1226" s="308">
        <v>5.31</v>
      </c>
      <c r="F1226" s="754" t="s">
        <v>516</v>
      </c>
      <c r="G1226" s="169">
        <v>211</v>
      </c>
      <c r="H1226" s="75" t="s">
        <v>342</v>
      </c>
      <c r="I1226" s="76">
        <v>43739</v>
      </c>
      <c r="J1226" s="67"/>
      <c r="K1226" s="120"/>
      <c r="L1226" s="121"/>
      <c r="M1226" s="79"/>
      <c r="N1226" s="79"/>
    </row>
    <row r="1227" spans="1:20" s="48" customFormat="1" ht="12.75" customHeight="1">
      <c r="A1227" s="51">
        <v>43769</v>
      </c>
      <c r="B1227" s="45">
        <v>211010</v>
      </c>
      <c r="C1227" s="71">
        <v>213100</v>
      </c>
      <c r="D1227" s="79"/>
      <c r="E1227" s="63">
        <v>5.31</v>
      </c>
      <c r="F1227" s="754" t="s">
        <v>517</v>
      </c>
      <c r="G1227" s="169">
        <v>211</v>
      </c>
      <c r="H1227" s="75" t="s">
        <v>344</v>
      </c>
      <c r="I1227" s="76">
        <v>43739</v>
      </c>
      <c r="J1227" s="67"/>
      <c r="K1227" s="120"/>
      <c r="L1227" s="121"/>
      <c r="M1227" s="79"/>
      <c r="N1227" s="79"/>
    </row>
    <row r="1228" spans="1:20" s="48" customFormat="1" ht="12.75" customHeight="1">
      <c r="A1228" s="51">
        <v>43769</v>
      </c>
      <c r="B1228" s="45">
        <v>211010</v>
      </c>
      <c r="C1228" s="71">
        <v>538100</v>
      </c>
      <c r="D1228" s="79">
        <v>66</v>
      </c>
      <c r="E1228" s="63"/>
      <c r="F1228" s="602" t="s">
        <v>632</v>
      </c>
      <c r="G1228" s="169">
        <v>211</v>
      </c>
      <c r="H1228" s="75" t="s">
        <v>1232</v>
      </c>
      <c r="I1228" s="76">
        <v>43739</v>
      </c>
      <c r="J1228" s="67"/>
      <c r="K1228" s="120"/>
      <c r="L1228" s="121"/>
      <c r="M1228" s="79"/>
      <c r="N1228" s="79"/>
    </row>
    <row r="1229" spans="1:20" s="48" customFormat="1" ht="12.75" customHeight="1">
      <c r="A1229" s="51">
        <v>43769</v>
      </c>
      <c r="B1229" s="45">
        <v>211010</v>
      </c>
      <c r="C1229" s="71">
        <v>538200</v>
      </c>
      <c r="D1229" s="79">
        <v>6</v>
      </c>
      <c r="E1229" s="63"/>
      <c r="F1229" s="602" t="s">
        <v>631</v>
      </c>
      <c r="G1229" s="169">
        <v>211</v>
      </c>
      <c r="H1229" s="75" t="s">
        <v>288</v>
      </c>
      <c r="I1229" s="76">
        <v>43741</v>
      </c>
      <c r="J1229" s="67"/>
      <c r="N1229" s="79"/>
    </row>
    <row r="1230" spans="1:20" s="48" customFormat="1" ht="12.75" customHeight="1">
      <c r="A1230" s="51">
        <v>43769</v>
      </c>
      <c r="B1230" s="45">
        <v>211010</v>
      </c>
      <c r="C1230" s="71">
        <v>538100</v>
      </c>
      <c r="D1230" s="79">
        <v>66</v>
      </c>
      <c r="E1230" s="63"/>
      <c r="F1230" s="602" t="s">
        <v>632</v>
      </c>
      <c r="G1230" s="169">
        <v>211</v>
      </c>
      <c r="H1230" s="75" t="s">
        <v>292</v>
      </c>
      <c r="I1230" s="76">
        <v>43741</v>
      </c>
      <c r="J1230" s="67"/>
      <c r="N1230" s="79"/>
    </row>
    <row r="1231" spans="1:20" s="64" customFormat="1" ht="12.75" customHeight="1">
      <c r="A1231" s="51">
        <v>43769</v>
      </c>
      <c r="B1231" s="45">
        <v>211010</v>
      </c>
      <c r="C1231" s="71">
        <v>538100</v>
      </c>
      <c r="D1231" s="79">
        <v>51</v>
      </c>
      <c r="E1231" s="308"/>
      <c r="F1231" s="602" t="s">
        <v>632</v>
      </c>
      <c r="G1231" s="169">
        <v>211</v>
      </c>
      <c r="H1231" s="75" t="s">
        <v>293</v>
      </c>
      <c r="I1231" s="76">
        <v>43741</v>
      </c>
      <c r="J1231" s="67"/>
      <c r="K1231" s="120"/>
      <c r="L1231" s="121"/>
      <c r="M1231" s="79"/>
      <c r="N1231" s="79"/>
      <c r="O1231" s="48"/>
      <c r="P1231" s="48"/>
      <c r="Q1231" s="48"/>
      <c r="R1231" s="48"/>
      <c r="S1231" s="48"/>
      <c r="T1231" s="48"/>
    </row>
    <row r="1232" spans="1:20" s="48" customFormat="1" ht="12.75" customHeight="1">
      <c r="A1232" s="51">
        <v>43769</v>
      </c>
      <c r="B1232" s="45">
        <v>211010</v>
      </c>
      <c r="C1232" s="71">
        <v>501221</v>
      </c>
      <c r="D1232" s="79">
        <v>40.01</v>
      </c>
      <c r="E1232" s="63"/>
      <c r="F1232" s="602" t="s">
        <v>39</v>
      </c>
      <c r="G1232" s="169">
        <v>211</v>
      </c>
      <c r="H1232" s="75" t="s">
        <v>294</v>
      </c>
      <c r="I1232" s="76">
        <v>43742</v>
      </c>
      <c r="J1232" s="67"/>
      <c r="K1232" s="120"/>
      <c r="L1232" s="121"/>
      <c r="M1232" s="79"/>
      <c r="N1232" s="79"/>
    </row>
    <row r="1233" spans="1:20" s="48" customFormat="1" ht="12.75" customHeight="1">
      <c r="A1233" s="51">
        <v>43769</v>
      </c>
      <c r="B1233" s="45">
        <v>211010</v>
      </c>
      <c r="C1233" s="71">
        <v>501900</v>
      </c>
      <c r="D1233" s="79">
        <v>10</v>
      </c>
      <c r="E1233" s="63"/>
      <c r="F1233" s="602" t="s">
        <v>1194</v>
      </c>
      <c r="G1233" s="169">
        <v>211</v>
      </c>
      <c r="H1233" s="75" t="s">
        <v>294</v>
      </c>
      <c r="I1233" s="76">
        <v>43742</v>
      </c>
      <c r="J1233" s="67"/>
      <c r="K1233" s="120"/>
      <c r="L1233" s="121"/>
      <c r="M1233" s="79"/>
      <c r="N1233" s="79"/>
    </row>
    <row r="1234" spans="1:20" s="64" customFormat="1" ht="12.75" customHeight="1">
      <c r="A1234" s="51">
        <v>43769</v>
      </c>
      <c r="B1234" s="45">
        <v>211010</v>
      </c>
      <c r="C1234" s="71">
        <v>538100</v>
      </c>
      <c r="D1234" s="79">
        <v>66</v>
      </c>
      <c r="E1234" s="72"/>
      <c r="F1234" s="602" t="s">
        <v>632</v>
      </c>
      <c r="G1234" s="169">
        <v>211</v>
      </c>
      <c r="H1234" s="75" t="s">
        <v>295</v>
      </c>
      <c r="I1234" s="76">
        <v>43745</v>
      </c>
      <c r="J1234" s="67"/>
      <c r="K1234" s="120"/>
      <c r="L1234" s="121"/>
      <c r="M1234" s="79"/>
      <c r="N1234" s="79"/>
      <c r="O1234" s="48"/>
      <c r="P1234" s="48"/>
      <c r="Q1234" s="48"/>
      <c r="R1234" s="48"/>
      <c r="S1234" s="48"/>
      <c r="T1234" s="48"/>
    </row>
    <row r="1235" spans="1:20" s="64" customFormat="1" ht="12.75" customHeight="1">
      <c r="A1235" s="51">
        <v>43769</v>
      </c>
      <c r="B1235" s="45">
        <v>211010</v>
      </c>
      <c r="C1235" s="71">
        <v>501000</v>
      </c>
      <c r="D1235" s="79">
        <v>3.2</v>
      </c>
      <c r="E1235" s="72"/>
      <c r="F1235" s="602" t="s">
        <v>646</v>
      </c>
      <c r="G1235" s="169">
        <v>211</v>
      </c>
      <c r="H1235" s="75" t="s">
        <v>296</v>
      </c>
      <c r="I1235" s="76">
        <v>43745</v>
      </c>
      <c r="J1235" s="67"/>
      <c r="K1235" s="120"/>
      <c r="L1235" s="121"/>
      <c r="M1235" s="79"/>
      <c r="N1235" s="79"/>
      <c r="O1235" s="48"/>
      <c r="P1235" s="48"/>
      <c r="Q1235" s="48"/>
      <c r="R1235" s="48"/>
      <c r="S1235" s="48"/>
      <c r="T1235" s="48"/>
    </row>
    <row r="1236" spans="1:20" s="64" customFormat="1" ht="12.75" customHeight="1">
      <c r="A1236" s="51">
        <v>43769</v>
      </c>
      <c r="B1236" s="45">
        <v>211010</v>
      </c>
      <c r="C1236" s="71">
        <v>501222</v>
      </c>
      <c r="D1236" s="79">
        <v>43.2</v>
      </c>
      <c r="E1236" s="308"/>
      <c r="F1236" s="602" t="s">
        <v>1185</v>
      </c>
      <c r="G1236" s="169">
        <v>211</v>
      </c>
      <c r="H1236" s="75" t="s">
        <v>297</v>
      </c>
      <c r="I1236" s="76">
        <v>43746</v>
      </c>
      <c r="J1236" s="67"/>
      <c r="N1236" s="79"/>
      <c r="O1236" s="48"/>
      <c r="P1236" s="48"/>
      <c r="Q1236" s="48"/>
      <c r="R1236" s="48"/>
      <c r="S1236" s="48"/>
      <c r="T1236" s="48"/>
    </row>
    <row r="1237" spans="1:20" s="48" customFormat="1" ht="12.75" customHeight="1">
      <c r="A1237" s="51">
        <v>43769</v>
      </c>
      <c r="B1237" s="45">
        <v>211010</v>
      </c>
      <c r="C1237" s="71">
        <v>501900</v>
      </c>
      <c r="D1237" s="79">
        <v>10.8</v>
      </c>
      <c r="E1237" s="72"/>
      <c r="F1237" s="602" t="s">
        <v>1192</v>
      </c>
      <c r="G1237" s="169">
        <v>211</v>
      </c>
      <c r="H1237" s="75" t="s">
        <v>297</v>
      </c>
      <c r="I1237" s="76">
        <v>43746</v>
      </c>
      <c r="J1237" s="67"/>
      <c r="N1237" s="79"/>
    </row>
    <row r="1238" spans="1:20" s="48" customFormat="1" ht="12.75" customHeight="1">
      <c r="A1238" s="51">
        <v>43769</v>
      </c>
      <c r="B1238" s="45">
        <v>211010</v>
      </c>
      <c r="C1238" s="71">
        <v>538200</v>
      </c>
      <c r="D1238" s="79">
        <v>8</v>
      </c>
      <c r="E1238" s="63"/>
      <c r="F1238" s="602" t="s">
        <v>631</v>
      </c>
      <c r="G1238" s="169">
        <v>211</v>
      </c>
      <c r="H1238" s="75" t="s">
        <v>298</v>
      </c>
      <c r="I1238" s="67">
        <v>43747</v>
      </c>
      <c r="J1238" s="67"/>
      <c r="K1238" s="120"/>
      <c r="L1238" s="121"/>
      <c r="M1238" s="79"/>
      <c r="N1238" s="79"/>
    </row>
    <row r="1239" spans="1:20" s="48" customFormat="1" ht="12.75" customHeight="1">
      <c r="A1239" s="51">
        <v>43769</v>
      </c>
      <c r="B1239" s="45">
        <v>211010</v>
      </c>
      <c r="C1239" s="71">
        <v>501000</v>
      </c>
      <c r="D1239" s="79">
        <v>43.4</v>
      </c>
      <c r="E1239" s="63"/>
      <c r="F1239" s="602" t="s">
        <v>518</v>
      </c>
      <c r="G1239" s="169">
        <v>211</v>
      </c>
      <c r="H1239" s="75" t="s">
        <v>299</v>
      </c>
      <c r="I1239" s="67">
        <v>43748</v>
      </c>
      <c r="J1239" s="67"/>
      <c r="K1239" s="120"/>
      <c r="L1239" s="121"/>
      <c r="M1239" s="79"/>
      <c r="N1239" s="79"/>
    </row>
    <row r="1240" spans="1:20" s="48" customFormat="1" ht="12.75" customHeight="1">
      <c r="A1240" s="51">
        <v>43769</v>
      </c>
      <c r="B1240" s="45">
        <v>211010</v>
      </c>
      <c r="C1240" s="71">
        <v>366000</v>
      </c>
      <c r="D1240" s="79">
        <v>1036.58</v>
      </c>
      <c r="E1240" s="72"/>
      <c r="F1240" s="756" t="s">
        <v>528</v>
      </c>
      <c r="G1240" s="169">
        <v>211</v>
      </c>
      <c r="H1240" s="75" t="s">
        <v>276</v>
      </c>
      <c r="I1240" s="67">
        <v>43748</v>
      </c>
      <c r="J1240" s="67"/>
      <c r="K1240" s="120"/>
      <c r="L1240" s="121"/>
      <c r="M1240" s="79"/>
      <c r="N1240" s="79"/>
    </row>
    <row r="1241" spans="1:20" s="48" customFormat="1" ht="12.75" customHeight="1">
      <c r="A1241" s="51">
        <v>43769</v>
      </c>
      <c r="B1241" s="45">
        <v>211010</v>
      </c>
      <c r="C1241" s="71">
        <v>538200</v>
      </c>
      <c r="D1241" s="79">
        <v>8</v>
      </c>
      <c r="E1241" s="308"/>
      <c r="F1241" s="602" t="s">
        <v>631</v>
      </c>
      <c r="G1241" s="169">
        <v>211</v>
      </c>
      <c r="H1241" s="75" t="s">
        <v>304</v>
      </c>
      <c r="I1241" s="67">
        <v>43753</v>
      </c>
      <c r="J1241" s="67"/>
      <c r="K1241" s="120"/>
      <c r="L1241" s="121"/>
      <c r="M1241" s="79"/>
      <c r="N1241" s="79"/>
    </row>
    <row r="1242" spans="1:20" s="48" customFormat="1" ht="12.75" customHeight="1">
      <c r="A1242" s="51">
        <v>43769</v>
      </c>
      <c r="B1242" s="45">
        <v>211010</v>
      </c>
      <c r="C1242" s="71">
        <v>518000</v>
      </c>
      <c r="D1242" s="79">
        <v>2.2000000000000002</v>
      </c>
      <c r="E1242" s="72"/>
      <c r="F1242" s="602" t="s">
        <v>50</v>
      </c>
      <c r="G1242" s="169">
        <v>211</v>
      </c>
      <c r="H1242" s="75" t="s">
        <v>306</v>
      </c>
      <c r="I1242" s="67">
        <v>43754</v>
      </c>
      <c r="J1242" s="67"/>
      <c r="K1242" s="120"/>
      <c r="L1242" s="121"/>
      <c r="M1242" s="79"/>
      <c r="N1242" s="79"/>
    </row>
    <row r="1243" spans="1:20" s="48" customFormat="1" ht="12.75" customHeight="1">
      <c r="A1243" s="51">
        <v>43769</v>
      </c>
      <c r="B1243" s="45">
        <v>211010</v>
      </c>
      <c r="C1243" s="71">
        <v>518000</v>
      </c>
      <c r="D1243" s="79">
        <v>1.55</v>
      </c>
      <c r="E1243" s="72"/>
      <c r="F1243" s="602" t="s">
        <v>50</v>
      </c>
      <c r="G1243" s="169">
        <v>211</v>
      </c>
      <c r="H1243" s="75" t="s">
        <v>1233</v>
      </c>
      <c r="I1243" s="67">
        <v>43754</v>
      </c>
      <c r="J1243" s="67"/>
      <c r="K1243" s="120"/>
      <c r="L1243" s="121"/>
      <c r="M1243" s="79"/>
      <c r="N1243" s="79"/>
      <c r="P1243" s="123"/>
      <c r="Q1243" s="79"/>
      <c r="R1243" s="26"/>
    </row>
    <row r="1244" spans="1:20" s="48" customFormat="1" ht="12.75" customHeight="1">
      <c r="A1244" s="51">
        <v>43769</v>
      </c>
      <c r="B1244" s="45">
        <v>211010</v>
      </c>
      <c r="C1244" s="71">
        <v>538200</v>
      </c>
      <c r="D1244" s="79">
        <v>16</v>
      </c>
      <c r="E1244" s="308"/>
      <c r="F1244" s="602" t="s">
        <v>631</v>
      </c>
      <c r="G1244" s="169">
        <v>211</v>
      </c>
      <c r="H1244" s="75" t="s">
        <v>308</v>
      </c>
      <c r="I1244" s="67">
        <v>43755</v>
      </c>
      <c r="J1244" s="67"/>
      <c r="K1244" s="120"/>
      <c r="L1244" s="121"/>
      <c r="M1244" s="79"/>
      <c r="N1244" s="79"/>
      <c r="P1244" s="123"/>
      <c r="Q1244" s="79"/>
      <c r="R1244" s="26"/>
    </row>
    <row r="1245" spans="1:20" s="64" customFormat="1" ht="12.75" customHeight="1">
      <c r="A1245" s="51">
        <v>43769</v>
      </c>
      <c r="B1245" s="45">
        <v>211010</v>
      </c>
      <c r="C1245" s="71">
        <v>538100</v>
      </c>
      <c r="D1245" s="79">
        <v>51</v>
      </c>
      <c r="E1245" s="63"/>
      <c r="F1245" s="602" t="s">
        <v>632</v>
      </c>
      <c r="G1245" s="169">
        <v>211</v>
      </c>
      <c r="H1245" s="75" t="s">
        <v>309</v>
      </c>
      <c r="I1245" s="67">
        <v>43759</v>
      </c>
      <c r="J1245" s="67"/>
      <c r="K1245" s="120"/>
      <c r="L1245" s="121"/>
      <c r="M1245" s="79"/>
      <c r="N1245" s="79"/>
      <c r="O1245" s="48"/>
      <c r="P1245" s="48"/>
      <c r="Q1245" s="48"/>
      <c r="R1245" s="48"/>
      <c r="S1245" s="48"/>
      <c r="T1245" s="48"/>
    </row>
    <row r="1246" spans="1:20" s="48" customFormat="1" ht="12.75" customHeight="1">
      <c r="A1246" s="51">
        <v>43769</v>
      </c>
      <c r="B1246" s="45">
        <v>211010</v>
      </c>
      <c r="C1246" s="71">
        <v>538200</v>
      </c>
      <c r="D1246" s="79">
        <v>8</v>
      </c>
      <c r="E1246" s="63"/>
      <c r="F1246" s="602" t="s">
        <v>631</v>
      </c>
      <c r="G1246" s="169">
        <v>211</v>
      </c>
      <c r="H1246" s="75" t="s">
        <v>311</v>
      </c>
      <c r="I1246" s="67">
        <v>43761</v>
      </c>
      <c r="J1246" s="67"/>
      <c r="K1246" s="120"/>
      <c r="L1246" s="121"/>
      <c r="M1246" s="79"/>
      <c r="N1246" s="79"/>
    </row>
    <row r="1247" spans="1:20" s="48" customFormat="1" ht="12.75" customHeight="1">
      <c r="A1247" s="51">
        <v>43769</v>
      </c>
      <c r="B1247" s="45">
        <v>211010</v>
      </c>
      <c r="C1247" s="71">
        <v>538200</v>
      </c>
      <c r="D1247" s="79">
        <v>15</v>
      </c>
      <c r="E1247" s="308"/>
      <c r="F1247" s="602" t="s">
        <v>631</v>
      </c>
      <c r="G1247" s="169">
        <v>211</v>
      </c>
      <c r="H1247" s="75" t="s">
        <v>312</v>
      </c>
      <c r="I1247" s="67">
        <v>43762</v>
      </c>
      <c r="J1247" s="67"/>
      <c r="K1247" s="120"/>
      <c r="L1247" s="121"/>
      <c r="M1247" s="79"/>
      <c r="N1247" s="79"/>
    </row>
    <row r="1248" spans="1:20" s="48" customFormat="1" ht="12.75" customHeight="1">
      <c r="A1248" s="51">
        <v>43769</v>
      </c>
      <c r="B1248" s="45">
        <v>211010</v>
      </c>
      <c r="C1248" s="71">
        <v>538100</v>
      </c>
      <c r="D1248" s="79">
        <v>33</v>
      </c>
      <c r="E1248" s="72"/>
      <c r="F1248" s="602" t="s">
        <v>632</v>
      </c>
      <c r="G1248" s="169">
        <v>211</v>
      </c>
      <c r="H1248" s="75" t="s">
        <v>313</v>
      </c>
      <c r="I1248" s="67">
        <v>43762</v>
      </c>
      <c r="J1248" s="67"/>
      <c r="K1248" s="98">
        <v>46</v>
      </c>
      <c r="L1248" s="98">
        <f>K1248*80%</f>
        <v>36.800000000000004</v>
      </c>
      <c r="M1248" s="98">
        <f>K1248*20%</f>
        <v>9.2000000000000011</v>
      </c>
      <c r="N1248" s="79"/>
    </row>
    <row r="1249" spans="1:15" s="48" customFormat="1" ht="12.75" customHeight="1">
      <c r="A1249" s="51">
        <v>43769</v>
      </c>
      <c r="B1249" s="45">
        <v>211010</v>
      </c>
      <c r="C1249" s="71">
        <v>538100</v>
      </c>
      <c r="D1249" s="79">
        <v>66</v>
      </c>
      <c r="E1249" s="72"/>
      <c r="F1249" s="602" t="s">
        <v>632</v>
      </c>
      <c r="G1249" s="169">
        <v>211</v>
      </c>
      <c r="H1249" s="75" t="s">
        <v>314</v>
      </c>
      <c r="I1249" s="67">
        <v>43762</v>
      </c>
      <c r="J1249" s="67"/>
      <c r="K1249" s="119"/>
      <c r="L1249" s="79"/>
      <c r="M1249" s="135">
        <f>SUM(L1248:M1248)</f>
        <v>46.000000000000007</v>
      </c>
      <c r="N1249" s="79"/>
    </row>
    <row r="1250" spans="1:15" s="48" customFormat="1" ht="12.75" customHeight="1">
      <c r="A1250" s="51">
        <v>43769</v>
      </c>
      <c r="B1250" s="45">
        <v>211010</v>
      </c>
      <c r="C1250" s="71">
        <v>501000</v>
      </c>
      <c r="D1250" s="79">
        <v>12.89</v>
      </c>
      <c r="E1250" s="72"/>
      <c r="F1250" s="602" t="s">
        <v>518</v>
      </c>
      <c r="G1250" s="169">
        <v>211</v>
      </c>
      <c r="H1250" s="75" t="s">
        <v>1234</v>
      </c>
      <c r="I1250" s="67">
        <v>43762</v>
      </c>
      <c r="J1250" s="67"/>
      <c r="K1250" s="120"/>
      <c r="L1250" s="121"/>
      <c r="M1250" s="79"/>
      <c r="N1250" s="79"/>
    </row>
    <row r="1251" spans="1:15" s="48" customFormat="1" ht="12.75" customHeight="1">
      <c r="A1251" s="51">
        <v>43769</v>
      </c>
      <c r="B1251" s="45">
        <v>211010</v>
      </c>
      <c r="C1251" s="71">
        <v>501222</v>
      </c>
      <c r="D1251" s="79">
        <v>44.81</v>
      </c>
      <c r="E1251" s="308"/>
      <c r="F1251" s="602" t="s">
        <v>1185</v>
      </c>
      <c r="G1251" s="169">
        <v>211</v>
      </c>
      <c r="H1251" s="50" t="s">
        <v>315</v>
      </c>
      <c r="I1251" s="51">
        <v>43762</v>
      </c>
      <c r="J1251" s="67"/>
      <c r="K1251" s="120"/>
      <c r="L1251" s="121"/>
      <c r="M1251" s="79"/>
      <c r="N1251" s="79"/>
    </row>
    <row r="1252" spans="1:15" s="48" customFormat="1" ht="12.75" customHeight="1">
      <c r="A1252" s="51">
        <v>43769</v>
      </c>
      <c r="B1252" s="45">
        <v>211010</v>
      </c>
      <c r="C1252" s="71">
        <v>501900</v>
      </c>
      <c r="D1252" s="79">
        <v>11.2</v>
      </c>
      <c r="E1252" s="72"/>
      <c r="F1252" s="602" t="s">
        <v>1192</v>
      </c>
      <c r="G1252" s="169">
        <v>211</v>
      </c>
      <c r="H1252" s="50" t="s">
        <v>315</v>
      </c>
      <c r="I1252" s="51">
        <v>43762</v>
      </c>
      <c r="J1252" s="67"/>
      <c r="K1252" s="120"/>
      <c r="L1252" s="121"/>
      <c r="M1252" s="79"/>
      <c r="N1252" s="79"/>
    </row>
    <row r="1253" spans="1:15" s="48" customFormat="1" ht="12.75" customHeight="1">
      <c r="A1253" s="51">
        <v>43769</v>
      </c>
      <c r="B1253" s="45">
        <v>211010</v>
      </c>
      <c r="C1253" s="71">
        <v>538100</v>
      </c>
      <c r="D1253" s="79">
        <v>66</v>
      </c>
      <c r="E1253" s="72"/>
      <c r="F1253" s="602" t="s">
        <v>632</v>
      </c>
      <c r="G1253" s="169">
        <v>211</v>
      </c>
      <c r="H1253" s="75" t="s">
        <v>316</v>
      </c>
      <c r="I1253" s="76">
        <v>43763</v>
      </c>
      <c r="J1253" s="67"/>
      <c r="K1253" s="120"/>
      <c r="L1253" s="121"/>
      <c r="M1253" s="79"/>
      <c r="N1253" s="79"/>
    </row>
    <row r="1254" spans="1:15" s="48" customFormat="1" ht="12.75" customHeight="1">
      <c r="A1254" s="51">
        <v>43769</v>
      </c>
      <c r="B1254" s="45">
        <v>211010</v>
      </c>
      <c r="C1254" s="71">
        <v>538100</v>
      </c>
      <c r="D1254" s="79">
        <v>51</v>
      </c>
      <c r="E1254" s="72"/>
      <c r="F1254" s="602" t="s">
        <v>632</v>
      </c>
      <c r="G1254" s="169">
        <v>211</v>
      </c>
      <c r="H1254" s="75" t="s">
        <v>317</v>
      </c>
      <c r="I1254" s="76">
        <v>43763</v>
      </c>
      <c r="J1254" s="67"/>
      <c r="K1254" s="120"/>
      <c r="L1254" s="121"/>
      <c r="M1254" s="79"/>
      <c r="N1254" s="79"/>
    </row>
    <row r="1255" spans="1:15" s="48" customFormat="1" ht="12.75" customHeight="1">
      <c r="A1255" s="51">
        <v>43769</v>
      </c>
      <c r="B1255" s="45">
        <v>211010</v>
      </c>
      <c r="C1255" s="71">
        <v>602000</v>
      </c>
      <c r="D1255" s="79"/>
      <c r="E1255" s="72">
        <v>40</v>
      </c>
      <c r="F1255" s="602" t="s">
        <v>756</v>
      </c>
      <c r="G1255" s="169">
        <v>211</v>
      </c>
      <c r="H1255" s="75" t="s">
        <v>1235</v>
      </c>
      <c r="I1255" s="76">
        <v>43766</v>
      </c>
      <c r="J1255" s="67"/>
      <c r="K1255" s="120"/>
      <c r="L1255" s="121"/>
      <c r="M1255" s="79"/>
      <c r="N1255" s="79"/>
    </row>
    <row r="1256" spans="1:15" s="48" customFormat="1" ht="12.75" customHeight="1">
      <c r="A1256" s="51">
        <v>43769</v>
      </c>
      <c r="B1256" s="45">
        <v>211010</v>
      </c>
      <c r="C1256" s="71">
        <v>501221</v>
      </c>
      <c r="D1256" s="79">
        <v>36.799999999999997</v>
      </c>
      <c r="E1256" s="72"/>
      <c r="F1256" s="602" t="s">
        <v>1236</v>
      </c>
      <c r="G1256" s="169">
        <v>211</v>
      </c>
      <c r="H1256" s="75" t="s">
        <v>343</v>
      </c>
      <c r="I1256" s="76">
        <v>43768</v>
      </c>
      <c r="J1256" s="67"/>
      <c r="K1256" s="120"/>
      <c r="L1256" s="121"/>
      <c r="M1256" s="79"/>
      <c r="N1256" s="79"/>
    </row>
    <row r="1257" spans="1:15" s="48" customFormat="1" ht="12.75" customHeight="1">
      <c r="A1257" s="51">
        <v>43769</v>
      </c>
      <c r="B1257" s="45">
        <v>211010</v>
      </c>
      <c r="C1257" s="71">
        <v>501900</v>
      </c>
      <c r="D1257" s="79">
        <v>9.1999999999999993</v>
      </c>
      <c r="E1257" s="72"/>
      <c r="F1257" s="602" t="s">
        <v>1237</v>
      </c>
      <c r="G1257" s="169">
        <v>211</v>
      </c>
      <c r="H1257" s="75" t="s">
        <v>343</v>
      </c>
      <c r="I1257" s="76">
        <v>43768</v>
      </c>
      <c r="J1257" s="67"/>
      <c r="K1257" s="120"/>
      <c r="L1257" s="121"/>
      <c r="M1257" s="79"/>
      <c r="N1257" s="79"/>
    </row>
    <row r="1258" spans="1:15" s="59" customFormat="1" ht="12.75" customHeight="1">
      <c r="A1258" s="51">
        <v>43769</v>
      </c>
      <c r="B1258" s="109">
        <v>3010</v>
      </c>
      <c r="C1258" s="25">
        <v>527100</v>
      </c>
      <c r="D1258" s="8">
        <v>13.2</v>
      </c>
      <c r="E1258" s="8"/>
      <c r="F1258" s="748" t="s">
        <v>87</v>
      </c>
      <c r="G1258" s="55">
        <v>213</v>
      </c>
      <c r="H1258" s="50" t="s">
        <v>972</v>
      </c>
      <c r="I1258" s="51">
        <v>43739</v>
      </c>
      <c r="L1258" s="64"/>
      <c r="M1258" s="64"/>
    </row>
    <row r="1259" spans="1:15" s="59" customFormat="1" ht="12.75" customHeight="1">
      <c r="A1259" s="51">
        <v>43769</v>
      </c>
      <c r="B1259" s="109">
        <v>3010</v>
      </c>
      <c r="C1259" s="25">
        <v>213100</v>
      </c>
      <c r="D1259" s="8"/>
      <c r="E1259" s="8">
        <v>13.2</v>
      </c>
      <c r="F1259" s="748" t="s">
        <v>87</v>
      </c>
      <c r="G1259" s="55">
        <v>527</v>
      </c>
      <c r="H1259" s="50" t="s">
        <v>972</v>
      </c>
      <c r="I1259" s="51">
        <v>43739</v>
      </c>
      <c r="L1259" s="64"/>
      <c r="M1259" s="64"/>
    </row>
    <row r="1260" spans="1:15" s="59" customFormat="1" ht="12.75" customHeight="1">
      <c r="A1260" s="51">
        <v>43769</v>
      </c>
      <c r="B1260" s="109">
        <v>3010</v>
      </c>
      <c r="C1260" s="25">
        <v>472000</v>
      </c>
      <c r="D1260" s="8">
        <v>0.18</v>
      </c>
      <c r="E1260" s="8"/>
      <c r="F1260" s="748" t="s">
        <v>88</v>
      </c>
      <c r="G1260" s="55">
        <v>213</v>
      </c>
      <c r="H1260" s="50" t="s">
        <v>972</v>
      </c>
      <c r="I1260" s="51">
        <v>43739</v>
      </c>
    </row>
    <row r="1261" spans="1:15" s="59" customFormat="1" ht="12.75" customHeight="1">
      <c r="A1261" s="51">
        <v>43769</v>
      </c>
      <c r="B1261" s="109">
        <v>3010</v>
      </c>
      <c r="C1261" s="25">
        <v>213100</v>
      </c>
      <c r="D1261" s="8"/>
      <c r="E1261" s="8">
        <v>0.18</v>
      </c>
      <c r="F1261" s="748" t="s">
        <v>88</v>
      </c>
      <c r="G1261" s="55">
        <v>472</v>
      </c>
      <c r="H1261" s="50" t="s">
        <v>972</v>
      </c>
      <c r="I1261" s="51">
        <v>43739</v>
      </c>
    </row>
    <row r="1262" spans="1:15" s="59" customFormat="1" ht="12.75" customHeight="1">
      <c r="A1262" s="51">
        <v>43769</v>
      </c>
      <c r="B1262" s="109">
        <v>3010</v>
      </c>
      <c r="C1262" s="46">
        <v>82000</v>
      </c>
      <c r="D1262" s="107"/>
      <c r="E1262" s="107">
        <v>379</v>
      </c>
      <c r="F1262" s="750" t="s">
        <v>63</v>
      </c>
      <c r="G1262" s="49">
        <v>551</v>
      </c>
      <c r="H1262" s="50" t="s">
        <v>278</v>
      </c>
      <c r="I1262" s="51">
        <v>43769</v>
      </c>
      <c r="J1262" s="67"/>
      <c r="K1262" s="120"/>
      <c r="L1262" s="121"/>
      <c r="M1262" s="79"/>
      <c r="N1262" s="79"/>
      <c r="O1262" s="48"/>
    </row>
    <row r="1263" spans="1:15" s="59" customFormat="1" ht="12.75" customHeight="1">
      <c r="A1263" s="51">
        <v>43769</v>
      </c>
      <c r="B1263" s="109">
        <v>3010</v>
      </c>
      <c r="C1263" s="46">
        <v>551000</v>
      </c>
      <c r="D1263" s="107">
        <v>303.2</v>
      </c>
      <c r="E1263" s="107"/>
      <c r="F1263" s="750" t="s">
        <v>64</v>
      </c>
      <c r="G1263" s="49">
        <v>82</v>
      </c>
      <c r="H1263" s="50" t="s">
        <v>278</v>
      </c>
      <c r="I1263" s="51">
        <v>43769</v>
      </c>
      <c r="J1263" s="118"/>
    </row>
    <row r="1264" spans="1:15" s="59" customFormat="1" ht="12.75" customHeight="1">
      <c r="A1264" s="51">
        <v>43769</v>
      </c>
      <c r="B1264" s="109">
        <v>3010</v>
      </c>
      <c r="C1264" s="46">
        <v>551900</v>
      </c>
      <c r="D1264" s="107">
        <v>75.8</v>
      </c>
      <c r="E1264" s="107"/>
      <c r="F1264" s="750" t="s">
        <v>65</v>
      </c>
      <c r="G1264" s="49">
        <v>82</v>
      </c>
      <c r="H1264" s="50" t="s">
        <v>278</v>
      </c>
      <c r="I1264" s="51">
        <v>43769</v>
      </c>
      <c r="J1264" s="118"/>
    </row>
    <row r="1265" spans="1:17" s="59" customFormat="1" ht="12.75" customHeight="1">
      <c r="A1265" s="51">
        <v>43769</v>
      </c>
      <c r="B1265" s="109">
        <v>3010</v>
      </c>
      <c r="C1265" s="46">
        <v>82000</v>
      </c>
      <c r="D1265" s="107"/>
      <c r="E1265" s="107">
        <v>36</v>
      </c>
      <c r="F1265" s="750" t="s">
        <v>1275</v>
      </c>
      <c r="G1265" s="49">
        <v>551</v>
      </c>
      <c r="H1265" s="50" t="s">
        <v>278</v>
      </c>
      <c r="I1265" s="51">
        <v>43769</v>
      </c>
      <c r="J1265" s="118"/>
    </row>
    <row r="1266" spans="1:17" s="59" customFormat="1" ht="12.75" customHeight="1">
      <c r="A1266" s="51">
        <v>43769</v>
      </c>
      <c r="B1266" s="109">
        <v>3010</v>
      </c>
      <c r="C1266" s="46">
        <v>551000</v>
      </c>
      <c r="D1266" s="107">
        <v>36</v>
      </c>
      <c r="E1266" s="107"/>
      <c r="F1266" s="750" t="s">
        <v>1275</v>
      </c>
      <c r="G1266" s="49">
        <v>82</v>
      </c>
      <c r="H1266" s="50" t="s">
        <v>278</v>
      </c>
      <c r="I1266" s="51">
        <v>43769</v>
      </c>
      <c r="J1266" s="118"/>
    </row>
    <row r="1267" spans="1:17" s="77" customFormat="1" ht="12.75" customHeight="1">
      <c r="A1267" s="51">
        <v>43769</v>
      </c>
      <c r="B1267" s="109">
        <v>3010</v>
      </c>
      <c r="C1267" s="46">
        <v>321100</v>
      </c>
      <c r="D1267" s="107"/>
      <c r="E1267" s="107">
        <v>249.55</v>
      </c>
      <c r="F1267" s="738" t="s">
        <v>552</v>
      </c>
      <c r="G1267" s="55">
        <v>518</v>
      </c>
      <c r="H1267" s="50" t="s">
        <v>278</v>
      </c>
      <c r="I1267" s="51">
        <v>43753</v>
      </c>
      <c r="J1267" s="133"/>
    </row>
    <row r="1268" spans="1:17" s="77" customFormat="1" ht="12.75" customHeight="1">
      <c r="A1268" s="51">
        <v>43769</v>
      </c>
      <c r="B1268" s="109">
        <v>3010</v>
      </c>
      <c r="C1268" s="46">
        <v>518100</v>
      </c>
      <c r="D1268" s="107">
        <v>249.55</v>
      </c>
      <c r="E1268" s="107"/>
      <c r="F1268" s="738" t="s">
        <v>553</v>
      </c>
      <c r="G1268" s="55">
        <v>321</v>
      </c>
      <c r="H1268" s="50" t="s">
        <v>278</v>
      </c>
      <c r="I1268" s="51">
        <v>43753</v>
      </c>
      <c r="J1268" s="133"/>
    </row>
    <row r="1269" spans="1:17" s="224" customFormat="1" ht="12.75" customHeight="1">
      <c r="A1269" s="218"/>
      <c r="B1269" s="216"/>
      <c r="C1269" s="219"/>
      <c r="D1269" s="208">
        <f>SUM(D1142:D1268)</f>
        <v>22756.97</v>
      </c>
      <c r="E1269" s="208">
        <f>SUM(E1142:E1268)</f>
        <v>22756.970000000005</v>
      </c>
      <c r="F1269" s="751">
        <f>D1269-E1269</f>
        <v>0</v>
      </c>
      <c r="G1269" s="220"/>
      <c r="H1269" s="221"/>
      <c r="I1269" s="218"/>
      <c r="J1269" s="226"/>
    </row>
    <row r="1270" spans="1:17" s="224" customFormat="1" ht="12.75" customHeight="1">
      <c r="A1270" s="218"/>
      <c r="B1270" s="216"/>
      <c r="C1270" s="219"/>
      <c r="D1270" s="22"/>
      <c r="E1270" s="22"/>
      <c r="F1270" s="758"/>
      <c r="G1270" s="220"/>
      <c r="H1270" s="221"/>
      <c r="I1270" s="218"/>
      <c r="J1270" s="226"/>
    </row>
    <row r="1271" spans="1:17" s="228" customFormat="1" ht="12.75" customHeight="1">
      <c r="A1271" s="167" t="s">
        <v>480</v>
      </c>
      <c r="B1271" s="216"/>
      <c r="C1271" s="219"/>
      <c r="D1271" s="225"/>
      <c r="E1271" s="225"/>
      <c r="F1271" s="759"/>
      <c r="G1271" s="220"/>
      <c r="H1271" s="221"/>
      <c r="I1271" s="218"/>
      <c r="J1271" s="227"/>
      <c r="K1271" s="224"/>
      <c r="L1271" s="224"/>
      <c r="M1271" s="224"/>
      <c r="N1271" s="224"/>
    </row>
    <row r="1272" spans="1:17" s="48" customFormat="1" ht="12.75" customHeight="1">
      <c r="A1272" s="51">
        <v>43799</v>
      </c>
      <c r="B1272" s="114" t="s">
        <v>1123</v>
      </c>
      <c r="C1272" s="46">
        <v>311000</v>
      </c>
      <c r="D1272" s="107">
        <v>1000</v>
      </c>
      <c r="E1272" s="107"/>
      <c r="F1272" s="740" t="s">
        <v>1155</v>
      </c>
      <c r="G1272" s="49">
        <v>602</v>
      </c>
      <c r="H1272" s="50" t="s">
        <v>1123</v>
      </c>
      <c r="I1272" s="51">
        <v>43799</v>
      </c>
      <c r="J1272" s="52"/>
    </row>
    <row r="1273" spans="1:17" s="48" customFormat="1" ht="12.75" customHeight="1">
      <c r="A1273" s="51">
        <v>43799</v>
      </c>
      <c r="B1273" s="114" t="s">
        <v>1123</v>
      </c>
      <c r="C1273" s="46">
        <v>602000</v>
      </c>
      <c r="D1273" s="107"/>
      <c r="E1273" s="107">
        <v>1000</v>
      </c>
      <c r="F1273" s="740" t="s">
        <v>1155</v>
      </c>
      <c r="G1273" s="55">
        <v>311</v>
      </c>
      <c r="H1273" s="50" t="s">
        <v>1123</v>
      </c>
      <c r="I1273" s="51">
        <v>43799</v>
      </c>
      <c r="J1273" s="52"/>
      <c r="K1273" s="116"/>
      <c r="L1273" s="111"/>
      <c r="M1273" s="111"/>
      <c r="N1273" s="112"/>
      <c r="O1273" s="113"/>
      <c r="P1273" s="29"/>
      <c r="Q1273" s="99"/>
    </row>
    <row r="1274" spans="1:17" s="48" customFormat="1" ht="12.75" customHeight="1">
      <c r="A1274" s="51">
        <v>43799</v>
      </c>
      <c r="B1274" s="114" t="s">
        <v>1124</v>
      </c>
      <c r="C1274" s="46">
        <v>311000</v>
      </c>
      <c r="D1274" s="107">
        <v>300</v>
      </c>
      <c r="E1274" s="107"/>
      <c r="F1274" s="740" t="s">
        <v>1156</v>
      </c>
      <c r="G1274" s="49">
        <v>602</v>
      </c>
      <c r="H1274" s="50" t="s">
        <v>1124</v>
      </c>
      <c r="I1274" s="51">
        <v>43830</v>
      </c>
      <c r="J1274" s="52"/>
    </row>
    <row r="1275" spans="1:17" s="48" customFormat="1" ht="12.75" customHeight="1">
      <c r="A1275" s="51">
        <v>43799</v>
      </c>
      <c r="B1275" s="114" t="s">
        <v>1124</v>
      </c>
      <c r="C1275" s="46">
        <v>324000</v>
      </c>
      <c r="D1275" s="107">
        <v>1000</v>
      </c>
      <c r="E1275" s="107"/>
      <c r="F1275" s="740" t="s">
        <v>1156</v>
      </c>
      <c r="G1275" s="49">
        <v>602</v>
      </c>
      <c r="H1275" s="50" t="s">
        <v>1124</v>
      </c>
      <c r="I1275" s="51">
        <v>43830</v>
      </c>
      <c r="J1275" s="52"/>
    </row>
    <row r="1276" spans="1:17" s="48" customFormat="1" ht="12.75" customHeight="1">
      <c r="A1276" s="51">
        <v>43799</v>
      </c>
      <c r="B1276" s="114" t="s">
        <v>1124</v>
      </c>
      <c r="C1276" s="46">
        <v>602000</v>
      </c>
      <c r="D1276" s="107"/>
      <c r="E1276" s="107">
        <v>1300</v>
      </c>
      <c r="F1276" s="740" t="s">
        <v>1156</v>
      </c>
      <c r="G1276" s="49">
        <v>311</v>
      </c>
      <c r="H1276" s="50" t="s">
        <v>1124</v>
      </c>
      <c r="I1276" s="51">
        <v>43830</v>
      </c>
      <c r="J1276" s="52"/>
    </row>
    <row r="1277" spans="1:17" s="48" customFormat="1" ht="12.75" customHeight="1">
      <c r="A1277" s="51">
        <v>43799</v>
      </c>
      <c r="B1277" s="109">
        <v>192097</v>
      </c>
      <c r="C1277" s="46">
        <v>321000</v>
      </c>
      <c r="D1277" s="107"/>
      <c r="E1277" s="107">
        <v>13.6</v>
      </c>
      <c r="F1277" s="738" t="s">
        <v>27</v>
      </c>
      <c r="G1277" s="55">
        <v>379</v>
      </c>
      <c r="H1277" s="50" t="s">
        <v>1055</v>
      </c>
      <c r="I1277" s="51">
        <v>43805</v>
      </c>
      <c r="J1277" s="52"/>
      <c r="K1277" s="116"/>
      <c r="L1277" s="111"/>
      <c r="M1277" s="111"/>
      <c r="N1277" s="112"/>
      <c r="O1277" s="113"/>
      <c r="P1277" s="29"/>
      <c r="Q1277" s="99"/>
    </row>
    <row r="1278" spans="1:17" s="48" customFormat="1" ht="12.75" customHeight="1">
      <c r="A1278" s="51">
        <v>43799</v>
      </c>
      <c r="B1278" s="109">
        <v>192097</v>
      </c>
      <c r="C1278" s="46">
        <v>379100</v>
      </c>
      <c r="D1278" s="107">
        <v>6.5</v>
      </c>
      <c r="E1278" s="107"/>
      <c r="F1278" s="738" t="s">
        <v>1292</v>
      </c>
      <c r="G1278" s="55">
        <v>321</v>
      </c>
      <c r="H1278" s="50" t="s">
        <v>1055</v>
      </c>
      <c r="I1278" s="51">
        <v>43805</v>
      </c>
      <c r="J1278" s="52"/>
      <c r="K1278" s="116"/>
      <c r="L1278" s="111"/>
      <c r="M1278" s="111"/>
      <c r="N1278" s="112"/>
      <c r="O1278" s="113"/>
      <c r="P1278" s="29"/>
      <c r="Q1278" s="99"/>
    </row>
    <row r="1279" spans="1:17" s="48" customFormat="1" ht="12.75" customHeight="1">
      <c r="A1279" s="51">
        <v>43799</v>
      </c>
      <c r="B1279" s="109">
        <v>192097</v>
      </c>
      <c r="C1279" s="46">
        <v>379200</v>
      </c>
      <c r="D1279" s="107">
        <v>7.1</v>
      </c>
      <c r="E1279" s="107"/>
      <c r="F1279" s="738" t="s">
        <v>1293</v>
      </c>
      <c r="G1279" s="55">
        <v>321</v>
      </c>
      <c r="H1279" s="50" t="s">
        <v>1055</v>
      </c>
      <c r="I1279" s="51">
        <v>43805</v>
      </c>
      <c r="J1279" s="52"/>
      <c r="K1279" s="116"/>
      <c r="L1279" s="111"/>
      <c r="M1279" s="111"/>
      <c r="N1279" s="112"/>
      <c r="O1279" s="113"/>
      <c r="P1279" s="29"/>
      <c r="Q1279" s="99"/>
    </row>
    <row r="1280" spans="1:17" s="48" customFormat="1" ht="12.75" customHeight="1">
      <c r="A1280" s="51">
        <v>43799</v>
      </c>
      <c r="B1280" s="109">
        <v>192095</v>
      </c>
      <c r="C1280" s="46">
        <v>321000</v>
      </c>
      <c r="D1280" s="107"/>
      <c r="E1280" s="107">
        <v>37.369999999999997</v>
      </c>
      <c r="F1280" s="738" t="s">
        <v>21</v>
      </c>
      <c r="G1280" s="55">
        <v>518</v>
      </c>
      <c r="H1280" s="50" t="s">
        <v>1052</v>
      </c>
      <c r="I1280" s="51">
        <v>43787</v>
      </c>
      <c r="J1280" s="52"/>
      <c r="K1280" s="116"/>
      <c r="L1280" s="111"/>
      <c r="M1280" s="111"/>
      <c r="N1280" s="112"/>
      <c r="O1280" s="113"/>
      <c r="P1280" s="29"/>
      <c r="Q1280" s="99"/>
    </row>
    <row r="1281" spans="1:17" s="48" customFormat="1" ht="12.75" customHeight="1">
      <c r="A1281" s="51">
        <v>43799</v>
      </c>
      <c r="B1281" s="109">
        <v>192095</v>
      </c>
      <c r="C1281" s="46">
        <v>518000</v>
      </c>
      <c r="D1281" s="107">
        <v>37.369999999999997</v>
      </c>
      <c r="E1281" s="107"/>
      <c r="F1281" s="738" t="s">
        <v>1051</v>
      </c>
      <c r="G1281" s="55">
        <v>321</v>
      </c>
      <c r="H1281" s="50" t="s">
        <v>1052</v>
      </c>
      <c r="I1281" s="51">
        <v>43787</v>
      </c>
      <c r="J1281" s="52"/>
      <c r="K1281" s="116"/>
      <c r="L1281" s="111"/>
      <c r="M1281" s="111"/>
      <c r="N1281" s="112"/>
      <c r="O1281" s="113"/>
      <c r="P1281" s="29"/>
      <c r="Q1281" s="99"/>
    </row>
    <row r="1282" spans="1:17" s="48" customFormat="1" ht="12.75" customHeight="1">
      <c r="A1282" s="51">
        <v>43799</v>
      </c>
      <c r="B1282" s="109">
        <v>192096</v>
      </c>
      <c r="C1282" s="46">
        <v>321000</v>
      </c>
      <c r="D1282" s="107"/>
      <c r="E1282" s="107">
        <v>58.9</v>
      </c>
      <c r="F1282" s="738" t="s">
        <v>25</v>
      </c>
      <c r="G1282" s="55">
        <v>518</v>
      </c>
      <c r="H1282" s="50" t="s">
        <v>1054</v>
      </c>
      <c r="I1282" s="51">
        <v>43794</v>
      </c>
      <c r="J1282" s="52"/>
      <c r="K1282" s="143"/>
      <c r="L1282" s="144"/>
      <c r="M1282" s="144"/>
      <c r="N1282" s="145"/>
      <c r="O1282" s="146"/>
      <c r="P1282" s="51"/>
    </row>
    <row r="1283" spans="1:17" s="48" customFormat="1" ht="12.75" customHeight="1">
      <c r="A1283" s="51">
        <v>43799</v>
      </c>
      <c r="B1283" s="109">
        <v>192096</v>
      </c>
      <c r="C1283" s="46">
        <v>518000</v>
      </c>
      <c r="D1283" s="107">
        <v>58.9</v>
      </c>
      <c r="E1283" s="107"/>
      <c r="F1283" s="738" t="s">
        <v>1053</v>
      </c>
      <c r="G1283" s="55">
        <v>321</v>
      </c>
      <c r="H1283" s="50" t="s">
        <v>1054</v>
      </c>
      <c r="I1283" s="51">
        <v>43794</v>
      </c>
      <c r="J1283" s="52"/>
      <c r="K1283" s="143"/>
      <c r="L1283" s="144"/>
      <c r="M1283" s="144"/>
      <c r="N1283" s="145"/>
      <c r="O1283" s="146"/>
      <c r="P1283" s="51"/>
    </row>
    <row r="1284" spans="1:17" s="48" customFormat="1" ht="12.75" customHeight="1">
      <c r="A1284" s="51">
        <v>43799</v>
      </c>
      <c r="B1284" s="109">
        <v>192098</v>
      </c>
      <c r="C1284" s="46">
        <v>321000</v>
      </c>
      <c r="D1284" s="107"/>
      <c r="E1284" s="107">
        <v>34.5</v>
      </c>
      <c r="F1284" s="746" t="s">
        <v>27</v>
      </c>
      <c r="G1284" s="55">
        <v>518</v>
      </c>
      <c r="H1284" s="50" t="s">
        <v>1058</v>
      </c>
      <c r="I1284" s="51">
        <v>43805</v>
      </c>
      <c r="J1284" s="52"/>
      <c r="K1284" s="116"/>
      <c r="L1284" s="111"/>
      <c r="M1284" s="111"/>
      <c r="N1284" s="112"/>
      <c r="O1284" s="113"/>
      <c r="P1284" s="29"/>
      <c r="Q1284" s="99"/>
    </row>
    <row r="1285" spans="1:17" s="48" customFormat="1" ht="12.75" customHeight="1">
      <c r="A1285" s="51">
        <v>43799</v>
      </c>
      <c r="B1285" s="109">
        <v>192098</v>
      </c>
      <c r="C1285" s="46">
        <v>518000</v>
      </c>
      <c r="D1285" s="107">
        <v>34.5</v>
      </c>
      <c r="E1285" s="107"/>
      <c r="F1285" s="746" t="s">
        <v>1056</v>
      </c>
      <c r="G1285" s="55">
        <v>321</v>
      </c>
      <c r="H1285" s="50" t="s">
        <v>1058</v>
      </c>
      <c r="I1285" s="51">
        <v>43805</v>
      </c>
      <c r="J1285" s="52"/>
      <c r="O1285" s="113"/>
      <c r="P1285" s="29"/>
      <c r="Q1285" s="99"/>
    </row>
    <row r="1286" spans="1:17" s="48" customFormat="1" ht="12.75" customHeight="1">
      <c r="A1286" s="51">
        <v>43799</v>
      </c>
      <c r="B1286" s="109">
        <v>192099</v>
      </c>
      <c r="C1286" s="46">
        <v>321000</v>
      </c>
      <c r="D1286" s="107"/>
      <c r="E1286" s="107">
        <v>16.5</v>
      </c>
      <c r="F1286" s="746" t="s">
        <v>27</v>
      </c>
      <c r="G1286" s="55">
        <v>518</v>
      </c>
      <c r="H1286" s="50" t="s">
        <v>1059</v>
      </c>
      <c r="I1286" s="51">
        <v>43805</v>
      </c>
      <c r="J1286" s="52"/>
      <c r="O1286" s="113"/>
      <c r="P1286" s="29"/>
      <c r="Q1286" s="99"/>
    </row>
    <row r="1287" spans="1:17" s="48" customFormat="1" ht="12.75" customHeight="1">
      <c r="A1287" s="51">
        <v>43799</v>
      </c>
      <c r="B1287" s="109">
        <v>192099</v>
      </c>
      <c r="C1287" s="46">
        <v>518000</v>
      </c>
      <c r="D1287" s="107">
        <v>16.5</v>
      </c>
      <c r="E1287" s="107"/>
      <c r="F1287" s="746" t="s">
        <v>1057</v>
      </c>
      <c r="G1287" s="55">
        <v>321</v>
      </c>
      <c r="H1287" s="50" t="s">
        <v>1059</v>
      </c>
      <c r="I1287" s="51">
        <v>43805</v>
      </c>
      <c r="J1287" s="52"/>
      <c r="K1287" s="116"/>
      <c r="L1287" s="111"/>
      <c r="M1287" s="111"/>
      <c r="N1287" s="112"/>
      <c r="O1287" s="113"/>
      <c r="P1287" s="29"/>
      <c r="Q1287" s="99"/>
    </row>
    <row r="1288" spans="1:17" s="59" customFormat="1" ht="12.75" customHeight="1">
      <c r="A1288" s="51">
        <v>43799</v>
      </c>
      <c r="B1288" s="109">
        <v>6010</v>
      </c>
      <c r="C1288" s="46">
        <v>522000</v>
      </c>
      <c r="D1288" s="107">
        <v>1300</v>
      </c>
      <c r="E1288" s="107"/>
      <c r="F1288" s="738" t="s">
        <v>481</v>
      </c>
      <c r="G1288" s="49">
        <v>366</v>
      </c>
      <c r="H1288" s="50" t="s">
        <v>301</v>
      </c>
      <c r="I1288" s="51">
        <v>43779</v>
      </c>
      <c r="J1288" s="52"/>
    </row>
    <row r="1289" spans="1:17" s="59" customFormat="1" ht="12.75" customHeight="1">
      <c r="A1289" s="51">
        <v>43799</v>
      </c>
      <c r="B1289" s="109">
        <v>6010</v>
      </c>
      <c r="C1289" s="46">
        <v>366000</v>
      </c>
      <c r="D1289" s="107"/>
      <c r="E1289" s="107">
        <v>1300</v>
      </c>
      <c r="F1289" s="738" t="s">
        <v>481</v>
      </c>
      <c r="G1289" s="49">
        <v>522</v>
      </c>
      <c r="H1289" s="50" t="s">
        <v>301</v>
      </c>
      <c r="I1289" s="51">
        <v>43779</v>
      </c>
      <c r="J1289" s="52"/>
    </row>
    <row r="1290" spans="1:17" s="59" customFormat="1" ht="12.75" customHeight="1">
      <c r="A1290" s="51">
        <v>43799</v>
      </c>
      <c r="B1290" s="109">
        <v>6010</v>
      </c>
      <c r="C1290" s="46">
        <v>336100</v>
      </c>
      <c r="D1290" s="107"/>
      <c r="E1290" s="107">
        <v>52</v>
      </c>
      <c r="F1290" s="738" t="s">
        <v>482</v>
      </c>
      <c r="G1290" s="49">
        <v>366</v>
      </c>
      <c r="H1290" s="50" t="s">
        <v>301</v>
      </c>
      <c r="I1290" s="51">
        <v>43779</v>
      </c>
      <c r="J1290" s="52"/>
    </row>
    <row r="1291" spans="1:17" s="59" customFormat="1" ht="12.75" customHeight="1">
      <c r="A1291" s="51">
        <v>43799</v>
      </c>
      <c r="B1291" s="109">
        <v>6010</v>
      </c>
      <c r="C1291" s="46">
        <v>336200</v>
      </c>
      <c r="D1291" s="107"/>
      <c r="E1291" s="107">
        <v>18.2</v>
      </c>
      <c r="F1291" s="738" t="s">
        <v>483</v>
      </c>
      <c r="G1291" s="49">
        <v>366</v>
      </c>
      <c r="H1291" s="50" t="s">
        <v>301</v>
      </c>
      <c r="I1291" s="51">
        <v>43779</v>
      </c>
      <c r="J1291" s="52"/>
    </row>
    <row r="1292" spans="1:17" s="59" customFormat="1" ht="12.75" customHeight="1">
      <c r="A1292" s="51">
        <v>43799</v>
      </c>
      <c r="B1292" s="109">
        <v>6010</v>
      </c>
      <c r="C1292" s="46">
        <v>336200</v>
      </c>
      <c r="D1292" s="107"/>
      <c r="E1292" s="107">
        <v>52</v>
      </c>
      <c r="F1292" s="738" t="s">
        <v>484</v>
      </c>
      <c r="G1292" s="49">
        <v>366</v>
      </c>
      <c r="H1292" s="50" t="s">
        <v>301</v>
      </c>
      <c r="I1292" s="51">
        <v>43779</v>
      </c>
      <c r="J1292" s="52"/>
    </row>
    <row r="1293" spans="1:17" s="59" customFormat="1" ht="12.75" customHeight="1">
      <c r="A1293" s="51">
        <v>43799</v>
      </c>
      <c r="B1293" s="109">
        <v>6010</v>
      </c>
      <c r="C1293" s="46">
        <v>336200</v>
      </c>
      <c r="D1293" s="107"/>
      <c r="E1293" s="107">
        <v>39</v>
      </c>
      <c r="F1293" s="738" t="s">
        <v>485</v>
      </c>
      <c r="G1293" s="49">
        <v>366</v>
      </c>
      <c r="H1293" s="50" t="s">
        <v>301</v>
      </c>
      <c r="I1293" s="51">
        <v>43779</v>
      </c>
      <c r="J1293" s="52"/>
    </row>
    <row r="1294" spans="1:17" s="59" customFormat="1" ht="12.75" customHeight="1">
      <c r="A1294" s="51">
        <v>43799</v>
      </c>
      <c r="B1294" s="109">
        <v>6010</v>
      </c>
      <c r="C1294" s="46">
        <v>336200</v>
      </c>
      <c r="D1294" s="107"/>
      <c r="E1294" s="107">
        <v>13</v>
      </c>
      <c r="F1294" s="738" t="s">
        <v>486</v>
      </c>
      <c r="G1294" s="49">
        <v>366</v>
      </c>
      <c r="H1294" s="50" t="s">
        <v>301</v>
      </c>
      <c r="I1294" s="51">
        <v>43779</v>
      </c>
      <c r="J1294" s="52"/>
    </row>
    <row r="1295" spans="1:17" s="59" customFormat="1" ht="12.75" customHeight="1">
      <c r="A1295" s="51">
        <v>43799</v>
      </c>
      <c r="B1295" s="109">
        <v>6010</v>
      </c>
      <c r="C1295" s="46">
        <v>342000</v>
      </c>
      <c r="D1295" s="107"/>
      <c r="E1295" s="107">
        <v>89.22</v>
      </c>
      <c r="F1295" s="738" t="s">
        <v>487</v>
      </c>
      <c r="G1295" s="49">
        <v>366</v>
      </c>
      <c r="H1295" s="50" t="s">
        <v>301</v>
      </c>
      <c r="I1295" s="51">
        <v>43779</v>
      </c>
      <c r="J1295" s="52"/>
    </row>
    <row r="1296" spans="1:17" s="59" customFormat="1" ht="12.75" customHeight="1">
      <c r="A1296" s="51">
        <v>43799</v>
      </c>
      <c r="B1296" s="109">
        <v>6010</v>
      </c>
      <c r="C1296" s="46">
        <v>366000</v>
      </c>
      <c r="D1296" s="107">
        <v>263.42</v>
      </c>
      <c r="E1296" s="107"/>
      <c r="F1296" s="738" t="s">
        <v>481</v>
      </c>
      <c r="G1296" s="49">
        <v>336</v>
      </c>
      <c r="H1296" s="50" t="s">
        <v>301</v>
      </c>
      <c r="I1296" s="51">
        <v>43779</v>
      </c>
      <c r="J1296" s="52"/>
    </row>
    <row r="1297" spans="1:10" s="59" customFormat="1" ht="12.75" customHeight="1">
      <c r="A1297" s="51">
        <v>43799</v>
      </c>
      <c r="B1297" s="109">
        <v>6010</v>
      </c>
      <c r="C1297" s="46">
        <v>524000</v>
      </c>
      <c r="D1297" s="107">
        <v>454.34</v>
      </c>
      <c r="E1297" s="107"/>
      <c r="F1297" s="738" t="s">
        <v>481</v>
      </c>
      <c r="G1297" s="49">
        <v>336</v>
      </c>
      <c r="H1297" s="50" t="s">
        <v>301</v>
      </c>
      <c r="I1297" s="51">
        <v>43779</v>
      </c>
      <c r="J1297" s="52"/>
    </row>
    <row r="1298" spans="1:10" s="59" customFormat="1" ht="12.75" customHeight="1">
      <c r="A1298" s="51">
        <v>43799</v>
      </c>
      <c r="B1298" s="109">
        <v>6010</v>
      </c>
      <c r="C1298" s="46">
        <v>336100</v>
      </c>
      <c r="D1298" s="107"/>
      <c r="E1298" s="107">
        <v>130</v>
      </c>
      <c r="F1298" s="738" t="s">
        <v>482</v>
      </c>
      <c r="G1298" s="49">
        <v>524</v>
      </c>
      <c r="H1298" s="50" t="s">
        <v>301</v>
      </c>
      <c r="I1298" s="51">
        <v>43779</v>
      </c>
      <c r="J1298" s="52"/>
    </row>
    <row r="1299" spans="1:10" s="59" customFormat="1" ht="12.75" customHeight="1">
      <c r="A1299" s="51">
        <v>43799</v>
      </c>
      <c r="B1299" s="109">
        <v>6010</v>
      </c>
      <c r="C1299" s="46">
        <v>336200</v>
      </c>
      <c r="D1299" s="107"/>
      <c r="E1299" s="107">
        <v>18.2</v>
      </c>
      <c r="F1299" s="738" t="s">
        <v>483</v>
      </c>
      <c r="G1299" s="49">
        <v>524</v>
      </c>
      <c r="H1299" s="50" t="s">
        <v>301</v>
      </c>
      <c r="I1299" s="51">
        <v>43779</v>
      </c>
      <c r="J1299" s="52"/>
    </row>
    <row r="1300" spans="1:10" s="59" customFormat="1" ht="12.75" customHeight="1">
      <c r="A1300" s="51">
        <v>43799</v>
      </c>
      <c r="B1300" s="109">
        <v>6010</v>
      </c>
      <c r="C1300" s="46">
        <v>336200</v>
      </c>
      <c r="D1300" s="107"/>
      <c r="E1300" s="107">
        <v>182</v>
      </c>
      <c r="F1300" s="738" t="s">
        <v>484</v>
      </c>
      <c r="G1300" s="49">
        <v>524</v>
      </c>
      <c r="H1300" s="50" t="s">
        <v>301</v>
      </c>
      <c r="I1300" s="51">
        <v>43779</v>
      </c>
      <c r="J1300" s="52"/>
    </row>
    <row r="1301" spans="1:10" s="59" customFormat="1" ht="12.75" customHeight="1">
      <c r="A1301" s="51">
        <v>43799</v>
      </c>
      <c r="B1301" s="109">
        <v>6010</v>
      </c>
      <c r="C1301" s="46">
        <v>336200</v>
      </c>
      <c r="D1301" s="107"/>
      <c r="E1301" s="107">
        <v>39</v>
      </c>
      <c r="F1301" s="738" t="s">
        <v>485</v>
      </c>
      <c r="G1301" s="49">
        <v>524</v>
      </c>
      <c r="H1301" s="50" t="s">
        <v>301</v>
      </c>
      <c r="I1301" s="51">
        <v>43779</v>
      </c>
      <c r="J1301" s="52"/>
    </row>
    <row r="1302" spans="1:10" s="59" customFormat="1" ht="12.75" customHeight="1">
      <c r="A1302" s="51">
        <v>43799</v>
      </c>
      <c r="B1302" s="109">
        <v>6010</v>
      </c>
      <c r="C1302" s="46">
        <v>336200</v>
      </c>
      <c r="D1302" s="107"/>
      <c r="E1302" s="107">
        <v>13</v>
      </c>
      <c r="F1302" s="738" t="s">
        <v>486</v>
      </c>
      <c r="G1302" s="49">
        <v>524</v>
      </c>
      <c r="H1302" s="50" t="s">
        <v>301</v>
      </c>
      <c r="I1302" s="51">
        <v>43779</v>
      </c>
      <c r="J1302" s="52"/>
    </row>
    <row r="1303" spans="1:10" s="59" customFormat="1" ht="12.75" customHeight="1">
      <c r="A1303" s="51">
        <v>43799</v>
      </c>
      <c r="B1303" s="109">
        <v>6010</v>
      </c>
      <c r="C1303" s="46">
        <v>336200</v>
      </c>
      <c r="D1303" s="107"/>
      <c r="E1303" s="107">
        <v>10.4</v>
      </c>
      <c r="F1303" s="738" t="s">
        <v>488</v>
      </c>
      <c r="G1303" s="49">
        <v>524</v>
      </c>
      <c r="H1303" s="50" t="s">
        <v>301</v>
      </c>
      <c r="I1303" s="51">
        <v>43779</v>
      </c>
      <c r="J1303" s="52"/>
    </row>
    <row r="1304" spans="1:10" s="59" customFormat="1" ht="12.75" customHeight="1">
      <c r="A1304" s="51">
        <v>43799</v>
      </c>
      <c r="B1304" s="109">
        <v>6010</v>
      </c>
      <c r="C1304" s="46">
        <v>336200</v>
      </c>
      <c r="D1304" s="107"/>
      <c r="E1304" s="107">
        <v>61.74</v>
      </c>
      <c r="F1304" s="738" t="s">
        <v>489</v>
      </c>
      <c r="G1304" s="49">
        <v>524</v>
      </c>
      <c r="H1304" s="50" t="s">
        <v>301</v>
      </c>
      <c r="I1304" s="51">
        <v>43779</v>
      </c>
      <c r="J1304" s="52"/>
    </row>
    <row r="1305" spans="1:10" s="59" customFormat="1" ht="12.75" customHeight="1">
      <c r="A1305" s="51">
        <v>43799</v>
      </c>
      <c r="B1305" s="109">
        <v>6010</v>
      </c>
      <c r="C1305" s="46">
        <v>527000</v>
      </c>
      <c r="D1305" s="107">
        <v>7.8</v>
      </c>
      <c r="E1305" s="107"/>
      <c r="F1305" s="738" t="s">
        <v>490</v>
      </c>
      <c r="G1305" s="49">
        <v>472</v>
      </c>
      <c r="H1305" s="50" t="s">
        <v>301</v>
      </c>
      <c r="I1305" s="51">
        <v>43779</v>
      </c>
      <c r="J1305" s="52"/>
    </row>
    <row r="1306" spans="1:10" s="59" customFormat="1" ht="12.75" customHeight="1">
      <c r="A1306" s="51">
        <v>43799</v>
      </c>
      <c r="B1306" s="109">
        <v>6010</v>
      </c>
      <c r="C1306" s="46">
        <v>472000</v>
      </c>
      <c r="D1306" s="107"/>
      <c r="E1306" s="107">
        <v>7.8</v>
      </c>
      <c r="F1306" s="738" t="s">
        <v>490</v>
      </c>
      <c r="G1306" s="49">
        <v>527</v>
      </c>
      <c r="H1306" s="50" t="s">
        <v>301</v>
      </c>
      <c r="I1306" s="51">
        <v>43779</v>
      </c>
      <c r="J1306" s="52"/>
    </row>
    <row r="1307" spans="1:10" s="48" customFormat="1" ht="12.75" customHeight="1">
      <c r="A1307" s="51">
        <v>43799</v>
      </c>
      <c r="B1307" s="45">
        <v>221011</v>
      </c>
      <c r="C1307" s="46">
        <v>221000</v>
      </c>
      <c r="D1307" s="107">
        <v>1300</v>
      </c>
      <c r="E1307" s="107"/>
      <c r="F1307" s="738" t="s">
        <v>28</v>
      </c>
      <c r="G1307" s="49">
        <v>221</v>
      </c>
      <c r="H1307" s="50" t="s">
        <v>302</v>
      </c>
      <c r="I1307" s="51">
        <v>43799</v>
      </c>
      <c r="J1307" s="118"/>
    </row>
    <row r="1308" spans="1:10" s="48" customFormat="1" ht="12.75" customHeight="1">
      <c r="A1308" s="51">
        <v>43799</v>
      </c>
      <c r="B1308" s="45">
        <v>221011</v>
      </c>
      <c r="C1308" s="46">
        <v>221000</v>
      </c>
      <c r="D1308" s="107"/>
      <c r="E1308" s="107">
        <v>1842.09</v>
      </c>
      <c r="F1308" s="738" t="s">
        <v>28</v>
      </c>
      <c r="G1308" s="49">
        <v>221</v>
      </c>
      <c r="H1308" s="50" t="s">
        <v>302</v>
      </c>
      <c r="I1308" s="51">
        <v>43799</v>
      </c>
      <c r="J1308" s="118"/>
    </row>
    <row r="1309" spans="1:10" s="48" customFormat="1" ht="12.75" customHeight="1">
      <c r="A1309" s="51">
        <v>43799</v>
      </c>
      <c r="B1309" s="45">
        <v>221011</v>
      </c>
      <c r="C1309" s="46">
        <v>221000</v>
      </c>
      <c r="D1309" s="107"/>
      <c r="E1309" s="107">
        <v>10.15</v>
      </c>
      <c r="F1309" s="738" t="s">
        <v>28</v>
      </c>
      <c r="G1309" s="49">
        <v>221</v>
      </c>
      <c r="H1309" s="50" t="s">
        <v>302</v>
      </c>
      <c r="I1309" s="51">
        <v>43799</v>
      </c>
      <c r="J1309" s="118"/>
    </row>
    <row r="1310" spans="1:10" s="48" customFormat="1" ht="12.75" customHeight="1">
      <c r="A1310" s="51">
        <v>43799</v>
      </c>
      <c r="B1310" s="45">
        <v>221011</v>
      </c>
      <c r="C1310" s="46">
        <v>321100</v>
      </c>
      <c r="D1310" s="107">
        <v>249.55</v>
      </c>
      <c r="E1310" s="107"/>
      <c r="F1310" s="738" t="s">
        <v>554</v>
      </c>
      <c r="G1310" s="49">
        <v>221</v>
      </c>
      <c r="H1310" s="50" t="s">
        <v>303</v>
      </c>
      <c r="I1310" s="51">
        <v>43780</v>
      </c>
      <c r="J1310" s="118"/>
    </row>
    <row r="1311" spans="1:10" s="48" customFormat="1" ht="12.75" customHeight="1">
      <c r="A1311" s="51">
        <v>43799</v>
      </c>
      <c r="B1311" s="45">
        <v>221011</v>
      </c>
      <c r="C1311" s="46">
        <v>311000</v>
      </c>
      <c r="D1311" s="107"/>
      <c r="E1311" s="107">
        <v>1300</v>
      </c>
      <c r="F1311" s="738" t="s">
        <v>1277</v>
      </c>
      <c r="G1311" s="49">
        <v>221</v>
      </c>
      <c r="H1311" s="50" t="s">
        <v>1121</v>
      </c>
      <c r="I1311" s="51">
        <v>43781</v>
      </c>
      <c r="J1311" s="118"/>
    </row>
    <row r="1312" spans="1:10" s="48" customFormat="1" ht="12.75" customHeight="1">
      <c r="A1312" s="51">
        <v>43799</v>
      </c>
      <c r="B1312" s="45">
        <v>221011</v>
      </c>
      <c r="C1312" s="46">
        <v>518000</v>
      </c>
      <c r="D1312" s="107">
        <v>66</v>
      </c>
      <c r="E1312" s="107"/>
      <c r="F1312" s="738" t="s">
        <v>744</v>
      </c>
      <c r="G1312" s="49">
        <v>221</v>
      </c>
      <c r="H1312" s="50" t="s">
        <v>302</v>
      </c>
      <c r="I1312" s="51">
        <v>43781</v>
      </c>
      <c r="J1312" s="118"/>
    </row>
    <row r="1313" spans="1:14" s="48" customFormat="1" ht="12.75" customHeight="1">
      <c r="A1313" s="51">
        <v>43799</v>
      </c>
      <c r="B1313" s="45">
        <v>221011</v>
      </c>
      <c r="C1313" s="46">
        <v>342000</v>
      </c>
      <c r="D1313" s="107">
        <v>89.22</v>
      </c>
      <c r="E1313" s="107"/>
      <c r="F1313" s="749" t="s">
        <v>487</v>
      </c>
      <c r="G1313" s="49">
        <v>221</v>
      </c>
      <c r="H1313" s="50" t="s">
        <v>301</v>
      </c>
      <c r="I1313" s="51">
        <v>43781</v>
      </c>
      <c r="J1313" s="118"/>
    </row>
    <row r="1314" spans="1:14" s="48" customFormat="1" ht="12.75" customHeight="1">
      <c r="A1314" s="51">
        <v>43799</v>
      </c>
      <c r="B1314" s="45">
        <v>221011</v>
      </c>
      <c r="C1314" s="46">
        <v>336100</v>
      </c>
      <c r="D1314" s="107">
        <v>182</v>
      </c>
      <c r="E1314" s="107"/>
      <c r="F1314" s="739" t="s">
        <v>482</v>
      </c>
      <c r="G1314" s="49">
        <v>221</v>
      </c>
      <c r="H1314" s="50" t="s">
        <v>301</v>
      </c>
      <c r="I1314" s="51">
        <v>43781</v>
      </c>
      <c r="J1314" s="118"/>
    </row>
    <row r="1315" spans="1:14" s="48" customFormat="1" ht="12.75" customHeight="1">
      <c r="A1315" s="51">
        <v>43799</v>
      </c>
      <c r="B1315" s="45">
        <v>221011</v>
      </c>
      <c r="C1315" s="46">
        <v>336200</v>
      </c>
      <c r="D1315" s="107">
        <v>446.54</v>
      </c>
      <c r="E1315" s="107"/>
      <c r="F1315" s="738" t="s">
        <v>750</v>
      </c>
      <c r="G1315" s="49">
        <v>221</v>
      </c>
      <c r="H1315" s="50" t="s">
        <v>301</v>
      </c>
      <c r="I1315" s="51">
        <v>43781</v>
      </c>
      <c r="J1315" s="118"/>
    </row>
    <row r="1316" spans="1:14" s="48" customFormat="1" ht="12.75" customHeight="1">
      <c r="A1316" s="51">
        <v>43799</v>
      </c>
      <c r="B1316" s="45">
        <v>221011</v>
      </c>
      <c r="C1316" s="46">
        <v>568000</v>
      </c>
      <c r="D1316" s="107">
        <v>1.5</v>
      </c>
      <c r="E1316" s="107"/>
      <c r="F1316" s="738" t="s">
        <v>751</v>
      </c>
      <c r="G1316" s="49">
        <v>221</v>
      </c>
      <c r="H1316" s="50" t="s">
        <v>302</v>
      </c>
      <c r="I1316" s="51">
        <v>43782</v>
      </c>
      <c r="J1316" s="118"/>
    </row>
    <row r="1317" spans="1:14" s="48" customFormat="1" ht="12.75" customHeight="1">
      <c r="A1317" s="51">
        <v>43799</v>
      </c>
      <c r="B1317" s="45">
        <v>221011</v>
      </c>
      <c r="C1317" s="46">
        <v>379000</v>
      </c>
      <c r="D1317" s="107">
        <v>102.15</v>
      </c>
      <c r="E1317" s="107"/>
      <c r="F1317" s="749" t="s">
        <v>745</v>
      </c>
      <c r="G1317" s="49">
        <v>221</v>
      </c>
      <c r="H1317" s="50" t="s">
        <v>303</v>
      </c>
      <c r="I1317" s="51">
        <v>43782</v>
      </c>
      <c r="J1317" s="118"/>
    </row>
    <row r="1318" spans="1:14" s="48" customFormat="1" ht="12.75" customHeight="1">
      <c r="A1318" s="51">
        <v>43799</v>
      </c>
      <c r="B1318" s="45">
        <v>221011</v>
      </c>
      <c r="C1318" s="46">
        <v>379000</v>
      </c>
      <c r="D1318" s="107">
        <v>275.95999999999998</v>
      </c>
      <c r="E1318" s="107"/>
      <c r="F1318" s="749" t="s">
        <v>682</v>
      </c>
      <c r="G1318" s="49">
        <v>568</v>
      </c>
      <c r="H1318" s="50" t="s">
        <v>340</v>
      </c>
      <c r="I1318" s="51">
        <v>43782</v>
      </c>
      <c r="J1318" s="118"/>
    </row>
    <row r="1319" spans="1:14" s="48" customFormat="1" ht="12.75" customHeight="1">
      <c r="A1319" s="51">
        <v>43799</v>
      </c>
      <c r="B1319" s="45">
        <v>221011</v>
      </c>
      <c r="C1319" s="46">
        <v>379000</v>
      </c>
      <c r="D1319" s="107">
        <v>334.4</v>
      </c>
      <c r="E1319" s="107"/>
      <c r="F1319" s="749" t="s">
        <v>668</v>
      </c>
      <c r="G1319" s="49">
        <v>548</v>
      </c>
      <c r="H1319" s="50" t="s">
        <v>303</v>
      </c>
      <c r="I1319" s="51">
        <v>43782</v>
      </c>
      <c r="J1319" s="118"/>
    </row>
    <row r="1320" spans="1:14" s="48" customFormat="1" ht="12.75" customHeight="1">
      <c r="A1320" s="51">
        <v>43799</v>
      </c>
      <c r="B1320" s="45">
        <v>221011</v>
      </c>
      <c r="C1320" s="46">
        <v>321000</v>
      </c>
      <c r="D1320" s="107">
        <v>37.369999999999997</v>
      </c>
      <c r="E1320" s="107"/>
      <c r="F1320" s="738" t="s">
        <v>700</v>
      </c>
      <c r="G1320" s="49">
        <v>221</v>
      </c>
      <c r="H1320" s="50" t="s">
        <v>1052</v>
      </c>
      <c r="I1320" s="51">
        <v>43787</v>
      </c>
      <c r="J1320" s="118"/>
    </row>
    <row r="1321" spans="1:14" s="48" customFormat="1" ht="12.75" customHeight="1">
      <c r="A1321" s="51">
        <v>43799</v>
      </c>
      <c r="B1321" s="45">
        <v>221011</v>
      </c>
      <c r="C1321" s="46">
        <v>321000</v>
      </c>
      <c r="D1321" s="107">
        <v>58.9</v>
      </c>
      <c r="E1321" s="107"/>
      <c r="F1321" s="738" t="s">
        <v>701</v>
      </c>
      <c r="G1321" s="49">
        <v>221</v>
      </c>
      <c r="H1321" s="50" t="s">
        <v>1054</v>
      </c>
      <c r="I1321" s="51">
        <v>43794</v>
      </c>
      <c r="J1321" s="118"/>
    </row>
    <row r="1322" spans="1:14" s="48" customFormat="1" ht="12.75" customHeight="1">
      <c r="A1322" s="51">
        <v>43799</v>
      </c>
      <c r="B1322" s="45">
        <v>221011</v>
      </c>
      <c r="C1322" s="46">
        <v>568000</v>
      </c>
      <c r="D1322" s="107">
        <v>1.65</v>
      </c>
      <c r="E1322" s="107"/>
      <c r="F1322" s="738" t="s">
        <v>728</v>
      </c>
      <c r="G1322" s="49">
        <v>221</v>
      </c>
      <c r="H1322" s="50" t="s">
        <v>302</v>
      </c>
      <c r="I1322" s="51">
        <v>43798</v>
      </c>
    </row>
    <row r="1323" spans="1:14" s="48" customFormat="1" ht="12.75" customHeight="1">
      <c r="A1323" s="51">
        <v>43799</v>
      </c>
      <c r="B1323" s="45">
        <v>221011</v>
      </c>
      <c r="C1323" s="46">
        <v>568000</v>
      </c>
      <c r="D1323" s="72">
        <v>7</v>
      </c>
      <c r="E1323" s="107"/>
      <c r="F1323" s="749" t="s">
        <v>32</v>
      </c>
      <c r="G1323" s="49">
        <v>221</v>
      </c>
      <c r="H1323" s="50" t="s">
        <v>302</v>
      </c>
      <c r="I1323" s="51">
        <v>43798</v>
      </c>
    </row>
    <row r="1324" spans="1:14" s="48" customFormat="1" ht="12.75" customHeight="1">
      <c r="A1324" s="51">
        <v>43799</v>
      </c>
      <c r="B1324" s="45">
        <v>211011</v>
      </c>
      <c r="C1324" s="46">
        <v>211000</v>
      </c>
      <c r="D1324" s="107">
        <v>280</v>
      </c>
      <c r="E1324" s="107"/>
      <c r="F1324" s="746" t="s">
        <v>28</v>
      </c>
      <c r="G1324" s="49">
        <v>211</v>
      </c>
      <c r="H1324" s="50" t="s">
        <v>48</v>
      </c>
      <c r="I1324" s="76">
        <v>43799</v>
      </c>
      <c r="J1324" s="107"/>
      <c r="K1324" s="107"/>
      <c r="L1324" s="107"/>
      <c r="M1324" s="107"/>
    </row>
    <row r="1325" spans="1:14" s="48" customFormat="1" ht="12.75" customHeight="1">
      <c r="A1325" s="51">
        <v>43799</v>
      </c>
      <c r="B1325" s="45">
        <v>211011</v>
      </c>
      <c r="C1325" s="46">
        <v>211000</v>
      </c>
      <c r="D1325" s="79"/>
      <c r="E1325" s="122">
        <v>1396.38</v>
      </c>
      <c r="F1325" s="746" t="s">
        <v>28</v>
      </c>
      <c r="G1325" s="49">
        <v>211</v>
      </c>
      <c r="H1325" s="50" t="s">
        <v>48</v>
      </c>
      <c r="I1325" s="76">
        <v>43799</v>
      </c>
      <c r="J1325" s="107"/>
      <c r="K1325" s="107"/>
      <c r="L1325" s="107"/>
      <c r="M1325" s="107"/>
    </row>
    <row r="1326" spans="1:14" s="48" customFormat="1" ht="12.75" customHeight="1">
      <c r="A1326" s="51">
        <v>43799</v>
      </c>
      <c r="B1326" s="45">
        <v>211011</v>
      </c>
      <c r="C1326" s="71">
        <v>538100</v>
      </c>
      <c r="D1326" s="79">
        <v>66</v>
      </c>
      <c r="E1326" s="72"/>
      <c r="F1326" s="602" t="s">
        <v>632</v>
      </c>
      <c r="G1326" s="169">
        <v>211</v>
      </c>
      <c r="H1326" s="75" t="s">
        <v>345</v>
      </c>
      <c r="I1326" s="76">
        <v>43773</v>
      </c>
      <c r="J1326" s="67"/>
      <c r="K1326" s="120"/>
      <c r="L1326" s="121"/>
      <c r="M1326" s="79"/>
      <c r="N1326" s="79"/>
    </row>
    <row r="1327" spans="1:14" s="48" customFormat="1" ht="12.75" customHeight="1">
      <c r="A1327" s="51">
        <v>43799</v>
      </c>
      <c r="B1327" s="45">
        <v>211011</v>
      </c>
      <c r="C1327" s="71">
        <v>366000</v>
      </c>
      <c r="D1327" s="79">
        <v>1036.58</v>
      </c>
      <c r="E1327" s="308"/>
      <c r="F1327" s="602" t="s">
        <v>481</v>
      </c>
      <c r="G1327" s="169">
        <v>211</v>
      </c>
      <c r="H1327" s="75" t="s">
        <v>301</v>
      </c>
      <c r="I1327" s="76">
        <v>43779</v>
      </c>
      <c r="J1327" s="67"/>
      <c r="N1327" s="79"/>
    </row>
    <row r="1328" spans="1:14" s="48" customFormat="1" ht="12.75" customHeight="1">
      <c r="A1328" s="51">
        <v>43799</v>
      </c>
      <c r="B1328" s="45">
        <v>211011</v>
      </c>
      <c r="C1328" s="71">
        <v>538100</v>
      </c>
      <c r="D1328" s="79">
        <v>16</v>
      </c>
      <c r="E1328" s="63"/>
      <c r="F1328" s="602" t="s">
        <v>632</v>
      </c>
      <c r="G1328" s="169">
        <v>211</v>
      </c>
      <c r="H1328" s="75" t="s">
        <v>346</v>
      </c>
      <c r="I1328" s="76">
        <v>43780</v>
      </c>
      <c r="J1328" s="67"/>
      <c r="N1328" s="79"/>
    </row>
    <row r="1329" spans="1:20" s="48" customFormat="1" ht="12.75" customHeight="1">
      <c r="A1329" s="51">
        <v>43799</v>
      </c>
      <c r="B1329" s="45">
        <v>211011</v>
      </c>
      <c r="C1329" s="71">
        <v>518000</v>
      </c>
      <c r="D1329" s="79">
        <v>17.239999999999998</v>
      </c>
      <c r="E1329" s="63"/>
      <c r="F1329" s="602" t="s">
        <v>1238</v>
      </c>
      <c r="G1329" s="169">
        <v>211</v>
      </c>
      <c r="H1329" s="75" t="s">
        <v>1240</v>
      </c>
      <c r="I1329" s="76">
        <v>43782</v>
      </c>
      <c r="J1329" s="67"/>
      <c r="K1329" s="120"/>
      <c r="L1329" s="121"/>
      <c r="M1329" s="79"/>
      <c r="N1329" s="79"/>
    </row>
    <row r="1330" spans="1:20" s="48" customFormat="1" ht="12.75" customHeight="1">
      <c r="A1330" s="51">
        <v>43799</v>
      </c>
      <c r="B1330" s="45">
        <v>211011</v>
      </c>
      <c r="C1330" s="71">
        <v>518900</v>
      </c>
      <c r="D1330" s="79">
        <v>4.3099999999999996</v>
      </c>
      <c r="E1330" s="63"/>
      <c r="F1330" s="602" t="s">
        <v>1239</v>
      </c>
      <c r="G1330" s="169">
        <v>211</v>
      </c>
      <c r="H1330" s="75" t="s">
        <v>1240</v>
      </c>
      <c r="I1330" s="76">
        <v>43782</v>
      </c>
      <c r="J1330" s="67"/>
      <c r="K1330" s="120"/>
      <c r="L1330" s="121"/>
      <c r="M1330" s="79"/>
      <c r="N1330" s="79"/>
    </row>
    <row r="1331" spans="1:20" s="48" customFormat="1" ht="12.75" customHeight="1">
      <c r="A1331" s="51">
        <v>43799</v>
      </c>
      <c r="B1331" s="45">
        <v>211011</v>
      </c>
      <c r="C1331" s="71">
        <v>501222</v>
      </c>
      <c r="D1331" s="79">
        <v>42.56</v>
      </c>
      <c r="E1331" s="308"/>
      <c r="F1331" s="602" t="s">
        <v>1185</v>
      </c>
      <c r="G1331" s="169">
        <v>211</v>
      </c>
      <c r="H1331" s="75" t="s">
        <v>347</v>
      </c>
      <c r="I1331" s="76">
        <v>43783</v>
      </c>
      <c r="J1331" s="67"/>
      <c r="K1331" s="120"/>
      <c r="L1331" s="121"/>
      <c r="M1331" s="79"/>
      <c r="N1331" s="79"/>
    </row>
    <row r="1332" spans="1:20" s="64" customFormat="1" ht="12.75" customHeight="1">
      <c r="A1332" s="51">
        <v>43799</v>
      </c>
      <c r="B1332" s="45">
        <v>211011</v>
      </c>
      <c r="C1332" s="71">
        <v>501900</v>
      </c>
      <c r="D1332" s="79">
        <v>10.64</v>
      </c>
      <c r="E1332" s="308"/>
      <c r="F1332" s="602" t="s">
        <v>1192</v>
      </c>
      <c r="G1332" s="169">
        <v>211</v>
      </c>
      <c r="H1332" s="75" t="s">
        <v>347</v>
      </c>
      <c r="I1332" s="76">
        <v>43783</v>
      </c>
      <c r="J1332" s="67"/>
      <c r="K1332" s="120"/>
      <c r="L1332" s="121"/>
      <c r="M1332" s="79"/>
      <c r="N1332" s="79"/>
      <c r="O1332" s="48"/>
      <c r="P1332" s="48"/>
      <c r="Q1332" s="48"/>
      <c r="R1332" s="48"/>
      <c r="S1332" s="48"/>
      <c r="T1332" s="48"/>
    </row>
    <row r="1333" spans="1:20" s="48" customFormat="1" ht="12.75" customHeight="1">
      <c r="A1333" s="51">
        <v>43799</v>
      </c>
      <c r="B1333" s="45">
        <v>211011</v>
      </c>
      <c r="C1333" s="71">
        <v>538100</v>
      </c>
      <c r="D1333" s="79">
        <v>66</v>
      </c>
      <c r="E1333" s="63"/>
      <c r="F1333" s="602" t="s">
        <v>632</v>
      </c>
      <c r="G1333" s="169">
        <v>211</v>
      </c>
      <c r="H1333" s="75" t="s">
        <v>348</v>
      </c>
      <c r="I1333" s="76">
        <v>43784</v>
      </c>
      <c r="J1333" s="67"/>
      <c r="K1333" s="120"/>
      <c r="L1333" s="121"/>
      <c r="M1333" s="79"/>
      <c r="N1333" s="79"/>
    </row>
    <row r="1334" spans="1:20" s="48" customFormat="1" ht="12.75" customHeight="1">
      <c r="A1334" s="51">
        <v>43799</v>
      </c>
      <c r="B1334" s="45">
        <v>211011</v>
      </c>
      <c r="C1334" s="71">
        <v>501221</v>
      </c>
      <c r="D1334" s="79">
        <v>46.41</v>
      </c>
      <c r="E1334" s="63"/>
      <c r="F1334" s="602" t="s">
        <v>39</v>
      </c>
      <c r="G1334" s="169">
        <v>211</v>
      </c>
      <c r="H1334" s="75" t="s">
        <v>349</v>
      </c>
      <c r="I1334" s="76">
        <v>43784</v>
      </c>
      <c r="J1334" s="67"/>
      <c r="K1334" s="120"/>
      <c r="L1334" s="121"/>
      <c r="M1334" s="79"/>
      <c r="N1334" s="79"/>
    </row>
    <row r="1335" spans="1:20" s="48" customFormat="1" ht="12.75" customHeight="1">
      <c r="A1335" s="51">
        <v>43799</v>
      </c>
      <c r="B1335" s="45">
        <v>211011</v>
      </c>
      <c r="C1335" s="71">
        <v>501900</v>
      </c>
      <c r="D1335" s="79">
        <v>11.6</v>
      </c>
      <c r="E1335" s="63"/>
      <c r="F1335" s="602" t="s">
        <v>1194</v>
      </c>
      <c r="G1335" s="169">
        <v>211</v>
      </c>
      <c r="H1335" s="75" t="s">
        <v>349</v>
      </c>
      <c r="I1335" s="76">
        <v>43784</v>
      </c>
      <c r="J1335" s="67"/>
      <c r="K1335" s="120"/>
      <c r="L1335" s="121"/>
      <c r="M1335" s="79"/>
      <c r="N1335" s="79"/>
    </row>
    <row r="1336" spans="1:20" s="64" customFormat="1" ht="12.75" customHeight="1">
      <c r="A1336" s="51">
        <v>43799</v>
      </c>
      <c r="B1336" s="45">
        <v>211011</v>
      </c>
      <c r="C1336" s="71">
        <v>501222</v>
      </c>
      <c r="D1336" s="79">
        <v>2.67</v>
      </c>
      <c r="E1336" s="72"/>
      <c r="F1336" s="602" t="s">
        <v>1185</v>
      </c>
      <c r="G1336" s="169">
        <v>211</v>
      </c>
      <c r="H1336" s="75" t="s">
        <v>350</v>
      </c>
      <c r="I1336" s="76">
        <v>43785</v>
      </c>
      <c r="J1336" s="67"/>
      <c r="K1336" s="98">
        <v>3.34</v>
      </c>
      <c r="L1336" s="98">
        <f>K1336*80%</f>
        <v>2.6720000000000002</v>
      </c>
      <c r="M1336" s="98">
        <f>K1336*20%</f>
        <v>0.66800000000000004</v>
      </c>
      <c r="N1336" s="79"/>
      <c r="O1336" s="48"/>
      <c r="P1336" s="48"/>
      <c r="Q1336" s="48"/>
      <c r="R1336" s="48"/>
      <c r="S1336" s="48"/>
      <c r="T1336" s="48"/>
    </row>
    <row r="1337" spans="1:20" s="64" customFormat="1" ht="12.75" customHeight="1">
      <c r="A1337" s="51">
        <v>43799</v>
      </c>
      <c r="B1337" s="45">
        <v>211011</v>
      </c>
      <c r="C1337" s="71">
        <v>501900</v>
      </c>
      <c r="D1337" s="79">
        <v>0.67</v>
      </c>
      <c r="E1337" s="308"/>
      <c r="F1337" s="602" t="s">
        <v>1192</v>
      </c>
      <c r="G1337" s="169">
        <v>211</v>
      </c>
      <c r="H1337" s="75" t="s">
        <v>350</v>
      </c>
      <c r="I1337" s="76">
        <v>43785</v>
      </c>
      <c r="J1337" s="67"/>
      <c r="K1337" s="119"/>
      <c r="L1337" s="79"/>
      <c r="M1337" s="135">
        <f>SUM(L1336:M1336)</f>
        <v>3.3400000000000003</v>
      </c>
      <c r="N1337" s="79"/>
      <c r="O1337" s="48"/>
      <c r="P1337" s="48"/>
      <c r="Q1337" s="48"/>
      <c r="R1337" s="48"/>
      <c r="S1337" s="48"/>
      <c r="T1337" s="48"/>
    </row>
    <row r="1338" spans="1:20" s="64" customFormat="1" ht="12.75" customHeight="1">
      <c r="A1338" s="51">
        <v>43799</v>
      </c>
      <c r="B1338" s="45">
        <v>211011</v>
      </c>
      <c r="C1338" s="71">
        <v>501000</v>
      </c>
      <c r="D1338" s="79">
        <v>8.99</v>
      </c>
      <c r="E1338" s="308"/>
      <c r="F1338" s="602" t="s">
        <v>638</v>
      </c>
      <c r="G1338" s="169">
        <v>211</v>
      </c>
      <c r="H1338" s="75" t="s">
        <v>351</v>
      </c>
      <c r="I1338" s="67">
        <v>43790</v>
      </c>
      <c r="J1338" s="67"/>
      <c r="K1338" s="120"/>
      <c r="L1338" s="121"/>
      <c r="M1338" s="79"/>
      <c r="N1338" s="79"/>
      <c r="O1338" s="48"/>
      <c r="P1338" s="48"/>
      <c r="Q1338" s="48"/>
      <c r="R1338" s="48"/>
      <c r="S1338" s="48"/>
      <c r="T1338" s="48"/>
    </row>
    <row r="1339" spans="1:20" s="64" customFormat="1" ht="12.75" customHeight="1">
      <c r="A1339" s="51">
        <v>43799</v>
      </c>
      <c r="B1339" s="45">
        <v>211011</v>
      </c>
      <c r="C1339" s="71">
        <v>538200</v>
      </c>
      <c r="D1339" s="79">
        <v>2</v>
      </c>
      <c r="E1339" s="308"/>
      <c r="F1339" s="602" t="s">
        <v>631</v>
      </c>
      <c r="G1339" s="169">
        <v>211</v>
      </c>
      <c r="H1339" s="75" t="s">
        <v>353</v>
      </c>
      <c r="I1339" s="67">
        <v>43794</v>
      </c>
      <c r="J1339" s="67"/>
      <c r="K1339" s="120"/>
      <c r="L1339" s="121"/>
      <c r="M1339" s="79"/>
      <c r="N1339" s="79"/>
      <c r="O1339" s="48"/>
      <c r="P1339" s="48"/>
      <c r="Q1339" s="48"/>
      <c r="R1339" s="48"/>
      <c r="S1339" s="48"/>
      <c r="T1339" s="48"/>
    </row>
    <row r="1340" spans="1:20" s="64" customFormat="1" ht="12.75" customHeight="1">
      <c r="A1340" s="51">
        <v>43799</v>
      </c>
      <c r="B1340" s="45">
        <v>211011</v>
      </c>
      <c r="C1340" s="71">
        <v>538200</v>
      </c>
      <c r="D1340" s="79">
        <v>3</v>
      </c>
      <c r="E1340" s="308"/>
      <c r="F1340" s="602" t="s">
        <v>631</v>
      </c>
      <c r="G1340" s="169">
        <v>211</v>
      </c>
      <c r="H1340" s="75" t="s">
        <v>354</v>
      </c>
      <c r="I1340" s="67">
        <v>43794</v>
      </c>
      <c r="J1340" s="67"/>
      <c r="K1340" s="120"/>
      <c r="L1340" s="121"/>
      <c r="M1340" s="79"/>
      <c r="N1340" s="79"/>
      <c r="O1340" s="48"/>
      <c r="P1340" s="48"/>
      <c r="Q1340" s="48"/>
      <c r="R1340" s="48"/>
      <c r="S1340" s="48"/>
      <c r="T1340" s="48"/>
    </row>
    <row r="1341" spans="1:20" s="48" customFormat="1" ht="12.75" customHeight="1">
      <c r="A1341" s="51">
        <v>43799</v>
      </c>
      <c r="B1341" s="45">
        <v>211011</v>
      </c>
      <c r="C1341" s="71">
        <v>501000</v>
      </c>
      <c r="D1341" s="79">
        <v>42</v>
      </c>
      <c r="E1341" s="308"/>
      <c r="F1341" s="602" t="s">
        <v>649</v>
      </c>
      <c r="G1341" s="169">
        <v>211</v>
      </c>
      <c r="H1341" s="75" t="s">
        <v>355</v>
      </c>
      <c r="I1341" s="67">
        <v>43797</v>
      </c>
      <c r="J1341" s="67"/>
      <c r="K1341" s="120"/>
      <c r="L1341" s="121"/>
      <c r="M1341" s="79"/>
      <c r="N1341" s="79"/>
    </row>
    <row r="1342" spans="1:20" s="48" customFormat="1" ht="12.75" customHeight="1">
      <c r="A1342" s="51">
        <v>43799</v>
      </c>
      <c r="B1342" s="45">
        <v>211011</v>
      </c>
      <c r="C1342" s="71">
        <v>501000</v>
      </c>
      <c r="D1342" s="79">
        <v>19.71</v>
      </c>
      <c r="E1342" s="63"/>
      <c r="F1342" s="602" t="s">
        <v>519</v>
      </c>
      <c r="G1342" s="169">
        <v>211</v>
      </c>
      <c r="H1342" s="75" t="s">
        <v>356</v>
      </c>
      <c r="I1342" s="67">
        <v>43798</v>
      </c>
      <c r="J1342" s="67"/>
      <c r="K1342" s="120"/>
      <c r="L1342" s="121"/>
      <c r="M1342" s="79"/>
      <c r="N1342" s="79"/>
    </row>
    <row r="1343" spans="1:20" s="48" customFormat="1" ht="12.75" customHeight="1">
      <c r="A1343" s="51">
        <v>43799</v>
      </c>
      <c r="B1343" s="45">
        <v>211011</v>
      </c>
      <c r="C1343" s="71">
        <v>602000</v>
      </c>
      <c r="D1343" s="79"/>
      <c r="E1343" s="63">
        <v>280</v>
      </c>
      <c r="F1343" s="602" t="s">
        <v>756</v>
      </c>
      <c r="G1343" s="169">
        <v>211</v>
      </c>
      <c r="H1343" s="75" t="s">
        <v>352</v>
      </c>
      <c r="I1343" s="67">
        <v>43798</v>
      </c>
      <c r="J1343" s="67"/>
      <c r="K1343" s="120"/>
      <c r="L1343" s="121"/>
      <c r="M1343" s="79"/>
      <c r="N1343" s="79"/>
    </row>
    <row r="1344" spans="1:20" s="77" customFormat="1" ht="12.75" customHeight="1">
      <c r="A1344" s="51">
        <v>43799</v>
      </c>
      <c r="B1344" s="109">
        <v>3011</v>
      </c>
      <c r="C1344" s="46">
        <v>321100</v>
      </c>
      <c r="D1344" s="107"/>
      <c r="E1344" s="107">
        <v>249.55</v>
      </c>
      <c r="F1344" s="738" t="s">
        <v>554</v>
      </c>
      <c r="G1344" s="55">
        <v>518</v>
      </c>
      <c r="H1344" s="50" t="s">
        <v>303</v>
      </c>
      <c r="I1344" s="51">
        <v>43784</v>
      </c>
      <c r="J1344" s="67"/>
      <c r="K1344" s="120"/>
      <c r="L1344" s="121"/>
      <c r="M1344" s="79"/>
      <c r="N1344" s="79"/>
      <c r="O1344" s="48"/>
      <c r="P1344" s="77">
        <v>17</v>
      </c>
    </row>
    <row r="1345" spans="1:16" s="77" customFormat="1" ht="12.75" customHeight="1">
      <c r="A1345" s="51">
        <v>43799</v>
      </c>
      <c r="B1345" s="109">
        <v>3011</v>
      </c>
      <c r="C1345" s="46">
        <v>518100</v>
      </c>
      <c r="D1345" s="107">
        <v>249.55</v>
      </c>
      <c r="E1345" s="107"/>
      <c r="F1345" s="738" t="s">
        <v>555</v>
      </c>
      <c r="G1345" s="55">
        <v>321</v>
      </c>
      <c r="H1345" s="50" t="s">
        <v>303</v>
      </c>
      <c r="I1345" s="51">
        <v>43784</v>
      </c>
      <c r="J1345" s="67"/>
      <c r="K1345" s="120"/>
      <c r="L1345" s="121"/>
      <c r="M1345" s="79"/>
      <c r="N1345" s="79"/>
      <c r="O1345" s="48"/>
      <c r="P1345" s="77">
        <v>31</v>
      </c>
    </row>
    <row r="1346" spans="1:16" s="59" customFormat="1" ht="12.75" customHeight="1">
      <c r="A1346" s="51">
        <v>43799</v>
      </c>
      <c r="B1346" s="109">
        <v>3011</v>
      </c>
      <c r="C1346" s="46">
        <v>379000</v>
      </c>
      <c r="D1346" s="107"/>
      <c r="E1346" s="107">
        <v>334.4</v>
      </c>
      <c r="F1346" s="749" t="s">
        <v>668</v>
      </c>
      <c r="G1346" s="49">
        <v>548</v>
      </c>
      <c r="H1346" s="50" t="s">
        <v>303</v>
      </c>
      <c r="I1346" s="51">
        <v>43799</v>
      </c>
      <c r="J1346" s="67"/>
      <c r="K1346" s="120"/>
      <c r="L1346" s="121"/>
      <c r="M1346" s="79"/>
      <c r="N1346" s="79"/>
      <c r="O1346" s="48"/>
    </row>
    <row r="1347" spans="1:16" s="59" customFormat="1" ht="12.75" customHeight="1">
      <c r="A1347" s="51">
        <v>43799</v>
      </c>
      <c r="B1347" s="109">
        <v>3011</v>
      </c>
      <c r="C1347" s="46">
        <v>548100</v>
      </c>
      <c r="D1347" s="107">
        <v>29.78</v>
      </c>
      <c r="E1347" s="107"/>
      <c r="F1347" s="749" t="s">
        <v>669</v>
      </c>
      <c r="G1347" s="49">
        <v>379</v>
      </c>
      <c r="H1347" s="50" t="s">
        <v>303</v>
      </c>
      <c r="I1347" s="51">
        <v>43799</v>
      </c>
      <c r="J1347" s="67"/>
      <c r="K1347" s="120"/>
      <c r="L1347" s="121"/>
      <c r="M1347" s="79"/>
      <c r="N1347" s="79"/>
      <c r="O1347" s="48"/>
    </row>
    <row r="1348" spans="1:16" s="59" customFormat="1" ht="12.75" customHeight="1">
      <c r="A1348" s="51">
        <v>43799</v>
      </c>
      <c r="B1348" s="109">
        <v>3011</v>
      </c>
      <c r="C1348" s="46">
        <v>548901</v>
      </c>
      <c r="D1348" s="107">
        <v>7.44</v>
      </c>
      <c r="E1348" s="107"/>
      <c r="F1348" s="749" t="s">
        <v>670</v>
      </c>
      <c r="G1348" s="49">
        <v>379</v>
      </c>
      <c r="H1348" s="50" t="s">
        <v>303</v>
      </c>
      <c r="I1348" s="51">
        <v>43799</v>
      </c>
      <c r="J1348" s="67"/>
      <c r="K1348" s="120"/>
      <c r="L1348" s="121"/>
      <c r="M1348" s="79"/>
      <c r="N1348" s="79"/>
      <c r="O1348" s="48"/>
    </row>
    <row r="1349" spans="1:16" s="59" customFormat="1" ht="12.75" customHeight="1">
      <c r="A1349" s="51">
        <v>43799</v>
      </c>
      <c r="B1349" s="109">
        <v>3011</v>
      </c>
      <c r="C1349" s="46">
        <v>538000</v>
      </c>
      <c r="D1349" s="107">
        <v>2.38</v>
      </c>
      <c r="E1349" s="107"/>
      <c r="F1349" s="749" t="s">
        <v>672</v>
      </c>
      <c r="G1349" s="49">
        <v>379</v>
      </c>
      <c r="H1349" s="50" t="s">
        <v>303</v>
      </c>
      <c r="I1349" s="51">
        <v>43799</v>
      </c>
      <c r="J1349" s="67"/>
      <c r="K1349" s="120"/>
      <c r="L1349" s="121"/>
      <c r="M1349" s="79"/>
      <c r="N1349" s="79"/>
      <c r="O1349" s="48"/>
    </row>
    <row r="1350" spans="1:16" s="59" customFormat="1" ht="12.75" customHeight="1">
      <c r="A1350" s="51">
        <v>43799</v>
      </c>
      <c r="B1350" s="109">
        <v>3011</v>
      </c>
      <c r="C1350" s="46">
        <v>538900</v>
      </c>
      <c r="D1350" s="107">
        <v>0.6</v>
      </c>
      <c r="E1350" s="107"/>
      <c r="F1350" s="749" t="s">
        <v>671</v>
      </c>
      <c r="G1350" s="49">
        <v>379</v>
      </c>
      <c r="H1350" s="50" t="s">
        <v>303</v>
      </c>
      <c r="I1350" s="51">
        <v>43799</v>
      </c>
      <c r="J1350" s="67"/>
      <c r="K1350" s="120"/>
      <c r="L1350" s="121"/>
      <c r="M1350" s="79"/>
      <c r="N1350" s="79"/>
      <c r="O1350" s="48"/>
    </row>
    <row r="1351" spans="1:16" s="59" customFormat="1" ht="12.75" customHeight="1">
      <c r="A1351" s="51">
        <v>43799</v>
      </c>
      <c r="B1351" s="109">
        <v>3011</v>
      </c>
      <c r="C1351" s="46">
        <v>381000</v>
      </c>
      <c r="D1351" s="107">
        <v>217.93</v>
      </c>
      <c r="E1351" s="107"/>
      <c r="F1351" s="749" t="s">
        <v>673</v>
      </c>
      <c r="G1351" s="49">
        <v>379</v>
      </c>
      <c r="H1351" s="50" t="s">
        <v>303</v>
      </c>
      <c r="I1351" s="51">
        <v>43799</v>
      </c>
      <c r="J1351" s="67"/>
      <c r="K1351" s="120"/>
      <c r="L1351" s="121"/>
      <c r="M1351" s="79"/>
      <c r="N1351" s="79"/>
      <c r="O1351" s="48"/>
    </row>
    <row r="1352" spans="1:16" s="59" customFormat="1" ht="12.75" customHeight="1">
      <c r="A1352" s="51">
        <v>43799</v>
      </c>
      <c r="B1352" s="109">
        <v>3011</v>
      </c>
      <c r="C1352" s="46">
        <v>381000</v>
      </c>
      <c r="D1352" s="107">
        <v>54.48</v>
      </c>
      <c r="E1352" s="107"/>
      <c r="F1352" s="749" t="s">
        <v>674</v>
      </c>
      <c r="G1352" s="49">
        <v>379</v>
      </c>
      <c r="H1352" s="50" t="s">
        <v>303</v>
      </c>
      <c r="I1352" s="51">
        <v>43799</v>
      </c>
      <c r="J1352" s="67"/>
      <c r="K1352" s="107"/>
      <c r="L1352" s="121"/>
      <c r="M1352" s="79"/>
      <c r="N1352" s="79"/>
      <c r="O1352" s="48"/>
    </row>
    <row r="1353" spans="1:16" s="59" customFormat="1" ht="12.75" customHeight="1">
      <c r="A1353" s="51">
        <v>43799</v>
      </c>
      <c r="B1353" s="109">
        <v>3011</v>
      </c>
      <c r="C1353" s="46">
        <v>381000</v>
      </c>
      <c r="D1353" s="107">
        <v>17.43</v>
      </c>
      <c r="E1353" s="107"/>
      <c r="F1353" s="749" t="s">
        <v>675</v>
      </c>
      <c r="G1353" s="49">
        <v>379</v>
      </c>
      <c r="H1353" s="50" t="s">
        <v>303</v>
      </c>
      <c r="I1353" s="51">
        <v>43799</v>
      </c>
      <c r="J1353" s="67"/>
      <c r="K1353" s="107"/>
      <c r="L1353" s="121"/>
      <c r="M1353" s="79"/>
      <c r="N1353" s="79"/>
      <c r="O1353" s="48"/>
    </row>
    <row r="1354" spans="1:16" s="59" customFormat="1" ht="12.75" customHeight="1">
      <c r="A1354" s="51">
        <v>43799</v>
      </c>
      <c r="B1354" s="109">
        <v>3011</v>
      </c>
      <c r="C1354" s="46">
        <v>381000</v>
      </c>
      <c r="D1354" s="107">
        <v>4.3600000000000003</v>
      </c>
      <c r="E1354" s="107"/>
      <c r="F1354" s="749" t="s">
        <v>676</v>
      </c>
      <c r="G1354" s="49">
        <v>379</v>
      </c>
      <c r="H1354" s="50" t="s">
        <v>303</v>
      </c>
      <c r="I1354" s="51">
        <v>43799</v>
      </c>
      <c r="J1354" s="67"/>
      <c r="K1354" s="107"/>
      <c r="L1354" s="121"/>
      <c r="M1354" s="79"/>
      <c r="N1354" s="79"/>
      <c r="O1354" s="48"/>
    </row>
    <row r="1355" spans="1:16" s="59" customFormat="1" ht="12.75" customHeight="1">
      <c r="A1355" s="51">
        <v>43799</v>
      </c>
      <c r="B1355" s="109">
        <v>3011</v>
      </c>
      <c r="C1355" s="46">
        <v>379000</v>
      </c>
      <c r="D1355" s="107"/>
      <c r="E1355" s="107">
        <v>102.15</v>
      </c>
      <c r="F1355" s="749" t="s">
        <v>745</v>
      </c>
      <c r="G1355" s="49">
        <v>568</v>
      </c>
      <c r="H1355" s="50" t="s">
        <v>303</v>
      </c>
      <c r="I1355" s="51">
        <v>43787</v>
      </c>
      <c r="K1355" s="124" t="s">
        <v>60</v>
      </c>
      <c r="L1355" s="125">
        <v>0.8</v>
      </c>
      <c r="M1355" s="125">
        <v>0.2</v>
      </c>
    </row>
    <row r="1356" spans="1:16" s="59" customFormat="1" ht="12.75" customHeight="1">
      <c r="A1356" s="51">
        <v>43799</v>
      </c>
      <c r="B1356" s="109">
        <v>3011</v>
      </c>
      <c r="C1356" s="46">
        <v>548100</v>
      </c>
      <c r="D1356" s="107">
        <v>9.82</v>
      </c>
      <c r="E1356" s="107"/>
      <c r="F1356" s="749" t="s">
        <v>746</v>
      </c>
      <c r="G1356" s="49">
        <v>379</v>
      </c>
      <c r="H1356" s="50" t="s">
        <v>303</v>
      </c>
      <c r="I1356" s="51">
        <v>43787</v>
      </c>
      <c r="K1356" s="126">
        <v>89.87</v>
      </c>
      <c r="L1356" s="127">
        <f>K1356*80%</f>
        <v>71.896000000000001</v>
      </c>
      <c r="M1356" s="98">
        <f>K1356*20%</f>
        <v>17.974</v>
      </c>
    </row>
    <row r="1357" spans="1:16" s="59" customFormat="1" ht="12.75" customHeight="1">
      <c r="A1357" s="51">
        <v>43799</v>
      </c>
      <c r="B1357" s="109">
        <v>3011</v>
      </c>
      <c r="C1357" s="46">
        <v>548901</v>
      </c>
      <c r="D1357" s="107">
        <v>2.46</v>
      </c>
      <c r="E1357" s="107"/>
      <c r="F1357" s="749" t="s">
        <v>747</v>
      </c>
      <c r="G1357" s="49">
        <v>379</v>
      </c>
      <c r="H1357" s="50" t="s">
        <v>303</v>
      </c>
      <c r="I1357" s="51">
        <v>43787</v>
      </c>
      <c r="J1357" s="52"/>
      <c r="K1357" s="128"/>
      <c r="L1357" s="128"/>
      <c r="M1357" s="129">
        <f>L1356+M1356</f>
        <v>89.87</v>
      </c>
    </row>
    <row r="1358" spans="1:16" s="59" customFormat="1" ht="12.75" customHeight="1">
      <c r="A1358" s="51">
        <v>43799</v>
      </c>
      <c r="B1358" s="109">
        <v>3011</v>
      </c>
      <c r="C1358" s="46">
        <v>381000</v>
      </c>
      <c r="D1358" s="107">
        <v>71.900000000000006</v>
      </c>
      <c r="E1358" s="107"/>
      <c r="F1358" s="749" t="s">
        <v>748</v>
      </c>
      <c r="G1358" s="49">
        <v>379</v>
      </c>
      <c r="H1358" s="50" t="s">
        <v>303</v>
      </c>
      <c r="I1358" s="51">
        <v>43787</v>
      </c>
      <c r="J1358" s="52"/>
    </row>
    <row r="1359" spans="1:16" s="59" customFormat="1" ht="12.75" customHeight="1">
      <c r="A1359" s="51">
        <v>43799</v>
      </c>
      <c r="B1359" s="109">
        <v>3011</v>
      </c>
      <c r="C1359" s="46">
        <v>381000</v>
      </c>
      <c r="D1359" s="107">
        <v>17.97</v>
      </c>
      <c r="E1359" s="107"/>
      <c r="F1359" s="749" t="s">
        <v>749</v>
      </c>
      <c r="G1359" s="49">
        <v>379</v>
      </c>
      <c r="H1359" s="50" t="s">
        <v>303</v>
      </c>
      <c r="I1359" s="51">
        <v>43787</v>
      </c>
      <c r="J1359" s="52"/>
    </row>
    <row r="1360" spans="1:16" s="59" customFormat="1" ht="12.75" customHeight="1">
      <c r="A1360" s="51">
        <v>43799</v>
      </c>
      <c r="B1360" s="109">
        <v>3011</v>
      </c>
      <c r="C1360" s="46">
        <v>82000</v>
      </c>
      <c r="D1360" s="107"/>
      <c r="E1360" s="107">
        <v>379</v>
      </c>
      <c r="F1360" s="750" t="s">
        <v>63</v>
      </c>
      <c r="G1360" s="49">
        <v>551</v>
      </c>
      <c r="H1360" s="50" t="s">
        <v>303</v>
      </c>
      <c r="I1360" s="51">
        <v>43799</v>
      </c>
      <c r="J1360" s="118"/>
    </row>
    <row r="1361" spans="1:17" s="59" customFormat="1" ht="12.75" customHeight="1">
      <c r="A1361" s="51">
        <v>43799</v>
      </c>
      <c r="B1361" s="109">
        <v>3011</v>
      </c>
      <c r="C1361" s="46">
        <v>551000</v>
      </c>
      <c r="D1361" s="107">
        <v>303.2</v>
      </c>
      <c r="E1361" s="107"/>
      <c r="F1361" s="750" t="s">
        <v>64</v>
      </c>
      <c r="G1361" s="49">
        <v>82</v>
      </c>
      <c r="H1361" s="50" t="s">
        <v>303</v>
      </c>
      <c r="I1361" s="51">
        <v>43799</v>
      </c>
      <c r="J1361" s="118"/>
    </row>
    <row r="1362" spans="1:17" s="59" customFormat="1" ht="12.75" customHeight="1">
      <c r="A1362" s="51">
        <v>43799</v>
      </c>
      <c r="B1362" s="109">
        <v>3011</v>
      </c>
      <c r="C1362" s="46">
        <v>551900</v>
      </c>
      <c r="D1362" s="107">
        <v>75.8</v>
      </c>
      <c r="E1362" s="107"/>
      <c r="F1362" s="750" t="s">
        <v>65</v>
      </c>
      <c r="G1362" s="49">
        <v>82</v>
      </c>
      <c r="H1362" s="50" t="s">
        <v>303</v>
      </c>
      <c r="I1362" s="51">
        <v>43799</v>
      </c>
      <c r="J1362" s="118"/>
    </row>
    <row r="1363" spans="1:17" s="59" customFormat="1" ht="12.75" customHeight="1">
      <c r="A1363" s="51">
        <v>43799</v>
      </c>
      <c r="B1363" s="109">
        <v>3011</v>
      </c>
      <c r="C1363" s="46">
        <v>82000</v>
      </c>
      <c r="D1363" s="107"/>
      <c r="E1363" s="107">
        <v>36</v>
      </c>
      <c r="F1363" s="750" t="s">
        <v>1275</v>
      </c>
      <c r="G1363" s="49">
        <v>551</v>
      </c>
      <c r="H1363" s="50" t="s">
        <v>303</v>
      </c>
      <c r="I1363" s="51">
        <v>43799</v>
      </c>
      <c r="J1363" s="118"/>
    </row>
    <row r="1364" spans="1:17" s="59" customFormat="1" ht="12.75" customHeight="1">
      <c r="A1364" s="51">
        <v>43799</v>
      </c>
      <c r="B1364" s="109">
        <v>3011</v>
      </c>
      <c r="C1364" s="46">
        <v>551000</v>
      </c>
      <c r="D1364" s="107">
        <v>36</v>
      </c>
      <c r="E1364" s="107"/>
      <c r="F1364" s="750" t="s">
        <v>1275</v>
      </c>
      <c r="G1364" s="49">
        <v>82</v>
      </c>
      <c r="H1364" s="50" t="s">
        <v>303</v>
      </c>
      <c r="I1364" s="51">
        <v>43799</v>
      </c>
      <c r="J1364" s="118"/>
    </row>
    <row r="1365" spans="1:17" s="224" customFormat="1" ht="12.75" customHeight="1">
      <c r="A1365" s="218"/>
      <c r="B1365" s="216"/>
      <c r="C1365" s="219"/>
      <c r="D1365" s="208">
        <f>SUM(D1272:D1364)</f>
        <v>10416.149999999996</v>
      </c>
      <c r="E1365" s="208">
        <f>SUM(E1272:E1364)</f>
        <v>10416.149999999998</v>
      </c>
      <c r="F1365" s="751">
        <f>D1365-E1365</f>
        <v>0</v>
      </c>
      <c r="G1365" s="220"/>
      <c r="H1365" s="221"/>
      <c r="I1365" s="229"/>
      <c r="J1365" s="227"/>
    </row>
    <row r="1366" spans="1:17" s="224" customFormat="1" ht="12.75" customHeight="1">
      <c r="A1366" s="218"/>
      <c r="B1366" s="216"/>
      <c r="C1366" s="219"/>
      <c r="D1366" s="22"/>
      <c r="E1366" s="22"/>
      <c r="F1366" s="758"/>
      <c r="G1366" s="220"/>
      <c r="H1366" s="221"/>
      <c r="I1366" s="229"/>
      <c r="J1366" s="227"/>
    </row>
    <row r="1367" spans="1:17" s="228" customFormat="1" ht="12.75" customHeight="1">
      <c r="A1367" s="167" t="s">
        <v>491</v>
      </c>
      <c r="B1367" s="216"/>
      <c r="C1367" s="219"/>
      <c r="D1367" s="225"/>
      <c r="E1367" s="225"/>
      <c r="F1367" s="759"/>
      <c r="G1367" s="220"/>
      <c r="H1367" s="221"/>
      <c r="I1367" s="229"/>
      <c r="J1367" s="227"/>
    </row>
    <row r="1368" spans="1:17" s="48" customFormat="1" ht="12.75" customHeight="1">
      <c r="A1368" s="51">
        <v>43830</v>
      </c>
      <c r="B1368" s="114" t="s">
        <v>1125</v>
      </c>
      <c r="C1368" s="46">
        <v>324000</v>
      </c>
      <c r="D1368" s="107">
        <v>1600</v>
      </c>
      <c r="E1368" s="107"/>
      <c r="F1368" s="738" t="s">
        <v>1088</v>
      </c>
      <c r="G1368" s="55">
        <v>602</v>
      </c>
      <c r="H1368" s="50" t="s">
        <v>1125</v>
      </c>
      <c r="I1368" s="51">
        <v>43829</v>
      </c>
      <c r="J1368" s="52"/>
    </row>
    <row r="1369" spans="1:17" s="48" customFormat="1" ht="12.75" customHeight="1">
      <c r="A1369" s="51">
        <v>43830</v>
      </c>
      <c r="B1369" s="114" t="s">
        <v>1125</v>
      </c>
      <c r="C1369" s="46">
        <v>311000</v>
      </c>
      <c r="D1369" s="107">
        <v>1275</v>
      </c>
      <c r="E1369" s="107"/>
      <c r="F1369" s="738" t="s">
        <v>1088</v>
      </c>
      <c r="G1369" s="55">
        <v>602</v>
      </c>
      <c r="H1369" s="50" t="s">
        <v>1125</v>
      </c>
      <c r="I1369" s="51">
        <v>43829</v>
      </c>
      <c r="J1369" s="52"/>
    </row>
    <row r="1370" spans="1:17" s="48" customFormat="1" ht="12.75" customHeight="1">
      <c r="A1370" s="51">
        <v>43830</v>
      </c>
      <c r="B1370" s="114" t="s">
        <v>1125</v>
      </c>
      <c r="C1370" s="46">
        <v>602000</v>
      </c>
      <c r="D1370" s="107"/>
      <c r="E1370" s="107">
        <v>2875</v>
      </c>
      <c r="F1370" s="738" t="s">
        <v>1088</v>
      </c>
      <c r="G1370" s="55">
        <v>324</v>
      </c>
      <c r="H1370" s="50" t="s">
        <v>1125</v>
      </c>
      <c r="I1370" s="51">
        <v>43829</v>
      </c>
      <c r="J1370" s="52"/>
    </row>
    <row r="1371" spans="1:17" s="48" customFormat="1" ht="12.75" customHeight="1">
      <c r="A1371" s="51">
        <v>43830</v>
      </c>
      <c r="B1371" s="114" t="s">
        <v>1126</v>
      </c>
      <c r="C1371" s="46">
        <v>311000</v>
      </c>
      <c r="D1371" s="107">
        <v>310</v>
      </c>
      <c r="E1371" s="107"/>
      <c r="F1371" s="740" t="s">
        <v>1157</v>
      </c>
      <c r="G1371" s="55">
        <v>602</v>
      </c>
      <c r="H1371" s="50" t="s">
        <v>1126</v>
      </c>
      <c r="I1371" s="51">
        <v>43830</v>
      </c>
      <c r="J1371" s="52"/>
      <c r="K1371" s="116"/>
      <c r="L1371" s="111"/>
      <c r="M1371" s="111"/>
      <c r="N1371" s="112"/>
      <c r="O1371" s="113"/>
      <c r="P1371" s="29"/>
      <c r="Q1371" s="99"/>
    </row>
    <row r="1372" spans="1:17" s="48" customFormat="1" ht="12.75" customHeight="1">
      <c r="A1372" s="51">
        <v>43830</v>
      </c>
      <c r="B1372" s="114" t="s">
        <v>1126</v>
      </c>
      <c r="C1372" s="46">
        <v>602000</v>
      </c>
      <c r="D1372" s="107"/>
      <c r="E1372" s="107">
        <v>310</v>
      </c>
      <c r="F1372" s="740" t="s">
        <v>1157</v>
      </c>
      <c r="G1372" s="55">
        <v>311</v>
      </c>
      <c r="H1372" s="50" t="s">
        <v>1126</v>
      </c>
      <c r="I1372" s="51">
        <v>43830</v>
      </c>
      <c r="J1372" s="52"/>
      <c r="K1372" s="116"/>
      <c r="L1372" s="111"/>
      <c r="M1372" s="111"/>
      <c r="N1372" s="112"/>
      <c r="O1372" s="113"/>
      <c r="P1372" s="29"/>
      <c r="Q1372" s="99"/>
    </row>
    <row r="1373" spans="1:17" s="48" customFormat="1" ht="12.75" customHeight="1">
      <c r="A1373" s="51">
        <v>43830</v>
      </c>
      <c r="B1373" s="114" t="s">
        <v>1127</v>
      </c>
      <c r="C1373" s="46">
        <v>311000</v>
      </c>
      <c r="D1373" s="107">
        <v>1560</v>
      </c>
      <c r="E1373" s="107"/>
      <c r="F1373" s="740" t="s">
        <v>1158</v>
      </c>
      <c r="G1373" s="55">
        <v>602</v>
      </c>
      <c r="H1373" s="50" t="s">
        <v>1127</v>
      </c>
      <c r="I1373" s="51">
        <v>43830</v>
      </c>
      <c r="J1373" s="52"/>
      <c r="K1373" s="116"/>
      <c r="L1373" s="111"/>
      <c r="M1373" s="111"/>
      <c r="N1373" s="112"/>
      <c r="O1373" s="113"/>
      <c r="P1373" s="29"/>
      <c r="Q1373" s="99"/>
    </row>
    <row r="1374" spans="1:17" s="48" customFormat="1" ht="12.75" customHeight="1">
      <c r="A1374" s="51">
        <v>43830</v>
      </c>
      <c r="B1374" s="114" t="s">
        <v>1127</v>
      </c>
      <c r="C1374" s="46">
        <v>602000</v>
      </c>
      <c r="D1374" s="107"/>
      <c r="E1374" s="107">
        <v>1560</v>
      </c>
      <c r="F1374" s="740" t="s">
        <v>1158</v>
      </c>
      <c r="G1374" s="55">
        <v>311</v>
      </c>
      <c r="H1374" s="50" t="s">
        <v>1127</v>
      </c>
      <c r="I1374" s="51">
        <v>43830</v>
      </c>
      <c r="J1374" s="52"/>
      <c r="K1374" s="116"/>
      <c r="L1374" s="111"/>
      <c r="M1374" s="111"/>
      <c r="N1374" s="112"/>
      <c r="O1374" s="113"/>
      <c r="P1374" s="29"/>
      <c r="Q1374" s="99"/>
    </row>
    <row r="1375" spans="1:17" s="48" customFormat="1" ht="12.75" customHeight="1">
      <c r="A1375" s="51">
        <v>43830</v>
      </c>
      <c r="B1375" s="114" t="s">
        <v>1452</v>
      </c>
      <c r="C1375" s="46">
        <v>311000</v>
      </c>
      <c r="D1375" s="107">
        <v>1000</v>
      </c>
      <c r="E1375" s="107"/>
      <c r="F1375" s="740" t="s">
        <v>1454</v>
      </c>
      <c r="G1375" s="55">
        <v>602</v>
      </c>
      <c r="H1375" s="50" t="s">
        <v>1452</v>
      </c>
      <c r="I1375" s="51">
        <v>43920</v>
      </c>
      <c r="J1375" s="52"/>
      <c r="K1375" s="116"/>
      <c r="L1375" s="111"/>
      <c r="M1375" s="111"/>
      <c r="N1375" s="112"/>
      <c r="O1375" s="113"/>
      <c r="P1375" s="29"/>
      <c r="Q1375" s="99"/>
    </row>
    <row r="1376" spans="1:17" s="48" customFormat="1" ht="12.75" customHeight="1">
      <c r="A1376" s="51">
        <v>43830</v>
      </c>
      <c r="B1376" s="114" t="s">
        <v>1452</v>
      </c>
      <c r="C1376" s="46">
        <v>602000</v>
      </c>
      <c r="D1376" s="107"/>
      <c r="E1376" s="107">
        <v>1000</v>
      </c>
      <c r="F1376" s="740" t="s">
        <v>1454</v>
      </c>
      <c r="G1376" s="55">
        <v>311</v>
      </c>
      <c r="H1376" s="50" t="s">
        <v>1452</v>
      </c>
      <c r="I1376" s="51">
        <v>43920</v>
      </c>
      <c r="J1376" s="52"/>
      <c r="K1376" s="116"/>
      <c r="L1376" s="111"/>
      <c r="M1376" s="111"/>
      <c r="N1376" s="112"/>
      <c r="O1376" s="113"/>
      <c r="P1376" s="29"/>
      <c r="Q1376" s="99"/>
    </row>
    <row r="1377" spans="1:17" s="48" customFormat="1" ht="12.75" customHeight="1">
      <c r="A1377" s="51">
        <v>43830</v>
      </c>
      <c r="B1377" s="114" t="s">
        <v>1453</v>
      </c>
      <c r="C1377" s="46">
        <v>311000</v>
      </c>
      <c r="D1377" s="107">
        <v>1500</v>
      </c>
      <c r="E1377" s="107"/>
      <c r="F1377" s="740" t="s">
        <v>1455</v>
      </c>
      <c r="G1377" s="55">
        <v>602</v>
      </c>
      <c r="H1377" s="50" t="s">
        <v>1453</v>
      </c>
      <c r="I1377" s="51">
        <v>43920</v>
      </c>
      <c r="J1377" s="52"/>
      <c r="K1377" s="116"/>
      <c r="L1377" s="111"/>
      <c r="M1377" s="111"/>
      <c r="N1377" s="112"/>
      <c r="O1377" s="113"/>
      <c r="P1377" s="29"/>
      <c r="Q1377" s="99"/>
    </row>
    <row r="1378" spans="1:17" s="48" customFormat="1" ht="12.75" customHeight="1">
      <c r="A1378" s="51">
        <v>43830</v>
      </c>
      <c r="B1378" s="114" t="s">
        <v>1453</v>
      </c>
      <c r="C1378" s="46">
        <v>602000</v>
      </c>
      <c r="D1378" s="107"/>
      <c r="E1378" s="107">
        <v>1500</v>
      </c>
      <c r="F1378" s="740" t="s">
        <v>1455</v>
      </c>
      <c r="G1378" s="55">
        <v>311</v>
      </c>
      <c r="H1378" s="50" t="s">
        <v>1453</v>
      </c>
      <c r="I1378" s="51">
        <v>43920</v>
      </c>
      <c r="J1378" s="52"/>
      <c r="K1378" s="116"/>
      <c r="L1378" s="111"/>
      <c r="M1378" s="111"/>
      <c r="N1378" s="112"/>
      <c r="O1378" s="113"/>
      <c r="P1378" s="29"/>
      <c r="Q1378" s="99"/>
    </row>
    <row r="1379" spans="1:17" s="48" customFormat="1" ht="12.75" customHeight="1">
      <c r="A1379" s="51">
        <v>43830</v>
      </c>
      <c r="B1379" s="109" t="s">
        <v>761</v>
      </c>
      <c r="C1379" s="46">
        <v>321000</v>
      </c>
      <c r="D1379" s="107"/>
      <c r="E1379" s="107">
        <v>60</v>
      </c>
      <c r="F1379" s="738" t="s">
        <v>14</v>
      </c>
      <c r="G1379" s="55">
        <v>518</v>
      </c>
      <c r="H1379" s="728" t="s">
        <v>761</v>
      </c>
      <c r="I1379" s="76">
        <v>43824</v>
      </c>
      <c r="J1379" s="114"/>
      <c r="K1379" s="73"/>
      <c r="L1379" s="115"/>
      <c r="M1379" s="72"/>
      <c r="N1379" s="73"/>
      <c r="O1379" s="113"/>
      <c r="P1379" s="29"/>
      <c r="Q1379" s="99"/>
    </row>
    <row r="1380" spans="1:17" s="48" customFormat="1" ht="12.75" customHeight="1">
      <c r="A1380" s="51">
        <v>43830</v>
      </c>
      <c r="B1380" s="109" t="s">
        <v>761</v>
      </c>
      <c r="C1380" s="46">
        <v>518000</v>
      </c>
      <c r="D1380" s="107">
        <v>60</v>
      </c>
      <c r="E1380" s="107"/>
      <c r="F1380" s="738" t="s">
        <v>1077</v>
      </c>
      <c r="G1380" s="55">
        <v>321</v>
      </c>
      <c r="H1380" s="728" t="s">
        <v>761</v>
      </c>
      <c r="I1380" s="76">
        <v>43824</v>
      </c>
      <c r="J1380" s="114"/>
      <c r="K1380" s="73"/>
      <c r="L1380" s="115"/>
      <c r="M1380" s="72"/>
      <c r="N1380" s="73"/>
      <c r="O1380" s="113"/>
      <c r="P1380" s="29"/>
      <c r="Q1380" s="99"/>
    </row>
    <row r="1381" spans="1:17" s="48" customFormat="1" ht="12.75" customHeight="1">
      <c r="A1381" s="51">
        <v>43830</v>
      </c>
      <c r="B1381" s="109" t="s">
        <v>761</v>
      </c>
      <c r="C1381" s="46">
        <v>315100</v>
      </c>
      <c r="D1381" s="107">
        <v>1470.13</v>
      </c>
      <c r="E1381" s="107"/>
      <c r="F1381" s="740" t="s">
        <v>14</v>
      </c>
      <c r="G1381" s="55">
        <v>602</v>
      </c>
      <c r="H1381" s="728" t="s">
        <v>761</v>
      </c>
      <c r="I1381" s="76">
        <v>43824</v>
      </c>
      <c r="J1381" s="114"/>
      <c r="K1381" s="73"/>
      <c r="L1381" s="115"/>
      <c r="M1381" s="117"/>
      <c r="N1381" s="112"/>
      <c r="O1381" s="113"/>
      <c r="P1381" s="29"/>
      <c r="Q1381" s="99"/>
    </row>
    <row r="1382" spans="1:17" s="48" customFormat="1" ht="12.75" customHeight="1">
      <c r="A1382" s="51">
        <v>43830</v>
      </c>
      <c r="B1382" s="109" t="s">
        <v>761</v>
      </c>
      <c r="C1382" s="46">
        <v>602100</v>
      </c>
      <c r="D1382" s="107"/>
      <c r="E1382" s="107">
        <v>1470.13</v>
      </c>
      <c r="F1382" s="740" t="s">
        <v>1078</v>
      </c>
      <c r="G1382" s="55">
        <v>315</v>
      </c>
      <c r="H1382" s="728" t="s">
        <v>761</v>
      </c>
      <c r="I1382" s="76">
        <v>43824</v>
      </c>
      <c r="J1382" s="52"/>
      <c r="K1382" s="116"/>
      <c r="L1382" s="111"/>
      <c r="M1382" s="111"/>
      <c r="N1382" s="112"/>
      <c r="O1382" s="113"/>
      <c r="P1382" s="29"/>
      <c r="Q1382" s="99"/>
    </row>
    <row r="1383" spans="1:17" s="48" customFormat="1" ht="12.75" customHeight="1">
      <c r="A1383" s="51">
        <v>43830</v>
      </c>
      <c r="B1383" s="109">
        <v>192100</v>
      </c>
      <c r="C1383" s="46">
        <v>321000</v>
      </c>
      <c r="D1383" s="107"/>
      <c r="E1383" s="107">
        <v>37.96</v>
      </c>
      <c r="F1383" s="738" t="s">
        <v>21</v>
      </c>
      <c r="G1383" s="55">
        <v>518</v>
      </c>
      <c r="H1383" s="50" t="s">
        <v>1064</v>
      </c>
      <c r="I1383" s="51">
        <v>43817</v>
      </c>
      <c r="J1383" s="52"/>
      <c r="K1383" s="116"/>
      <c r="L1383" s="111"/>
      <c r="M1383" s="111"/>
      <c r="N1383" s="112"/>
      <c r="O1383" s="113"/>
      <c r="P1383" s="29"/>
      <c r="Q1383" s="99"/>
    </row>
    <row r="1384" spans="1:17" s="48" customFormat="1" ht="12.75" customHeight="1">
      <c r="A1384" s="51">
        <v>43830</v>
      </c>
      <c r="B1384" s="109">
        <v>192100</v>
      </c>
      <c r="C1384" s="46">
        <v>518000</v>
      </c>
      <c r="D1384" s="107">
        <v>37.96</v>
      </c>
      <c r="E1384" s="107"/>
      <c r="F1384" s="738" t="s">
        <v>1060</v>
      </c>
      <c r="G1384" s="55">
        <v>321</v>
      </c>
      <c r="H1384" s="50" t="s">
        <v>1064</v>
      </c>
      <c r="I1384" s="51">
        <v>43817</v>
      </c>
      <c r="J1384" s="52"/>
      <c r="K1384" s="116"/>
      <c r="L1384" s="111"/>
      <c r="M1384" s="111"/>
      <c r="N1384" s="112"/>
      <c r="O1384" s="113"/>
      <c r="P1384" s="29"/>
      <c r="Q1384" s="99"/>
    </row>
    <row r="1385" spans="1:17" s="48" customFormat="1" ht="12.75" customHeight="1">
      <c r="A1385" s="51">
        <v>43830</v>
      </c>
      <c r="B1385" s="109">
        <v>192101</v>
      </c>
      <c r="C1385" s="46">
        <v>321000</v>
      </c>
      <c r="D1385" s="107"/>
      <c r="E1385" s="107">
        <v>45</v>
      </c>
      <c r="F1385" s="738" t="s">
        <v>25</v>
      </c>
      <c r="G1385" s="55">
        <v>518</v>
      </c>
      <c r="H1385" s="50" t="s">
        <v>1065</v>
      </c>
      <c r="I1385" s="51">
        <v>43822</v>
      </c>
      <c r="J1385" s="52"/>
      <c r="K1385" s="143"/>
      <c r="L1385" s="144"/>
      <c r="M1385" s="144"/>
      <c r="N1385" s="145"/>
      <c r="O1385" s="146"/>
      <c r="P1385" s="51"/>
    </row>
    <row r="1386" spans="1:17" s="48" customFormat="1" ht="12.75" customHeight="1">
      <c r="A1386" s="51">
        <v>43830</v>
      </c>
      <c r="B1386" s="109">
        <v>192101</v>
      </c>
      <c r="C1386" s="46">
        <v>518000</v>
      </c>
      <c r="D1386" s="107">
        <v>45</v>
      </c>
      <c r="E1386" s="107"/>
      <c r="F1386" s="738" t="s">
        <v>1061</v>
      </c>
      <c r="G1386" s="55">
        <v>321</v>
      </c>
      <c r="H1386" s="50" t="s">
        <v>1065</v>
      </c>
      <c r="I1386" s="51">
        <v>43822</v>
      </c>
      <c r="J1386" s="52"/>
      <c r="K1386" s="116"/>
      <c r="L1386" s="111"/>
      <c r="M1386" s="111"/>
      <c r="N1386" s="112"/>
      <c r="O1386" s="113"/>
      <c r="P1386" s="29"/>
      <c r="Q1386" s="99"/>
    </row>
    <row r="1387" spans="1:17" s="48" customFormat="1" ht="12.75" customHeight="1">
      <c r="A1387" s="51">
        <v>43830</v>
      </c>
      <c r="B1387" s="109">
        <v>192102</v>
      </c>
      <c r="C1387" s="46">
        <v>321000</v>
      </c>
      <c r="D1387" s="107"/>
      <c r="E1387" s="107">
        <v>120</v>
      </c>
      <c r="F1387" s="738" t="s">
        <v>128</v>
      </c>
      <c r="G1387" s="55">
        <v>518</v>
      </c>
      <c r="H1387" s="50" t="s">
        <v>1066</v>
      </c>
      <c r="I1387" s="51">
        <v>43818</v>
      </c>
    </row>
    <row r="1388" spans="1:17" s="48" customFormat="1" ht="12.75" customHeight="1">
      <c r="A1388" s="51">
        <v>43830</v>
      </c>
      <c r="B1388" s="109">
        <v>192102</v>
      </c>
      <c r="C1388" s="46">
        <v>518000</v>
      </c>
      <c r="D1388" s="107">
        <v>120</v>
      </c>
      <c r="E1388" s="107"/>
      <c r="F1388" s="738" t="s">
        <v>129</v>
      </c>
      <c r="G1388" s="55">
        <v>321</v>
      </c>
      <c r="H1388" s="50" t="s">
        <v>1066</v>
      </c>
      <c r="I1388" s="51">
        <v>43818</v>
      </c>
    </row>
    <row r="1389" spans="1:17" s="48" customFormat="1" ht="12.75" customHeight="1">
      <c r="A1389" s="51">
        <v>43830</v>
      </c>
      <c r="B1389" s="109">
        <v>192103</v>
      </c>
      <c r="C1389" s="46">
        <v>321000</v>
      </c>
      <c r="D1389" s="107"/>
      <c r="E1389" s="107">
        <v>419.58</v>
      </c>
      <c r="F1389" s="738" t="s">
        <v>973</v>
      </c>
      <c r="G1389" s="55">
        <v>213</v>
      </c>
      <c r="H1389" s="50" t="s">
        <v>1067</v>
      </c>
      <c r="I1389" s="76">
        <v>43808</v>
      </c>
      <c r="J1389" s="114"/>
      <c r="K1389" s="73"/>
      <c r="L1389" s="115"/>
      <c r="M1389" s="111"/>
      <c r="N1389" s="112"/>
      <c r="O1389" s="113"/>
      <c r="P1389" s="29"/>
      <c r="Q1389" s="99"/>
    </row>
    <row r="1390" spans="1:17" s="48" customFormat="1" ht="12.75" customHeight="1">
      <c r="A1390" s="51">
        <v>43830</v>
      </c>
      <c r="B1390" s="109">
        <v>192103</v>
      </c>
      <c r="C1390" s="46">
        <v>213100</v>
      </c>
      <c r="D1390" s="107">
        <v>400</v>
      </c>
      <c r="E1390" s="107"/>
      <c r="F1390" s="738" t="s">
        <v>974</v>
      </c>
      <c r="G1390" s="55">
        <v>321</v>
      </c>
      <c r="H1390" s="50" t="s">
        <v>1067</v>
      </c>
      <c r="I1390" s="76">
        <v>43808</v>
      </c>
      <c r="J1390" s="114"/>
      <c r="K1390" s="73"/>
      <c r="L1390" s="115"/>
      <c r="M1390" s="111"/>
      <c r="N1390" s="112"/>
      <c r="O1390" s="113"/>
      <c r="P1390" s="29"/>
      <c r="Q1390" s="99"/>
    </row>
    <row r="1391" spans="1:17" s="48" customFormat="1" ht="12.75" customHeight="1">
      <c r="A1391" s="51">
        <v>43830</v>
      </c>
      <c r="B1391" s="109">
        <v>192103</v>
      </c>
      <c r="C1391" s="46">
        <v>518000</v>
      </c>
      <c r="D1391" s="107">
        <v>19.579999999999998</v>
      </c>
      <c r="E1391" s="107"/>
      <c r="F1391" s="738" t="s">
        <v>975</v>
      </c>
      <c r="G1391" s="55">
        <v>321</v>
      </c>
      <c r="H1391" s="50" t="s">
        <v>1067</v>
      </c>
      <c r="I1391" s="76">
        <v>43808</v>
      </c>
      <c r="J1391" s="114"/>
      <c r="K1391" s="73"/>
      <c r="L1391" s="115"/>
      <c r="M1391" s="111"/>
      <c r="N1391" s="112"/>
      <c r="O1391" s="113"/>
      <c r="P1391" s="29"/>
      <c r="Q1391" s="99"/>
    </row>
    <row r="1392" spans="1:17" s="48" customFormat="1" ht="12.75" customHeight="1">
      <c r="A1392" s="51">
        <v>43830</v>
      </c>
      <c r="B1392" s="109">
        <v>192104</v>
      </c>
      <c r="C1392" s="46">
        <v>321000</v>
      </c>
      <c r="D1392" s="107"/>
      <c r="E1392" s="107">
        <v>13.6</v>
      </c>
      <c r="F1392" s="738" t="s">
        <v>27</v>
      </c>
      <c r="G1392" s="55">
        <v>379</v>
      </c>
      <c r="H1392" s="50" t="s">
        <v>1068</v>
      </c>
      <c r="I1392" s="51">
        <v>43836</v>
      </c>
      <c r="J1392" s="52"/>
      <c r="K1392" s="116"/>
      <c r="L1392" s="111"/>
      <c r="M1392" s="111"/>
      <c r="N1392" s="112"/>
      <c r="O1392" s="113"/>
      <c r="P1392" s="29"/>
      <c r="Q1392" s="99"/>
    </row>
    <row r="1393" spans="1:17" s="48" customFormat="1" ht="12.75" customHeight="1">
      <c r="A1393" s="51">
        <v>43830</v>
      </c>
      <c r="B1393" s="109">
        <v>192104</v>
      </c>
      <c r="C1393" s="46">
        <v>379100</v>
      </c>
      <c r="D1393" s="107">
        <v>6.5</v>
      </c>
      <c r="E1393" s="107"/>
      <c r="F1393" s="738" t="s">
        <v>1294</v>
      </c>
      <c r="G1393" s="55">
        <v>321</v>
      </c>
      <c r="H1393" s="50" t="s">
        <v>1068</v>
      </c>
      <c r="I1393" s="51">
        <v>43836</v>
      </c>
      <c r="J1393" s="52"/>
      <c r="K1393" s="116"/>
      <c r="L1393" s="111"/>
      <c r="M1393" s="111"/>
      <c r="N1393" s="112"/>
      <c r="O1393" s="113"/>
      <c r="P1393" s="29"/>
      <c r="Q1393" s="99"/>
    </row>
    <row r="1394" spans="1:17" s="48" customFormat="1" ht="12.75" customHeight="1">
      <c r="A1394" s="51">
        <v>43830</v>
      </c>
      <c r="B1394" s="109">
        <v>192104</v>
      </c>
      <c r="C1394" s="46">
        <v>379200</v>
      </c>
      <c r="D1394" s="107">
        <v>7.1</v>
      </c>
      <c r="E1394" s="107"/>
      <c r="F1394" s="738" t="s">
        <v>1295</v>
      </c>
      <c r="G1394" s="55">
        <v>321</v>
      </c>
      <c r="H1394" s="50" t="s">
        <v>1068</v>
      </c>
      <c r="I1394" s="51">
        <v>43836</v>
      </c>
      <c r="J1394" s="52"/>
      <c r="K1394" s="116"/>
      <c r="L1394" s="111"/>
      <c r="M1394" s="111"/>
      <c r="N1394" s="112"/>
      <c r="O1394" s="113"/>
      <c r="P1394" s="29"/>
      <c r="Q1394" s="99"/>
    </row>
    <row r="1395" spans="1:17" s="48" customFormat="1" ht="12.75" customHeight="1">
      <c r="A1395" s="51">
        <v>43830</v>
      </c>
      <c r="B1395" s="109">
        <v>192105</v>
      </c>
      <c r="C1395" s="46">
        <v>321000</v>
      </c>
      <c r="D1395" s="107"/>
      <c r="E1395" s="107">
        <v>2900</v>
      </c>
      <c r="F1395" s="738" t="s">
        <v>325</v>
      </c>
      <c r="G1395" s="49">
        <v>518</v>
      </c>
      <c r="H1395" s="50" t="s">
        <v>1069</v>
      </c>
      <c r="I1395" s="51">
        <v>43850</v>
      </c>
    </row>
    <row r="1396" spans="1:17" s="48" customFormat="1" ht="12.75" customHeight="1">
      <c r="A1396" s="51">
        <v>43830</v>
      </c>
      <c r="B1396" s="109">
        <v>192105</v>
      </c>
      <c r="C1396" s="46">
        <v>518000</v>
      </c>
      <c r="D1396" s="107">
        <v>2900</v>
      </c>
      <c r="E1396" s="107"/>
      <c r="F1396" s="738" t="s">
        <v>326</v>
      </c>
      <c r="G1396" s="49">
        <v>321</v>
      </c>
      <c r="H1396" s="50" t="s">
        <v>1069</v>
      </c>
      <c r="I1396" s="51">
        <v>43850</v>
      </c>
    </row>
    <row r="1397" spans="1:17" s="48" customFormat="1" ht="12.75" customHeight="1">
      <c r="A1397" s="51">
        <v>43830</v>
      </c>
      <c r="B1397" s="109">
        <v>192106</v>
      </c>
      <c r="C1397" s="46">
        <v>321000</v>
      </c>
      <c r="D1397" s="107"/>
      <c r="E1397" s="107">
        <v>37.68</v>
      </c>
      <c r="F1397" s="746" t="s">
        <v>27</v>
      </c>
      <c r="G1397" s="55">
        <v>518</v>
      </c>
      <c r="H1397" s="50" t="s">
        <v>1070</v>
      </c>
      <c r="I1397" s="51">
        <v>43471</v>
      </c>
      <c r="J1397" s="52"/>
      <c r="K1397" s="116"/>
      <c r="L1397" s="111"/>
      <c r="M1397" s="111"/>
      <c r="N1397" s="112"/>
      <c r="O1397" s="113"/>
      <c r="P1397" s="29"/>
      <c r="Q1397" s="99"/>
    </row>
    <row r="1398" spans="1:17" s="48" customFormat="1" ht="12.75" customHeight="1">
      <c r="A1398" s="51">
        <v>43830</v>
      </c>
      <c r="B1398" s="109">
        <v>192106</v>
      </c>
      <c r="C1398" s="46">
        <v>518000</v>
      </c>
      <c r="D1398" s="107">
        <v>37.68</v>
      </c>
      <c r="E1398" s="107"/>
      <c r="F1398" s="746" t="s">
        <v>1062</v>
      </c>
      <c r="G1398" s="55">
        <v>321</v>
      </c>
      <c r="H1398" s="50" t="s">
        <v>1070</v>
      </c>
      <c r="I1398" s="51">
        <v>43471</v>
      </c>
      <c r="J1398" s="52"/>
      <c r="K1398" s="116"/>
      <c r="L1398" s="111"/>
      <c r="M1398" s="111"/>
      <c r="N1398" s="112"/>
      <c r="O1398" s="113"/>
      <c r="P1398" s="29"/>
      <c r="Q1398" s="99"/>
    </row>
    <row r="1399" spans="1:17" s="48" customFormat="1" ht="12.75" customHeight="1">
      <c r="A1399" s="51">
        <v>43830</v>
      </c>
      <c r="B1399" s="109">
        <v>192107</v>
      </c>
      <c r="C1399" s="46">
        <v>321000</v>
      </c>
      <c r="D1399" s="107"/>
      <c r="E1399" s="107">
        <v>16.5</v>
      </c>
      <c r="F1399" s="746" t="s">
        <v>27</v>
      </c>
      <c r="G1399" s="55">
        <v>518</v>
      </c>
      <c r="H1399" s="50" t="s">
        <v>1071</v>
      </c>
      <c r="I1399" s="51">
        <v>43471</v>
      </c>
      <c r="J1399" s="52"/>
      <c r="K1399" s="116"/>
      <c r="L1399" s="111"/>
      <c r="M1399" s="111"/>
      <c r="N1399" s="112"/>
      <c r="O1399" s="113"/>
      <c r="P1399" s="29"/>
      <c r="Q1399" s="99"/>
    </row>
    <row r="1400" spans="1:17" s="48" customFormat="1" ht="12.75" customHeight="1">
      <c r="A1400" s="51">
        <v>43830</v>
      </c>
      <c r="B1400" s="109">
        <v>192107</v>
      </c>
      <c r="C1400" s="46">
        <v>518000</v>
      </c>
      <c r="D1400" s="107">
        <v>16.5</v>
      </c>
      <c r="E1400" s="107"/>
      <c r="F1400" s="746" t="s">
        <v>1063</v>
      </c>
      <c r="G1400" s="55">
        <v>321</v>
      </c>
      <c r="H1400" s="50" t="s">
        <v>1071</v>
      </c>
      <c r="I1400" s="51">
        <v>43471</v>
      </c>
      <c r="J1400" s="52"/>
      <c r="K1400" s="116"/>
      <c r="L1400" s="111"/>
      <c r="M1400" s="111"/>
      <c r="N1400" s="112"/>
      <c r="O1400" s="113"/>
      <c r="P1400" s="29"/>
      <c r="Q1400" s="99"/>
    </row>
    <row r="1401" spans="1:17" s="48" customFormat="1" ht="12.75" customHeight="1">
      <c r="A1401" s="51">
        <v>43830</v>
      </c>
      <c r="B1401" s="109">
        <v>192108</v>
      </c>
      <c r="C1401" s="46">
        <v>321000</v>
      </c>
      <c r="D1401" s="107"/>
      <c r="E1401" s="107">
        <v>37.18</v>
      </c>
      <c r="F1401" s="738" t="s">
        <v>21</v>
      </c>
      <c r="G1401" s="55">
        <v>518</v>
      </c>
      <c r="H1401" s="50" t="s">
        <v>1073</v>
      </c>
      <c r="I1401" s="51">
        <v>43850</v>
      </c>
      <c r="J1401" s="52"/>
      <c r="K1401" s="116"/>
      <c r="L1401" s="111"/>
      <c r="M1401" s="111"/>
      <c r="N1401" s="112"/>
      <c r="O1401" s="113"/>
      <c r="P1401" s="29"/>
      <c r="Q1401" s="99"/>
    </row>
    <row r="1402" spans="1:17" s="48" customFormat="1" ht="12.75" customHeight="1">
      <c r="A1402" s="51">
        <v>43830</v>
      </c>
      <c r="B1402" s="109">
        <v>192108</v>
      </c>
      <c r="C1402" s="46">
        <v>518000</v>
      </c>
      <c r="D1402" s="107">
        <v>37.18</v>
      </c>
      <c r="E1402" s="107"/>
      <c r="F1402" s="738" t="s">
        <v>1072</v>
      </c>
      <c r="G1402" s="55">
        <v>321</v>
      </c>
      <c r="H1402" s="50" t="s">
        <v>1073</v>
      </c>
      <c r="I1402" s="51">
        <v>43850</v>
      </c>
      <c r="J1402" s="52"/>
      <c r="K1402" s="116"/>
      <c r="L1402" s="111"/>
      <c r="M1402" s="111"/>
      <c r="N1402" s="112"/>
      <c r="O1402" s="113"/>
      <c r="P1402" s="29"/>
      <c r="Q1402" s="99"/>
    </row>
    <row r="1403" spans="1:17" s="59" customFormat="1" ht="12.75" customHeight="1">
      <c r="A1403" s="51">
        <v>43830</v>
      </c>
      <c r="B1403" s="109">
        <v>6011</v>
      </c>
      <c r="C1403" s="46">
        <v>522000</v>
      </c>
      <c r="D1403" s="107">
        <v>1290.32</v>
      </c>
      <c r="E1403" s="107"/>
      <c r="F1403" s="738" t="s">
        <v>492</v>
      </c>
      <c r="G1403" s="49">
        <v>366</v>
      </c>
      <c r="H1403" s="50" t="s">
        <v>328</v>
      </c>
      <c r="I1403" s="51">
        <v>43809</v>
      </c>
      <c r="J1403" s="52"/>
    </row>
    <row r="1404" spans="1:17" s="59" customFormat="1" ht="12.75" customHeight="1">
      <c r="A1404" s="51">
        <v>43830</v>
      </c>
      <c r="B1404" s="109">
        <v>6011</v>
      </c>
      <c r="C1404" s="46">
        <v>366000</v>
      </c>
      <c r="D1404" s="107"/>
      <c r="E1404" s="107">
        <v>1290.32</v>
      </c>
      <c r="F1404" s="738" t="s">
        <v>492</v>
      </c>
      <c r="G1404" s="49">
        <v>522</v>
      </c>
      <c r="H1404" s="50" t="s">
        <v>328</v>
      </c>
      <c r="I1404" s="51">
        <v>43809</v>
      </c>
      <c r="J1404" s="52"/>
    </row>
    <row r="1405" spans="1:17" s="59" customFormat="1" ht="12.75" customHeight="1">
      <c r="A1405" s="51">
        <v>43830</v>
      </c>
      <c r="B1405" s="109">
        <v>6011</v>
      </c>
      <c r="C1405" s="46">
        <v>336100</v>
      </c>
      <c r="D1405" s="107"/>
      <c r="E1405" s="107">
        <v>51.6</v>
      </c>
      <c r="F1405" s="738" t="s">
        <v>494</v>
      </c>
      <c r="G1405" s="49">
        <v>366</v>
      </c>
      <c r="H1405" s="50" t="s">
        <v>328</v>
      </c>
      <c r="I1405" s="51">
        <v>43809</v>
      </c>
      <c r="J1405" s="52"/>
    </row>
    <row r="1406" spans="1:17" s="59" customFormat="1" ht="12.75" customHeight="1">
      <c r="A1406" s="51">
        <v>43830</v>
      </c>
      <c r="B1406" s="109">
        <v>6011</v>
      </c>
      <c r="C1406" s="46">
        <v>336200</v>
      </c>
      <c r="D1406" s="107"/>
      <c r="E1406" s="107">
        <v>18.05</v>
      </c>
      <c r="F1406" s="738" t="s">
        <v>495</v>
      </c>
      <c r="G1406" s="49">
        <v>366</v>
      </c>
      <c r="H1406" s="50" t="s">
        <v>328</v>
      </c>
      <c r="I1406" s="51">
        <v>43809</v>
      </c>
      <c r="J1406" s="52"/>
    </row>
    <row r="1407" spans="1:17" s="59" customFormat="1" ht="12.75" customHeight="1">
      <c r="A1407" s="51">
        <v>43830</v>
      </c>
      <c r="B1407" s="109">
        <v>6011</v>
      </c>
      <c r="C1407" s="46">
        <v>336200</v>
      </c>
      <c r="D1407" s="107"/>
      <c r="E1407" s="107">
        <v>51.6</v>
      </c>
      <c r="F1407" s="738" t="s">
        <v>496</v>
      </c>
      <c r="G1407" s="49">
        <v>366</v>
      </c>
      <c r="H1407" s="50" t="s">
        <v>328</v>
      </c>
      <c r="I1407" s="51">
        <v>43809</v>
      </c>
      <c r="J1407" s="52"/>
    </row>
    <row r="1408" spans="1:17" s="59" customFormat="1" ht="12.75" customHeight="1">
      <c r="A1408" s="51">
        <v>43830</v>
      </c>
      <c r="B1408" s="109">
        <v>6011</v>
      </c>
      <c r="C1408" s="46">
        <v>336200</v>
      </c>
      <c r="D1408" s="107"/>
      <c r="E1408" s="107">
        <v>38.700000000000003</v>
      </c>
      <c r="F1408" s="738" t="s">
        <v>497</v>
      </c>
      <c r="G1408" s="49">
        <v>366</v>
      </c>
      <c r="H1408" s="50" t="s">
        <v>328</v>
      </c>
      <c r="I1408" s="51">
        <v>43809</v>
      </c>
      <c r="J1408" s="52"/>
    </row>
    <row r="1409" spans="1:10" s="59" customFormat="1" ht="12.75" customHeight="1">
      <c r="A1409" s="51">
        <v>43830</v>
      </c>
      <c r="B1409" s="109">
        <v>6011</v>
      </c>
      <c r="C1409" s="46">
        <v>336200</v>
      </c>
      <c r="D1409" s="107"/>
      <c r="E1409" s="107">
        <v>12.89</v>
      </c>
      <c r="F1409" s="738" t="s">
        <v>498</v>
      </c>
      <c r="G1409" s="49">
        <v>366</v>
      </c>
      <c r="H1409" s="50" t="s">
        <v>328</v>
      </c>
      <c r="I1409" s="51">
        <v>43809</v>
      </c>
      <c r="J1409" s="52"/>
    </row>
    <row r="1410" spans="1:10" s="59" customFormat="1" ht="12.75" customHeight="1">
      <c r="A1410" s="51">
        <v>43830</v>
      </c>
      <c r="B1410" s="109">
        <v>6011</v>
      </c>
      <c r="C1410" s="46">
        <v>342000</v>
      </c>
      <c r="D1410" s="107"/>
      <c r="E1410" s="107">
        <v>87.62</v>
      </c>
      <c r="F1410" s="738" t="s">
        <v>499</v>
      </c>
      <c r="G1410" s="49">
        <v>366</v>
      </c>
      <c r="H1410" s="50" t="s">
        <v>328</v>
      </c>
      <c r="I1410" s="51">
        <v>43809</v>
      </c>
      <c r="J1410" s="52"/>
    </row>
    <row r="1411" spans="1:10" s="59" customFormat="1" ht="12.75" customHeight="1">
      <c r="A1411" s="51">
        <v>43830</v>
      </c>
      <c r="B1411" s="109">
        <v>6011</v>
      </c>
      <c r="C1411" s="46">
        <v>366000</v>
      </c>
      <c r="D1411" s="107">
        <v>260.45999999999998</v>
      </c>
      <c r="E1411" s="107"/>
      <c r="F1411" s="738" t="s">
        <v>492</v>
      </c>
      <c r="G1411" s="49">
        <v>336</v>
      </c>
      <c r="H1411" s="50" t="s">
        <v>328</v>
      </c>
      <c r="I1411" s="51">
        <v>43809</v>
      </c>
      <c r="J1411" s="52"/>
    </row>
    <row r="1412" spans="1:10" s="59" customFormat="1" ht="12.75" customHeight="1">
      <c r="A1412" s="51">
        <v>43830</v>
      </c>
      <c r="B1412" s="109">
        <v>6011</v>
      </c>
      <c r="C1412" s="46">
        <v>524000</v>
      </c>
      <c r="D1412" s="107">
        <v>450.88</v>
      </c>
      <c r="E1412" s="107"/>
      <c r="F1412" s="738" t="s">
        <v>492</v>
      </c>
      <c r="G1412" s="49">
        <v>336</v>
      </c>
      <c r="H1412" s="50" t="s">
        <v>328</v>
      </c>
      <c r="I1412" s="51">
        <v>43809</v>
      </c>
      <c r="J1412" s="52"/>
    </row>
    <row r="1413" spans="1:10" s="59" customFormat="1" ht="12.75" customHeight="1">
      <c r="A1413" s="51">
        <v>43830</v>
      </c>
      <c r="B1413" s="109">
        <v>6011</v>
      </c>
      <c r="C1413" s="46">
        <v>336100</v>
      </c>
      <c r="D1413" s="107"/>
      <c r="E1413" s="107">
        <v>129.02000000000001</v>
      </c>
      <c r="F1413" s="738" t="s">
        <v>494</v>
      </c>
      <c r="G1413" s="49">
        <v>524</v>
      </c>
      <c r="H1413" s="50" t="s">
        <v>328</v>
      </c>
      <c r="I1413" s="51">
        <v>43809</v>
      </c>
      <c r="J1413" s="52"/>
    </row>
    <row r="1414" spans="1:10" s="59" customFormat="1" ht="12.75" customHeight="1">
      <c r="A1414" s="51">
        <v>43830</v>
      </c>
      <c r="B1414" s="109">
        <v>6011</v>
      </c>
      <c r="C1414" s="46">
        <v>336200</v>
      </c>
      <c r="D1414" s="107"/>
      <c r="E1414" s="107">
        <v>18.05</v>
      </c>
      <c r="F1414" s="738" t="s">
        <v>495</v>
      </c>
      <c r="G1414" s="49">
        <v>524</v>
      </c>
      <c r="H1414" s="50" t="s">
        <v>328</v>
      </c>
      <c r="I1414" s="51">
        <v>43809</v>
      </c>
      <c r="J1414" s="52"/>
    </row>
    <row r="1415" spans="1:10" s="59" customFormat="1" ht="12.75" customHeight="1">
      <c r="A1415" s="51">
        <v>43830</v>
      </c>
      <c r="B1415" s="109">
        <v>6011</v>
      </c>
      <c r="C1415" s="46">
        <v>336200</v>
      </c>
      <c r="D1415" s="107"/>
      <c r="E1415" s="107">
        <v>180.63</v>
      </c>
      <c r="F1415" s="738" t="s">
        <v>496</v>
      </c>
      <c r="G1415" s="49">
        <v>524</v>
      </c>
      <c r="H1415" s="50" t="s">
        <v>328</v>
      </c>
      <c r="I1415" s="51">
        <v>43809</v>
      </c>
      <c r="J1415" s="52"/>
    </row>
    <row r="1416" spans="1:10" s="59" customFormat="1" ht="12.75" customHeight="1">
      <c r="A1416" s="51">
        <v>43830</v>
      </c>
      <c r="B1416" s="109">
        <v>6011</v>
      </c>
      <c r="C1416" s="46">
        <v>336200</v>
      </c>
      <c r="D1416" s="107"/>
      <c r="E1416" s="107">
        <v>38.700000000000003</v>
      </c>
      <c r="F1416" s="738" t="s">
        <v>497</v>
      </c>
      <c r="G1416" s="49">
        <v>524</v>
      </c>
      <c r="H1416" s="50" t="s">
        <v>328</v>
      </c>
      <c r="I1416" s="51">
        <v>43809</v>
      </c>
      <c r="J1416" s="52"/>
    </row>
    <row r="1417" spans="1:10" s="59" customFormat="1" ht="12.75" customHeight="1">
      <c r="A1417" s="51">
        <v>43830</v>
      </c>
      <c r="B1417" s="109">
        <v>6011</v>
      </c>
      <c r="C1417" s="46">
        <v>336200</v>
      </c>
      <c r="D1417" s="107"/>
      <c r="E1417" s="107">
        <v>12.89</v>
      </c>
      <c r="F1417" s="738" t="s">
        <v>498</v>
      </c>
      <c r="G1417" s="49">
        <v>524</v>
      </c>
      <c r="H1417" s="50" t="s">
        <v>328</v>
      </c>
      <c r="I1417" s="51">
        <v>43809</v>
      </c>
      <c r="J1417" s="52"/>
    </row>
    <row r="1418" spans="1:10" s="59" customFormat="1" ht="12.75" customHeight="1">
      <c r="A1418" s="51">
        <v>43830</v>
      </c>
      <c r="B1418" s="109">
        <v>6011</v>
      </c>
      <c r="C1418" s="46">
        <v>336200</v>
      </c>
      <c r="D1418" s="107"/>
      <c r="E1418" s="107">
        <v>10.31</v>
      </c>
      <c r="F1418" s="738" t="s">
        <v>500</v>
      </c>
      <c r="G1418" s="49">
        <v>524</v>
      </c>
      <c r="H1418" s="50" t="s">
        <v>328</v>
      </c>
      <c r="I1418" s="51">
        <v>43809</v>
      </c>
      <c r="J1418" s="52"/>
    </row>
    <row r="1419" spans="1:10" s="59" customFormat="1" ht="12.75" customHeight="1">
      <c r="A1419" s="51">
        <v>43830</v>
      </c>
      <c r="B1419" s="109">
        <v>6011</v>
      </c>
      <c r="C1419" s="46">
        <v>336200</v>
      </c>
      <c r="D1419" s="107"/>
      <c r="E1419" s="107">
        <v>61.28</v>
      </c>
      <c r="F1419" s="738" t="s">
        <v>501</v>
      </c>
      <c r="G1419" s="49">
        <v>524</v>
      </c>
      <c r="H1419" s="50" t="s">
        <v>328</v>
      </c>
      <c r="I1419" s="51">
        <v>43809</v>
      </c>
      <c r="J1419" s="52"/>
    </row>
    <row r="1420" spans="1:10" s="59" customFormat="1" ht="12.75" customHeight="1">
      <c r="A1420" s="51">
        <v>43830</v>
      </c>
      <c r="B1420" s="109">
        <v>6011</v>
      </c>
      <c r="C1420" s="46">
        <v>527000</v>
      </c>
      <c r="D1420" s="107">
        <v>6.31</v>
      </c>
      <c r="E1420" s="107"/>
      <c r="F1420" s="738" t="s">
        <v>493</v>
      </c>
      <c r="G1420" s="49">
        <v>472</v>
      </c>
      <c r="H1420" s="50" t="s">
        <v>328</v>
      </c>
      <c r="I1420" s="51">
        <v>43809</v>
      </c>
      <c r="J1420" s="52"/>
    </row>
    <row r="1421" spans="1:10" s="59" customFormat="1" ht="12.75" customHeight="1">
      <c r="A1421" s="51">
        <v>43830</v>
      </c>
      <c r="B1421" s="109">
        <v>6011</v>
      </c>
      <c r="C1421" s="46">
        <v>472000</v>
      </c>
      <c r="D1421" s="107"/>
      <c r="E1421" s="107">
        <v>6.31</v>
      </c>
      <c r="F1421" s="738" t="s">
        <v>493</v>
      </c>
      <c r="G1421" s="49">
        <v>527</v>
      </c>
      <c r="H1421" s="50" t="s">
        <v>328</v>
      </c>
      <c r="I1421" s="51">
        <v>43809</v>
      </c>
      <c r="J1421" s="52"/>
    </row>
    <row r="1422" spans="1:10" s="59" customFormat="1" ht="12.75" customHeight="1">
      <c r="A1422" s="51">
        <v>43830</v>
      </c>
      <c r="B1422" s="109">
        <v>6012</v>
      </c>
      <c r="C1422" s="46">
        <v>522000</v>
      </c>
      <c r="D1422" s="107">
        <v>1303.1099999999999</v>
      </c>
      <c r="E1422" s="107"/>
      <c r="F1422" s="738" t="s">
        <v>502</v>
      </c>
      <c r="G1422" s="49">
        <v>366</v>
      </c>
      <c r="H1422" s="50" t="s">
        <v>330</v>
      </c>
      <c r="I1422" s="51">
        <v>43839</v>
      </c>
      <c r="J1422" s="52"/>
    </row>
    <row r="1423" spans="1:10" s="59" customFormat="1" ht="12.75" customHeight="1">
      <c r="A1423" s="51">
        <v>43830</v>
      </c>
      <c r="B1423" s="109">
        <v>6012</v>
      </c>
      <c r="C1423" s="46">
        <v>366000</v>
      </c>
      <c r="D1423" s="107"/>
      <c r="E1423" s="107">
        <v>1303.1099999999999</v>
      </c>
      <c r="F1423" s="738" t="s">
        <v>502</v>
      </c>
      <c r="G1423" s="49">
        <v>522</v>
      </c>
      <c r="H1423" s="50" t="s">
        <v>330</v>
      </c>
      <c r="I1423" s="51">
        <v>43839</v>
      </c>
      <c r="J1423" s="52"/>
    </row>
    <row r="1424" spans="1:10" s="59" customFormat="1" ht="12.75" customHeight="1">
      <c r="A1424" s="51">
        <v>43830</v>
      </c>
      <c r="B1424" s="109">
        <v>6012</v>
      </c>
      <c r="C1424" s="46">
        <v>336100</v>
      </c>
      <c r="D1424" s="107"/>
      <c r="E1424" s="107">
        <v>52.12</v>
      </c>
      <c r="F1424" s="738" t="s">
        <v>504</v>
      </c>
      <c r="G1424" s="49">
        <v>366</v>
      </c>
      <c r="H1424" s="50" t="s">
        <v>330</v>
      </c>
      <c r="I1424" s="51">
        <v>43839</v>
      </c>
      <c r="J1424" s="52"/>
    </row>
    <row r="1425" spans="1:10" s="59" customFormat="1" ht="12.75" customHeight="1">
      <c r="A1425" s="51">
        <v>43830</v>
      </c>
      <c r="B1425" s="109">
        <v>6012</v>
      </c>
      <c r="C1425" s="46">
        <v>336200</v>
      </c>
      <c r="D1425" s="107"/>
      <c r="E1425" s="107">
        <v>18.23</v>
      </c>
      <c r="F1425" s="738" t="s">
        <v>505</v>
      </c>
      <c r="G1425" s="49">
        <v>366</v>
      </c>
      <c r="H1425" s="50" t="s">
        <v>330</v>
      </c>
      <c r="I1425" s="51">
        <v>43839</v>
      </c>
      <c r="J1425" s="52"/>
    </row>
    <row r="1426" spans="1:10" s="59" customFormat="1" ht="12.75" customHeight="1">
      <c r="A1426" s="51">
        <v>43830</v>
      </c>
      <c r="B1426" s="109">
        <v>6012</v>
      </c>
      <c r="C1426" s="46">
        <v>336200</v>
      </c>
      <c r="D1426" s="107"/>
      <c r="E1426" s="107">
        <v>52.12</v>
      </c>
      <c r="F1426" s="738" t="s">
        <v>506</v>
      </c>
      <c r="G1426" s="49">
        <v>366</v>
      </c>
      <c r="H1426" s="50" t="s">
        <v>330</v>
      </c>
      <c r="I1426" s="51">
        <v>43839</v>
      </c>
      <c r="J1426" s="52"/>
    </row>
    <row r="1427" spans="1:10" s="59" customFormat="1" ht="12.75" customHeight="1">
      <c r="A1427" s="51">
        <v>43830</v>
      </c>
      <c r="B1427" s="109">
        <v>6012</v>
      </c>
      <c r="C1427" s="46">
        <v>336200</v>
      </c>
      <c r="D1427" s="107"/>
      <c r="E1427" s="107">
        <v>39.08</v>
      </c>
      <c r="F1427" s="738" t="s">
        <v>507</v>
      </c>
      <c r="G1427" s="49">
        <v>366</v>
      </c>
      <c r="H1427" s="50" t="s">
        <v>330</v>
      </c>
      <c r="I1427" s="51">
        <v>43839</v>
      </c>
      <c r="J1427" s="52"/>
    </row>
    <row r="1428" spans="1:10" s="59" customFormat="1" ht="12.75" customHeight="1">
      <c r="A1428" s="51">
        <v>43830</v>
      </c>
      <c r="B1428" s="109">
        <v>6012</v>
      </c>
      <c r="C1428" s="46">
        <v>336200</v>
      </c>
      <c r="D1428" s="107"/>
      <c r="E1428" s="107">
        <v>13.02</v>
      </c>
      <c r="F1428" s="738" t="s">
        <v>508</v>
      </c>
      <c r="G1428" s="49">
        <v>366</v>
      </c>
      <c r="H1428" s="50" t="s">
        <v>330</v>
      </c>
      <c r="I1428" s="51">
        <v>43839</v>
      </c>
      <c r="J1428" s="52"/>
    </row>
    <row r="1429" spans="1:10" s="59" customFormat="1" ht="12.75" customHeight="1">
      <c r="A1429" s="51">
        <v>43830</v>
      </c>
      <c r="B1429" s="109">
        <v>6012</v>
      </c>
      <c r="C1429" s="46">
        <v>342000</v>
      </c>
      <c r="D1429" s="107"/>
      <c r="E1429" s="107">
        <v>89.73</v>
      </c>
      <c r="F1429" s="738" t="s">
        <v>509</v>
      </c>
      <c r="G1429" s="49">
        <v>366</v>
      </c>
      <c r="H1429" s="50" t="s">
        <v>330</v>
      </c>
      <c r="I1429" s="51">
        <v>43839</v>
      </c>
      <c r="J1429" s="52"/>
    </row>
    <row r="1430" spans="1:10" s="59" customFormat="1" ht="12.75" customHeight="1">
      <c r="A1430" s="51">
        <v>43830</v>
      </c>
      <c r="B1430" s="109">
        <v>6012</v>
      </c>
      <c r="C1430" s="46">
        <v>366000</v>
      </c>
      <c r="D1430" s="107">
        <v>264.3</v>
      </c>
      <c r="E1430" s="107"/>
      <c r="F1430" s="738" t="s">
        <v>502</v>
      </c>
      <c r="G1430" s="49">
        <v>336</v>
      </c>
      <c r="H1430" s="50" t="s">
        <v>330</v>
      </c>
      <c r="I1430" s="51">
        <v>43839</v>
      </c>
      <c r="J1430" s="52"/>
    </row>
    <row r="1431" spans="1:10" s="59" customFormat="1" ht="12.75" customHeight="1">
      <c r="A1431" s="51">
        <v>43830</v>
      </c>
      <c r="B1431" s="109">
        <v>6012</v>
      </c>
      <c r="C1431" s="46">
        <v>524000</v>
      </c>
      <c r="D1431" s="107">
        <v>455.37</v>
      </c>
      <c r="E1431" s="107"/>
      <c r="F1431" s="738" t="s">
        <v>502</v>
      </c>
      <c r="G1431" s="49">
        <v>336</v>
      </c>
      <c r="H1431" s="50" t="s">
        <v>330</v>
      </c>
      <c r="I1431" s="51">
        <v>43839</v>
      </c>
      <c r="J1431" s="52"/>
    </row>
    <row r="1432" spans="1:10" s="59" customFormat="1" ht="12.75" customHeight="1">
      <c r="A1432" s="51">
        <v>43830</v>
      </c>
      <c r="B1432" s="109">
        <v>6012</v>
      </c>
      <c r="C1432" s="46">
        <v>336100</v>
      </c>
      <c r="D1432" s="107"/>
      <c r="E1432" s="107">
        <v>130.30000000000001</v>
      </c>
      <c r="F1432" s="738" t="s">
        <v>504</v>
      </c>
      <c r="G1432" s="49">
        <v>524</v>
      </c>
      <c r="H1432" s="50" t="s">
        <v>330</v>
      </c>
      <c r="I1432" s="51">
        <v>43839</v>
      </c>
      <c r="J1432" s="52"/>
    </row>
    <row r="1433" spans="1:10" s="59" customFormat="1" ht="12.75" customHeight="1">
      <c r="A1433" s="51">
        <v>43830</v>
      </c>
      <c r="B1433" s="109">
        <v>6012</v>
      </c>
      <c r="C1433" s="46">
        <v>336200</v>
      </c>
      <c r="D1433" s="107"/>
      <c r="E1433" s="107">
        <v>18.23</v>
      </c>
      <c r="F1433" s="738" t="s">
        <v>505</v>
      </c>
      <c r="G1433" s="49">
        <v>524</v>
      </c>
      <c r="H1433" s="50" t="s">
        <v>330</v>
      </c>
      <c r="I1433" s="51">
        <v>43839</v>
      </c>
      <c r="J1433" s="52"/>
    </row>
    <row r="1434" spans="1:10" s="59" customFormat="1" ht="12.75" customHeight="1">
      <c r="A1434" s="51">
        <v>43830</v>
      </c>
      <c r="B1434" s="109">
        <v>6012</v>
      </c>
      <c r="C1434" s="46">
        <v>336200</v>
      </c>
      <c r="D1434" s="107"/>
      <c r="E1434" s="107">
        <v>182.43</v>
      </c>
      <c r="F1434" s="738" t="s">
        <v>506</v>
      </c>
      <c r="G1434" s="49">
        <v>524</v>
      </c>
      <c r="H1434" s="50" t="s">
        <v>330</v>
      </c>
      <c r="I1434" s="51">
        <v>43839</v>
      </c>
      <c r="J1434" s="52"/>
    </row>
    <row r="1435" spans="1:10" s="59" customFormat="1" ht="12.75" customHeight="1">
      <c r="A1435" s="51">
        <v>43830</v>
      </c>
      <c r="B1435" s="109">
        <v>6012</v>
      </c>
      <c r="C1435" s="46">
        <v>336200</v>
      </c>
      <c r="D1435" s="107"/>
      <c r="E1435" s="107">
        <v>39.08</v>
      </c>
      <c r="F1435" s="738" t="s">
        <v>507</v>
      </c>
      <c r="G1435" s="49">
        <v>524</v>
      </c>
      <c r="H1435" s="50" t="s">
        <v>330</v>
      </c>
      <c r="I1435" s="51">
        <v>43839</v>
      </c>
      <c r="J1435" s="52"/>
    </row>
    <row r="1436" spans="1:10" s="59" customFormat="1" ht="12.75" customHeight="1">
      <c r="A1436" s="51">
        <v>43830</v>
      </c>
      <c r="B1436" s="109">
        <v>6012</v>
      </c>
      <c r="C1436" s="46">
        <v>336200</v>
      </c>
      <c r="D1436" s="107"/>
      <c r="E1436" s="107">
        <v>13.02</v>
      </c>
      <c r="F1436" s="738" t="s">
        <v>508</v>
      </c>
      <c r="G1436" s="49">
        <v>524</v>
      </c>
      <c r="H1436" s="50" t="s">
        <v>330</v>
      </c>
      <c r="I1436" s="51">
        <v>43839</v>
      </c>
      <c r="J1436" s="52"/>
    </row>
    <row r="1437" spans="1:10" s="59" customFormat="1" ht="12.75" customHeight="1">
      <c r="A1437" s="51">
        <v>43830</v>
      </c>
      <c r="B1437" s="109">
        <v>6012</v>
      </c>
      <c r="C1437" s="46">
        <v>336200</v>
      </c>
      <c r="D1437" s="107"/>
      <c r="E1437" s="107">
        <v>10.42</v>
      </c>
      <c r="F1437" s="738" t="s">
        <v>510</v>
      </c>
      <c r="G1437" s="49">
        <v>524</v>
      </c>
      <c r="H1437" s="50" t="s">
        <v>330</v>
      </c>
      <c r="I1437" s="51">
        <v>43839</v>
      </c>
      <c r="J1437" s="52"/>
    </row>
    <row r="1438" spans="1:10" s="59" customFormat="1" ht="12.75" customHeight="1">
      <c r="A1438" s="51">
        <v>43830</v>
      </c>
      <c r="B1438" s="109">
        <v>6012</v>
      </c>
      <c r="C1438" s="46">
        <v>336200</v>
      </c>
      <c r="D1438" s="107"/>
      <c r="E1438" s="107">
        <v>61.89</v>
      </c>
      <c r="F1438" s="738" t="s">
        <v>511</v>
      </c>
      <c r="G1438" s="49">
        <v>524</v>
      </c>
      <c r="H1438" s="50" t="s">
        <v>330</v>
      </c>
      <c r="I1438" s="51">
        <v>43839</v>
      </c>
      <c r="J1438" s="52"/>
    </row>
    <row r="1439" spans="1:10" s="59" customFormat="1" ht="12.75" customHeight="1">
      <c r="A1439" s="51">
        <v>43830</v>
      </c>
      <c r="B1439" s="109">
        <v>6012</v>
      </c>
      <c r="C1439" s="46">
        <v>527000</v>
      </c>
      <c r="D1439" s="107">
        <v>4.96</v>
      </c>
      <c r="E1439" s="107"/>
      <c r="F1439" s="738" t="s">
        <v>503</v>
      </c>
      <c r="G1439" s="49">
        <v>472</v>
      </c>
      <c r="H1439" s="50" t="s">
        <v>330</v>
      </c>
      <c r="I1439" s="51">
        <v>43839</v>
      </c>
      <c r="J1439" s="52"/>
    </row>
    <row r="1440" spans="1:10" s="59" customFormat="1" ht="12.75" customHeight="1">
      <c r="A1440" s="51">
        <v>43830</v>
      </c>
      <c r="B1440" s="109">
        <v>6012</v>
      </c>
      <c r="C1440" s="46">
        <v>472000</v>
      </c>
      <c r="D1440" s="107"/>
      <c r="E1440" s="107">
        <v>4.96</v>
      </c>
      <c r="F1440" s="738" t="s">
        <v>503</v>
      </c>
      <c r="G1440" s="49">
        <v>527</v>
      </c>
      <c r="H1440" s="50" t="s">
        <v>330</v>
      </c>
      <c r="I1440" s="51">
        <v>43839</v>
      </c>
      <c r="J1440" s="52"/>
    </row>
    <row r="1441" spans="1:12" s="48" customFormat="1" ht="12.75" customHeight="1">
      <c r="A1441" s="51">
        <v>43830</v>
      </c>
      <c r="B1441" s="45">
        <v>221012</v>
      </c>
      <c r="C1441" s="46">
        <v>221000</v>
      </c>
      <c r="D1441" s="107">
        <v>3580.13</v>
      </c>
      <c r="E1441" s="107"/>
      <c r="F1441" s="738" t="s">
        <v>28</v>
      </c>
      <c r="G1441" s="49">
        <v>221</v>
      </c>
      <c r="H1441" s="50" t="s">
        <v>339</v>
      </c>
      <c r="I1441" s="51">
        <v>43830</v>
      </c>
      <c r="J1441" s="118"/>
    </row>
    <row r="1442" spans="1:12" s="48" customFormat="1" ht="12.75" customHeight="1">
      <c r="A1442" s="51">
        <v>43830</v>
      </c>
      <c r="B1442" s="45">
        <v>221012</v>
      </c>
      <c r="C1442" s="46">
        <v>221000</v>
      </c>
      <c r="D1442" s="107"/>
      <c r="E1442" s="107">
        <v>14228.45</v>
      </c>
      <c r="F1442" s="738" t="s">
        <v>28</v>
      </c>
      <c r="G1442" s="49">
        <v>221</v>
      </c>
      <c r="H1442" s="50" t="s">
        <v>339</v>
      </c>
      <c r="I1442" s="51">
        <v>43830</v>
      </c>
      <c r="J1442" s="118"/>
    </row>
    <row r="1443" spans="1:12" s="48" customFormat="1" ht="12.75" customHeight="1">
      <c r="A1443" s="51">
        <v>43830</v>
      </c>
      <c r="B1443" s="45">
        <v>221012</v>
      </c>
      <c r="C1443" s="46">
        <v>221000</v>
      </c>
      <c r="D1443" s="107"/>
      <c r="E1443" s="107">
        <v>12.65</v>
      </c>
      <c r="F1443" s="738" t="s">
        <v>28</v>
      </c>
      <c r="G1443" s="49">
        <v>221</v>
      </c>
      <c r="H1443" s="50" t="s">
        <v>339</v>
      </c>
      <c r="I1443" s="51">
        <v>43830</v>
      </c>
      <c r="J1443" s="118"/>
    </row>
    <row r="1444" spans="1:12" s="48" customFormat="1" ht="12.75" customHeight="1">
      <c r="A1444" s="51">
        <v>43830</v>
      </c>
      <c r="B1444" s="45">
        <v>221012</v>
      </c>
      <c r="C1444" s="46">
        <v>321000</v>
      </c>
      <c r="D1444" s="107">
        <v>6.5</v>
      </c>
      <c r="E1444" s="107"/>
      <c r="F1444" s="739" t="s">
        <v>752</v>
      </c>
      <c r="G1444" s="49">
        <v>221</v>
      </c>
      <c r="H1444" s="75" t="s">
        <v>1055</v>
      </c>
      <c r="I1444" s="51">
        <v>43803</v>
      </c>
      <c r="J1444" s="118"/>
    </row>
    <row r="1445" spans="1:12" s="48" customFormat="1" ht="12.75" customHeight="1">
      <c r="A1445" s="51">
        <v>43830</v>
      </c>
      <c r="B1445" s="45">
        <v>221012</v>
      </c>
      <c r="C1445" s="46">
        <v>321000</v>
      </c>
      <c r="D1445" s="107">
        <v>7.1</v>
      </c>
      <c r="E1445" s="107"/>
      <c r="F1445" s="739" t="s">
        <v>753</v>
      </c>
      <c r="G1445" s="49">
        <v>221</v>
      </c>
      <c r="H1445" s="75" t="s">
        <v>1055</v>
      </c>
      <c r="I1445" s="51">
        <v>43803</v>
      </c>
      <c r="J1445" s="98">
        <v>57.01</v>
      </c>
      <c r="K1445" s="98">
        <f>J1445*80%</f>
        <v>45.608000000000004</v>
      </c>
      <c r="L1445" s="98">
        <f>J1445*20%</f>
        <v>11.402000000000001</v>
      </c>
    </row>
    <row r="1446" spans="1:12" s="48" customFormat="1" ht="12.75" customHeight="1">
      <c r="A1446" s="51">
        <v>43830</v>
      </c>
      <c r="B1446" s="45">
        <v>221012</v>
      </c>
      <c r="C1446" s="46">
        <v>321000</v>
      </c>
      <c r="D1446" s="107">
        <v>34.5</v>
      </c>
      <c r="E1446" s="107"/>
      <c r="F1446" s="738" t="s">
        <v>20</v>
      </c>
      <c r="G1446" s="49">
        <v>221</v>
      </c>
      <c r="H1446" s="75" t="s">
        <v>1058</v>
      </c>
      <c r="I1446" s="51">
        <v>43803</v>
      </c>
      <c r="J1446" s="119"/>
      <c r="K1446" s="79"/>
      <c r="L1446" s="135">
        <f>SUM(K1445:L1445)</f>
        <v>57.010000000000005</v>
      </c>
    </row>
    <row r="1447" spans="1:12" s="48" customFormat="1" ht="12.75" customHeight="1">
      <c r="A1447" s="51">
        <v>43830</v>
      </c>
      <c r="B1447" s="45">
        <v>221012</v>
      </c>
      <c r="C1447" s="46">
        <v>321000</v>
      </c>
      <c r="D1447" s="107">
        <v>16.5</v>
      </c>
      <c r="E1447" s="107"/>
      <c r="F1447" s="738" t="s">
        <v>20</v>
      </c>
      <c r="G1447" s="49">
        <v>221</v>
      </c>
      <c r="H1447" s="50" t="s">
        <v>1059</v>
      </c>
      <c r="I1447" s="51">
        <v>43803</v>
      </c>
      <c r="J1447" s="118"/>
    </row>
    <row r="1448" spans="1:12" s="48" customFormat="1" ht="12.75" customHeight="1">
      <c r="A1448" s="51">
        <v>43830</v>
      </c>
      <c r="B1448" s="45">
        <v>221012</v>
      </c>
      <c r="C1448" s="46">
        <v>342000</v>
      </c>
      <c r="D1448" s="107">
        <v>87.62</v>
      </c>
      <c r="E1448" s="107"/>
      <c r="F1448" s="749" t="s">
        <v>499</v>
      </c>
      <c r="G1448" s="49">
        <v>221</v>
      </c>
      <c r="H1448" s="50" t="s">
        <v>328</v>
      </c>
      <c r="I1448" s="51">
        <v>43809</v>
      </c>
      <c r="J1448" s="118"/>
    </row>
    <row r="1449" spans="1:12" s="48" customFormat="1" ht="12.75" customHeight="1">
      <c r="A1449" s="51">
        <v>43830</v>
      </c>
      <c r="B1449" s="45">
        <v>221012</v>
      </c>
      <c r="C1449" s="46">
        <v>336100</v>
      </c>
      <c r="D1449" s="107">
        <v>180.62</v>
      </c>
      <c r="E1449" s="107"/>
      <c r="F1449" s="738" t="s">
        <v>494</v>
      </c>
      <c r="G1449" s="49">
        <v>221</v>
      </c>
      <c r="H1449" s="50" t="s">
        <v>328</v>
      </c>
      <c r="I1449" s="51">
        <v>43809</v>
      </c>
      <c r="J1449" s="118"/>
    </row>
    <row r="1450" spans="1:12" s="48" customFormat="1" ht="12.75" customHeight="1">
      <c r="A1450" s="51">
        <v>43830</v>
      </c>
      <c r="B1450" s="45">
        <v>221012</v>
      </c>
      <c r="C1450" s="46">
        <v>321100</v>
      </c>
      <c r="D1450" s="107">
        <v>249.55</v>
      </c>
      <c r="E1450" s="107"/>
      <c r="F1450" s="738" t="s">
        <v>556</v>
      </c>
      <c r="G1450" s="49">
        <v>221</v>
      </c>
      <c r="H1450" s="50" t="s">
        <v>340</v>
      </c>
      <c r="I1450" s="51">
        <v>43809</v>
      </c>
      <c r="J1450" s="118"/>
    </row>
    <row r="1451" spans="1:12" s="48" customFormat="1" ht="12.75" customHeight="1">
      <c r="A1451" s="51">
        <v>43830</v>
      </c>
      <c r="B1451" s="45">
        <v>221012</v>
      </c>
      <c r="C1451" s="46">
        <v>336200</v>
      </c>
      <c r="D1451" s="107">
        <v>443.1</v>
      </c>
      <c r="E1451" s="107"/>
      <c r="F1451" s="738" t="s">
        <v>754</v>
      </c>
      <c r="G1451" s="49">
        <v>221</v>
      </c>
      <c r="H1451" s="50" t="s">
        <v>328</v>
      </c>
      <c r="I1451" s="51">
        <v>43809</v>
      </c>
      <c r="J1451" s="118"/>
    </row>
    <row r="1452" spans="1:12" s="48" customFormat="1" ht="12.75" customHeight="1">
      <c r="A1452" s="51">
        <v>43830</v>
      </c>
      <c r="B1452" s="45">
        <v>221012</v>
      </c>
      <c r="C1452" s="46">
        <v>321000</v>
      </c>
      <c r="D1452" s="107">
        <v>120</v>
      </c>
      <c r="E1452" s="107"/>
      <c r="F1452" s="749" t="s">
        <v>128</v>
      </c>
      <c r="G1452" s="49">
        <v>221</v>
      </c>
      <c r="H1452" s="50" t="s">
        <v>1066</v>
      </c>
      <c r="I1452" s="51">
        <v>43812</v>
      </c>
      <c r="J1452" s="118"/>
    </row>
    <row r="1453" spans="1:12" s="48" customFormat="1" ht="12.75" customHeight="1">
      <c r="A1453" s="51">
        <v>43830</v>
      </c>
      <c r="B1453" s="45">
        <v>221012</v>
      </c>
      <c r="C1453" s="46">
        <v>315100</v>
      </c>
      <c r="D1453" s="107"/>
      <c r="E1453" s="107">
        <v>1470.13</v>
      </c>
      <c r="F1453" s="738" t="s">
        <v>14</v>
      </c>
      <c r="G1453" s="49">
        <v>221</v>
      </c>
      <c r="H1453" s="609" t="s">
        <v>761</v>
      </c>
      <c r="I1453" s="51">
        <v>43815</v>
      </c>
      <c r="J1453" s="118"/>
    </row>
    <row r="1454" spans="1:12" s="48" customFormat="1" ht="12.75" customHeight="1">
      <c r="A1454" s="51">
        <v>43830</v>
      </c>
      <c r="B1454" s="45">
        <v>221012</v>
      </c>
      <c r="C1454" s="46">
        <v>321000</v>
      </c>
      <c r="D1454" s="107">
        <v>60</v>
      </c>
      <c r="E1454" s="107"/>
      <c r="F1454" s="738" t="s">
        <v>14</v>
      </c>
      <c r="G1454" s="49">
        <v>221</v>
      </c>
      <c r="H1454" s="609" t="s">
        <v>761</v>
      </c>
      <c r="I1454" s="51">
        <v>43815</v>
      </c>
      <c r="J1454" s="118"/>
    </row>
    <row r="1455" spans="1:12" s="48" customFormat="1" ht="12.75" customHeight="1">
      <c r="A1455" s="51">
        <v>43830</v>
      </c>
      <c r="B1455" s="45">
        <v>221012</v>
      </c>
      <c r="C1455" s="46">
        <v>321000</v>
      </c>
      <c r="D1455" s="107">
        <v>37.96</v>
      </c>
      <c r="E1455" s="107"/>
      <c r="F1455" s="749" t="s">
        <v>700</v>
      </c>
      <c r="G1455" s="49">
        <v>221</v>
      </c>
      <c r="H1455" s="50" t="s">
        <v>1064</v>
      </c>
      <c r="I1455" s="51">
        <v>43817</v>
      </c>
      <c r="J1455" s="118"/>
    </row>
    <row r="1456" spans="1:12" s="48" customFormat="1" ht="12.75" customHeight="1">
      <c r="A1456" s="51">
        <v>43830</v>
      </c>
      <c r="B1456" s="45">
        <v>221012</v>
      </c>
      <c r="C1456" s="46">
        <v>311000</v>
      </c>
      <c r="D1456" s="107"/>
      <c r="E1456" s="107">
        <v>300</v>
      </c>
      <c r="F1456" s="749" t="s">
        <v>1156</v>
      </c>
      <c r="G1456" s="49">
        <v>221</v>
      </c>
      <c r="H1456" s="50" t="s">
        <v>1124</v>
      </c>
      <c r="I1456" s="51">
        <v>43819</v>
      </c>
      <c r="J1456" s="118"/>
    </row>
    <row r="1457" spans="1:20" s="48" customFormat="1" ht="12.75" customHeight="1">
      <c r="A1457" s="51">
        <v>43830</v>
      </c>
      <c r="B1457" s="45">
        <v>221012</v>
      </c>
      <c r="C1457" s="46">
        <v>311000</v>
      </c>
      <c r="D1457" s="107"/>
      <c r="E1457" s="107">
        <v>310</v>
      </c>
      <c r="F1457" s="749" t="s">
        <v>1157</v>
      </c>
      <c r="G1457" s="49">
        <v>221</v>
      </c>
      <c r="H1457" s="50" t="s">
        <v>1126</v>
      </c>
      <c r="I1457" s="51">
        <v>43819</v>
      </c>
      <c r="J1457" s="118"/>
    </row>
    <row r="1458" spans="1:20" s="48" customFormat="1" ht="12.75" customHeight="1">
      <c r="A1458" s="51">
        <v>43830</v>
      </c>
      <c r="B1458" s="45">
        <v>221012</v>
      </c>
      <c r="C1458" s="46">
        <v>311000</v>
      </c>
      <c r="D1458" s="107"/>
      <c r="E1458" s="107">
        <v>1560</v>
      </c>
      <c r="F1458" s="738" t="s">
        <v>1167</v>
      </c>
      <c r="G1458" s="49">
        <v>221</v>
      </c>
      <c r="H1458" s="50" t="s">
        <v>1127</v>
      </c>
      <c r="I1458" s="51">
        <v>43819</v>
      </c>
      <c r="J1458" s="118"/>
    </row>
    <row r="1459" spans="1:20" s="48" customFormat="1" ht="12.75" customHeight="1">
      <c r="A1459" s="51">
        <v>43830</v>
      </c>
      <c r="B1459" s="45">
        <v>221012</v>
      </c>
      <c r="C1459" s="46">
        <v>321000</v>
      </c>
      <c r="D1459" s="107">
        <v>45</v>
      </c>
      <c r="F1459" s="738" t="s">
        <v>701</v>
      </c>
      <c r="G1459" s="49">
        <v>221</v>
      </c>
      <c r="H1459" s="50" t="s">
        <v>1065</v>
      </c>
      <c r="I1459" s="51">
        <v>43822</v>
      </c>
      <c r="J1459" s="118"/>
    </row>
    <row r="1460" spans="1:20" s="48" customFormat="1" ht="12.75" customHeight="1">
      <c r="A1460" s="51">
        <v>43830</v>
      </c>
      <c r="B1460" s="45">
        <v>221012</v>
      </c>
      <c r="C1460" s="46">
        <v>365100</v>
      </c>
      <c r="D1460" s="107">
        <v>1000</v>
      </c>
      <c r="E1460" s="107"/>
      <c r="F1460" s="602" t="s">
        <v>360</v>
      </c>
      <c r="G1460" s="49">
        <v>221</v>
      </c>
      <c r="H1460" s="50" t="s">
        <v>339</v>
      </c>
      <c r="I1460" s="51">
        <v>43822</v>
      </c>
      <c r="J1460" s="118"/>
    </row>
    <row r="1461" spans="1:20" s="48" customFormat="1" ht="12.75" customHeight="1">
      <c r="A1461" s="51">
        <v>43830</v>
      </c>
      <c r="B1461" s="45">
        <v>221012</v>
      </c>
      <c r="C1461" s="46">
        <v>365200</v>
      </c>
      <c r="D1461" s="107">
        <v>2000</v>
      </c>
      <c r="E1461" s="107"/>
      <c r="F1461" s="602" t="s">
        <v>290</v>
      </c>
      <c r="G1461" s="49">
        <v>221</v>
      </c>
      <c r="H1461" s="50" t="s">
        <v>339</v>
      </c>
      <c r="I1461" s="51">
        <v>43822</v>
      </c>
    </row>
    <row r="1462" spans="1:20" s="48" customFormat="1" ht="12.75" customHeight="1">
      <c r="A1462" s="51">
        <v>43830</v>
      </c>
      <c r="B1462" s="45">
        <v>221012</v>
      </c>
      <c r="C1462" s="46">
        <v>261000</v>
      </c>
      <c r="D1462" s="107">
        <v>10000</v>
      </c>
      <c r="E1462" s="107"/>
      <c r="F1462" s="738" t="s">
        <v>69</v>
      </c>
      <c r="G1462" s="49">
        <v>221</v>
      </c>
      <c r="H1462" s="728">
        <v>221012</v>
      </c>
      <c r="I1462" s="51">
        <v>43822</v>
      </c>
    </row>
    <row r="1463" spans="1:20" s="48" customFormat="1" ht="12.75" customHeight="1">
      <c r="A1463" s="51">
        <v>43830</v>
      </c>
      <c r="B1463" s="45">
        <v>221012</v>
      </c>
      <c r="C1463" s="46">
        <v>568000</v>
      </c>
      <c r="D1463" s="107">
        <v>4</v>
      </c>
      <c r="E1463" s="107"/>
      <c r="F1463" s="739" t="s">
        <v>101</v>
      </c>
      <c r="G1463" s="49">
        <v>221</v>
      </c>
      <c r="H1463" s="50" t="s">
        <v>339</v>
      </c>
      <c r="I1463" s="51">
        <v>43822</v>
      </c>
      <c r="J1463" s="118"/>
    </row>
    <row r="1464" spans="1:20" s="48" customFormat="1" ht="12.75" customHeight="1">
      <c r="A1464" s="51">
        <v>43830</v>
      </c>
      <c r="B1464" s="45">
        <v>221012</v>
      </c>
      <c r="C1464" s="46">
        <v>568000</v>
      </c>
      <c r="D1464" s="107">
        <v>1.65</v>
      </c>
      <c r="E1464" s="107"/>
      <c r="F1464" s="738" t="s">
        <v>728</v>
      </c>
      <c r="G1464" s="49">
        <v>221</v>
      </c>
      <c r="H1464" s="50" t="s">
        <v>339</v>
      </c>
      <c r="I1464" s="51">
        <v>43830</v>
      </c>
      <c r="J1464" s="118"/>
    </row>
    <row r="1465" spans="1:20" s="48" customFormat="1" ht="12.75" customHeight="1">
      <c r="A1465" s="51">
        <v>43830</v>
      </c>
      <c r="B1465" s="45">
        <v>221012</v>
      </c>
      <c r="C1465" s="46">
        <v>568000</v>
      </c>
      <c r="D1465" s="107">
        <v>7</v>
      </c>
      <c r="E1465" s="107"/>
      <c r="F1465" s="738" t="s">
        <v>32</v>
      </c>
      <c r="G1465" s="49">
        <v>221</v>
      </c>
      <c r="H1465" s="50" t="s">
        <v>339</v>
      </c>
      <c r="I1465" s="51">
        <v>43830</v>
      </c>
      <c r="J1465" s="118"/>
    </row>
    <row r="1466" spans="1:20" s="48" customFormat="1" ht="12.75" customHeight="1">
      <c r="A1466" s="51">
        <v>43830</v>
      </c>
      <c r="B1466" s="45">
        <v>211012</v>
      </c>
      <c r="C1466" s="46">
        <v>211000</v>
      </c>
      <c r="D1466" s="107">
        <v>11158.94</v>
      </c>
      <c r="E1466" s="107"/>
      <c r="F1466" s="746" t="s">
        <v>28</v>
      </c>
      <c r="G1466" s="49">
        <v>211</v>
      </c>
      <c r="H1466" s="50" t="s">
        <v>49</v>
      </c>
      <c r="I1466" s="51">
        <v>43830</v>
      </c>
      <c r="J1466" s="118"/>
    </row>
    <row r="1467" spans="1:20" s="597" customFormat="1" ht="12.75" customHeight="1">
      <c r="A1467" s="585">
        <v>43830</v>
      </c>
      <c r="B1467" s="45">
        <v>211012</v>
      </c>
      <c r="C1467" s="401">
        <v>211000</v>
      </c>
      <c r="D1467" s="81"/>
      <c r="E1467" s="81">
        <v>8997.3799999999992</v>
      </c>
      <c r="F1467" s="760" t="s">
        <v>28</v>
      </c>
      <c r="G1467" s="736">
        <v>211</v>
      </c>
      <c r="H1467" s="737" t="s">
        <v>49</v>
      </c>
      <c r="I1467" s="585">
        <v>43830</v>
      </c>
      <c r="J1467" s="617"/>
    </row>
    <row r="1468" spans="1:20" s="387" customFormat="1" ht="12.75" customHeight="1">
      <c r="A1468" s="585">
        <v>43830</v>
      </c>
      <c r="B1468" s="45">
        <v>211012</v>
      </c>
      <c r="C1468" s="197">
        <v>538200</v>
      </c>
      <c r="D1468" s="159">
        <v>6.5</v>
      </c>
      <c r="E1468" s="615"/>
      <c r="F1468" s="761" t="s">
        <v>631</v>
      </c>
      <c r="G1468" s="614">
        <v>211</v>
      </c>
      <c r="H1468" s="613" t="s">
        <v>357</v>
      </c>
      <c r="I1468" s="586">
        <v>43801</v>
      </c>
      <c r="M1468" s="597"/>
      <c r="N1468" s="618"/>
      <c r="O1468" s="159"/>
      <c r="P1468" s="597"/>
      <c r="Q1468" s="597"/>
      <c r="R1468" s="597"/>
      <c r="S1468" s="597"/>
      <c r="T1468" s="597"/>
    </row>
    <row r="1469" spans="1:20" s="387" customFormat="1" ht="12.75" customHeight="1">
      <c r="A1469" s="585">
        <v>43830</v>
      </c>
      <c r="B1469" s="45">
        <v>211012</v>
      </c>
      <c r="C1469" s="197">
        <v>538200</v>
      </c>
      <c r="D1469" s="159">
        <v>24</v>
      </c>
      <c r="E1469" s="615"/>
      <c r="F1469" s="761" t="s">
        <v>631</v>
      </c>
      <c r="G1469" s="614">
        <v>211</v>
      </c>
      <c r="H1469" s="613" t="s">
        <v>1241</v>
      </c>
      <c r="I1469" s="586">
        <v>43803</v>
      </c>
      <c r="M1469" s="597"/>
      <c r="N1469" s="618"/>
      <c r="O1469" s="159"/>
      <c r="P1469" s="597"/>
      <c r="Q1469" s="597"/>
      <c r="R1469" s="597"/>
      <c r="S1469" s="597"/>
      <c r="T1469" s="597"/>
    </row>
    <row r="1470" spans="1:20" s="597" customFormat="1" ht="12.75" customHeight="1">
      <c r="A1470" s="585">
        <v>43830</v>
      </c>
      <c r="B1470" s="45">
        <v>211012</v>
      </c>
      <c r="C1470" s="197">
        <v>518000</v>
      </c>
      <c r="D1470" s="159">
        <v>8</v>
      </c>
      <c r="E1470" s="283"/>
      <c r="F1470" s="761" t="s">
        <v>35</v>
      </c>
      <c r="G1470" s="614">
        <v>211</v>
      </c>
      <c r="H1470" s="613" t="s">
        <v>361</v>
      </c>
      <c r="I1470" s="586">
        <v>43803</v>
      </c>
      <c r="N1470" s="618"/>
      <c r="O1470" s="159"/>
    </row>
    <row r="1471" spans="1:20" s="597" customFormat="1" ht="12.75" customHeight="1">
      <c r="A1471" s="585">
        <v>43830</v>
      </c>
      <c r="B1471" s="45">
        <v>211012</v>
      </c>
      <c r="C1471" s="197">
        <v>501222</v>
      </c>
      <c r="D1471" s="159">
        <v>36.4</v>
      </c>
      <c r="E1471" s="283"/>
      <c r="F1471" s="761" t="s">
        <v>1185</v>
      </c>
      <c r="G1471" s="614">
        <v>211</v>
      </c>
      <c r="H1471" s="613" t="s">
        <v>362</v>
      </c>
      <c r="I1471" s="586">
        <v>43803</v>
      </c>
      <c r="J1471" s="156"/>
      <c r="K1471" s="157"/>
      <c r="L1471" s="343"/>
      <c r="N1471" s="618"/>
      <c r="O1471" s="159"/>
    </row>
    <row r="1472" spans="1:20" s="597" customFormat="1" ht="12.75" customHeight="1">
      <c r="A1472" s="585">
        <v>43830</v>
      </c>
      <c r="B1472" s="45">
        <v>211012</v>
      </c>
      <c r="C1472" s="197">
        <v>501900</v>
      </c>
      <c r="D1472" s="159">
        <v>9.1</v>
      </c>
      <c r="E1472" s="615"/>
      <c r="F1472" s="761" t="s">
        <v>1192</v>
      </c>
      <c r="G1472" s="614">
        <v>211</v>
      </c>
      <c r="H1472" s="613" t="s">
        <v>362</v>
      </c>
      <c r="I1472" s="586">
        <v>43803</v>
      </c>
      <c r="J1472" s="156"/>
      <c r="K1472" s="157"/>
      <c r="L1472" s="343"/>
      <c r="N1472" s="618"/>
      <c r="O1472" s="159"/>
    </row>
    <row r="1473" spans="1:20" s="597" customFormat="1" ht="12.75" customHeight="1">
      <c r="A1473" s="585">
        <v>43830</v>
      </c>
      <c r="B1473" s="45">
        <v>211012</v>
      </c>
      <c r="C1473" s="197">
        <v>501222</v>
      </c>
      <c r="D1473" s="159">
        <v>43.24</v>
      </c>
      <c r="E1473" s="283"/>
      <c r="F1473" s="761" t="s">
        <v>1185</v>
      </c>
      <c r="G1473" s="614">
        <v>211</v>
      </c>
      <c r="H1473" s="613" t="s">
        <v>1242</v>
      </c>
      <c r="I1473" s="586">
        <v>43804</v>
      </c>
      <c r="J1473" s="156"/>
      <c r="N1473" s="618"/>
      <c r="O1473" s="159"/>
    </row>
    <row r="1474" spans="1:20" s="597" customFormat="1" ht="12.75" customHeight="1">
      <c r="A1474" s="585">
        <v>43830</v>
      </c>
      <c r="B1474" s="45">
        <v>211012</v>
      </c>
      <c r="C1474" s="197">
        <v>501900</v>
      </c>
      <c r="D1474" s="159">
        <v>10.81</v>
      </c>
      <c r="E1474" s="615"/>
      <c r="F1474" s="761" t="s">
        <v>1192</v>
      </c>
      <c r="G1474" s="614">
        <v>211</v>
      </c>
      <c r="H1474" s="613" t="s">
        <v>1242</v>
      </c>
      <c r="I1474" s="586">
        <v>43804</v>
      </c>
      <c r="J1474" s="156"/>
      <c r="N1474" s="618"/>
      <c r="O1474" s="159"/>
    </row>
    <row r="1475" spans="1:20" s="597" customFormat="1" ht="12.75" customHeight="1">
      <c r="A1475" s="585">
        <v>43830</v>
      </c>
      <c r="B1475" s="45">
        <v>211012</v>
      </c>
      <c r="C1475" s="197">
        <v>518000</v>
      </c>
      <c r="D1475" s="159">
        <v>1.65</v>
      </c>
      <c r="E1475" s="283"/>
      <c r="F1475" s="761" t="s">
        <v>50</v>
      </c>
      <c r="G1475" s="614">
        <v>211</v>
      </c>
      <c r="H1475" s="613" t="s">
        <v>1243</v>
      </c>
      <c r="I1475" s="586">
        <v>43808</v>
      </c>
      <c r="J1475" s="156"/>
      <c r="K1475" s="157"/>
      <c r="L1475" s="343"/>
      <c r="N1475" s="618"/>
      <c r="O1475" s="159"/>
    </row>
    <row r="1476" spans="1:20" s="597" customFormat="1" ht="12.75" customHeight="1">
      <c r="A1476" s="585">
        <v>43830</v>
      </c>
      <c r="B1476" s="45">
        <v>211012</v>
      </c>
      <c r="C1476" s="197">
        <v>213100</v>
      </c>
      <c r="D1476" s="159"/>
      <c r="E1476" s="615">
        <v>19.47</v>
      </c>
      <c r="F1476" s="754" t="s">
        <v>516</v>
      </c>
      <c r="G1476" s="614">
        <v>211</v>
      </c>
      <c r="H1476" s="613" t="s">
        <v>359</v>
      </c>
      <c r="I1476" s="586">
        <v>43808</v>
      </c>
      <c r="J1476" s="156"/>
      <c r="K1476" s="618"/>
      <c r="L1476" s="159"/>
      <c r="M1476" s="619"/>
      <c r="N1476" s="618"/>
      <c r="O1476" s="159"/>
    </row>
    <row r="1477" spans="1:20" s="387" customFormat="1" ht="12.75" customHeight="1">
      <c r="A1477" s="585">
        <v>43830</v>
      </c>
      <c r="B1477" s="45">
        <v>211012</v>
      </c>
      <c r="C1477" s="197">
        <v>213100</v>
      </c>
      <c r="D1477" s="159"/>
      <c r="E1477" s="615">
        <v>19.47</v>
      </c>
      <c r="F1477" s="754" t="s">
        <v>517</v>
      </c>
      <c r="G1477" s="614">
        <v>211</v>
      </c>
      <c r="H1477" s="613" t="s">
        <v>1244</v>
      </c>
      <c r="I1477" s="586">
        <v>43808</v>
      </c>
      <c r="J1477" s="156"/>
      <c r="K1477" s="618"/>
      <c r="L1477" s="159"/>
      <c r="M1477" s="619"/>
      <c r="N1477" s="618"/>
      <c r="O1477" s="159"/>
      <c r="P1477" s="597"/>
      <c r="Q1477" s="597"/>
      <c r="R1477" s="597"/>
      <c r="S1477" s="597"/>
      <c r="T1477" s="597"/>
    </row>
    <row r="1478" spans="1:20" s="597" customFormat="1" ht="12.75" customHeight="1">
      <c r="A1478" s="585">
        <v>43830</v>
      </c>
      <c r="B1478" s="45">
        <v>211012</v>
      </c>
      <c r="C1478" s="197">
        <v>602000</v>
      </c>
      <c r="D1478" s="159"/>
      <c r="E1478" s="615">
        <v>1000</v>
      </c>
      <c r="F1478" s="761" t="s">
        <v>756</v>
      </c>
      <c r="G1478" s="614">
        <v>211</v>
      </c>
      <c r="H1478" s="613" t="s">
        <v>1245</v>
      </c>
      <c r="I1478" s="586">
        <v>43808</v>
      </c>
      <c r="J1478" s="156"/>
      <c r="K1478" s="157"/>
      <c r="L1478" s="343"/>
      <c r="N1478" s="618"/>
      <c r="O1478" s="159"/>
    </row>
    <row r="1479" spans="1:20" s="597" customFormat="1" ht="12.75" customHeight="1">
      <c r="A1479" s="585">
        <v>43830</v>
      </c>
      <c r="B1479" s="45">
        <v>211012</v>
      </c>
      <c r="C1479" s="197">
        <v>321000</v>
      </c>
      <c r="D1479" s="159">
        <v>419.58</v>
      </c>
      <c r="E1479" s="615"/>
      <c r="F1479" s="761" t="s">
        <v>626</v>
      </c>
      <c r="G1479" s="614">
        <v>211</v>
      </c>
      <c r="H1479" s="613" t="s">
        <v>1067</v>
      </c>
      <c r="I1479" s="586">
        <v>43809</v>
      </c>
      <c r="J1479" s="156"/>
      <c r="K1479" s="157"/>
      <c r="L1479" s="343"/>
      <c r="N1479" s="618"/>
      <c r="O1479" s="159"/>
      <c r="P1479" s="616"/>
      <c r="Q1479" s="159"/>
      <c r="R1479" s="343"/>
    </row>
    <row r="1480" spans="1:20" s="597" customFormat="1" ht="12.75" customHeight="1">
      <c r="A1480" s="585">
        <v>43830</v>
      </c>
      <c r="B1480" s="45">
        <v>211012</v>
      </c>
      <c r="C1480" s="197">
        <v>366000</v>
      </c>
      <c r="D1480" s="159">
        <v>1029.8599999999999</v>
      </c>
      <c r="E1480" s="615"/>
      <c r="F1480" s="761" t="s">
        <v>492</v>
      </c>
      <c r="G1480" s="614">
        <v>211</v>
      </c>
      <c r="H1480" s="613" t="s">
        <v>328</v>
      </c>
      <c r="I1480" s="586">
        <v>43809</v>
      </c>
      <c r="J1480" s="156"/>
      <c r="K1480" s="157"/>
      <c r="L1480" s="343"/>
      <c r="N1480" s="618"/>
      <c r="O1480" s="159"/>
    </row>
    <row r="1481" spans="1:20" s="387" customFormat="1" ht="12.75" customHeight="1">
      <c r="A1481" s="585">
        <v>43830</v>
      </c>
      <c r="B1481" s="45">
        <v>211012</v>
      </c>
      <c r="C1481" s="197">
        <v>518000</v>
      </c>
      <c r="D1481" s="159">
        <v>8</v>
      </c>
      <c r="E1481" s="283"/>
      <c r="F1481" s="761" t="s">
        <v>35</v>
      </c>
      <c r="G1481" s="614">
        <v>211</v>
      </c>
      <c r="H1481" s="613" t="s">
        <v>1246</v>
      </c>
      <c r="I1481" s="586">
        <v>43811</v>
      </c>
      <c r="J1481" s="156"/>
      <c r="K1481" s="157"/>
      <c r="L1481" s="343"/>
      <c r="M1481" s="597"/>
      <c r="N1481" s="618"/>
      <c r="O1481" s="159"/>
      <c r="P1481" s="597"/>
      <c r="Q1481" s="597"/>
      <c r="R1481" s="597"/>
      <c r="S1481" s="597"/>
      <c r="T1481" s="597"/>
    </row>
    <row r="1482" spans="1:20" s="597" customFormat="1" ht="12.75" customHeight="1">
      <c r="A1482" s="585">
        <v>43830</v>
      </c>
      <c r="B1482" s="45">
        <v>211012</v>
      </c>
      <c r="C1482" s="197">
        <v>501000</v>
      </c>
      <c r="D1482" s="159">
        <v>40.35</v>
      </c>
      <c r="E1482" s="588"/>
      <c r="F1482" s="761" t="s">
        <v>518</v>
      </c>
      <c r="G1482" s="614">
        <v>211</v>
      </c>
      <c r="H1482" s="613" t="s">
        <v>1247</v>
      </c>
      <c r="I1482" s="586">
        <v>43812</v>
      </c>
      <c r="J1482" s="156"/>
      <c r="K1482" s="157"/>
      <c r="L1482" s="343"/>
      <c r="N1482" s="618"/>
      <c r="O1482" s="159"/>
    </row>
    <row r="1483" spans="1:20" s="597" customFormat="1" ht="12.75" customHeight="1">
      <c r="A1483" s="585">
        <v>43830</v>
      </c>
      <c r="B1483" s="45">
        <v>211012</v>
      </c>
      <c r="C1483" s="197">
        <v>501000</v>
      </c>
      <c r="D1483" s="159">
        <v>21.99</v>
      </c>
      <c r="E1483" s="588"/>
      <c r="F1483" s="761" t="s">
        <v>645</v>
      </c>
      <c r="G1483" s="614">
        <v>211</v>
      </c>
      <c r="H1483" s="613" t="s">
        <v>1248</v>
      </c>
      <c r="I1483" s="156">
        <v>43814</v>
      </c>
      <c r="J1483" s="156"/>
      <c r="K1483" s="157"/>
      <c r="L1483" s="343"/>
      <c r="N1483" s="618"/>
      <c r="O1483" s="159"/>
    </row>
    <row r="1484" spans="1:20" s="597" customFormat="1" ht="12.75" customHeight="1">
      <c r="A1484" s="585">
        <v>43830</v>
      </c>
      <c r="B1484" s="45">
        <v>211012</v>
      </c>
      <c r="C1484" s="197">
        <v>518000</v>
      </c>
      <c r="D1484" s="159">
        <v>15</v>
      </c>
      <c r="E1484" s="283"/>
      <c r="F1484" s="761" t="s">
        <v>50</v>
      </c>
      <c r="G1484" s="614">
        <v>211</v>
      </c>
      <c r="H1484" s="613" t="s">
        <v>1249</v>
      </c>
      <c r="I1484" s="156">
        <v>43816</v>
      </c>
      <c r="J1484" s="156"/>
      <c r="K1484" s="157"/>
      <c r="L1484" s="343"/>
      <c r="N1484" s="618"/>
      <c r="O1484" s="159"/>
    </row>
    <row r="1485" spans="1:20" s="387" customFormat="1" ht="12.75" customHeight="1">
      <c r="A1485" s="585">
        <v>43830</v>
      </c>
      <c r="B1485" s="45">
        <v>211012</v>
      </c>
      <c r="C1485" s="197">
        <v>321000</v>
      </c>
      <c r="D1485" s="159">
        <v>178</v>
      </c>
      <c r="E1485" s="615"/>
      <c r="F1485" s="761" t="s">
        <v>651</v>
      </c>
      <c r="G1485" s="614">
        <v>211</v>
      </c>
      <c r="H1485" s="613" t="s">
        <v>1007</v>
      </c>
      <c r="I1485" s="156">
        <v>43816</v>
      </c>
      <c r="J1485" s="156"/>
      <c r="K1485" s="157"/>
      <c r="L1485" s="343"/>
      <c r="M1485" s="597"/>
      <c r="N1485" s="618"/>
      <c r="O1485" s="159"/>
      <c r="P1485" s="597"/>
      <c r="Q1485" s="597"/>
      <c r="R1485" s="597"/>
      <c r="S1485" s="597"/>
      <c r="T1485" s="597"/>
    </row>
    <row r="1486" spans="1:20" s="597" customFormat="1" ht="12.75" customHeight="1">
      <c r="A1486" s="585">
        <v>43830</v>
      </c>
      <c r="B1486" s="45">
        <v>211012</v>
      </c>
      <c r="C1486" s="197">
        <v>538200</v>
      </c>
      <c r="D1486" s="159">
        <v>8</v>
      </c>
      <c r="E1486" s="615"/>
      <c r="F1486" s="761" t="s">
        <v>631</v>
      </c>
      <c r="G1486" s="614">
        <v>211</v>
      </c>
      <c r="H1486" s="613" t="s">
        <v>1250</v>
      </c>
      <c r="I1486" s="156">
        <v>43817</v>
      </c>
      <c r="J1486" s="156"/>
      <c r="K1486" s="157"/>
      <c r="L1486" s="343"/>
      <c r="N1486" s="618"/>
      <c r="O1486" s="159"/>
      <c r="P1486" s="616"/>
      <c r="Q1486" s="159"/>
      <c r="R1486" s="343"/>
    </row>
    <row r="1487" spans="1:20" s="597" customFormat="1" ht="12.75" customHeight="1">
      <c r="A1487" s="585">
        <v>43830</v>
      </c>
      <c r="B1487" s="45">
        <v>211012</v>
      </c>
      <c r="C1487" s="197">
        <v>501221</v>
      </c>
      <c r="D1487" s="159">
        <v>42.88</v>
      </c>
      <c r="E1487" s="588"/>
      <c r="F1487" s="761" t="s">
        <v>39</v>
      </c>
      <c r="G1487" s="614">
        <v>211</v>
      </c>
      <c r="H1487" s="613" t="s">
        <v>1251</v>
      </c>
      <c r="I1487" s="586">
        <v>43817</v>
      </c>
      <c r="J1487" s="156"/>
      <c r="N1487" s="618"/>
      <c r="O1487" s="159"/>
      <c r="P1487" s="616"/>
      <c r="Q1487" s="159"/>
      <c r="R1487" s="343"/>
    </row>
    <row r="1488" spans="1:20" s="597" customFormat="1" ht="12.75" customHeight="1">
      <c r="A1488" s="585">
        <v>43830</v>
      </c>
      <c r="B1488" s="45">
        <v>211012</v>
      </c>
      <c r="C1488" s="197">
        <v>501900</v>
      </c>
      <c r="D1488" s="159">
        <v>10.72</v>
      </c>
      <c r="E1488" s="588"/>
      <c r="F1488" s="761" t="s">
        <v>1194</v>
      </c>
      <c r="G1488" s="614">
        <v>211</v>
      </c>
      <c r="H1488" s="613" t="s">
        <v>1251</v>
      </c>
      <c r="I1488" s="586">
        <v>43817</v>
      </c>
      <c r="J1488" s="156"/>
      <c r="N1488" s="618"/>
      <c r="O1488" s="159"/>
      <c r="P1488" s="616"/>
      <c r="Q1488" s="159"/>
      <c r="R1488" s="343"/>
    </row>
    <row r="1489" spans="1:20" s="64" customFormat="1" ht="12.75" customHeight="1">
      <c r="A1489" s="51">
        <v>43830</v>
      </c>
      <c r="B1489" s="45">
        <v>211012</v>
      </c>
      <c r="C1489" s="71">
        <v>538200</v>
      </c>
      <c r="D1489" s="79">
        <v>6</v>
      </c>
      <c r="E1489" s="308"/>
      <c r="F1489" s="602" t="s">
        <v>631</v>
      </c>
      <c r="G1489" s="169">
        <v>211</v>
      </c>
      <c r="H1489" s="75" t="s">
        <v>1252</v>
      </c>
      <c r="I1489" s="67">
        <v>43818</v>
      </c>
      <c r="J1489" s="67"/>
      <c r="K1489" s="120"/>
      <c r="L1489" s="26"/>
      <c r="M1489" s="48"/>
      <c r="N1489" s="119"/>
      <c r="O1489" s="79"/>
      <c r="P1489" s="48"/>
      <c r="Q1489" s="48"/>
      <c r="R1489" s="48"/>
      <c r="S1489" s="48"/>
      <c r="T1489" s="48"/>
    </row>
    <row r="1490" spans="1:20" s="64" customFormat="1" ht="12.75" customHeight="1">
      <c r="A1490" s="51">
        <v>43830</v>
      </c>
      <c r="B1490" s="45">
        <v>211012</v>
      </c>
      <c r="C1490" s="71">
        <v>518000</v>
      </c>
      <c r="D1490" s="79">
        <v>4.79</v>
      </c>
      <c r="E1490" s="308"/>
      <c r="F1490" s="602" t="s">
        <v>635</v>
      </c>
      <c r="G1490" s="169">
        <v>211</v>
      </c>
      <c r="H1490" s="75" t="s">
        <v>1253</v>
      </c>
      <c r="I1490" s="67">
        <v>43818</v>
      </c>
      <c r="J1490" s="67"/>
      <c r="K1490" s="120"/>
      <c r="L1490" s="26"/>
      <c r="M1490" s="48"/>
      <c r="N1490" s="119"/>
      <c r="O1490" s="79"/>
      <c r="P1490" s="48"/>
      <c r="Q1490" s="48"/>
      <c r="R1490" s="48"/>
      <c r="S1490" s="48"/>
      <c r="T1490" s="48"/>
    </row>
    <row r="1491" spans="1:20" s="64" customFormat="1" ht="12.75" customHeight="1">
      <c r="A1491" s="51">
        <v>43830</v>
      </c>
      <c r="B1491" s="45">
        <v>211012</v>
      </c>
      <c r="C1491" s="71">
        <v>321000</v>
      </c>
      <c r="D1491" s="79">
        <v>2900</v>
      </c>
      <c r="E1491" s="308"/>
      <c r="F1491" s="602" t="s">
        <v>358</v>
      </c>
      <c r="G1491" s="169">
        <v>211</v>
      </c>
      <c r="H1491" s="75" t="s">
        <v>1069</v>
      </c>
      <c r="I1491" s="67">
        <v>43819</v>
      </c>
      <c r="J1491" s="67"/>
      <c r="K1491" s="120"/>
      <c r="L1491" s="26"/>
      <c r="M1491" s="48"/>
      <c r="N1491" s="119"/>
      <c r="O1491" s="79"/>
      <c r="P1491" s="48"/>
      <c r="Q1491" s="48"/>
      <c r="R1491" s="48"/>
      <c r="S1491" s="48"/>
      <c r="T1491" s="48"/>
    </row>
    <row r="1492" spans="1:20" s="64" customFormat="1" ht="12.75" customHeight="1">
      <c r="A1492" s="51">
        <v>43830</v>
      </c>
      <c r="B1492" s="45">
        <v>211012</v>
      </c>
      <c r="C1492" s="71">
        <v>261000</v>
      </c>
      <c r="D1492" s="79"/>
      <c r="E1492" s="308">
        <v>10000</v>
      </c>
      <c r="F1492" s="602" t="s">
        <v>69</v>
      </c>
      <c r="G1492" s="169">
        <v>211</v>
      </c>
      <c r="H1492" s="75" t="s">
        <v>1254</v>
      </c>
      <c r="I1492" s="67">
        <v>43822</v>
      </c>
      <c r="J1492" s="67"/>
      <c r="K1492" s="120"/>
      <c r="L1492" s="26"/>
      <c r="M1492" s="48"/>
      <c r="N1492" s="119"/>
      <c r="O1492" s="79"/>
      <c r="P1492" s="48"/>
      <c r="Q1492" s="48"/>
      <c r="R1492" s="48"/>
      <c r="S1492" s="48"/>
      <c r="T1492" s="48"/>
    </row>
    <row r="1493" spans="1:20" s="64" customFormat="1" ht="12.75" customHeight="1">
      <c r="A1493" s="51">
        <v>43830</v>
      </c>
      <c r="B1493" s="45">
        <v>211012</v>
      </c>
      <c r="C1493" s="71">
        <v>538100</v>
      </c>
      <c r="D1493" s="79">
        <v>51</v>
      </c>
      <c r="E1493" s="308"/>
      <c r="F1493" s="602" t="s">
        <v>632</v>
      </c>
      <c r="G1493" s="169">
        <v>211</v>
      </c>
      <c r="H1493" s="75" t="s">
        <v>1255</v>
      </c>
      <c r="I1493" s="67">
        <v>43822</v>
      </c>
      <c r="J1493" s="67"/>
      <c r="K1493" s="120"/>
      <c r="L1493" s="26"/>
      <c r="M1493" s="48"/>
      <c r="N1493" s="119"/>
      <c r="O1493" s="79"/>
      <c r="P1493" s="48"/>
      <c r="Q1493" s="48"/>
      <c r="R1493" s="48"/>
      <c r="S1493" s="48"/>
      <c r="T1493" s="48"/>
    </row>
    <row r="1494" spans="1:20" s="64" customFormat="1" ht="12.75" customHeight="1">
      <c r="A1494" s="51">
        <v>43830</v>
      </c>
      <c r="B1494" s="45">
        <v>211012</v>
      </c>
      <c r="C1494" s="71">
        <v>538100</v>
      </c>
      <c r="D1494" s="79">
        <v>51</v>
      </c>
      <c r="E1494" s="308"/>
      <c r="F1494" s="602" t="s">
        <v>632</v>
      </c>
      <c r="G1494" s="169">
        <v>211</v>
      </c>
      <c r="H1494" s="75" t="s">
        <v>1256</v>
      </c>
      <c r="I1494" s="67">
        <v>43822</v>
      </c>
      <c r="J1494" s="67"/>
      <c r="K1494" s="120"/>
      <c r="L1494" s="26"/>
      <c r="M1494" s="48"/>
      <c r="N1494" s="119"/>
      <c r="O1494" s="79"/>
      <c r="P1494" s="48"/>
      <c r="Q1494" s="48"/>
      <c r="R1494" s="48"/>
      <c r="S1494" s="48"/>
      <c r="T1494" s="48"/>
    </row>
    <row r="1495" spans="1:20" s="64" customFormat="1" ht="12.75" customHeight="1">
      <c r="A1495" s="51">
        <v>43830</v>
      </c>
      <c r="B1495" s="45">
        <v>211012</v>
      </c>
      <c r="C1495" s="71">
        <v>518000</v>
      </c>
      <c r="D1495" s="79">
        <v>8</v>
      </c>
      <c r="E1495" s="308"/>
      <c r="F1495" s="602" t="s">
        <v>35</v>
      </c>
      <c r="G1495" s="169">
        <v>211</v>
      </c>
      <c r="H1495" s="75" t="s">
        <v>1257</v>
      </c>
      <c r="I1495" s="67">
        <v>43822</v>
      </c>
      <c r="J1495" s="67"/>
      <c r="K1495" s="120"/>
      <c r="L1495" s="26"/>
      <c r="M1495" s="48"/>
      <c r="N1495" s="119"/>
      <c r="O1495" s="79"/>
      <c r="P1495" s="48"/>
      <c r="Q1495" s="48"/>
      <c r="R1495" s="48"/>
      <c r="S1495" s="48"/>
      <c r="T1495" s="48"/>
    </row>
    <row r="1496" spans="1:20" s="64" customFormat="1" ht="12.75" customHeight="1">
      <c r="A1496" s="51">
        <v>43830</v>
      </c>
      <c r="B1496" s="45">
        <v>211012</v>
      </c>
      <c r="C1496" s="71">
        <v>602000</v>
      </c>
      <c r="D1496" s="79"/>
      <c r="E1496" s="308">
        <v>120</v>
      </c>
      <c r="F1496" s="602" t="s">
        <v>756</v>
      </c>
      <c r="G1496" s="169">
        <v>211</v>
      </c>
      <c r="H1496" s="75" t="s">
        <v>1258</v>
      </c>
      <c r="I1496" s="67">
        <v>43822</v>
      </c>
      <c r="J1496" s="67"/>
      <c r="K1496" s="120"/>
      <c r="L1496" s="26"/>
      <c r="M1496" s="48"/>
      <c r="N1496" s="119"/>
      <c r="O1496" s="79"/>
      <c r="P1496" s="48"/>
      <c r="Q1496" s="48"/>
      <c r="R1496" s="48"/>
      <c r="S1496" s="48"/>
      <c r="T1496" s="48"/>
    </row>
    <row r="1497" spans="1:20" s="64" customFormat="1" ht="12.75" customHeight="1">
      <c r="A1497" s="51">
        <v>43830</v>
      </c>
      <c r="B1497" s="45">
        <v>211012</v>
      </c>
      <c r="C1497" s="71">
        <v>501222</v>
      </c>
      <c r="D1497" s="79">
        <v>26.01</v>
      </c>
      <c r="E1497" s="72"/>
      <c r="F1497" s="602" t="s">
        <v>1185</v>
      </c>
      <c r="G1497" s="169">
        <v>211</v>
      </c>
      <c r="H1497" s="75" t="s">
        <v>1259</v>
      </c>
      <c r="I1497" s="76">
        <v>43827</v>
      </c>
      <c r="J1497" s="67"/>
      <c r="K1497" s="120"/>
      <c r="L1497" s="26"/>
      <c r="M1497" s="48"/>
      <c r="N1497" s="119"/>
      <c r="O1497" s="79"/>
      <c r="P1497" s="48"/>
      <c r="Q1497" s="48"/>
      <c r="R1497" s="48"/>
      <c r="S1497" s="48"/>
      <c r="T1497" s="48"/>
    </row>
    <row r="1498" spans="1:20" s="64" customFormat="1" ht="12.75" customHeight="1">
      <c r="A1498" s="51">
        <v>43830</v>
      </c>
      <c r="B1498" s="45">
        <v>211012</v>
      </c>
      <c r="C1498" s="71">
        <v>501900</v>
      </c>
      <c r="D1498" s="79">
        <v>6.5</v>
      </c>
      <c r="E1498" s="308"/>
      <c r="F1498" s="602" t="s">
        <v>1192</v>
      </c>
      <c r="G1498" s="169">
        <v>211</v>
      </c>
      <c r="H1498" s="75" t="s">
        <v>1259</v>
      </c>
      <c r="I1498" s="76">
        <v>43827</v>
      </c>
      <c r="J1498" s="67"/>
      <c r="K1498" s="120"/>
      <c r="L1498" s="26"/>
      <c r="M1498" s="48"/>
      <c r="N1498" s="119"/>
      <c r="O1498" s="79"/>
      <c r="P1498" s="48"/>
      <c r="Q1498" s="48"/>
      <c r="R1498" s="48"/>
      <c r="S1498" s="48"/>
      <c r="T1498" s="48"/>
    </row>
    <row r="1499" spans="1:20" s="64" customFormat="1" ht="12.75" customHeight="1">
      <c r="A1499" s="51">
        <v>43830</v>
      </c>
      <c r="B1499" s="45">
        <v>211012</v>
      </c>
      <c r="C1499" s="71">
        <v>501222</v>
      </c>
      <c r="D1499" s="79">
        <v>24</v>
      </c>
      <c r="E1499" s="72"/>
      <c r="F1499" s="602" t="s">
        <v>1185</v>
      </c>
      <c r="G1499" s="169">
        <v>211</v>
      </c>
      <c r="H1499" s="75" t="s">
        <v>1260</v>
      </c>
      <c r="I1499" s="76">
        <v>43828</v>
      </c>
      <c r="J1499" s="67"/>
      <c r="K1499" s="120"/>
      <c r="L1499" s="26"/>
      <c r="M1499" s="48"/>
      <c r="N1499" s="119"/>
      <c r="O1499" s="79"/>
      <c r="P1499" s="48"/>
      <c r="Q1499" s="48"/>
      <c r="R1499" s="48"/>
      <c r="S1499" s="48"/>
      <c r="T1499" s="48"/>
    </row>
    <row r="1500" spans="1:20" s="64" customFormat="1" ht="12.75" customHeight="1">
      <c r="A1500" s="51">
        <v>43830</v>
      </c>
      <c r="B1500" s="45">
        <v>211012</v>
      </c>
      <c r="C1500" s="71">
        <v>501900</v>
      </c>
      <c r="D1500" s="79">
        <v>6</v>
      </c>
      <c r="E1500" s="308"/>
      <c r="F1500" s="602" t="s">
        <v>1192</v>
      </c>
      <c r="G1500" s="169">
        <v>211</v>
      </c>
      <c r="H1500" s="75" t="s">
        <v>1260</v>
      </c>
      <c r="I1500" s="76">
        <v>43828</v>
      </c>
      <c r="J1500" s="67"/>
      <c r="K1500" s="120"/>
      <c r="L1500" s="26"/>
      <c r="M1500" s="48"/>
      <c r="N1500" s="119"/>
      <c r="O1500" s="79"/>
      <c r="P1500" s="48"/>
      <c r="Q1500" s="48"/>
      <c r="R1500" s="48"/>
      <c r="S1500" s="48"/>
      <c r="T1500" s="48"/>
    </row>
    <row r="1501" spans="1:20" s="64" customFormat="1" ht="12.75" customHeight="1">
      <c r="A1501" s="51">
        <v>43830</v>
      </c>
      <c r="B1501" s="45">
        <v>211012</v>
      </c>
      <c r="C1501" s="71">
        <v>365100</v>
      </c>
      <c r="D1501" s="79">
        <v>2000</v>
      </c>
      <c r="E1501" s="308"/>
      <c r="F1501" s="602" t="s">
        <v>360</v>
      </c>
      <c r="G1501" s="169">
        <v>211</v>
      </c>
      <c r="H1501" s="75" t="s">
        <v>1261</v>
      </c>
      <c r="I1501" s="76">
        <v>43828</v>
      </c>
      <c r="J1501" s="600">
        <v>30</v>
      </c>
      <c r="K1501" s="98">
        <f>J1501*80%</f>
        <v>24</v>
      </c>
      <c r="L1501" s="98">
        <f>J1501*20%</f>
        <v>6</v>
      </c>
      <c r="M1501" s="48"/>
      <c r="N1501" s="119"/>
      <c r="O1501" s="79"/>
      <c r="P1501" s="48"/>
      <c r="Q1501" s="48"/>
      <c r="R1501" s="48"/>
      <c r="S1501" s="48"/>
      <c r="T1501" s="48"/>
    </row>
    <row r="1502" spans="1:20" s="64" customFormat="1" ht="12.75" customHeight="1">
      <c r="A1502" s="51">
        <v>43830</v>
      </c>
      <c r="B1502" s="45">
        <v>211012</v>
      </c>
      <c r="C1502" s="71">
        <v>365200</v>
      </c>
      <c r="D1502" s="79">
        <v>2000</v>
      </c>
      <c r="E1502" s="308"/>
      <c r="F1502" s="602" t="s">
        <v>1397</v>
      </c>
      <c r="G1502" s="169">
        <v>211</v>
      </c>
      <c r="H1502" s="75" t="s">
        <v>1262</v>
      </c>
      <c r="I1502" s="76">
        <v>43828</v>
      </c>
      <c r="J1502" s="119"/>
      <c r="K1502" s="79"/>
      <c r="L1502" s="135">
        <f>SUM(K1501:L1501)</f>
        <v>30</v>
      </c>
      <c r="M1502" s="48"/>
      <c r="N1502" s="119"/>
      <c r="O1502" s="79"/>
      <c r="P1502" s="48"/>
      <c r="Q1502" s="48"/>
      <c r="R1502" s="48"/>
      <c r="S1502" s="48"/>
      <c r="T1502" s="48"/>
    </row>
    <row r="1503" spans="1:20" s="59" customFormat="1" ht="12.75" customHeight="1">
      <c r="A1503" s="51">
        <v>43830</v>
      </c>
      <c r="B1503" s="109">
        <v>3012</v>
      </c>
      <c r="C1503" s="46">
        <v>345000</v>
      </c>
      <c r="D1503" s="107"/>
      <c r="E1503" s="107">
        <v>156</v>
      </c>
      <c r="F1503" s="750" t="s">
        <v>1271</v>
      </c>
      <c r="G1503" s="49">
        <v>531</v>
      </c>
      <c r="H1503" s="50" t="s">
        <v>340</v>
      </c>
      <c r="I1503" s="51">
        <v>43830</v>
      </c>
      <c r="J1503" s="67"/>
      <c r="K1503" s="120"/>
      <c r="L1503" s="26"/>
      <c r="M1503" s="48"/>
      <c r="N1503" s="119"/>
      <c r="O1503" s="79"/>
    </row>
    <row r="1504" spans="1:20" s="59" customFormat="1" ht="12.75" customHeight="1">
      <c r="A1504" s="51">
        <v>43830</v>
      </c>
      <c r="B1504" s="109">
        <v>3012</v>
      </c>
      <c r="C1504" s="46">
        <v>531000</v>
      </c>
      <c r="D1504" s="107">
        <v>92</v>
      </c>
      <c r="E1504" s="107"/>
      <c r="F1504" s="750" t="s">
        <v>1273</v>
      </c>
      <c r="G1504" s="49">
        <v>345</v>
      </c>
      <c r="H1504" s="50" t="s">
        <v>340</v>
      </c>
      <c r="I1504" s="51">
        <v>43830</v>
      </c>
      <c r="J1504" s="67"/>
      <c r="K1504" s="120"/>
      <c r="L1504" s="26"/>
      <c r="M1504" s="48"/>
      <c r="N1504" s="119"/>
      <c r="O1504" s="79"/>
    </row>
    <row r="1505" spans="1:15" s="59" customFormat="1" ht="12.75" customHeight="1">
      <c r="A1505" s="51">
        <v>43830</v>
      </c>
      <c r="B1505" s="109">
        <v>3012</v>
      </c>
      <c r="C1505" s="46">
        <v>531000</v>
      </c>
      <c r="D1505" s="107">
        <v>64</v>
      </c>
      <c r="E1505" s="107"/>
      <c r="F1505" s="750" t="s">
        <v>1273</v>
      </c>
      <c r="G1505" s="49">
        <v>345</v>
      </c>
      <c r="H1505" s="50" t="s">
        <v>340</v>
      </c>
      <c r="I1505" s="51">
        <v>43830</v>
      </c>
      <c r="J1505" s="67"/>
      <c r="K1505" s="120"/>
      <c r="L1505" s="26"/>
      <c r="M1505" s="48"/>
      <c r="N1505" s="119"/>
      <c r="O1505" s="79"/>
    </row>
    <row r="1506" spans="1:15" s="59" customFormat="1" ht="12.75" customHeight="1">
      <c r="A1506" s="51">
        <v>43830</v>
      </c>
      <c r="B1506" s="109">
        <v>3012</v>
      </c>
      <c r="C1506" s="46">
        <v>82000</v>
      </c>
      <c r="D1506" s="107"/>
      <c r="E1506" s="107">
        <v>381</v>
      </c>
      <c r="F1506" s="750" t="s">
        <v>63</v>
      </c>
      <c r="G1506" s="49">
        <v>551</v>
      </c>
      <c r="H1506" s="50" t="s">
        <v>340</v>
      </c>
      <c r="I1506" s="51">
        <v>43830</v>
      </c>
      <c r="J1506" s="67"/>
      <c r="K1506" s="120"/>
      <c r="L1506" s="26"/>
      <c r="M1506" s="48"/>
      <c r="N1506" s="119"/>
      <c r="O1506" s="79"/>
    </row>
    <row r="1507" spans="1:15" s="59" customFormat="1" ht="12.75" customHeight="1">
      <c r="A1507" s="51">
        <v>43830</v>
      </c>
      <c r="B1507" s="109">
        <v>3012</v>
      </c>
      <c r="C1507" s="46">
        <v>551000</v>
      </c>
      <c r="D1507" s="107">
        <v>304.8</v>
      </c>
      <c r="E1507" s="107"/>
      <c r="F1507" s="750" t="s">
        <v>64</v>
      </c>
      <c r="G1507" s="49">
        <v>82</v>
      </c>
      <c r="H1507" s="50" t="s">
        <v>340</v>
      </c>
      <c r="I1507" s="51">
        <v>43830</v>
      </c>
      <c r="J1507" s="118"/>
    </row>
    <row r="1508" spans="1:15" s="59" customFormat="1" ht="12.75" customHeight="1">
      <c r="A1508" s="51">
        <v>43830</v>
      </c>
      <c r="B1508" s="109">
        <v>3012</v>
      </c>
      <c r="C1508" s="46">
        <v>551900</v>
      </c>
      <c r="D1508" s="107">
        <v>76.2</v>
      </c>
      <c r="E1508" s="107"/>
      <c r="F1508" s="750" t="s">
        <v>65</v>
      </c>
      <c r="G1508" s="49">
        <v>82</v>
      </c>
      <c r="H1508" s="50" t="s">
        <v>340</v>
      </c>
      <c r="I1508" s="51">
        <v>43830</v>
      </c>
      <c r="J1508" s="118"/>
    </row>
    <row r="1509" spans="1:15" s="59" customFormat="1" ht="12.75" customHeight="1">
      <c r="A1509" s="51">
        <v>43830</v>
      </c>
      <c r="B1509" s="109">
        <v>3012</v>
      </c>
      <c r="C1509" s="46">
        <v>82000</v>
      </c>
      <c r="D1509" s="107"/>
      <c r="E1509" s="107">
        <v>39</v>
      </c>
      <c r="F1509" s="750" t="s">
        <v>1275</v>
      </c>
      <c r="G1509" s="49">
        <v>551</v>
      </c>
      <c r="H1509" s="50" t="s">
        <v>340</v>
      </c>
      <c r="I1509" s="51">
        <v>43830</v>
      </c>
      <c r="J1509" s="118"/>
    </row>
    <row r="1510" spans="1:15" s="59" customFormat="1" ht="12.75" customHeight="1">
      <c r="A1510" s="51">
        <v>43830</v>
      </c>
      <c r="B1510" s="109">
        <v>3012</v>
      </c>
      <c r="C1510" s="46">
        <v>551000</v>
      </c>
      <c r="D1510" s="107">
        <v>39</v>
      </c>
      <c r="E1510" s="107"/>
      <c r="F1510" s="750" t="s">
        <v>1275</v>
      </c>
      <c r="G1510" s="49">
        <v>82</v>
      </c>
      <c r="H1510" s="50" t="s">
        <v>340</v>
      </c>
      <c r="I1510" s="51">
        <v>43830</v>
      </c>
      <c r="J1510" s="118"/>
    </row>
    <row r="1511" spans="1:15" s="77" customFormat="1" ht="12.75" customHeight="1">
      <c r="A1511" s="51">
        <v>43830</v>
      </c>
      <c r="B1511" s="109">
        <v>3012</v>
      </c>
      <c r="C1511" s="46">
        <v>321100</v>
      </c>
      <c r="D1511" s="107"/>
      <c r="E1511" s="107">
        <v>249.55</v>
      </c>
      <c r="F1511" s="738" t="s">
        <v>556</v>
      </c>
      <c r="G1511" s="55">
        <v>518</v>
      </c>
      <c r="H1511" s="50" t="s">
        <v>340</v>
      </c>
      <c r="I1511" s="51">
        <v>43814</v>
      </c>
      <c r="J1511" s="133"/>
    </row>
    <row r="1512" spans="1:15" s="77" customFormat="1" ht="12.75" customHeight="1">
      <c r="A1512" s="51">
        <v>43830</v>
      </c>
      <c r="B1512" s="109">
        <v>3012</v>
      </c>
      <c r="C1512" s="46">
        <v>518100</v>
      </c>
      <c r="D1512" s="107">
        <v>249.55</v>
      </c>
      <c r="E1512" s="107"/>
      <c r="F1512" s="738" t="s">
        <v>557</v>
      </c>
      <c r="G1512" s="55">
        <v>321</v>
      </c>
      <c r="H1512" s="50" t="s">
        <v>340</v>
      </c>
      <c r="I1512" s="51">
        <v>43814</v>
      </c>
      <c r="J1512" s="133"/>
    </row>
    <row r="1513" spans="1:15" s="59" customFormat="1" ht="12.75" customHeight="1">
      <c r="A1513" s="51">
        <v>43830</v>
      </c>
      <c r="B1513" s="109">
        <v>3012</v>
      </c>
      <c r="C1513" s="25">
        <v>527100</v>
      </c>
      <c r="D1513" s="8">
        <v>48.4</v>
      </c>
      <c r="E1513" s="8"/>
      <c r="F1513" s="748" t="s">
        <v>87</v>
      </c>
      <c r="G1513" s="55">
        <v>213</v>
      </c>
      <c r="H1513" s="50" t="s">
        <v>1067</v>
      </c>
      <c r="I1513" s="51">
        <v>43808</v>
      </c>
      <c r="L1513" s="64"/>
      <c r="M1513" s="64"/>
    </row>
    <row r="1514" spans="1:15" s="59" customFormat="1" ht="12.75" customHeight="1">
      <c r="A1514" s="51">
        <v>43830</v>
      </c>
      <c r="B1514" s="109">
        <v>3012</v>
      </c>
      <c r="C1514" s="25">
        <v>213100</v>
      </c>
      <c r="D1514" s="8"/>
      <c r="E1514" s="8">
        <v>48.4</v>
      </c>
      <c r="F1514" s="748" t="s">
        <v>87</v>
      </c>
      <c r="G1514" s="55">
        <v>527</v>
      </c>
      <c r="H1514" s="50" t="s">
        <v>1067</v>
      </c>
      <c r="I1514" s="51">
        <v>43808</v>
      </c>
      <c r="L1514" s="64"/>
      <c r="M1514" s="64"/>
    </row>
    <row r="1515" spans="1:15" s="59" customFormat="1" ht="12.75" customHeight="1">
      <c r="A1515" s="51">
        <v>43830</v>
      </c>
      <c r="B1515" s="109">
        <v>3012</v>
      </c>
      <c r="C1515" s="25">
        <v>472000</v>
      </c>
      <c r="D1515" s="8">
        <v>0.66</v>
      </c>
      <c r="E1515" s="8"/>
      <c r="F1515" s="748" t="s">
        <v>88</v>
      </c>
      <c r="G1515" s="55">
        <v>213</v>
      </c>
      <c r="H1515" s="50" t="s">
        <v>1067</v>
      </c>
      <c r="I1515" s="51">
        <v>43808</v>
      </c>
    </row>
    <row r="1516" spans="1:15" s="59" customFormat="1" ht="12.75" customHeight="1">
      <c r="A1516" s="51">
        <v>43830</v>
      </c>
      <c r="B1516" s="109">
        <v>3012</v>
      </c>
      <c r="C1516" s="25">
        <v>213100</v>
      </c>
      <c r="D1516" s="8"/>
      <c r="E1516" s="8">
        <v>0.66</v>
      </c>
      <c r="F1516" s="748" t="s">
        <v>88</v>
      </c>
      <c r="G1516" s="55">
        <v>472</v>
      </c>
      <c r="H1516" s="50" t="s">
        <v>1067</v>
      </c>
      <c r="I1516" s="51">
        <v>43808</v>
      </c>
    </row>
    <row r="1517" spans="1:15" s="161" customFormat="1" ht="12.75" customHeight="1">
      <c r="A1517" s="51">
        <v>43830</v>
      </c>
      <c r="B1517" s="109">
        <v>3012</v>
      </c>
      <c r="C1517" s="46">
        <v>379000</v>
      </c>
      <c r="D1517" s="107"/>
      <c r="E1517" s="107">
        <v>275.95999999999998</v>
      </c>
      <c r="F1517" s="749" t="s">
        <v>682</v>
      </c>
      <c r="G1517" s="49">
        <v>568</v>
      </c>
      <c r="H1517" s="50" t="s">
        <v>340</v>
      </c>
      <c r="I1517" s="51">
        <v>43813</v>
      </c>
      <c r="J1517" s="160"/>
    </row>
    <row r="1518" spans="1:15" s="161" customFormat="1" ht="12.75" customHeight="1">
      <c r="A1518" s="51">
        <v>43830</v>
      </c>
      <c r="B1518" s="109">
        <v>3012</v>
      </c>
      <c r="C1518" s="46">
        <v>548100</v>
      </c>
      <c r="D1518" s="107">
        <v>20.100000000000001</v>
      </c>
      <c r="E1518" s="107"/>
      <c r="F1518" s="749" t="s">
        <v>683</v>
      </c>
      <c r="G1518" s="49">
        <v>379</v>
      </c>
      <c r="H1518" s="50" t="s">
        <v>340</v>
      </c>
      <c r="I1518" s="51">
        <v>43813</v>
      </c>
      <c r="J1518" s="160"/>
    </row>
    <row r="1519" spans="1:15" s="161" customFormat="1" ht="12.75" customHeight="1">
      <c r="A1519" s="51">
        <v>43830</v>
      </c>
      <c r="B1519" s="109">
        <v>3012</v>
      </c>
      <c r="C1519" s="46">
        <v>548901</v>
      </c>
      <c r="D1519" s="107">
        <v>5.03</v>
      </c>
      <c r="E1519" s="107"/>
      <c r="F1519" s="749" t="s">
        <v>684</v>
      </c>
      <c r="G1519" s="49">
        <v>379</v>
      </c>
      <c r="H1519" s="50" t="s">
        <v>340</v>
      </c>
      <c r="I1519" s="51">
        <v>43813</v>
      </c>
      <c r="J1519" s="160"/>
    </row>
    <row r="1520" spans="1:15" s="161" customFormat="1" ht="12.75" customHeight="1">
      <c r="A1520" s="51">
        <v>43830</v>
      </c>
      <c r="B1520" s="109">
        <v>3012</v>
      </c>
      <c r="C1520" s="46">
        <v>381000</v>
      </c>
      <c r="D1520" s="107">
        <v>184.31</v>
      </c>
      <c r="E1520" s="107"/>
      <c r="F1520" s="749" t="s">
        <v>685</v>
      </c>
      <c r="G1520" s="49">
        <v>379</v>
      </c>
      <c r="H1520" s="50" t="s">
        <v>340</v>
      </c>
      <c r="I1520" s="51">
        <v>43813</v>
      </c>
      <c r="J1520" s="160"/>
    </row>
    <row r="1521" spans="1:14" s="161" customFormat="1" ht="12.75" customHeight="1">
      <c r="A1521" s="51">
        <v>43830</v>
      </c>
      <c r="B1521" s="109">
        <v>3012</v>
      </c>
      <c r="C1521" s="46">
        <v>381000</v>
      </c>
      <c r="D1521" s="107">
        <v>46.08</v>
      </c>
      <c r="E1521" s="107"/>
      <c r="F1521" s="749" t="s">
        <v>686</v>
      </c>
      <c r="G1521" s="49">
        <v>379</v>
      </c>
      <c r="H1521" s="50" t="s">
        <v>340</v>
      </c>
      <c r="I1521" s="51">
        <v>43813</v>
      </c>
      <c r="J1521" s="160"/>
    </row>
    <row r="1522" spans="1:14" s="161" customFormat="1" ht="12.75" customHeight="1">
      <c r="A1522" s="51">
        <v>43830</v>
      </c>
      <c r="B1522" s="109">
        <v>3012</v>
      </c>
      <c r="C1522" s="46">
        <v>538000</v>
      </c>
      <c r="D1522" s="107">
        <v>1.61</v>
      </c>
      <c r="E1522" s="107"/>
      <c r="F1522" s="749" t="s">
        <v>687</v>
      </c>
      <c r="G1522" s="49">
        <v>379</v>
      </c>
      <c r="H1522" s="50" t="s">
        <v>340</v>
      </c>
      <c r="I1522" s="51">
        <v>43813</v>
      </c>
      <c r="J1522" s="160"/>
    </row>
    <row r="1523" spans="1:14" s="161" customFormat="1" ht="12.75" customHeight="1">
      <c r="A1523" s="51">
        <v>43830</v>
      </c>
      <c r="B1523" s="109">
        <v>3012</v>
      </c>
      <c r="C1523" s="46">
        <v>538900</v>
      </c>
      <c r="D1523" s="107">
        <v>0.4</v>
      </c>
      <c r="E1523" s="107"/>
      <c r="F1523" s="749" t="s">
        <v>688</v>
      </c>
      <c r="G1523" s="49">
        <v>379</v>
      </c>
      <c r="H1523" s="50" t="s">
        <v>340</v>
      </c>
      <c r="I1523" s="51">
        <v>43813</v>
      </c>
      <c r="J1523" s="160"/>
    </row>
    <row r="1524" spans="1:14" s="161" customFormat="1" ht="12.75" customHeight="1">
      <c r="A1524" s="51">
        <v>43830</v>
      </c>
      <c r="B1524" s="109">
        <v>3012</v>
      </c>
      <c r="C1524" s="46">
        <v>381000</v>
      </c>
      <c r="D1524" s="107">
        <v>14.74</v>
      </c>
      <c r="E1524" s="107"/>
      <c r="F1524" s="749" t="s">
        <v>689</v>
      </c>
      <c r="G1524" s="49">
        <v>379</v>
      </c>
      <c r="H1524" s="50" t="s">
        <v>340</v>
      </c>
      <c r="I1524" s="51">
        <v>43813</v>
      </c>
      <c r="J1524" s="160"/>
    </row>
    <row r="1525" spans="1:14" s="161" customFormat="1" ht="12.75" customHeight="1">
      <c r="A1525" s="51">
        <v>43830</v>
      </c>
      <c r="B1525" s="109">
        <v>3012</v>
      </c>
      <c r="C1525" s="46">
        <v>381000</v>
      </c>
      <c r="D1525" s="107">
        <v>3.69</v>
      </c>
      <c r="E1525" s="107"/>
      <c r="F1525" s="749" t="s">
        <v>690</v>
      </c>
      <c r="G1525" s="49">
        <v>379</v>
      </c>
      <c r="H1525" s="50" t="s">
        <v>340</v>
      </c>
      <c r="I1525" s="51">
        <v>43813</v>
      </c>
      <c r="J1525" s="160"/>
    </row>
    <row r="1526" spans="1:14" s="163" customFormat="1" ht="12.75" customHeight="1">
      <c r="A1526" s="51">
        <v>43830</v>
      </c>
      <c r="B1526" s="109">
        <v>3012</v>
      </c>
      <c r="C1526" s="162">
        <v>501222</v>
      </c>
      <c r="D1526" s="122">
        <v>-6.85</v>
      </c>
      <c r="E1526" s="122"/>
      <c r="F1526" s="749" t="s">
        <v>368</v>
      </c>
      <c r="G1526" s="49">
        <v>112</v>
      </c>
      <c r="H1526" s="50" t="s">
        <v>340</v>
      </c>
      <c r="I1526" s="51">
        <v>43830</v>
      </c>
      <c r="J1526" s="107"/>
      <c r="K1526" s="59"/>
      <c r="L1526" s="59"/>
      <c r="M1526" s="59"/>
      <c r="N1526" s="59"/>
    </row>
    <row r="1527" spans="1:14" s="163" customFormat="1" ht="12.75" customHeight="1">
      <c r="A1527" s="51">
        <v>43830</v>
      </c>
      <c r="B1527" s="109">
        <v>3012</v>
      </c>
      <c r="C1527" s="162">
        <v>112000</v>
      </c>
      <c r="D1527" s="122">
        <v>6.85</v>
      </c>
      <c r="E1527" s="122"/>
      <c r="F1527" s="749" t="s">
        <v>368</v>
      </c>
      <c r="G1527" s="49">
        <v>501</v>
      </c>
      <c r="H1527" s="50" t="s">
        <v>340</v>
      </c>
      <c r="I1527" s="51">
        <v>43830</v>
      </c>
      <c r="J1527" s="107"/>
      <c r="K1527" s="59"/>
      <c r="L1527" s="59"/>
      <c r="M1527" s="59"/>
      <c r="N1527" s="59"/>
    </row>
    <row r="1528" spans="1:14" s="163" customFormat="1" ht="12.75" customHeight="1">
      <c r="A1528" s="51">
        <v>43830</v>
      </c>
      <c r="B1528" s="109">
        <v>3012</v>
      </c>
      <c r="C1528" s="162">
        <v>501221</v>
      </c>
      <c r="D1528" s="122">
        <v>-56.07</v>
      </c>
      <c r="E1528" s="122"/>
      <c r="F1528" s="749" t="s">
        <v>369</v>
      </c>
      <c r="G1528" s="49">
        <v>112</v>
      </c>
      <c r="H1528" s="50" t="s">
        <v>340</v>
      </c>
      <c r="I1528" s="51">
        <v>43830</v>
      </c>
      <c r="J1528" s="107"/>
      <c r="K1528" s="59"/>
      <c r="L1528" s="59"/>
      <c r="M1528" s="59"/>
      <c r="N1528" s="59"/>
    </row>
    <row r="1529" spans="1:14" s="163" customFormat="1" ht="12.75" customHeight="1">
      <c r="A1529" s="51">
        <v>43830</v>
      </c>
      <c r="B1529" s="109">
        <v>3012</v>
      </c>
      <c r="C1529" s="162">
        <v>112000</v>
      </c>
      <c r="D1529" s="122">
        <v>56.07</v>
      </c>
      <c r="E1529" s="122"/>
      <c r="F1529" s="749" t="s">
        <v>369</v>
      </c>
      <c r="G1529" s="49">
        <v>501</v>
      </c>
      <c r="H1529" s="50" t="s">
        <v>340</v>
      </c>
      <c r="I1529" s="51">
        <v>43830</v>
      </c>
      <c r="J1529" s="107"/>
      <c r="K1529" s="59"/>
      <c r="L1529" s="59"/>
      <c r="M1529" s="59"/>
      <c r="N1529" s="59"/>
    </row>
    <row r="1530" spans="1:14" s="163" customFormat="1" ht="12.75" customHeight="1">
      <c r="A1530" s="51">
        <v>43830</v>
      </c>
      <c r="B1530" s="109">
        <v>3012</v>
      </c>
      <c r="C1530" s="162">
        <v>501221</v>
      </c>
      <c r="D1530" s="122">
        <v>-32.57</v>
      </c>
      <c r="E1530" s="122"/>
      <c r="F1530" s="749" t="s">
        <v>1272</v>
      </c>
      <c r="G1530" s="49">
        <v>501</v>
      </c>
      <c r="H1530" s="50" t="s">
        <v>340</v>
      </c>
      <c r="I1530" s="51">
        <v>43830</v>
      </c>
      <c r="J1530" s="107"/>
      <c r="K1530" s="59"/>
      <c r="L1530" s="59"/>
      <c r="M1530" s="59"/>
      <c r="N1530" s="59"/>
    </row>
    <row r="1531" spans="1:14" s="163" customFormat="1" ht="12.75" customHeight="1">
      <c r="A1531" s="51">
        <v>43830</v>
      </c>
      <c r="B1531" s="109">
        <v>3012</v>
      </c>
      <c r="C1531" s="162">
        <v>501900</v>
      </c>
      <c r="D1531" s="122">
        <v>32.57</v>
      </c>
      <c r="E1531" s="122"/>
      <c r="F1531" s="749" t="s">
        <v>1272</v>
      </c>
      <c r="G1531" s="49">
        <v>501</v>
      </c>
      <c r="H1531" s="50" t="s">
        <v>340</v>
      </c>
      <c r="I1531" s="51">
        <v>43830</v>
      </c>
      <c r="J1531" s="107"/>
      <c r="K1531" s="59"/>
      <c r="L1531" s="59"/>
      <c r="M1531" s="59"/>
      <c r="N1531" s="59"/>
    </row>
    <row r="1532" spans="1:14" s="163" customFormat="1" ht="12.75" customHeight="1">
      <c r="A1532" s="51">
        <v>43830</v>
      </c>
      <c r="B1532" s="109">
        <v>3012</v>
      </c>
      <c r="C1532" s="162">
        <v>311000</v>
      </c>
      <c r="D1532" s="122"/>
      <c r="E1532" s="122">
        <v>540</v>
      </c>
      <c r="F1532" s="749" t="s">
        <v>1268</v>
      </c>
      <c r="G1532" s="49">
        <v>648</v>
      </c>
      <c r="H1532" s="50" t="s">
        <v>1269</v>
      </c>
      <c r="I1532" s="51">
        <v>43830</v>
      </c>
      <c r="J1532" s="107"/>
      <c r="K1532" s="59"/>
      <c r="L1532" s="59"/>
      <c r="M1532" s="59"/>
      <c r="N1532" s="59"/>
    </row>
    <row r="1533" spans="1:14" s="163" customFormat="1" ht="12.75" customHeight="1">
      <c r="A1533" s="51">
        <v>43830</v>
      </c>
      <c r="B1533" s="109">
        <v>3012</v>
      </c>
      <c r="C1533" s="162">
        <v>546900</v>
      </c>
      <c r="D1533" s="122">
        <v>540</v>
      </c>
      <c r="E1533" s="122"/>
      <c r="F1533" s="749" t="s">
        <v>1268</v>
      </c>
      <c r="G1533" s="49">
        <v>321</v>
      </c>
      <c r="H1533" s="50" t="s">
        <v>1269</v>
      </c>
      <c r="I1533" s="51">
        <v>43830</v>
      </c>
      <c r="J1533" s="107"/>
      <c r="K1533" s="59"/>
      <c r="L1533" s="59"/>
      <c r="M1533" s="59"/>
      <c r="N1533" s="59"/>
    </row>
    <row r="1534" spans="1:14" s="77" customFormat="1" ht="12.75" customHeight="1">
      <c r="A1534" s="51">
        <v>43830</v>
      </c>
      <c r="B1534" s="109">
        <v>3012</v>
      </c>
      <c r="C1534" s="46">
        <v>591000</v>
      </c>
      <c r="D1534" s="107">
        <v>718.72</v>
      </c>
      <c r="E1534" s="107"/>
      <c r="F1534" s="738" t="s">
        <v>1270</v>
      </c>
      <c r="G1534" s="55">
        <v>341</v>
      </c>
      <c r="H1534" s="50" t="s">
        <v>340</v>
      </c>
      <c r="I1534" s="51">
        <v>43830</v>
      </c>
      <c r="J1534" s="133"/>
      <c r="L1534" s="59"/>
    </row>
    <row r="1535" spans="1:14" s="77" customFormat="1" ht="12.75" customHeight="1">
      <c r="A1535" s="51">
        <v>43830</v>
      </c>
      <c r="B1535" s="109">
        <v>3012</v>
      </c>
      <c r="C1535" s="46">
        <v>341000</v>
      </c>
      <c r="D1535" s="107"/>
      <c r="E1535" s="107">
        <v>718.72</v>
      </c>
      <c r="F1535" s="738" t="s">
        <v>1270</v>
      </c>
      <c r="G1535" s="55">
        <v>591</v>
      </c>
      <c r="H1535" s="50" t="s">
        <v>340</v>
      </c>
      <c r="I1535" s="51">
        <v>43830</v>
      </c>
      <c r="J1535" s="133"/>
    </row>
    <row r="1536" spans="1:14" s="224" customFormat="1" ht="12.75" customHeight="1">
      <c r="A1536" s="200"/>
      <c r="B1536" s="201"/>
      <c r="C1536" s="202"/>
      <c r="D1536" s="223"/>
      <c r="E1536" s="223"/>
      <c r="F1536" s="230"/>
      <c r="G1536" s="205"/>
      <c r="H1536" s="206"/>
      <c r="I1536" s="200"/>
      <c r="J1536" s="209"/>
      <c r="K1536" s="231"/>
      <c r="L1536" s="210"/>
    </row>
    <row r="1537" spans="1:12" s="224" customFormat="1" ht="12.75" customHeight="1">
      <c r="A1537" s="229"/>
      <c r="B1537" s="232"/>
      <c r="C1537" s="233"/>
      <c r="D1537" s="208">
        <f>SUM(D1368:D1536)</f>
        <v>56885.18</v>
      </c>
      <c r="E1537" s="208">
        <f>SUM(E1368:E1536)</f>
        <v>56885.180000000015</v>
      </c>
      <c r="F1537" s="204">
        <f>D1537-E1537</f>
        <v>0</v>
      </c>
      <c r="G1537" s="234"/>
      <c r="H1537" s="235"/>
      <c r="I1537" s="229"/>
      <c r="J1537" s="209"/>
      <c r="K1537" s="211"/>
      <c r="L1537" s="210"/>
    </row>
    <row r="1538" spans="1:12" s="224" customFormat="1" ht="12.75" customHeight="1">
      <c r="A1538" s="229"/>
      <c r="B1538" s="236"/>
      <c r="C1538" s="237"/>
      <c r="D1538" s="238"/>
      <c r="E1538" s="238"/>
      <c r="F1538" s="228"/>
      <c r="G1538" s="239"/>
      <c r="H1538" s="240"/>
      <c r="I1538" s="229"/>
      <c r="J1538" s="209"/>
      <c r="K1538" s="231"/>
      <c r="L1538" s="210"/>
    </row>
    <row r="1539" spans="1:12" s="210" customFormat="1" ht="12.75" customHeight="1">
      <c r="A1539" s="200"/>
      <c r="B1539" s="241"/>
      <c r="C1539" s="242" t="s">
        <v>370</v>
      </c>
      <c r="D1539" s="208">
        <f>D59+D202+D311+D433+D538+D651+D905+D996+D1139+D1269+D1365+D1537+D778</f>
        <v>304342.11</v>
      </c>
      <c r="E1539" s="208">
        <f>E59+E202+E311+E433+E538+E651+E905+E996+E1139+E1269+E1365+E1537+E778</f>
        <v>304342.11</v>
      </c>
      <c r="F1539" s="204">
        <f>D1539-E1539</f>
        <v>0</v>
      </c>
      <c r="G1539" s="243"/>
      <c r="H1539" s="206"/>
      <c r="I1539" s="200"/>
      <c r="J1539" s="209"/>
      <c r="K1539" s="211"/>
    </row>
    <row r="1540" spans="1:12" s="224" customFormat="1" ht="12.75" customHeight="1">
      <c r="A1540" s="244"/>
      <c r="B1540" s="245"/>
      <c r="C1540" s="246"/>
      <c r="D1540" s="247">
        <f>SUM(D1:D1538)</f>
        <v>608684.21999999939</v>
      </c>
      <c r="E1540" s="247">
        <f>SUM(E1:E1538)</f>
        <v>608684.21999999986</v>
      </c>
      <c r="F1540" s="246"/>
      <c r="G1540" s="239"/>
      <c r="H1540" s="248"/>
      <c r="I1540" s="244"/>
      <c r="J1540" s="209"/>
      <c r="K1540" s="211"/>
    </row>
    <row r="1541" spans="1:12" s="249" customFormat="1" ht="12.75" customHeight="1">
      <c r="B1541" s="250"/>
      <c r="G1541" s="251"/>
      <c r="H1541" s="252"/>
    </row>
  </sheetData>
  <sortState ref="A1470:T1472">
    <sortCondition ref="J1470:J1472"/>
  </sortState>
  <pageMargins left="0.39370078740157483" right="0.27559055118110237" top="0.47244094488188981" bottom="0.35433070866141736" header="0.27559055118110237" footer="0.15748031496062992"/>
  <pageSetup paperSize="9" scale="80" orientation="portrait" horizontalDpi="300" verticalDpi="300" r:id="rId1"/>
  <headerFooter>
    <oddHeader>&amp;L&amp;"Arial Black,Normálne"&amp;8REALISS REALITY s.r.o. Pod Vodojemom 456/33, 956 41 Uhrovec  IČO : 439 55 746  DIČ : 2022533062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9"/>
  <sheetViews>
    <sheetView workbookViewId="0"/>
  </sheetViews>
  <sheetFormatPr defaultRowHeight="15"/>
  <cols>
    <col min="2" max="2" width="6.28515625" bestFit="1" customWidth="1"/>
    <col min="3" max="3" width="7.140625" customWidth="1"/>
    <col min="4" max="5" width="10.42578125" customWidth="1"/>
    <col min="6" max="6" width="53.85546875" customWidth="1"/>
    <col min="7" max="7" width="4.140625" customWidth="1"/>
    <col min="8" max="8" width="9" bestFit="1" customWidth="1"/>
    <col min="9" max="9" width="7.42578125" bestFit="1" customWidth="1"/>
  </cols>
  <sheetData>
    <row r="1" spans="1:18">
      <c r="A1" s="23" t="s">
        <v>3</v>
      </c>
    </row>
    <row r="3" spans="1:18" s="26" customFormat="1" ht="34.5" customHeight="1">
      <c r="A3" s="33"/>
      <c r="B3" s="24"/>
      <c r="C3" s="25"/>
      <c r="D3" s="34" t="s">
        <v>371</v>
      </c>
      <c r="E3" s="9"/>
      <c r="F3" s="35"/>
      <c r="G3" s="27"/>
      <c r="H3" s="28"/>
      <c r="I3" s="29"/>
      <c r="J3" s="30"/>
    </row>
    <row r="4" spans="1:18" s="44" customFormat="1" ht="28.5" customHeight="1">
      <c r="A4" s="36" t="s">
        <v>4</v>
      </c>
      <c r="B4" s="37" t="s">
        <v>5</v>
      </c>
      <c r="C4" s="38" t="s">
        <v>6</v>
      </c>
      <c r="D4" s="39" t="s">
        <v>0</v>
      </c>
      <c r="E4" s="39" t="s">
        <v>1</v>
      </c>
      <c r="F4" s="40" t="s">
        <v>7</v>
      </c>
      <c r="G4" s="41" t="s">
        <v>8</v>
      </c>
      <c r="H4" s="42" t="s">
        <v>9</v>
      </c>
      <c r="I4" s="36" t="s">
        <v>10</v>
      </c>
      <c r="J4" s="43"/>
    </row>
    <row r="5" spans="1:18" s="48" customFormat="1" ht="16.5" customHeight="1">
      <c r="A5" s="167" t="s">
        <v>372</v>
      </c>
      <c r="B5" s="45"/>
      <c r="C5" s="46"/>
      <c r="D5" s="47"/>
      <c r="E5" s="47"/>
      <c r="G5" s="49"/>
      <c r="H5" s="50"/>
      <c r="I5" s="51"/>
      <c r="J5" s="52"/>
    </row>
    <row r="6" spans="1:18" s="59" customFormat="1" ht="12.75" customHeight="1">
      <c r="A6" s="29">
        <v>43466</v>
      </c>
      <c r="B6" s="45">
        <v>999999</v>
      </c>
      <c r="C6" s="46">
        <v>22000</v>
      </c>
      <c r="D6" s="53">
        <v>29650</v>
      </c>
      <c r="E6" s="8"/>
      <c r="F6" s="738" t="s">
        <v>373</v>
      </c>
      <c r="G6" s="55">
        <v>701</v>
      </c>
      <c r="H6" s="50">
        <v>999999</v>
      </c>
      <c r="I6" s="51">
        <v>43466</v>
      </c>
      <c r="J6" s="52"/>
      <c r="K6" s="29"/>
      <c r="L6" s="56"/>
      <c r="M6" s="57"/>
      <c r="N6" s="25"/>
      <c r="O6" s="58"/>
      <c r="P6" s="8"/>
    </row>
    <row r="7" spans="1:18" s="59" customFormat="1" ht="12.75" customHeight="1">
      <c r="A7" s="29">
        <v>43466</v>
      </c>
      <c r="B7" s="45">
        <v>999999</v>
      </c>
      <c r="C7" s="46">
        <v>82000</v>
      </c>
      <c r="D7" s="60"/>
      <c r="E7" s="61">
        <v>23203</v>
      </c>
      <c r="F7" s="738" t="s">
        <v>373</v>
      </c>
      <c r="G7" s="55">
        <v>701</v>
      </c>
      <c r="H7" s="50">
        <v>999999</v>
      </c>
      <c r="I7" s="51">
        <v>43466</v>
      </c>
      <c r="J7" s="52"/>
      <c r="K7" s="29"/>
      <c r="L7" s="46"/>
      <c r="M7" s="58"/>
      <c r="N7" s="8"/>
      <c r="O7" s="58"/>
      <c r="P7" s="8"/>
    </row>
    <row r="8" spans="1:18" s="64" customFormat="1" ht="12.75" customHeight="1">
      <c r="A8" s="29">
        <v>43466</v>
      </c>
      <c r="B8" s="45">
        <v>999999</v>
      </c>
      <c r="C8" s="62">
        <v>112000</v>
      </c>
      <c r="D8" s="63">
        <v>45.99</v>
      </c>
      <c r="E8" s="63"/>
      <c r="F8" s="739" t="s">
        <v>368</v>
      </c>
      <c r="G8" s="55">
        <v>701</v>
      </c>
      <c r="H8" s="50">
        <v>999999</v>
      </c>
      <c r="I8" s="51">
        <v>43466</v>
      </c>
      <c r="J8" s="52"/>
      <c r="K8" s="29"/>
      <c r="L8" s="46"/>
      <c r="N8" s="65"/>
      <c r="O8" s="66"/>
      <c r="P8" s="67"/>
      <c r="Q8" s="68"/>
      <c r="R8" s="69"/>
    </row>
    <row r="9" spans="1:18" s="64" customFormat="1" ht="12.75" customHeight="1">
      <c r="A9" s="29">
        <v>43466</v>
      </c>
      <c r="B9" s="45">
        <v>999999</v>
      </c>
      <c r="C9" s="62">
        <v>112000</v>
      </c>
      <c r="D9" s="63">
        <v>49.49</v>
      </c>
      <c r="E9" s="63"/>
      <c r="F9" s="739" t="s">
        <v>369</v>
      </c>
      <c r="G9" s="55">
        <v>701</v>
      </c>
      <c r="H9" s="50">
        <v>999999</v>
      </c>
      <c r="I9" s="51">
        <v>43466</v>
      </c>
      <c r="J9" s="52"/>
      <c r="K9" s="29"/>
      <c r="L9" s="46"/>
      <c r="N9" s="65"/>
      <c r="O9" s="66"/>
      <c r="P9" s="67"/>
      <c r="Q9" s="68"/>
      <c r="R9" s="69"/>
    </row>
    <row r="10" spans="1:18" s="59" customFormat="1" ht="12.75" customHeight="1">
      <c r="A10" s="29">
        <v>43466</v>
      </c>
      <c r="B10" s="45">
        <v>999999</v>
      </c>
      <c r="C10" s="70">
        <v>211000</v>
      </c>
      <c r="D10" s="53">
        <v>2874.58</v>
      </c>
      <c r="E10" s="8"/>
      <c r="F10" s="738" t="s">
        <v>373</v>
      </c>
      <c r="G10" s="55">
        <v>701</v>
      </c>
      <c r="H10" s="50">
        <v>999999</v>
      </c>
      <c r="I10" s="51">
        <v>43466</v>
      </c>
      <c r="J10" s="52"/>
      <c r="K10" s="29"/>
      <c r="L10" s="46"/>
      <c r="M10" s="58"/>
    </row>
    <row r="11" spans="1:18" s="59" customFormat="1" ht="12.75" customHeight="1">
      <c r="A11" s="29">
        <v>43466</v>
      </c>
      <c r="B11" s="45">
        <v>999999</v>
      </c>
      <c r="C11" s="70">
        <v>213100</v>
      </c>
      <c r="D11" s="53">
        <v>32</v>
      </c>
      <c r="E11" s="8"/>
      <c r="F11" s="738" t="s">
        <v>373</v>
      </c>
      <c r="G11" s="55">
        <v>701</v>
      </c>
      <c r="H11" s="50">
        <v>999999</v>
      </c>
      <c r="I11" s="51">
        <v>43466</v>
      </c>
      <c r="J11" s="52"/>
      <c r="K11" s="29"/>
      <c r="L11" s="46"/>
    </row>
    <row r="12" spans="1:18" s="59" customFormat="1" ht="12.75" customHeight="1">
      <c r="A12" s="29">
        <v>43466</v>
      </c>
      <c r="B12" s="45">
        <v>999999</v>
      </c>
      <c r="C12" s="70">
        <v>221000</v>
      </c>
      <c r="D12" s="53">
        <v>19364.16</v>
      </c>
      <c r="E12" s="8"/>
      <c r="F12" s="738" t="s">
        <v>373</v>
      </c>
      <c r="G12" s="55">
        <v>701</v>
      </c>
      <c r="H12" s="50">
        <v>999999</v>
      </c>
      <c r="I12" s="51">
        <v>43466</v>
      </c>
      <c r="J12" s="52"/>
      <c r="K12" s="29"/>
      <c r="L12" s="46"/>
    </row>
    <row r="13" spans="1:18" s="77" customFormat="1" ht="12.75" customHeight="1">
      <c r="A13" s="29">
        <v>43466</v>
      </c>
      <c r="B13" s="45">
        <v>999999</v>
      </c>
      <c r="C13" s="71">
        <v>311000</v>
      </c>
      <c r="D13" s="72">
        <v>540</v>
      </c>
      <c r="E13" s="72"/>
      <c r="F13" s="740" t="s">
        <v>12</v>
      </c>
      <c r="G13" s="74" t="s">
        <v>13</v>
      </c>
      <c r="H13" s="75">
        <v>201303</v>
      </c>
      <c r="I13" s="76">
        <v>41302</v>
      </c>
      <c r="J13" s="52"/>
      <c r="K13" s="29"/>
      <c r="L13" s="46"/>
    </row>
    <row r="14" spans="1:18" s="26" customFormat="1" ht="12.75" customHeight="1">
      <c r="A14" s="29">
        <v>43466</v>
      </c>
      <c r="B14" s="91">
        <v>999999</v>
      </c>
      <c r="C14" s="71">
        <v>311100</v>
      </c>
      <c r="D14" s="72">
        <v>398</v>
      </c>
      <c r="E14" s="72"/>
      <c r="F14" s="740" t="s">
        <v>14</v>
      </c>
      <c r="G14" s="74" t="s">
        <v>13</v>
      </c>
      <c r="H14" s="75" t="s">
        <v>15</v>
      </c>
      <c r="I14" s="76">
        <v>42154</v>
      </c>
      <c r="J14" s="52"/>
      <c r="K14" s="29"/>
      <c r="L14" s="46"/>
    </row>
    <row r="15" spans="1:18" s="26" customFormat="1" ht="12.75" customHeight="1">
      <c r="A15" s="29">
        <v>43466</v>
      </c>
      <c r="B15" s="91">
        <v>999999</v>
      </c>
      <c r="C15" s="71">
        <v>311100</v>
      </c>
      <c r="D15" s="72"/>
      <c r="E15" s="72">
        <v>368</v>
      </c>
      <c r="F15" s="741" t="s">
        <v>14</v>
      </c>
      <c r="G15" s="74" t="s">
        <v>13</v>
      </c>
      <c r="H15" s="75" t="s">
        <v>15</v>
      </c>
      <c r="I15" s="76">
        <v>42146</v>
      </c>
      <c r="J15" s="52"/>
      <c r="K15" s="29"/>
      <c r="L15" s="46"/>
    </row>
    <row r="16" spans="1:18" s="26" customFormat="1" ht="12.75" customHeight="1">
      <c r="A16" s="29">
        <v>43466</v>
      </c>
      <c r="B16" s="45">
        <v>999999</v>
      </c>
      <c r="C16" s="71">
        <v>314100</v>
      </c>
      <c r="D16" s="72">
        <v>130.16999999999999</v>
      </c>
      <c r="E16" s="72"/>
      <c r="F16" s="740" t="s">
        <v>16</v>
      </c>
      <c r="G16" s="74" t="s">
        <v>13</v>
      </c>
      <c r="H16" s="75" t="s">
        <v>17</v>
      </c>
      <c r="I16" s="76">
        <v>42450</v>
      </c>
      <c r="J16" s="52"/>
      <c r="K16" s="29"/>
      <c r="L16" s="46"/>
    </row>
    <row r="17" spans="1:13" s="77" customFormat="1" ht="12.75" customHeight="1">
      <c r="A17" s="29">
        <v>43466</v>
      </c>
      <c r="B17" s="45">
        <v>999999</v>
      </c>
      <c r="C17" s="71">
        <v>315100</v>
      </c>
      <c r="D17" s="72">
        <v>1707.9</v>
      </c>
      <c r="E17" s="72"/>
      <c r="F17" s="740" t="s">
        <v>14</v>
      </c>
      <c r="G17" s="74" t="s">
        <v>13</v>
      </c>
      <c r="H17" s="184" t="s">
        <v>323</v>
      </c>
      <c r="I17" s="76">
        <v>43459</v>
      </c>
      <c r="J17" s="52"/>
      <c r="K17" s="29"/>
      <c r="L17" s="46"/>
    </row>
    <row r="18" spans="1:13" s="77" customFormat="1" ht="12.75" customHeight="1">
      <c r="A18" s="29">
        <v>43466</v>
      </c>
      <c r="B18" s="45">
        <v>999999</v>
      </c>
      <c r="C18" s="71">
        <v>321000</v>
      </c>
      <c r="D18" s="72"/>
      <c r="E18" s="72">
        <v>30</v>
      </c>
      <c r="F18" s="740" t="s">
        <v>14</v>
      </c>
      <c r="G18" s="74" t="s">
        <v>13</v>
      </c>
      <c r="H18" s="75" t="s">
        <v>18</v>
      </c>
      <c r="I18" s="76">
        <v>42719</v>
      </c>
    </row>
    <row r="19" spans="1:13" s="77" customFormat="1" ht="12.75" customHeight="1">
      <c r="A19" s="29">
        <v>43466</v>
      </c>
      <c r="B19" s="45">
        <v>999999</v>
      </c>
      <c r="C19" s="71">
        <v>321000</v>
      </c>
      <c r="D19" s="72"/>
      <c r="E19" s="72">
        <v>30</v>
      </c>
      <c r="F19" s="740" t="s">
        <v>14</v>
      </c>
      <c r="G19" s="74" t="s">
        <v>13</v>
      </c>
      <c r="H19" s="75" t="s">
        <v>19</v>
      </c>
      <c r="I19" s="76">
        <v>42749</v>
      </c>
    </row>
    <row r="20" spans="1:13" s="77" customFormat="1" ht="12.75" customHeight="1">
      <c r="A20" s="29">
        <v>43466</v>
      </c>
      <c r="B20" s="45">
        <v>999999</v>
      </c>
      <c r="C20" s="71">
        <v>321000</v>
      </c>
      <c r="D20" s="72"/>
      <c r="E20" s="72">
        <v>135</v>
      </c>
      <c r="F20" s="740" t="s">
        <v>253</v>
      </c>
      <c r="G20" s="74" t="s">
        <v>13</v>
      </c>
      <c r="H20" s="75" t="s">
        <v>324</v>
      </c>
      <c r="I20" s="76">
        <v>43458</v>
      </c>
    </row>
    <row r="21" spans="1:13" s="80" customFormat="1" ht="12.75" customHeight="1">
      <c r="A21" s="29">
        <v>43466</v>
      </c>
      <c r="B21" s="45">
        <v>999999</v>
      </c>
      <c r="C21" s="71">
        <v>321000</v>
      </c>
      <c r="D21" s="72"/>
      <c r="E21" s="72">
        <v>36.1</v>
      </c>
      <c r="F21" s="740" t="s">
        <v>21</v>
      </c>
      <c r="G21" s="74" t="s">
        <v>13</v>
      </c>
      <c r="H21" s="75" t="s">
        <v>327</v>
      </c>
      <c r="I21" s="76">
        <v>43483</v>
      </c>
      <c r="J21" s="77"/>
      <c r="K21" s="77"/>
      <c r="L21" s="77"/>
    </row>
    <row r="22" spans="1:13" s="80" customFormat="1" ht="12.75" customHeight="1">
      <c r="A22" s="29">
        <v>43466</v>
      </c>
      <c r="B22" s="45">
        <v>999999</v>
      </c>
      <c r="C22" s="71">
        <v>336100</v>
      </c>
      <c r="D22" s="72"/>
      <c r="E22" s="72">
        <v>51.59</v>
      </c>
      <c r="F22" s="740" t="s">
        <v>331</v>
      </c>
      <c r="G22" s="74" t="s">
        <v>13</v>
      </c>
      <c r="H22" s="75" t="s">
        <v>378</v>
      </c>
      <c r="I22" s="76">
        <v>43465</v>
      </c>
      <c r="J22" s="77"/>
      <c r="K22" s="77"/>
      <c r="L22" s="77"/>
    </row>
    <row r="23" spans="1:13" s="80" customFormat="1" ht="12.75" customHeight="1">
      <c r="A23" s="29">
        <v>43466</v>
      </c>
      <c r="B23" s="45">
        <v>999999</v>
      </c>
      <c r="C23" s="71">
        <v>336100</v>
      </c>
      <c r="D23" s="72"/>
      <c r="E23" s="72">
        <v>128.99</v>
      </c>
      <c r="F23" s="740" t="s">
        <v>331</v>
      </c>
      <c r="G23" s="74" t="s">
        <v>13</v>
      </c>
      <c r="H23" s="75" t="s">
        <v>378</v>
      </c>
      <c r="I23" s="76">
        <v>43465</v>
      </c>
      <c r="J23" s="77"/>
      <c r="K23" s="77"/>
      <c r="L23" s="77"/>
    </row>
    <row r="24" spans="1:13" s="80" customFormat="1" ht="12.75" customHeight="1">
      <c r="A24" s="29">
        <v>43466</v>
      </c>
      <c r="B24" s="45">
        <v>999999</v>
      </c>
      <c r="C24" s="71">
        <v>336200</v>
      </c>
      <c r="D24" s="72"/>
      <c r="E24" s="72">
        <v>18.05</v>
      </c>
      <c r="F24" s="740" t="s">
        <v>332</v>
      </c>
      <c r="G24" s="74" t="s">
        <v>13</v>
      </c>
      <c r="H24" s="75" t="s">
        <v>378</v>
      </c>
      <c r="I24" s="76">
        <v>43465</v>
      </c>
      <c r="J24" s="77"/>
      <c r="K24" s="77"/>
      <c r="L24" s="77"/>
    </row>
    <row r="25" spans="1:13" s="80" customFormat="1" ht="12.75" customHeight="1">
      <c r="A25" s="29">
        <v>43466</v>
      </c>
      <c r="B25" s="45">
        <v>999999</v>
      </c>
      <c r="C25" s="71">
        <v>336200</v>
      </c>
      <c r="D25" s="72"/>
      <c r="E25" s="72">
        <v>51.59</v>
      </c>
      <c r="F25" s="740" t="s">
        <v>333</v>
      </c>
      <c r="G25" s="74" t="s">
        <v>13</v>
      </c>
      <c r="H25" s="75" t="s">
        <v>378</v>
      </c>
      <c r="I25" s="76">
        <v>43465</v>
      </c>
      <c r="J25" s="77"/>
      <c r="K25" s="77"/>
      <c r="L25" s="77"/>
    </row>
    <row r="26" spans="1:13" s="80" customFormat="1" ht="12.75" customHeight="1">
      <c r="A26" s="29">
        <v>43466</v>
      </c>
      <c r="B26" s="45">
        <v>999999</v>
      </c>
      <c r="C26" s="71">
        <v>336200</v>
      </c>
      <c r="D26" s="72"/>
      <c r="E26" s="72">
        <v>38.69</v>
      </c>
      <c r="F26" s="740" t="s">
        <v>334</v>
      </c>
      <c r="G26" s="74" t="s">
        <v>13</v>
      </c>
      <c r="H26" s="75" t="s">
        <v>378</v>
      </c>
      <c r="I26" s="76">
        <v>43465</v>
      </c>
    </row>
    <row r="27" spans="1:13" s="80" customFormat="1" ht="12.75" customHeight="1">
      <c r="A27" s="29">
        <v>43466</v>
      </c>
      <c r="B27" s="45">
        <v>999999</v>
      </c>
      <c r="C27" s="71">
        <v>336200</v>
      </c>
      <c r="D27" s="72"/>
      <c r="E27" s="72">
        <v>12.89</v>
      </c>
      <c r="F27" s="740" t="s">
        <v>335</v>
      </c>
      <c r="G27" s="74" t="s">
        <v>13</v>
      </c>
      <c r="H27" s="75" t="s">
        <v>378</v>
      </c>
      <c r="I27" s="76">
        <v>43465</v>
      </c>
    </row>
    <row r="28" spans="1:13" s="80" customFormat="1" ht="12.75" customHeight="1">
      <c r="A28" s="29">
        <v>43466</v>
      </c>
      <c r="B28" s="45">
        <v>999999</v>
      </c>
      <c r="C28" s="71">
        <v>336200</v>
      </c>
      <c r="D28" s="72"/>
      <c r="E28" s="72">
        <v>18.05</v>
      </c>
      <c r="F28" s="740" t="s">
        <v>332</v>
      </c>
      <c r="G28" s="74" t="s">
        <v>13</v>
      </c>
      <c r="H28" s="75" t="s">
        <v>378</v>
      </c>
      <c r="I28" s="76">
        <v>43465</v>
      </c>
      <c r="M28" s="61"/>
    </row>
    <row r="29" spans="1:13" s="80" customFormat="1" ht="12.75" customHeight="1">
      <c r="A29" s="29">
        <v>43466</v>
      </c>
      <c r="B29" s="45">
        <v>999999</v>
      </c>
      <c r="C29" s="71">
        <v>336200</v>
      </c>
      <c r="D29" s="72"/>
      <c r="E29" s="72">
        <v>180.6</v>
      </c>
      <c r="F29" s="740" t="s">
        <v>333</v>
      </c>
      <c r="G29" s="74" t="s">
        <v>13</v>
      </c>
      <c r="H29" s="75" t="s">
        <v>378</v>
      </c>
      <c r="I29" s="76">
        <v>43465</v>
      </c>
      <c r="M29" s="61"/>
    </row>
    <row r="30" spans="1:13" s="80" customFormat="1" ht="12.75" customHeight="1">
      <c r="A30" s="29">
        <v>43466</v>
      </c>
      <c r="B30" s="45">
        <v>999999</v>
      </c>
      <c r="C30" s="71">
        <v>336200</v>
      </c>
      <c r="D30" s="72"/>
      <c r="E30" s="72">
        <v>38.69</v>
      </c>
      <c r="F30" s="740" t="s">
        <v>334</v>
      </c>
      <c r="G30" s="74" t="s">
        <v>13</v>
      </c>
      <c r="H30" s="75" t="s">
        <v>378</v>
      </c>
      <c r="I30" s="76">
        <v>43465</v>
      </c>
      <c r="M30" s="61"/>
    </row>
    <row r="31" spans="1:13" s="80" customFormat="1" ht="12.75" customHeight="1">
      <c r="A31" s="29">
        <v>43466</v>
      </c>
      <c r="B31" s="45">
        <v>999999</v>
      </c>
      <c r="C31" s="71">
        <v>336200</v>
      </c>
      <c r="D31" s="72"/>
      <c r="E31" s="72">
        <v>12.89</v>
      </c>
      <c r="F31" s="740" t="s">
        <v>335</v>
      </c>
      <c r="G31" s="74" t="s">
        <v>13</v>
      </c>
      <c r="H31" s="75" t="s">
        <v>378</v>
      </c>
      <c r="I31" s="76">
        <v>43465</v>
      </c>
      <c r="M31" s="61"/>
    </row>
    <row r="32" spans="1:13" s="59" customFormat="1" ht="12.75" customHeight="1">
      <c r="A32" s="29">
        <v>43466</v>
      </c>
      <c r="B32" s="45">
        <v>999999</v>
      </c>
      <c r="C32" s="71">
        <v>336200</v>
      </c>
      <c r="D32" s="72"/>
      <c r="E32" s="72">
        <v>10.31</v>
      </c>
      <c r="F32" s="740" t="s">
        <v>337</v>
      </c>
      <c r="G32" s="74" t="s">
        <v>13</v>
      </c>
      <c r="H32" s="75" t="s">
        <v>378</v>
      </c>
      <c r="I32" s="76">
        <v>43465</v>
      </c>
      <c r="M32" s="61"/>
    </row>
    <row r="33" spans="1:16" s="59" customFormat="1" ht="12.75" customHeight="1">
      <c r="A33" s="29">
        <v>43466</v>
      </c>
      <c r="B33" s="45">
        <v>999999</v>
      </c>
      <c r="C33" s="71">
        <v>336200</v>
      </c>
      <c r="D33" s="72"/>
      <c r="E33" s="72">
        <v>61.27</v>
      </c>
      <c r="F33" s="740" t="s">
        <v>338</v>
      </c>
      <c r="G33" s="74" t="s">
        <v>13</v>
      </c>
      <c r="H33" s="75" t="s">
        <v>378</v>
      </c>
      <c r="I33" s="76">
        <v>43465</v>
      </c>
      <c r="M33" s="81"/>
    </row>
    <row r="34" spans="1:16" s="59" customFormat="1" ht="12.75" customHeight="1">
      <c r="A34" s="29">
        <v>43466</v>
      </c>
      <c r="B34" s="45">
        <v>999999</v>
      </c>
      <c r="C34" s="71">
        <v>341000</v>
      </c>
      <c r="D34" s="72"/>
      <c r="E34" s="72">
        <v>644.94000000000005</v>
      </c>
      <c r="F34" s="738" t="s">
        <v>373</v>
      </c>
      <c r="G34" s="74" t="s">
        <v>13</v>
      </c>
      <c r="H34" s="50">
        <v>999999</v>
      </c>
      <c r="I34" s="51">
        <v>43466</v>
      </c>
      <c r="M34" s="61"/>
      <c r="N34" s="8"/>
    </row>
    <row r="35" spans="1:16" s="59" customFormat="1" ht="12.75" customHeight="1">
      <c r="A35" s="29">
        <v>43466</v>
      </c>
      <c r="B35" s="45">
        <v>999999</v>
      </c>
      <c r="C35" s="71">
        <v>342000</v>
      </c>
      <c r="D35" s="72"/>
      <c r="E35" s="72">
        <v>90.97</v>
      </c>
      <c r="F35" s="740" t="s">
        <v>336</v>
      </c>
      <c r="G35" s="74" t="s">
        <v>13</v>
      </c>
      <c r="H35" s="75" t="s">
        <v>378</v>
      </c>
      <c r="I35" s="76">
        <v>43465</v>
      </c>
      <c r="M35" s="61"/>
      <c r="N35" s="8"/>
    </row>
    <row r="36" spans="1:16" s="59" customFormat="1" ht="12.75" customHeight="1">
      <c r="A36" s="29">
        <v>43466</v>
      </c>
      <c r="B36" s="45">
        <v>999999</v>
      </c>
      <c r="C36" s="71">
        <v>345000</v>
      </c>
      <c r="D36" s="72"/>
      <c r="E36" s="72">
        <v>150.25</v>
      </c>
      <c r="F36" s="742" t="s">
        <v>363</v>
      </c>
      <c r="G36" s="74" t="s">
        <v>13</v>
      </c>
      <c r="H36" s="75" t="s">
        <v>387</v>
      </c>
      <c r="I36" s="76">
        <v>43465</v>
      </c>
      <c r="M36" s="61"/>
      <c r="N36" s="8"/>
    </row>
    <row r="37" spans="1:16" s="59" customFormat="1" ht="12.75" customHeight="1">
      <c r="A37" s="29">
        <v>43466</v>
      </c>
      <c r="B37" s="45">
        <v>999999</v>
      </c>
      <c r="C37" s="83">
        <v>365100</v>
      </c>
      <c r="D37" s="72"/>
      <c r="E37" s="63">
        <v>7000</v>
      </c>
      <c r="F37" s="738" t="s">
        <v>373</v>
      </c>
      <c r="G37" s="74" t="s">
        <v>13</v>
      </c>
      <c r="H37" s="75" t="s">
        <v>11</v>
      </c>
      <c r="I37" s="76">
        <v>43466</v>
      </c>
      <c r="M37" s="61"/>
      <c r="N37" s="8"/>
    </row>
    <row r="38" spans="1:16" s="59" customFormat="1" ht="12.75" customHeight="1">
      <c r="A38" s="29">
        <v>43466</v>
      </c>
      <c r="B38" s="45">
        <v>999999</v>
      </c>
      <c r="C38" s="83">
        <v>365200</v>
      </c>
      <c r="D38" s="72"/>
      <c r="E38" s="63">
        <v>8000</v>
      </c>
      <c r="F38" s="738" t="s">
        <v>373</v>
      </c>
      <c r="G38" s="74" t="s">
        <v>13</v>
      </c>
      <c r="H38" s="75" t="s">
        <v>11</v>
      </c>
      <c r="I38" s="76">
        <v>43466</v>
      </c>
      <c r="M38" s="61"/>
      <c r="N38" s="8"/>
    </row>
    <row r="39" spans="1:16" s="59" customFormat="1" ht="12.75" customHeight="1">
      <c r="A39" s="29">
        <v>43466</v>
      </c>
      <c r="B39" s="45">
        <v>999999</v>
      </c>
      <c r="C39" s="71">
        <v>366000</v>
      </c>
      <c r="D39" s="72"/>
      <c r="E39" s="72">
        <v>1290.02</v>
      </c>
      <c r="F39" s="740" t="s">
        <v>329</v>
      </c>
      <c r="G39" s="74" t="s">
        <v>13</v>
      </c>
      <c r="H39" s="75" t="s">
        <v>378</v>
      </c>
      <c r="I39" s="76">
        <v>43465</v>
      </c>
      <c r="M39" s="61"/>
      <c r="N39" s="8"/>
    </row>
    <row r="40" spans="1:16" s="59" customFormat="1" ht="12.75" customHeight="1">
      <c r="A40" s="29">
        <v>43466</v>
      </c>
      <c r="B40" s="45">
        <v>999999</v>
      </c>
      <c r="C40" s="71">
        <v>366000</v>
      </c>
      <c r="D40" s="72">
        <v>263.77999999999997</v>
      </c>
      <c r="E40" s="72"/>
      <c r="F40" s="740" t="s">
        <v>329</v>
      </c>
      <c r="G40" s="74" t="s">
        <v>13</v>
      </c>
      <c r="H40" s="75" t="s">
        <v>378</v>
      </c>
      <c r="I40" s="76">
        <v>43465</v>
      </c>
      <c r="J40" s="52"/>
      <c r="K40" s="84"/>
      <c r="L40" s="53"/>
      <c r="M40" s="61"/>
    </row>
    <row r="41" spans="1:16" s="90" customFormat="1" ht="12.75" customHeight="1">
      <c r="A41" s="29">
        <v>43466</v>
      </c>
      <c r="B41" s="45">
        <v>999999</v>
      </c>
      <c r="C41" s="71">
        <v>379000</v>
      </c>
      <c r="D41" s="72"/>
      <c r="E41" s="72">
        <v>334.4</v>
      </c>
      <c r="F41" s="739" t="s">
        <v>318</v>
      </c>
      <c r="G41" s="74" t="s">
        <v>13</v>
      </c>
      <c r="H41" s="75" t="s">
        <v>531</v>
      </c>
      <c r="I41" s="76">
        <v>43434</v>
      </c>
      <c r="J41" s="52"/>
      <c r="K41" s="175"/>
      <c r="L41" s="95"/>
    </row>
    <row r="42" spans="1:16" s="59" customFormat="1" ht="12.75" customHeight="1">
      <c r="A42" s="29">
        <v>43466</v>
      </c>
      <c r="B42" s="45">
        <v>999999</v>
      </c>
      <c r="C42" s="71">
        <v>381000</v>
      </c>
      <c r="D42" s="72">
        <v>27.16</v>
      </c>
      <c r="E42" s="72"/>
      <c r="F42" s="740" t="s">
        <v>95</v>
      </c>
      <c r="G42" s="74" t="s">
        <v>13</v>
      </c>
      <c r="H42" s="75" t="s">
        <v>94</v>
      </c>
      <c r="I42" s="76">
        <v>43180</v>
      </c>
      <c r="J42" s="52"/>
      <c r="K42" s="84"/>
      <c r="L42" s="53"/>
      <c r="M42" s="61"/>
    </row>
    <row r="43" spans="1:16" s="59" customFormat="1" ht="12.75" customHeight="1">
      <c r="A43" s="29">
        <v>43466</v>
      </c>
      <c r="B43" s="45">
        <v>999999</v>
      </c>
      <c r="C43" s="71">
        <v>381000</v>
      </c>
      <c r="D43" s="72">
        <v>77.83</v>
      </c>
      <c r="E43" s="72"/>
      <c r="F43" s="740" t="s">
        <v>223</v>
      </c>
      <c r="G43" s="74" t="s">
        <v>13</v>
      </c>
      <c r="H43" s="75" t="s">
        <v>222</v>
      </c>
      <c r="I43" s="76">
        <v>43347</v>
      </c>
      <c r="J43" s="52"/>
      <c r="K43" s="84"/>
      <c r="L43" s="53"/>
      <c r="M43" s="61"/>
      <c r="O43" s="85"/>
      <c r="P43" s="67"/>
    </row>
    <row r="44" spans="1:16" s="59" customFormat="1" ht="12.75" customHeight="1">
      <c r="A44" s="29">
        <v>43466</v>
      </c>
      <c r="B44" s="45">
        <v>999999</v>
      </c>
      <c r="C44" s="71">
        <v>381000</v>
      </c>
      <c r="D44" s="72">
        <v>59.59</v>
      </c>
      <c r="E44" s="72"/>
      <c r="F44" s="740" t="s">
        <v>256</v>
      </c>
      <c r="G44" s="74" t="s">
        <v>13</v>
      </c>
      <c r="H44" s="75" t="s">
        <v>255</v>
      </c>
      <c r="I44" s="76">
        <v>43355</v>
      </c>
      <c r="J44" s="52"/>
      <c r="O44" s="28"/>
      <c r="P44" s="29"/>
    </row>
    <row r="45" spans="1:16" s="59" customFormat="1" ht="12.75" customHeight="1">
      <c r="A45" s="29">
        <v>43466</v>
      </c>
      <c r="B45" s="45">
        <v>999999</v>
      </c>
      <c r="C45" s="71">
        <v>381000</v>
      </c>
      <c r="D45" s="72">
        <v>235.18</v>
      </c>
      <c r="E45" s="72"/>
      <c r="F45" s="739" t="s">
        <v>319</v>
      </c>
      <c r="G45" s="74" t="s">
        <v>13</v>
      </c>
      <c r="H45" s="75" t="s">
        <v>531</v>
      </c>
      <c r="I45" s="76">
        <v>43434</v>
      </c>
      <c r="J45" s="52"/>
      <c r="O45" s="86"/>
      <c r="P45" s="87"/>
    </row>
    <row r="46" spans="1:16" s="59" customFormat="1" ht="12.75" customHeight="1">
      <c r="A46" s="29">
        <v>43466</v>
      </c>
      <c r="B46" s="45">
        <v>999999</v>
      </c>
      <c r="C46" s="71">
        <v>381000</v>
      </c>
      <c r="D46" s="72">
        <v>58.8</v>
      </c>
      <c r="E46" s="72"/>
      <c r="F46" s="739" t="s">
        <v>320</v>
      </c>
      <c r="G46" s="74" t="s">
        <v>13</v>
      </c>
      <c r="H46" s="75" t="s">
        <v>531</v>
      </c>
      <c r="I46" s="76">
        <v>43434</v>
      </c>
      <c r="J46" s="52"/>
      <c r="O46" s="85"/>
      <c r="P46" s="67"/>
    </row>
    <row r="47" spans="1:16" s="59" customFormat="1" ht="12.75" customHeight="1">
      <c r="A47" s="29">
        <v>43466</v>
      </c>
      <c r="B47" s="45">
        <v>999999</v>
      </c>
      <c r="C47" s="71">
        <v>381000</v>
      </c>
      <c r="D47" s="72">
        <v>67.11</v>
      </c>
      <c r="E47" s="72"/>
      <c r="F47" s="739" t="s">
        <v>321</v>
      </c>
      <c r="G47" s="74" t="s">
        <v>13</v>
      </c>
      <c r="H47" s="75" t="s">
        <v>531</v>
      </c>
      <c r="I47" s="76">
        <v>43434</v>
      </c>
      <c r="J47" s="52"/>
      <c r="O47" s="85"/>
      <c r="P47" s="67"/>
    </row>
    <row r="48" spans="1:16" s="59" customFormat="1" ht="12.75" customHeight="1">
      <c r="A48" s="29">
        <v>43466</v>
      </c>
      <c r="B48" s="45">
        <v>999999</v>
      </c>
      <c r="C48" s="71">
        <v>381000</v>
      </c>
      <c r="D48" s="72">
        <v>16.78</v>
      </c>
      <c r="E48" s="72"/>
      <c r="F48" s="739" t="s">
        <v>322</v>
      </c>
      <c r="G48" s="74" t="s">
        <v>13</v>
      </c>
      <c r="H48" s="75" t="s">
        <v>531</v>
      </c>
      <c r="I48" s="76">
        <v>43434</v>
      </c>
      <c r="J48" s="52"/>
      <c r="N48" s="88"/>
      <c r="O48" s="85"/>
      <c r="P48" s="67"/>
    </row>
    <row r="49" spans="1:17" s="89" customFormat="1" ht="12.75" customHeight="1">
      <c r="A49" s="29">
        <v>43466</v>
      </c>
      <c r="B49" s="45">
        <v>999999</v>
      </c>
      <c r="C49" s="71">
        <v>381000</v>
      </c>
      <c r="D49" s="72">
        <v>42.51</v>
      </c>
      <c r="E49" s="72"/>
      <c r="F49" s="739" t="s">
        <v>364</v>
      </c>
      <c r="G49" s="74" t="s">
        <v>13</v>
      </c>
      <c r="H49" s="75" t="s">
        <v>387</v>
      </c>
      <c r="I49" s="76">
        <v>43448</v>
      </c>
      <c r="J49" s="52"/>
      <c r="K49" s="59"/>
      <c r="L49" s="59"/>
    </row>
    <row r="50" spans="1:17" s="89" customFormat="1" ht="12.75" customHeight="1">
      <c r="A50" s="29">
        <v>43466</v>
      </c>
      <c r="B50" s="45">
        <v>999999</v>
      </c>
      <c r="C50" s="71">
        <v>381000</v>
      </c>
      <c r="D50" s="72">
        <v>10.63</v>
      </c>
      <c r="E50" s="72"/>
      <c r="F50" s="739" t="s">
        <v>365</v>
      </c>
      <c r="G50" s="74" t="s">
        <v>13</v>
      </c>
      <c r="H50" s="75" t="s">
        <v>387</v>
      </c>
      <c r="I50" s="76">
        <v>43448</v>
      </c>
      <c r="J50" s="52"/>
      <c r="K50" s="59"/>
      <c r="L50" s="59"/>
    </row>
    <row r="51" spans="1:17" s="89" customFormat="1" ht="12.75" customHeight="1">
      <c r="A51" s="29">
        <v>43466</v>
      </c>
      <c r="B51" s="45">
        <v>999999</v>
      </c>
      <c r="C51" s="71">
        <v>381000</v>
      </c>
      <c r="D51" s="72">
        <v>198.94</v>
      </c>
      <c r="E51" s="72"/>
      <c r="F51" s="739" t="s">
        <v>366</v>
      </c>
      <c r="G51" s="74" t="s">
        <v>13</v>
      </c>
      <c r="H51" s="75" t="s">
        <v>387</v>
      </c>
      <c r="I51" s="76">
        <v>43448</v>
      </c>
      <c r="J51" s="52"/>
      <c r="K51" s="59"/>
      <c r="L51" s="59"/>
    </row>
    <row r="52" spans="1:17" s="89" customFormat="1" ht="12.75" customHeight="1">
      <c r="A52" s="29">
        <v>43466</v>
      </c>
      <c r="B52" s="45">
        <v>999999</v>
      </c>
      <c r="C52" s="71">
        <v>381000</v>
      </c>
      <c r="D52" s="72">
        <v>49.73</v>
      </c>
      <c r="E52" s="72"/>
      <c r="F52" s="739" t="s">
        <v>367</v>
      </c>
      <c r="G52" s="74" t="s">
        <v>13</v>
      </c>
      <c r="H52" s="75" t="s">
        <v>387</v>
      </c>
      <c r="I52" s="76">
        <v>43448</v>
      </c>
      <c r="J52" s="52"/>
      <c r="K52" s="59"/>
      <c r="L52" s="59"/>
    </row>
    <row r="53" spans="1:17" s="90" customFormat="1" ht="12.75" customHeight="1">
      <c r="A53" s="29">
        <v>43466</v>
      </c>
      <c r="B53" s="91">
        <v>999999</v>
      </c>
      <c r="C53" s="83">
        <v>411000</v>
      </c>
      <c r="D53" s="92"/>
      <c r="E53" s="72">
        <v>3319.39</v>
      </c>
      <c r="F53" s="741" t="s">
        <v>388</v>
      </c>
      <c r="G53" s="93">
        <v>701</v>
      </c>
      <c r="H53" s="75">
        <v>999999</v>
      </c>
      <c r="I53" s="76">
        <v>43466</v>
      </c>
      <c r="J53" s="52"/>
      <c r="K53" s="59"/>
      <c r="L53" s="59"/>
    </row>
    <row r="54" spans="1:17" s="90" customFormat="1" ht="12.75" customHeight="1">
      <c r="A54" s="29">
        <v>43466</v>
      </c>
      <c r="B54" s="91">
        <v>999999</v>
      </c>
      <c r="C54" s="83">
        <v>411000</v>
      </c>
      <c r="D54" s="92"/>
      <c r="E54" s="72">
        <v>3319.39</v>
      </c>
      <c r="F54" s="741" t="s">
        <v>388</v>
      </c>
      <c r="G54" s="93">
        <v>701</v>
      </c>
      <c r="H54" s="75">
        <v>999999</v>
      </c>
      <c r="I54" s="76">
        <v>43466</v>
      </c>
      <c r="J54" s="52"/>
      <c r="K54" s="59"/>
      <c r="L54" s="59"/>
    </row>
    <row r="55" spans="1:17" s="90" customFormat="1" ht="12.75" customHeight="1">
      <c r="A55" s="29">
        <v>43466</v>
      </c>
      <c r="B55" s="45">
        <v>999999</v>
      </c>
      <c r="C55" s="71">
        <v>421000</v>
      </c>
      <c r="D55" s="53"/>
      <c r="E55" s="61">
        <v>730.98</v>
      </c>
      <c r="F55" s="738" t="s">
        <v>373</v>
      </c>
      <c r="G55" s="55">
        <v>701</v>
      </c>
      <c r="H55" s="50">
        <v>999999</v>
      </c>
      <c r="I55" s="76">
        <v>43466</v>
      </c>
      <c r="J55" s="52"/>
      <c r="K55" s="59"/>
      <c r="L55" s="59"/>
    </row>
    <row r="56" spans="1:17" s="90" customFormat="1" ht="12.75" customHeight="1">
      <c r="A56" s="29">
        <v>43466</v>
      </c>
      <c r="B56" s="45">
        <v>999999</v>
      </c>
      <c r="C56" s="71">
        <v>428000</v>
      </c>
      <c r="D56" s="53"/>
      <c r="E56" s="61">
        <v>5764.93</v>
      </c>
      <c r="F56" s="738" t="s">
        <v>373</v>
      </c>
      <c r="G56" s="55">
        <v>701</v>
      </c>
      <c r="H56" s="50">
        <v>999999</v>
      </c>
      <c r="I56" s="76">
        <v>43466</v>
      </c>
      <c r="J56" s="52"/>
      <c r="K56" s="59"/>
      <c r="L56" s="59"/>
    </row>
    <row r="57" spans="1:17" s="90" customFormat="1" ht="12.75" customHeight="1">
      <c r="A57" s="29">
        <v>43466</v>
      </c>
      <c r="B57" s="45">
        <v>999999</v>
      </c>
      <c r="C57" s="71">
        <v>431000</v>
      </c>
      <c r="D57" s="97"/>
      <c r="E57" s="61">
        <v>317.95999999999998</v>
      </c>
      <c r="F57" s="738" t="s">
        <v>373</v>
      </c>
      <c r="G57" s="55">
        <v>701</v>
      </c>
      <c r="H57" s="50">
        <v>999999</v>
      </c>
      <c r="I57" s="76">
        <v>43466</v>
      </c>
      <c r="J57" s="52"/>
      <c r="K57" s="59"/>
      <c r="L57" s="59"/>
    </row>
    <row r="58" spans="1:17" s="90" customFormat="1" ht="12.75" customHeight="1">
      <c r="A58" s="29">
        <v>43466</v>
      </c>
      <c r="B58" s="45">
        <v>999999</v>
      </c>
      <c r="C58" s="71">
        <v>472000</v>
      </c>
      <c r="D58" s="97"/>
      <c r="E58" s="61">
        <v>511.39</v>
      </c>
      <c r="F58" s="738" t="s">
        <v>373</v>
      </c>
      <c r="G58" s="55">
        <v>701</v>
      </c>
      <c r="H58" s="50">
        <v>999999</v>
      </c>
      <c r="I58" s="76">
        <v>43466</v>
      </c>
      <c r="J58" s="52"/>
      <c r="K58" s="59"/>
      <c r="L58" s="59"/>
      <c r="M58" s="61"/>
    </row>
    <row r="59" spans="1:17" s="207" customFormat="1" ht="12.75" customHeight="1">
      <c r="A59" s="200"/>
      <c r="B59" s="201"/>
      <c r="C59" s="202"/>
      <c r="D59" s="208">
        <f>SUM(D6:D58)</f>
        <v>55900.330000000009</v>
      </c>
      <c r="E59" s="208">
        <f>SUM(E6:E58)</f>
        <v>55900.329999999994</v>
      </c>
      <c r="F59" s="743">
        <f>D59-E59</f>
        <v>0</v>
      </c>
      <c r="G59" s="205"/>
      <c r="H59" s="206"/>
      <c r="I59" s="200"/>
      <c r="J59" s="209"/>
      <c r="K59" s="210"/>
      <c r="L59" s="210"/>
      <c r="M59" s="211"/>
      <c r="N59" s="212"/>
      <c r="O59" s="213"/>
      <c r="P59" s="214"/>
      <c r="Q59" s="215"/>
    </row>
  </sheetData>
  <pageMargins left="0.56000000000000005" right="0.21" top="0.56000000000000005" bottom="0.54" header="0.31496062992125984" footer="0.31496062992125984"/>
  <pageSetup paperSize="9" scale="80" orientation="portrait" horizontalDpi="12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773"/>
  <sheetViews>
    <sheetView topLeftCell="A1764" workbookViewId="0">
      <selection activeCell="C1786" sqref="C1786"/>
    </sheetView>
  </sheetViews>
  <sheetFormatPr defaultRowHeight="15"/>
  <cols>
    <col min="3" max="3" width="7.28515625" customWidth="1"/>
    <col min="4" max="5" width="10.42578125" customWidth="1"/>
    <col min="6" max="6" width="46.7109375" customWidth="1"/>
    <col min="7" max="7" width="5" customWidth="1"/>
    <col min="8" max="8" width="9" bestFit="1" customWidth="1"/>
    <col min="9" max="9" width="7.42578125" bestFit="1" customWidth="1"/>
    <col min="10" max="10" width="10.5703125" customWidth="1"/>
    <col min="11" max="11" width="9.140625" style="165"/>
    <col min="12" max="12" width="9.7109375" style="165" bestFit="1" customWidth="1"/>
  </cols>
  <sheetData>
    <row r="1" spans="1:12" s="5" customFormat="1" ht="12.75" hidden="1" customHeight="1">
      <c r="A1" s="23" t="s">
        <v>3</v>
      </c>
      <c r="B1" s="12"/>
      <c r="C1" s="199"/>
      <c r="D1" s="286"/>
      <c r="E1" s="286"/>
      <c r="G1" s="287"/>
      <c r="H1" s="288"/>
      <c r="I1" s="13"/>
      <c r="J1" s="289"/>
      <c r="K1" s="195"/>
      <c r="L1" s="195"/>
    </row>
    <row r="2" spans="1:12" s="3" customFormat="1" ht="12.75" customHeight="1">
      <c r="A2" s="2"/>
      <c r="B2" s="1"/>
      <c r="C2" s="4"/>
      <c r="D2" s="11"/>
      <c r="E2" s="11"/>
      <c r="F2" s="14"/>
      <c r="G2" s="290"/>
      <c r="H2" s="291"/>
      <c r="I2" s="16"/>
      <c r="J2" s="292"/>
      <c r="K2" s="195"/>
      <c r="L2" s="195"/>
    </row>
    <row r="3" spans="1:12" s="3" customFormat="1" ht="35.25" customHeight="1">
      <c r="A3" s="2"/>
      <c r="B3" s="1"/>
      <c r="C3" s="4"/>
      <c r="D3" s="293" t="s">
        <v>621</v>
      </c>
      <c r="E3" s="11"/>
      <c r="F3" s="14"/>
      <c r="G3" s="290"/>
      <c r="H3" s="140"/>
      <c r="I3" s="16"/>
      <c r="J3" s="292"/>
      <c r="K3" s="195"/>
      <c r="L3" s="195"/>
    </row>
    <row r="4" spans="1:12" s="3" customFormat="1" ht="12.75" customHeight="1">
      <c r="A4" s="2"/>
      <c r="B4" s="1"/>
      <c r="C4" s="4"/>
      <c r="D4" s="294"/>
      <c r="E4" s="11"/>
      <c r="F4" s="14"/>
      <c r="G4" s="290"/>
      <c r="H4" s="291"/>
      <c r="I4" s="16"/>
      <c r="J4" s="292"/>
      <c r="K4" s="195"/>
      <c r="L4" s="195"/>
    </row>
    <row r="5" spans="1:12" s="44" customFormat="1" ht="29.25" customHeight="1">
      <c r="A5" s="36" t="s">
        <v>558</v>
      </c>
      <c r="B5" s="295" t="s">
        <v>5</v>
      </c>
      <c r="C5" s="38" t="s">
        <v>6</v>
      </c>
      <c r="D5" s="39" t="s">
        <v>0</v>
      </c>
      <c r="E5" s="39" t="s">
        <v>1</v>
      </c>
      <c r="F5" s="40" t="s">
        <v>7</v>
      </c>
      <c r="G5" s="41" t="s">
        <v>8</v>
      </c>
      <c r="H5" s="295" t="s">
        <v>9</v>
      </c>
      <c r="I5" s="36" t="s">
        <v>10</v>
      </c>
      <c r="J5" s="36" t="s">
        <v>515</v>
      </c>
      <c r="K5" s="175"/>
      <c r="L5" s="95"/>
    </row>
    <row r="6" spans="1:12" s="301" customFormat="1" ht="12.75" customHeight="1">
      <c r="A6" s="296"/>
      <c r="B6" s="297"/>
      <c r="C6" s="298"/>
      <c r="D6" s="299"/>
      <c r="E6" s="299"/>
      <c r="F6" s="762"/>
      <c r="G6" s="187"/>
      <c r="H6" s="300"/>
      <c r="I6" s="188"/>
      <c r="J6" s="185"/>
      <c r="K6" s="175"/>
      <c r="L6" s="95"/>
    </row>
    <row r="7" spans="1:12" s="189" customFormat="1" ht="12.75" customHeight="1">
      <c r="A7" s="137">
        <v>22000</v>
      </c>
      <c r="B7" s="176" t="s">
        <v>559</v>
      </c>
      <c r="C7" s="198"/>
      <c r="D7" s="302"/>
      <c r="E7" s="302"/>
      <c r="F7" s="763"/>
      <c r="G7" s="179"/>
      <c r="H7" s="180"/>
      <c r="I7" s="181"/>
      <c r="J7" s="174"/>
      <c r="K7" s="175"/>
      <c r="L7" s="95"/>
    </row>
    <row r="8" spans="1:12" s="3" customFormat="1" ht="12.75" customHeight="1">
      <c r="A8" s="67">
        <v>43466</v>
      </c>
      <c r="B8" s="91">
        <v>999999</v>
      </c>
      <c r="C8" s="71">
        <v>22000</v>
      </c>
      <c r="D8" s="303">
        <v>29650</v>
      </c>
      <c r="E8" s="79"/>
      <c r="F8" s="740" t="s">
        <v>373</v>
      </c>
      <c r="G8" s="93">
        <v>701</v>
      </c>
      <c r="H8" s="75">
        <v>999999</v>
      </c>
      <c r="I8" s="76">
        <v>43466</v>
      </c>
      <c r="J8" s="72">
        <f>J7+D8-E8</f>
        <v>29650</v>
      </c>
      <c r="K8" s="781"/>
      <c r="L8" s="139"/>
    </row>
    <row r="9" spans="1:12" s="3" customFormat="1" ht="12.75" customHeight="1">
      <c r="A9" s="76">
        <v>43555</v>
      </c>
      <c r="B9" s="168">
        <v>3003</v>
      </c>
      <c r="C9" s="105">
        <v>22000</v>
      </c>
      <c r="D9" s="79">
        <v>1740</v>
      </c>
      <c r="E9" s="79"/>
      <c r="F9" s="757" t="s">
        <v>1274</v>
      </c>
      <c r="G9" s="93">
        <v>42</v>
      </c>
      <c r="H9" s="75" t="s">
        <v>100</v>
      </c>
      <c r="I9" s="76">
        <v>43530</v>
      </c>
      <c r="J9" s="72">
        <f>J8+D9-E9</f>
        <v>31390</v>
      </c>
      <c r="K9" s="781"/>
      <c r="L9" s="139"/>
    </row>
    <row r="10" spans="1:12" s="21" customFormat="1" ht="12.75" customHeight="1">
      <c r="A10" s="181"/>
      <c r="B10" s="182" t="s">
        <v>385</v>
      </c>
      <c r="C10" s="137">
        <v>22000</v>
      </c>
      <c r="D10" s="177">
        <f>SUM(D8:D9)</f>
        <v>31390</v>
      </c>
      <c r="E10" s="177">
        <f>SUM(E8:E9)</f>
        <v>0</v>
      </c>
      <c r="F10" s="764"/>
      <c r="G10" s="179"/>
      <c r="H10" s="180"/>
      <c r="I10" s="181"/>
      <c r="J10" s="174">
        <f>D10-E10</f>
        <v>31390</v>
      </c>
      <c r="K10" s="137">
        <v>22000</v>
      </c>
      <c r="L10" s="139">
        <v>31390</v>
      </c>
    </row>
    <row r="11" spans="1:12" s="301" customFormat="1" ht="12.75" customHeight="1">
      <c r="A11" s="188"/>
      <c r="B11" s="304"/>
      <c r="C11" s="298"/>
      <c r="D11" s="299"/>
      <c r="E11" s="299"/>
      <c r="F11" s="762"/>
      <c r="G11" s="187"/>
      <c r="H11" s="300"/>
      <c r="I11" s="188"/>
      <c r="J11" s="185"/>
      <c r="K11" s="175"/>
      <c r="L11" s="95"/>
    </row>
    <row r="12" spans="1:12" s="189" customFormat="1" ht="12.75" customHeight="1">
      <c r="A12" s="137">
        <v>42000</v>
      </c>
      <c r="B12" s="176" t="s">
        <v>1413</v>
      </c>
      <c r="C12" s="198"/>
      <c r="D12" s="302"/>
      <c r="E12" s="302"/>
      <c r="F12" s="763"/>
      <c r="G12" s="179"/>
      <c r="H12" s="180"/>
      <c r="I12" s="181"/>
      <c r="J12" s="174"/>
      <c r="K12" s="175"/>
      <c r="L12" s="95"/>
    </row>
    <row r="13" spans="1:12" s="3" customFormat="1" ht="12.75" customHeight="1">
      <c r="A13" s="76">
        <v>43555</v>
      </c>
      <c r="B13" s="168">
        <v>192022</v>
      </c>
      <c r="C13" s="71">
        <v>42000</v>
      </c>
      <c r="D13" s="72">
        <v>1740</v>
      </c>
      <c r="E13" s="72"/>
      <c r="F13" s="740" t="s">
        <v>1138</v>
      </c>
      <c r="G13" s="93">
        <v>321</v>
      </c>
      <c r="H13" s="75" t="s">
        <v>912</v>
      </c>
      <c r="I13" s="76">
        <v>43537</v>
      </c>
      <c r="J13" s="72">
        <f>J12+D13-E13</f>
        <v>1740</v>
      </c>
      <c r="K13" s="781"/>
      <c r="L13" s="139"/>
    </row>
    <row r="14" spans="1:12" s="3" customFormat="1" ht="12.75" customHeight="1">
      <c r="A14" s="76">
        <v>43555</v>
      </c>
      <c r="B14" s="168">
        <v>3003</v>
      </c>
      <c r="C14" s="105">
        <v>42000</v>
      </c>
      <c r="D14" s="79"/>
      <c r="E14" s="79">
        <v>1740</v>
      </c>
      <c r="F14" s="757" t="s">
        <v>1274</v>
      </c>
      <c r="G14" s="93">
        <v>22</v>
      </c>
      <c r="H14" s="75" t="s">
        <v>100</v>
      </c>
      <c r="I14" s="76">
        <v>43530</v>
      </c>
      <c r="J14" s="72">
        <f>J13+D14-E14</f>
        <v>0</v>
      </c>
      <c r="K14" s="781"/>
      <c r="L14" s="139"/>
    </row>
    <row r="15" spans="1:12" s="21" customFormat="1" ht="12.75" customHeight="1">
      <c r="A15" s="181"/>
      <c r="B15" s="182" t="s">
        <v>385</v>
      </c>
      <c r="C15" s="137">
        <v>42000</v>
      </c>
      <c r="D15" s="177">
        <f>SUM(D13:D14)</f>
        <v>1740</v>
      </c>
      <c r="E15" s="177">
        <f>SUM(E13:E14)</f>
        <v>1740</v>
      </c>
      <c r="F15" s="764"/>
      <c r="G15" s="179"/>
      <c r="H15" s="180"/>
      <c r="I15" s="181"/>
      <c r="J15" s="174">
        <f>D15-E15</f>
        <v>0</v>
      </c>
      <c r="K15" s="137">
        <v>42000</v>
      </c>
      <c r="L15" s="139">
        <v>0</v>
      </c>
    </row>
    <row r="16" spans="1:12" s="301" customFormat="1" ht="12.75" customHeight="1">
      <c r="A16" s="188"/>
      <c r="B16" s="304"/>
      <c r="C16" s="298"/>
      <c r="D16" s="299"/>
      <c r="E16" s="299"/>
      <c r="F16" s="762"/>
      <c r="G16" s="187"/>
      <c r="H16" s="300"/>
      <c r="I16" s="188"/>
      <c r="J16" s="185"/>
      <c r="K16" s="175"/>
      <c r="L16" s="95"/>
    </row>
    <row r="17" spans="1:12" s="189" customFormat="1" ht="12.75" customHeight="1">
      <c r="A17" s="137">
        <v>82000</v>
      </c>
      <c r="B17" s="176" t="s">
        <v>560</v>
      </c>
      <c r="C17" s="198"/>
      <c r="D17" s="302"/>
      <c r="E17" s="302"/>
      <c r="F17" s="763"/>
      <c r="G17" s="179"/>
      <c r="H17" s="180"/>
      <c r="I17" s="181"/>
      <c r="J17" s="174"/>
      <c r="K17" s="175"/>
      <c r="L17" s="95"/>
    </row>
    <row r="18" spans="1:12" s="3" customFormat="1" ht="12.75" customHeight="1">
      <c r="A18" s="67">
        <v>43466</v>
      </c>
      <c r="B18" s="91">
        <v>999999</v>
      </c>
      <c r="C18" s="71">
        <v>82000</v>
      </c>
      <c r="D18" s="140"/>
      <c r="E18" s="159">
        <v>23203</v>
      </c>
      <c r="F18" s="740" t="s">
        <v>373</v>
      </c>
      <c r="G18" s="93">
        <v>701</v>
      </c>
      <c r="H18" s="75">
        <v>999999</v>
      </c>
      <c r="I18" s="76">
        <v>43466</v>
      </c>
      <c r="J18" s="72">
        <f t="shared" ref="J18:J40" si="0">J17+D18-E18</f>
        <v>-23203</v>
      </c>
      <c r="K18" s="781"/>
      <c r="L18" s="139"/>
    </row>
    <row r="19" spans="1:12" s="3" customFormat="1" ht="12.75" customHeight="1">
      <c r="A19" s="76">
        <v>43496</v>
      </c>
      <c r="B19" s="168">
        <v>3001</v>
      </c>
      <c r="C19" s="71">
        <v>82000</v>
      </c>
      <c r="D19" s="72"/>
      <c r="E19" s="72">
        <v>379</v>
      </c>
      <c r="F19" s="742" t="s">
        <v>63</v>
      </c>
      <c r="G19" s="169">
        <v>551</v>
      </c>
      <c r="H19" s="75" t="s">
        <v>31</v>
      </c>
      <c r="I19" s="76">
        <v>43496</v>
      </c>
      <c r="J19" s="72">
        <f t="shared" si="0"/>
        <v>-23582</v>
      </c>
      <c r="K19" s="781"/>
      <c r="L19" s="139"/>
    </row>
    <row r="20" spans="1:12" s="3" customFormat="1" ht="12.75" customHeight="1">
      <c r="A20" s="76">
        <v>43524</v>
      </c>
      <c r="B20" s="168">
        <v>3002</v>
      </c>
      <c r="C20" s="71">
        <v>82000</v>
      </c>
      <c r="D20" s="72"/>
      <c r="E20" s="72">
        <v>379</v>
      </c>
      <c r="F20" s="742" t="s">
        <v>63</v>
      </c>
      <c r="G20" s="169">
        <v>551</v>
      </c>
      <c r="H20" s="75" t="s">
        <v>70</v>
      </c>
      <c r="I20" s="76">
        <v>43524</v>
      </c>
      <c r="J20" s="72">
        <f t="shared" si="0"/>
        <v>-23961</v>
      </c>
      <c r="K20" s="781"/>
      <c r="L20" s="139"/>
    </row>
    <row r="21" spans="1:12" s="3" customFormat="1" ht="12.75" customHeight="1">
      <c r="A21" s="76">
        <v>43555</v>
      </c>
      <c r="B21" s="168">
        <v>3003</v>
      </c>
      <c r="C21" s="71">
        <v>82000</v>
      </c>
      <c r="D21" s="72"/>
      <c r="E21" s="72">
        <v>379</v>
      </c>
      <c r="F21" s="742" t="s">
        <v>63</v>
      </c>
      <c r="G21" s="169">
        <v>551</v>
      </c>
      <c r="H21" s="75" t="s">
        <v>100</v>
      </c>
      <c r="I21" s="76">
        <v>43555</v>
      </c>
      <c r="J21" s="72">
        <f t="shared" si="0"/>
        <v>-24340</v>
      </c>
      <c r="K21" s="781"/>
      <c r="L21" s="139"/>
    </row>
    <row r="22" spans="1:12" s="3" customFormat="1" ht="12.75" customHeight="1">
      <c r="A22" s="76">
        <v>43555</v>
      </c>
      <c r="B22" s="168">
        <v>3003</v>
      </c>
      <c r="C22" s="71">
        <v>82000</v>
      </c>
      <c r="D22" s="72"/>
      <c r="E22" s="72">
        <v>36</v>
      </c>
      <c r="F22" s="742" t="s">
        <v>1275</v>
      </c>
      <c r="G22" s="169">
        <v>551</v>
      </c>
      <c r="H22" s="75" t="s">
        <v>100</v>
      </c>
      <c r="I22" s="76">
        <v>43555</v>
      </c>
      <c r="J22" s="72">
        <f t="shared" si="0"/>
        <v>-24376</v>
      </c>
      <c r="K22" s="781"/>
      <c r="L22" s="139"/>
    </row>
    <row r="23" spans="1:12" s="3" customFormat="1" ht="12.75" customHeight="1">
      <c r="A23" s="76">
        <v>43585</v>
      </c>
      <c r="B23" s="168">
        <v>3004</v>
      </c>
      <c r="C23" s="71">
        <v>82000</v>
      </c>
      <c r="D23" s="72"/>
      <c r="E23" s="72">
        <v>379</v>
      </c>
      <c r="F23" s="742" t="s">
        <v>63</v>
      </c>
      <c r="G23" s="169">
        <v>551</v>
      </c>
      <c r="H23" s="75" t="s">
        <v>133</v>
      </c>
      <c r="I23" s="76">
        <v>43585</v>
      </c>
      <c r="J23" s="72">
        <f t="shared" si="0"/>
        <v>-24755</v>
      </c>
      <c r="K23" s="781"/>
      <c r="L23" s="139"/>
    </row>
    <row r="24" spans="1:12" s="3" customFormat="1" ht="12.75" customHeight="1">
      <c r="A24" s="76">
        <v>43585</v>
      </c>
      <c r="B24" s="168">
        <v>3004</v>
      </c>
      <c r="C24" s="71">
        <v>82000</v>
      </c>
      <c r="D24" s="72"/>
      <c r="E24" s="72">
        <v>36</v>
      </c>
      <c r="F24" s="742" t="s">
        <v>1275</v>
      </c>
      <c r="G24" s="169">
        <v>551</v>
      </c>
      <c r="H24" s="75" t="s">
        <v>133</v>
      </c>
      <c r="I24" s="76">
        <v>43585</v>
      </c>
      <c r="J24" s="72">
        <f t="shared" si="0"/>
        <v>-24791</v>
      </c>
      <c r="K24" s="781"/>
      <c r="L24" s="139"/>
    </row>
    <row r="25" spans="1:12" s="3" customFormat="1" ht="12.75" customHeight="1">
      <c r="A25" s="76">
        <v>43616</v>
      </c>
      <c r="B25" s="168">
        <v>3005</v>
      </c>
      <c r="C25" s="71">
        <v>82000</v>
      </c>
      <c r="D25" s="72"/>
      <c r="E25" s="72">
        <v>379</v>
      </c>
      <c r="F25" s="742" t="s">
        <v>63</v>
      </c>
      <c r="G25" s="169">
        <v>551</v>
      </c>
      <c r="H25" s="75" t="s">
        <v>157</v>
      </c>
      <c r="I25" s="76">
        <v>43616</v>
      </c>
      <c r="J25" s="72">
        <f t="shared" si="0"/>
        <v>-25170</v>
      </c>
      <c r="K25" s="781"/>
      <c r="L25" s="139"/>
    </row>
    <row r="26" spans="1:12" s="3" customFormat="1" ht="12.75" customHeight="1">
      <c r="A26" s="76">
        <v>43616</v>
      </c>
      <c r="B26" s="168">
        <v>3005</v>
      </c>
      <c r="C26" s="71">
        <v>82000</v>
      </c>
      <c r="D26" s="72"/>
      <c r="E26" s="72">
        <v>36</v>
      </c>
      <c r="F26" s="742" t="s">
        <v>1275</v>
      </c>
      <c r="G26" s="169">
        <v>551</v>
      </c>
      <c r="H26" s="75" t="s">
        <v>157</v>
      </c>
      <c r="I26" s="76">
        <v>43616</v>
      </c>
      <c r="J26" s="72">
        <f t="shared" si="0"/>
        <v>-25206</v>
      </c>
      <c r="K26" s="781"/>
      <c r="L26" s="139"/>
    </row>
    <row r="27" spans="1:12" s="3" customFormat="1" ht="12.75" customHeight="1">
      <c r="A27" s="76">
        <v>43646</v>
      </c>
      <c r="B27" s="168">
        <v>3006</v>
      </c>
      <c r="C27" s="71">
        <v>82000</v>
      </c>
      <c r="D27" s="72"/>
      <c r="E27" s="72">
        <v>379</v>
      </c>
      <c r="F27" s="742" t="s">
        <v>63</v>
      </c>
      <c r="G27" s="169">
        <v>551</v>
      </c>
      <c r="H27" s="75" t="s">
        <v>183</v>
      </c>
      <c r="I27" s="76">
        <v>43646</v>
      </c>
      <c r="J27" s="72">
        <f t="shared" si="0"/>
        <v>-25585</v>
      </c>
      <c r="K27" s="781"/>
      <c r="L27" s="139"/>
    </row>
    <row r="28" spans="1:12" s="3" customFormat="1" ht="12.75" customHeight="1">
      <c r="A28" s="76">
        <v>43646</v>
      </c>
      <c r="B28" s="168">
        <v>3006</v>
      </c>
      <c r="C28" s="71">
        <v>82000</v>
      </c>
      <c r="D28" s="72"/>
      <c r="E28" s="72">
        <v>36</v>
      </c>
      <c r="F28" s="742" t="s">
        <v>1275</v>
      </c>
      <c r="G28" s="169">
        <v>551</v>
      </c>
      <c r="H28" s="75" t="s">
        <v>183</v>
      </c>
      <c r="I28" s="76">
        <v>43646</v>
      </c>
      <c r="J28" s="72">
        <f t="shared" si="0"/>
        <v>-25621</v>
      </c>
      <c r="K28" s="781"/>
      <c r="L28" s="139"/>
    </row>
    <row r="29" spans="1:12" s="3" customFormat="1" ht="12.75" customHeight="1">
      <c r="A29" s="76">
        <v>43677</v>
      </c>
      <c r="B29" s="168">
        <v>3007</v>
      </c>
      <c r="C29" s="71">
        <v>82000</v>
      </c>
      <c r="D29" s="72"/>
      <c r="E29" s="72">
        <v>379</v>
      </c>
      <c r="F29" s="742" t="s">
        <v>63</v>
      </c>
      <c r="G29" s="169">
        <v>551</v>
      </c>
      <c r="H29" s="75" t="s">
        <v>205</v>
      </c>
      <c r="I29" s="76">
        <v>43677</v>
      </c>
      <c r="J29" s="72">
        <f t="shared" si="0"/>
        <v>-26000</v>
      </c>
      <c r="K29" s="781"/>
      <c r="L29" s="139"/>
    </row>
    <row r="30" spans="1:12" s="3" customFormat="1" ht="12.75" customHeight="1">
      <c r="A30" s="76">
        <v>43677</v>
      </c>
      <c r="B30" s="168">
        <v>3007</v>
      </c>
      <c r="C30" s="71">
        <v>82000</v>
      </c>
      <c r="D30" s="72"/>
      <c r="E30" s="72">
        <v>36</v>
      </c>
      <c r="F30" s="742" t="s">
        <v>1275</v>
      </c>
      <c r="G30" s="169">
        <v>551</v>
      </c>
      <c r="H30" s="75" t="s">
        <v>205</v>
      </c>
      <c r="I30" s="76">
        <v>43677</v>
      </c>
      <c r="J30" s="72">
        <f t="shared" si="0"/>
        <v>-26036</v>
      </c>
      <c r="K30" s="781"/>
      <c r="L30" s="139"/>
    </row>
    <row r="31" spans="1:12" s="3" customFormat="1" ht="12.75" customHeight="1">
      <c r="A31" s="76">
        <v>43708</v>
      </c>
      <c r="B31" s="168">
        <v>3008</v>
      </c>
      <c r="C31" s="71">
        <v>82000</v>
      </c>
      <c r="D31" s="72"/>
      <c r="E31" s="72">
        <v>379</v>
      </c>
      <c r="F31" s="742" t="s">
        <v>63</v>
      </c>
      <c r="G31" s="169">
        <v>551</v>
      </c>
      <c r="H31" s="75" t="s">
        <v>235</v>
      </c>
      <c r="I31" s="76">
        <v>43708</v>
      </c>
      <c r="J31" s="72">
        <f t="shared" si="0"/>
        <v>-26415</v>
      </c>
      <c r="K31" s="781"/>
      <c r="L31" s="139"/>
    </row>
    <row r="32" spans="1:12" s="3" customFormat="1" ht="12.75" customHeight="1">
      <c r="A32" s="76">
        <v>43708</v>
      </c>
      <c r="B32" s="168">
        <v>3008</v>
      </c>
      <c r="C32" s="71">
        <v>82000</v>
      </c>
      <c r="D32" s="72"/>
      <c r="E32" s="72">
        <v>36</v>
      </c>
      <c r="F32" s="742" t="s">
        <v>1275</v>
      </c>
      <c r="G32" s="169">
        <v>551</v>
      </c>
      <c r="H32" s="75" t="s">
        <v>235</v>
      </c>
      <c r="I32" s="76">
        <v>43708</v>
      </c>
      <c r="J32" s="72">
        <f t="shared" si="0"/>
        <v>-26451</v>
      </c>
      <c r="K32" s="781"/>
      <c r="L32" s="139"/>
    </row>
    <row r="33" spans="1:16" s="3" customFormat="1" ht="12.75" customHeight="1">
      <c r="A33" s="76">
        <v>43738</v>
      </c>
      <c r="B33" s="168">
        <v>3009</v>
      </c>
      <c r="C33" s="71">
        <v>82000</v>
      </c>
      <c r="D33" s="72"/>
      <c r="E33" s="72">
        <v>379</v>
      </c>
      <c r="F33" s="742" t="s">
        <v>63</v>
      </c>
      <c r="G33" s="169">
        <v>551</v>
      </c>
      <c r="H33" s="75" t="s">
        <v>259</v>
      </c>
      <c r="I33" s="76">
        <v>43738</v>
      </c>
      <c r="J33" s="72">
        <f t="shared" si="0"/>
        <v>-26830</v>
      </c>
      <c r="K33" s="781"/>
      <c r="L33" s="139"/>
    </row>
    <row r="34" spans="1:16" s="3" customFormat="1" ht="12.75" customHeight="1">
      <c r="A34" s="76">
        <v>43738</v>
      </c>
      <c r="B34" s="168">
        <v>3009</v>
      </c>
      <c r="C34" s="71">
        <v>82000</v>
      </c>
      <c r="D34" s="72"/>
      <c r="E34" s="72">
        <v>36</v>
      </c>
      <c r="F34" s="742" t="s">
        <v>1275</v>
      </c>
      <c r="G34" s="169">
        <v>551</v>
      </c>
      <c r="H34" s="75" t="s">
        <v>259</v>
      </c>
      <c r="I34" s="76">
        <v>43738</v>
      </c>
      <c r="J34" s="72">
        <f t="shared" si="0"/>
        <v>-26866</v>
      </c>
      <c r="K34" s="781"/>
      <c r="L34" s="139"/>
    </row>
    <row r="35" spans="1:16" s="3" customFormat="1" ht="12.75" customHeight="1">
      <c r="A35" s="76">
        <v>43769</v>
      </c>
      <c r="B35" s="168">
        <v>3010</v>
      </c>
      <c r="C35" s="71">
        <v>82000</v>
      </c>
      <c r="D35" s="72"/>
      <c r="E35" s="72">
        <v>379</v>
      </c>
      <c r="F35" s="742" t="s">
        <v>63</v>
      </c>
      <c r="G35" s="169">
        <v>551</v>
      </c>
      <c r="H35" s="75" t="s">
        <v>278</v>
      </c>
      <c r="I35" s="76">
        <v>43769</v>
      </c>
      <c r="J35" s="72">
        <f t="shared" si="0"/>
        <v>-27245</v>
      </c>
      <c r="K35" s="781"/>
      <c r="L35" s="139"/>
    </row>
    <row r="36" spans="1:16" s="3" customFormat="1" ht="12.75" customHeight="1">
      <c r="A36" s="76">
        <v>43769</v>
      </c>
      <c r="B36" s="168">
        <v>3010</v>
      </c>
      <c r="C36" s="71">
        <v>82000</v>
      </c>
      <c r="D36" s="72"/>
      <c r="E36" s="72">
        <v>36</v>
      </c>
      <c r="F36" s="742" t="s">
        <v>1275</v>
      </c>
      <c r="G36" s="169">
        <v>551</v>
      </c>
      <c r="H36" s="75" t="s">
        <v>278</v>
      </c>
      <c r="I36" s="76">
        <v>43769</v>
      </c>
      <c r="J36" s="72">
        <f t="shared" si="0"/>
        <v>-27281</v>
      </c>
      <c r="K36" s="781"/>
      <c r="L36" s="139"/>
    </row>
    <row r="37" spans="1:16" s="3" customFormat="1" ht="12.75" customHeight="1">
      <c r="A37" s="76">
        <v>43799</v>
      </c>
      <c r="B37" s="168">
        <v>3011</v>
      </c>
      <c r="C37" s="71">
        <v>82000</v>
      </c>
      <c r="D37" s="72"/>
      <c r="E37" s="72">
        <v>379</v>
      </c>
      <c r="F37" s="742" t="s">
        <v>63</v>
      </c>
      <c r="G37" s="169">
        <v>551</v>
      </c>
      <c r="H37" s="75" t="s">
        <v>303</v>
      </c>
      <c r="I37" s="76">
        <v>43799</v>
      </c>
      <c r="J37" s="72">
        <f t="shared" si="0"/>
        <v>-27660</v>
      </c>
      <c r="K37" s="781"/>
      <c r="L37" s="139"/>
    </row>
    <row r="38" spans="1:16" s="3" customFormat="1" ht="12.75" customHeight="1">
      <c r="A38" s="76">
        <v>43799</v>
      </c>
      <c r="B38" s="168">
        <v>3011</v>
      </c>
      <c r="C38" s="71">
        <v>82000</v>
      </c>
      <c r="D38" s="72"/>
      <c r="E38" s="72">
        <v>36</v>
      </c>
      <c r="F38" s="742" t="s">
        <v>1275</v>
      </c>
      <c r="G38" s="169">
        <v>551</v>
      </c>
      <c r="H38" s="75" t="s">
        <v>303</v>
      </c>
      <c r="I38" s="76">
        <v>43799</v>
      </c>
      <c r="J38" s="72">
        <f t="shared" si="0"/>
        <v>-27696</v>
      </c>
      <c r="K38" s="781"/>
      <c r="L38" s="139"/>
    </row>
    <row r="39" spans="1:16" s="3" customFormat="1" ht="12.75" customHeight="1">
      <c r="A39" s="76">
        <v>43830</v>
      </c>
      <c r="B39" s="168">
        <v>3012</v>
      </c>
      <c r="C39" s="71">
        <v>82000</v>
      </c>
      <c r="D39" s="72"/>
      <c r="E39" s="72">
        <v>381</v>
      </c>
      <c r="F39" s="742" t="s">
        <v>63</v>
      </c>
      <c r="G39" s="169">
        <v>551</v>
      </c>
      <c r="H39" s="75" t="s">
        <v>340</v>
      </c>
      <c r="I39" s="76">
        <v>43830</v>
      </c>
      <c r="J39" s="72">
        <f t="shared" si="0"/>
        <v>-28077</v>
      </c>
      <c r="K39" s="781"/>
      <c r="L39" s="139"/>
    </row>
    <row r="40" spans="1:16" s="3" customFormat="1" ht="12.75" customHeight="1">
      <c r="A40" s="76">
        <v>43830</v>
      </c>
      <c r="B40" s="168">
        <v>3012</v>
      </c>
      <c r="C40" s="71">
        <v>82000</v>
      </c>
      <c r="D40" s="72"/>
      <c r="E40" s="72">
        <v>39</v>
      </c>
      <c r="F40" s="742" t="s">
        <v>1275</v>
      </c>
      <c r="G40" s="169">
        <v>551</v>
      </c>
      <c r="H40" s="75" t="s">
        <v>340</v>
      </c>
      <c r="I40" s="76">
        <v>43830</v>
      </c>
      <c r="J40" s="72">
        <f t="shared" si="0"/>
        <v>-28116</v>
      </c>
      <c r="K40" s="781"/>
      <c r="L40" s="139"/>
    </row>
    <row r="41" spans="1:16" s="21" customFormat="1" ht="12.75" customHeight="1">
      <c r="A41" s="181"/>
      <c r="B41" s="182" t="s">
        <v>385</v>
      </c>
      <c r="C41" s="137">
        <v>82000</v>
      </c>
      <c r="D41" s="177">
        <f>SUM(D18:D40)</f>
        <v>0</v>
      </c>
      <c r="E41" s="177">
        <f>SUM(E18:E40)</f>
        <v>28116</v>
      </c>
      <c r="F41" s="764"/>
      <c r="G41" s="179"/>
      <c r="H41" s="180"/>
      <c r="I41" s="181"/>
      <c r="J41" s="174">
        <f>D41-E41</f>
        <v>-28116</v>
      </c>
      <c r="K41" s="137">
        <v>82000</v>
      </c>
      <c r="L41" s="139">
        <v>-28116</v>
      </c>
    </row>
    <row r="42" spans="1:16" s="301" customFormat="1" ht="12.75" customHeight="1">
      <c r="A42" s="188"/>
      <c r="B42" s="304"/>
      <c r="C42" s="298"/>
      <c r="D42" s="299"/>
      <c r="E42" s="299"/>
      <c r="F42" s="762"/>
      <c r="G42" s="187"/>
      <c r="H42" s="300"/>
      <c r="I42" s="188"/>
      <c r="J42" s="185"/>
      <c r="K42" s="175"/>
      <c r="L42" s="95"/>
    </row>
    <row r="43" spans="1:16" s="189" customFormat="1" ht="12.75" customHeight="1">
      <c r="A43" s="94">
        <v>112000</v>
      </c>
      <c r="B43" s="176" t="s">
        <v>561</v>
      </c>
      <c r="C43" s="199"/>
      <c r="D43" s="302"/>
      <c r="E43" s="302"/>
      <c r="F43" s="763"/>
      <c r="G43" s="179"/>
      <c r="H43" s="180"/>
      <c r="I43" s="181"/>
      <c r="J43" s="174"/>
      <c r="K43" s="175"/>
      <c r="L43" s="95"/>
    </row>
    <row r="44" spans="1:16" s="64" customFormat="1" ht="12.75" customHeight="1">
      <c r="A44" s="67">
        <v>43466</v>
      </c>
      <c r="B44" s="91">
        <v>999999</v>
      </c>
      <c r="C44" s="62">
        <v>112000</v>
      </c>
      <c r="D44" s="63">
        <v>45.99</v>
      </c>
      <c r="E44" s="63"/>
      <c r="F44" s="739" t="s">
        <v>368</v>
      </c>
      <c r="G44" s="93">
        <v>701</v>
      </c>
      <c r="H44" s="75">
        <v>999999</v>
      </c>
      <c r="I44" s="76">
        <v>43466</v>
      </c>
      <c r="J44" s="170">
        <v>45.99</v>
      </c>
      <c r="K44" s="171"/>
      <c r="L44" s="172"/>
      <c r="N44" s="65"/>
      <c r="O44" s="66"/>
      <c r="P44" s="67"/>
    </row>
    <row r="45" spans="1:16" s="64" customFormat="1" ht="12.75" customHeight="1">
      <c r="A45" s="67">
        <v>43466</v>
      </c>
      <c r="B45" s="91">
        <v>999999</v>
      </c>
      <c r="C45" s="62">
        <v>112000</v>
      </c>
      <c r="D45" s="63">
        <v>49.49</v>
      </c>
      <c r="E45" s="63"/>
      <c r="F45" s="739" t="s">
        <v>369</v>
      </c>
      <c r="G45" s="93">
        <v>701</v>
      </c>
      <c r="H45" s="75">
        <v>999999</v>
      </c>
      <c r="I45" s="76">
        <v>43466</v>
      </c>
      <c r="J45" s="170">
        <f>J44+D45-E45</f>
        <v>95.48</v>
      </c>
      <c r="K45" s="171"/>
      <c r="L45" s="172"/>
      <c r="N45" s="65"/>
      <c r="O45" s="66"/>
      <c r="P45" s="67"/>
    </row>
    <row r="46" spans="1:16" s="64" customFormat="1" ht="12.75" customHeight="1">
      <c r="A46" s="76">
        <v>43496</v>
      </c>
      <c r="B46" s="168">
        <v>3001</v>
      </c>
      <c r="C46" s="71">
        <v>112000</v>
      </c>
      <c r="D46" s="72"/>
      <c r="E46" s="72">
        <v>49.49</v>
      </c>
      <c r="F46" s="739" t="s">
        <v>61</v>
      </c>
      <c r="G46" s="169">
        <v>501</v>
      </c>
      <c r="H46" s="75" t="s">
        <v>31</v>
      </c>
      <c r="I46" s="76">
        <v>43466</v>
      </c>
      <c r="J46" s="170">
        <f>J45+D46-E46</f>
        <v>45.99</v>
      </c>
      <c r="K46" s="171"/>
      <c r="L46" s="172"/>
      <c r="N46" s="65"/>
      <c r="O46" s="66"/>
      <c r="P46" s="67"/>
    </row>
    <row r="47" spans="1:16" s="64" customFormat="1" ht="12.75" customHeight="1">
      <c r="A47" s="76">
        <v>43496</v>
      </c>
      <c r="B47" s="168">
        <v>3001</v>
      </c>
      <c r="C47" s="71">
        <v>112000</v>
      </c>
      <c r="D47" s="72"/>
      <c r="E47" s="72">
        <v>45.99</v>
      </c>
      <c r="F47" s="739" t="s">
        <v>62</v>
      </c>
      <c r="G47" s="169">
        <v>501</v>
      </c>
      <c r="H47" s="75" t="s">
        <v>31</v>
      </c>
      <c r="I47" s="76">
        <v>43466</v>
      </c>
      <c r="J47" s="170">
        <f>J46+D47-E47</f>
        <v>0</v>
      </c>
      <c r="K47" s="171"/>
      <c r="L47" s="172"/>
      <c r="N47" s="65"/>
      <c r="O47" s="66"/>
      <c r="P47" s="67"/>
    </row>
    <row r="48" spans="1:16" s="64" customFormat="1" ht="12.75" customHeight="1">
      <c r="A48" s="76">
        <v>43830</v>
      </c>
      <c r="B48" s="168">
        <v>3012</v>
      </c>
      <c r="C48" s="62">
        <v>112000</v>
      </c>
      <c r="D48" s="63">
        <v>6.85</v>
      </c>
      <c r="E48" s="63"/>
      <c r="F48" s="739" t="s">
        <v>368</v>
      </c>
      <c r="G48" s="169">
        <v>501</v>
      </c>
      <c r="H48" s="75" t="s">
        <v>340</v>
      </c>
      <c r="I48" s="76">
        <v>43830</v>
      </c>
      <c r="J48" s="170">
        <f>J47+D48-E48</f>
        <v>6.85</v>
      </c>
      <c r="K48" s="171"/>
      <c r="L48" s="172"/>
      <c r="N48" s="65"/>
      <c r="O48" s="66"/>
      <c r="P48" s="67"/>
    </row>
    <row r="49" spans="1:16" s="64" customFormat="1" ht="12.75" customHeight="1">
      <c r="A49" s="76">
        <v>43830</v>
      </c>
      <c r="B49" s="168">
        <v>3012</v>
      </c>
      <c r="C49" s="62">
        <v>112000</v>
      </c>
      <c r="D49" s="63">
        <v>56.07</v>
      </c>
      <c r="E49" s="63"/>
      <c r="F49" s="739" t="s">
        <v>369</v>
      </c>
      <c r="G49" s="169">
        <v>501</v>
      </c>
      <c r="H49" s="75" t="s">
        <v>340</v>
      </c>
      <c r="I49" s="76">
        <v>43830</v>
      </c>
      <c r="J49" s="170">
        <f>J48+D49-E49</f>
        <v>62.92</v>
      </c>
      <c r="K49" s="171"/>
      <c r="L49" s="172"/>
      <c r="N49" s="65"/>
      <c r="O49" s="66"/>
      <c r="P49" s="67"/>
    </row>
    <row r="50" spans="1:16" s="21" customFormat="1" ht="12.75" customHeight="1">
      <c r="A50" s="181"/>
      <c r="B50" s="182" t="s">
        <v>385</v>
      </c>
      <c r="C50" s="137">
        <v>112000</v>
      </c>
      <c r="D50" s="177">
        <f>SUM(D44:D49)</f>
        <v>158.4</v>
      </c>
      <c r="E50" s="177">
        <f>SUM(E44:E49)</f>
        <v>95.48</v>
      </c>
      <c r="F50" s="764"/>
      <c r="G50" s="179"/>
      <c r="H50" s="180"/>
      <c r="I50" s="181"/>
      <c r="J50" s="174">
        <f>D50-E50</f>
        <v>62.92</v>
      </c>
      <c r="K50" s="137">
        <v>112000</v>
      </c>
      <c r="L50" s="139">
        <v>62.92</v>
      </c>
    </row>
    <row r="51" spans="1:16" s="21" customFormat="1" ht="12.75" customHeight="1">
      <c r="A51" s="181"/>
      <c r="B51" s="182"/>
      <c r="C51" s="137"/>
      <c r="D51" s="177"/>
      <c r="E51" s="177"/>
      <c r="F51" s="764"/>
      <c r="G51" s="179"/>
      <c r="H51" s="180"/>
      <c r="I51" s="181"/>
      <c r="J51" s="174"/>
      <c r="K51" s="137"/>
      <c r="L51" s="139"/>
    </row>
    <row r="52" spans="1:16" s="5" customFormat="1" ht="12.75" customHeight="1">
      <c r="A52" s="94">
        <v>211000</v>
      </c>
      <c r="B52" s="176" t="s">
        <v>562</v>
      </c>
      <c r="C52" s="199"/>
      <c r="D52" s="177"/>
      <c r="E52" s="177"/>
      <c r="F52" s="764"/>
      <c r="G52" s="179"/>
      <c r="H52" s="180"/>
      <c r="I52" s="181"/>
      <c r="J52" s="174"/>
      <c r="K52" s="781"/>
      <c r="L52" s="139"/>
    </row>
    <row r="53" spans="1:16" s="96" customFormat="1" ht="12.75" customHeight="1">
      <c r="A53" s="67">
        <v>43466</v>
      </c>
      <c r="B53" s="91">
        <v>999999</v>
      </c>
      <c r="C53" s="83">
        <v>211000</v>
      </c>
      <c r="D53" s="303">
        <v>2874.58</v>
      </c>
      <c r="E53" s="79"/>
      <c r="F53" s="740" t="s">
        <v>373</v>
      </c>
      <c r="G53" s="93">
        <v>701</v>
      </c>
      <c r="H53" s="75">
        <v>999999</v>
      </c>
      <c r="I53" s="76">
        <v>43466</v>
      </c>
      <c r="J53" s="170">
        <v>2874.58</v>
      </c>
      <c r="K53" s="175"/>
      <c r="L53" s="95"/>
    </row>
    <row r="54" spans="1:16" s="3" customFormat="1" ht="12.75" customHeight="1">
      <c r="A54" s="76">
        <v>43496</v>
      </c>
      <c r="B54" s="91">
        <v>211001</v>
      </c>
      <c r="C54" s="71">
        <v>211000</v>
      </c>
      <c r="D54" s="72">
        <v>2682.16</v>
      </c>
      <c r="E54" s="72"/>
      <c r="F54" s="741" t="s">
        <v>28</v>
      </c>
      <c r="G54" s="169">
        <v>211</v>
      </c>
      <c r="H54" s="75" t="s">
        <v>34</v>
      </c>
      <c r="I54" s="76">
        <v>43496</v>
      </c>
      <c r="J54" s="170">
        <f t="shared" ref="J54:J77" si="1">J53+D54-E54</f>
        <v>5556.74</v>
      </c>
      <c r="K54" s="781"/>
      <c r="L54" s="139"/>
    </row>
    <row r="55" spans="1:16" s="3" customFormat="1" ht="12.75" customHeight="1">
      <c r="A55" s="76">
        <v>43496</v>
      </c>
      <c r="B55" s="91">
        <v>211001</v>
      </c>
      <c r="C55" s="71">
        <v>211000</v>
      </c>
      <c r="D55" s="72"/>
      <c r="E55" s="72">
        <v>2259.6</v>
      </c>
      <c r="F55" s="741" t="s">
        <v>28</v>
      </c>
      <c r="G55" s="169">
        <v>211</v>
      </c>
      <c r="H55" s="75" t="s">
        <v>34</v>
      </c>
      <c r="I55" s="76">
        <v>43496</v>
      </c>
      <c r="J55" s="170">
        <f t="shared" si="1"/>
        <v>3297.14</v>
      </c>
      <c r="K55" s="781"/>
      <c r="L55" s="139"/>
    </row>
    <row r="56" spans="1:16" s="3" customFormat="1" ht="12.75" customHeight="1">
      <c r="A56" s="76">
        <v>43524</v>
      </c>
      <c r="B56" s="91">
        <v>211002</v>
      </c>
      <c r="C56" s="71">
        <v>211000</v>
      </c>
      <c r="D56" s="72">
        <v>1185.4000000000001</v>
      </c>
      <c r="E56" s="72"/>
      <c r="F56" s="741" t="s">
        <v>28</v>
      </c>
      <c r="G56" s="169">
        <v>211</v>
      </c>
      <c r="H56" s="75" t="s">
        <v>36</v>
      </c>
      <c r="I56" s="76">
        <v>43524</v>
      </c>
      <c r="J56" s="170">
        <f t="shared" si="1"/>
        <v>4482.54</v>
      </c>
      <c r="K56" s="781"/>
      <c r="L56" s="139"/>
    </row>
    <row r="57" spans="1:16" s="3" customFormat="1" ht="12.75" customHeight="1">
      <c r="A57" s="76">
        <v>43524</v>
      </c>
      <c r="B57" s="91">
        <v>211002</v>
      </c>
      <c r="C57" s="71">
        <v>211000</v>
      </c>
      <c r="D57" s="72"/>
      <c r="E57" s="72">
        <v>1890.19</v>
      </c>
      <c r="F57" s="741" t="s">
        <v>28</v>
      </c>
      <c r="G57" s="169">
        <v>211</v>
      </c>
      <c r="H57" s="75" t="s">
        <v>36</v>
      </c>
      <c r="I57" s="76">
        <v>43524</v>
      </c>
      <c r="J57" s="170">
        <f t="shared" si="1"/>
        <v>2592.35</v>
      </c>
      <c r="K57" s="781"/>
      <c r="L57" s="139"/>
    </row>
    <row r="58" spans="1:16" s="3" customFormat="1" ht="12.75" customHeight="1">
      <c r="A58" s="76">
        <v>43555</v>
      </c>
      <c r="B58" s="91">
        <v>211003</v>
      </c>
      <c r="C58" s="71">
        <v>211000</v>
      </c>
      <c r="D58" s="72">
        <v>3602.9</v>
      </c>
      <c r="E58" s="72"/>
      <c r="F58" s="741" t="s">
        <v>28</v>
      </c>
      <c r="G58" s="169">
        <v>211</v>
      </c>
      <c r="H58" s="75" t="s">
        <v>37</v>
      </c>
      <c r="I58" s="76">
        <v>43555</v>
      </c>
      <c r="J58" s="170">
        <f t="shared" si="1"/>
        <v>6195.25</v>
      </c>
      <c r="K58" s="781"/>
      <c r="L58" s="139"/>
    </row>
    <row r="59" spans="1:16" s="3" customFormat="1" ht="12.75" customHeight="1">
      <c r="A59" s="76">
        <v>43555</v>
      </c>
      <c r="B59" s="91">
        <v>211003</v>
      </c>
      <c r="C59" s="71">
        <v>211000</v>
      </c>
      <c r="D59" s="72"/>
      <c r="E59" s="72">
        <v>1989.36</v>
      </c>
      <c r="F59" s="741" t="s">
        <v>28</v>
      </c>
      <c r="G59" s="169">
        <v>211</v>
      </c>
      <c r="H59" s="75" t="s">
        <v>37</v>
      </c>
      <c r="I59" s="76">
        <v>43555</v>
      </c>
      <c r="J59" s="170">
        <f t="shared" si="1"/>
        <v>4205.8900000000003</v>
      </c>
      <c r="K59" s="781"/>
      <c r="L59" s="139"/>
    </row>
    <row r="60" spans="1:16" s="96" customFormat="1" ht="12.75" customHeight="1">
      <c r="A60" s="76">
        <v>43585</v>
      </c>
      <c r="B60" s="91">
        <v>211004</v>
      </c>
      <c r="C60" s="71">
        <v>211000</v>
      </c>
      <c r="D60" s="72">
        <v>220.8</v>
      </c>
      <c r="E60" s="72"/>
      <c r="F60" s="741" t="s">
        <v>28</v>
      </c>
      <c r="G60" s="169">
        <v>211</v>
      </c>
      <c r="H60" s="75" t="s">
        <v>38</v>
      </c>
      <c r="I60" s="67">
        <v>43585</v>
      </c>
      <c r="J60" s="170">
        <f t="shared" si="1"/>
        <v>4426.6900000000005</v>
      </c>
      <c r="K60" s="175"/>
      <c r="L60" s="95"/>
    </row>
    <row r="61" spans="1:16" s="96" customFormat="1" ht="12.75" customHeight="1">
      <c r="A61" s="76">
        <v>43585</v>
      </c>
      <c r="B61" s="91">
        <v>211004</v>
      </c>
      <c r="C61" s="71">
        <v>211000</v>
      </c>
      <c r="D61" s="72"/>
      <c r="E61" s="72">
        <v>1449.96</v>
      </c>
      <c r="F61" s="741" t="s">
        <v>28</v>
      </c>
      <c r="G61" s="169">
        <v>211</v>
      </c>
      <c r="H61" s="75" t="s">
        <v>38</v>
      </c>
      <c r="I61" s="67">
        <v>43585</v>
      </c>
      <c r="J61" s="170">
        <f t="shared" si="1"/>
        <v>2976.7300000000005</v>
      </c>
      <c r="K61" s="175"/>
      <c r="L61" s="95"/>
    </row>
    <row r="62" spans="1:16" s="80" customFormat="1" ht="12.75" customHeight="1">
      <c r="A62" s="76">
        <v>43616</v>
      </c>
      <c r="B62" s="91">
        <v>211005</v>
      </c>
      <c r="C62" s="71">
        <v>211000</v>
      </c>
      <c r="D62" s="72">
        <v>2910.62</v>
      </c>
      <c r="E62" s="72"/>
      <c r="F62" s="741" t="s">
        <v>28</v>
      </c>
      <c r="G62" s="169">
        <v>211</v>
      </c>
      <c r="H62" s="75" t="s">
        <v>40</v>
      </c>
      <c r="I62" s="67">
        <v>43616</v>
      </c>
      <c r="J62" s="170">
        <f t="shared" si="1"/>
        <v>5887.35</v>
      </c>
      <c r="K62" s="305"/>
      <c r="L62" s="305"/>
    </row>
    <row r="63" spans="1:16" s="96" customFormat="1" ht="12.75" customHeight="1">
      <c r="A63" s="76">
        <v>43616</v>
      </c>
      <c r="B63" s="91">
        <v>211005</v>
      </c>
      <c r="C63" s="71">
        <v>211000</v>
      </c>
      <c r="D63" s="72"/>
      <c r="E63" s="72">
        <v>2198.19</v>
      </c>
      <c r="F63" s="741" t="s">
        <v>28</v>
      </c>
      <c r="G63" s="169">
        <v>211</v>
      </c>
      <c r="H63" s="75" t="s">
        <v>40</v>
      </c>
      <c r="I63" s="67">
        <v>43616</v>
      </c>
      <c r="J63" s="170">
        <f t="shared" si="1"/>
        <v>3689.1600000000003</v>
      </c>
      <c r="K63" s="175"/>
      <c r="L63" s="95"/>
    </row>
    <row r="64" spans="1:16" s="96" customFormat="1" ht="12.75" customHeight="1">
      <c r="A64" s="76">
        <v>43646</v>
      </c>
      <c r="B64" s="91">
        <v>211006</v>
      </c>
      <c r="C64" s="71">
        <v>211000</v>
      </c>
      <c r="D64" s="72">
        <v>1300</v>
      </c>
      <c r="E64" s="72"/>
      <c r="F64" s="741" t="s">
        <v>28</v>
      </c>
      <c r="G64" s="169">
        <v>211</v>
      </c>
      <c r="H64" s="75" t="s">
        <v>42</v>
      </c>
      <c r="I64" s="76">
        <v>43646</v>
      </c>
      <c r="J64" s="170">
        <f t="shared" si="1"/>
        <v>4989.16</v>
      </c>
      <c r="K64" s="175"/>
      <c r="L64" s="95"/>
    </row>
    <row r="65" spans="1:13" s="96" customFormat="1" ht="12.75" customHeight="1">
      <c r="A65" s="76">
        <v>43646</v>
      </c>
      <c r="B65" s="91">
        <v>211006</v>
      </c>
      <c r="C65" s="71">
        <v>211000</v>
      </c>
      <c r="D65" s="72"/>
      <c r="E65" s="72">
        <v>1837</v>
      </c>
      <c r="F65" s="741" t="s">
        <v>28</v>
      </c>
      <c r="G65" s="169">
        <v>211</v>
      </c>
      <c r="H65" s="75" t="s">
        <v>42</v>
      </c>
      <c r="I65" s="76">
        <v>43646</v>
      </c>
      <c r="J65" s="170">
        <f t="shared" si="1"/>
        <v>3152.16</v>
      </c>
      <c r="K65" s="175"/>
      <c r="L65" s="95"/>
    </row>
    <row r="66" spans="1:13" s="96" customFormat="1" ht="12.75" customHeight="1">
      <c r="A66" s="76">
        <v>43677</v>
      </c>
      <c r="B66" s="91">
        <v>211007</v>
      </c>
      <c r="C66" s="71">
        <v>211000</v>
      </c>
      <c r="D66" s="72">
        <v>579.29</v>
      </c>
      <c r="E66" s="72"/>
      <c r="F66" s="741" t="s">
        <v>28</v>
      </c>
      <c r="G66" s="169">
        <v>211</v>
      </c>
      <c r="H66" s="75" t="s">
        <v>43</v>
      </c>
      <c r="I66" s="76">
        <v>43677</v>
      </c>
      <c r="J66" s="170">
        <f t="shared" si="1"/>
        <v>3731.45</v>
      </c>
      <c r="K66" s="175"/>
      <c r="L66" s="95"/>
    </row>
    <row r="67" spans="1:13" s="96" customFormat="1" ht="12.75" customHeight="1">
      <c r="A67" s="76">
        <v>43677</v>
      </c>
      <c r="B67" s="91">
        <v>211007</v>
      </c>
      <c r="C67" s="71">
        <v>211000</v>
      </c>
      <c r="D67" s="72"/>
      <c r="E67" s="72">
        <v>2489.4299999999998</v>
      </c>
      <c r="F67" s="741" t="s">
        <v>28</v>
      </c>
      <c r="G67" s="169">
        <v>211</v>
      </c>
      <c r="H67" s="75" t="s">
        <v>43</v>
      </c>
      <c r="I67" s="76">
        <v>43677</v>
      </c>
      <c r="J67" s="170">
        <f t="shared" si="1"/>
        <v>1242.02</v>
      </c>
      <c r="K67" s="175"/>
      <c r="L67" s="95"/>
    </row>
    <row r="68" spans="1:13" s="96" customFormat="1" ht="12.75" customHeight="1">
      <c r="A68" s="76">
        <v>43708</v>
      </c>
      <c r="B68" s="91">
        <v>211008</v>
      </c>
      <c r="C68" s="71">
        <v>211000</v>
      </c>
      <c r="D68" s="72">
        <v>188.94</v>
      </c>
      <c r="E68" s="72"/>
      <c r="F68" s="741" t="s">
        <v>28</v>
      </c>
      <c r="G68" s="169">
        <v>211</v>
      </c>
      <c r="H68" s="75" t="s">
        <v>44</v>
      </c>
      <c r="I68" s="76">
        <v>43708</v>
      </c>
      <c r="J68" s="170">
        <f t="shared" si="1"/>
        <v>1430.96</v>
      </c>
      <c r="K68" s="175"/>
      <c r="L68" s="95"/>
    </row>
    <row r="69" spans="1:13" s="96" customFormat="1" ht="12.75" customHeight="1">
      <c r="A69" s="76">
        <v>43708</v>
      </c>
      <c r="B69" s="91">
        <v>211008</v>
      </c>
      <c r="C69" s="71">
        <v>211000</v>
      </c>
      <c r="D69" s="72"/>
      <c r="E69" s="72">
        <v>1427.74</v>
      </c>
      <c r="F69" s="741" t="s">
        <v>28</v>
      </c>
      <c r="G69" s="169">
        <v>211</v>
      </c>
      <c r="H69" s="75" t="s">
        <v>44</v>
      </c>
      <c r="I69" s="76">
        <v>43708</v>
      </c>
      <c r="J69" s="170">
        <f t="shared" si="1"/>
        <v>3.2200000000000273</v>
      </c>
      <c r="K69" s="175"/>
      <c r="L69" s="95"/>
    </row>
    <row r="70" spans="1:13" s="96" customFormat="1" ht="12.75" customHeight="1">
      <c r="A70" s="76">
        <v>43738</v>
      </c>
      <c r="B70" s="91">
        <v>211009</v>
      </c>
      <c r="C70" s="71">
        <v>211000</v>
      </c>
      <c r="D70" s="72">
        <v>5577.84</v>
      </c>
      <c r="E70" s="72"/>
      <c r="F70" s="741" t="s">
        <v>28</v>
      </c>
      <c r="G70" s="169">
        <v>211</v>
      </c>
      <c r="H70" s="75" t="s">
        <v>260</v>
      </c>
      <c r="I70" s="67">
        <v>43738</v>
      </c>
      <c r="J70" s="170">
        <f t="shared" si="1"/>
        <v>5581.06</v>
      </c>
      <c r="K70" s="175"/>
      <c r="L70" s="95"/>
    </row>
    <row r="71" spans="1:13" s="96" customFormat="1" ht="12.75" customHeight="1">
      <c r="A71" s="76">
        <v>43738</v>
      </c>
      <c r="B71" s="91">
        <v>211009</v>
      </c>
      <c r="C71" s="71">
        <v>211000</v>
      </c>
      <c r="D71" s="72"/>
      <c r="E71" s="72">
        <v>2136.21</v>
      </c>
      <c r="F71" s="741" t="s">
        <v>28</v>
      </c>
      <c r="G71" s="169">
        <v>211</v>
      </c>
      <c r="H71" s="75" t="s">
        <v>260</v>
      </c>
      <c r="I71" s="76">
        <v>43738</v>
      </c>
      <c r="J71" s="170">
        <f t="shared" si="1"/>
        <v>3444.8500000000004</v>
      </c>
      <c r="K71" s="175"/>
      <c r="L71" s="95"/>
    </row>
    <row r="72" spans="1:13" s="96" customFormat="1" ht="12.75" customHeight="1">
      <c r="A72" s="76">
        <v>43769</v>
      </c>
      <c r="B72" s="91">
        <v>211010</v>
      </c>
      <c r="C72" s="71">
        <v>211000</v>
      </c>
      <c r="D72" s="72">
        <v>50.62</v>
      </c>
      <c r="E72" s="72"/>
      <c r="F72" s="741" t="s">
        <v>28</v>
      </c>
      <c r="G72" s="169">
        <v>211</v>
      </c>
      <c r="H72" s="75" t="s">
        <v>279</v>
      </c>
      <c r="I72" s="76">
        <v>43769</v>
      </c>
      <c r="J72" s="170">
        <f t="shared" si="1"/>
        <v>3495.4700000000003</v>
      </c>
      <c r="K72" s="175"/>
      <c r="L72" s="95"/>
    </row>
    <row r="73" spans="1:13" s="96" customFormat="1" ht="12.75" customHeight="1">
      <c r="A73" s="76">
        <v>43769</v>
      </c>
      <c r="B73" s="91">
        <v>211010</v>
      </c>
      <c r="C73" s="71">
        <v>211000</v>
      </c>
      <c r="D73" s="79"/>
      <c r="E73" s="63">
        <v>1882.84</v>
      </c>
      <c r="F73" s="741" t="s">
        <v>28</v>
      </c>
      <c r="G73" s="169">
        <v>211</v>
      </c>
      <c r="H73" s="75" t="s">
        <v>279</v>
      </c>
      <c r="I73" s="76">
        <v>43769</v>
      </c>
      <c r="J73" s="170">
        <f t="shared" si="1"/>
        <v>1612.6300000000003</v>
      </c>
      <c r="K73" s="175"/>
      <c r="L73" s="95"/>
    </row>
    <row r="74" spans="1:13" s="96" customFormat="1" ht="12.75" customHeight="1">
      <c r="A74" s="76">
        <v>43799</v>
      </c>
      <c r="B74" s="91">
        <v>211011</v>
      </c>
      <c r="C74" s="71">
        <v>211000</v>
      </c>
      <c r="D74" s="72">
        <v>280</v>
      </c>
      <c r="E74" s="72"/>
      <c r="F74" s="741" t="s">
        <v>28</v>
      </c>
      <c r="G74" s="169">
        <v>211</v>
      </c>
      <c r="H74" s="75" t="s">
        <v>48</v>
      </c>
      <c r="I74" s="76">
        <v>43799</v>
      </c>
      <c r="J74" s="170">
        <f t="shared" si="1"/>
        <v>1892.6300000000003</v>
      </c>
      <c r="K74" s="175"/>
      <c r="L74" s="95"/>
    </row>
    <row r="75" spans="1:13" s="96" customFormat="1" ht="12.75" customHeight="1">
      <c r="A75" s="76">
        <v>43799</v>
      </c>
      <c r="B75" s="91">
        <v>211011</v>
      </c>
      <c r="C75" s="71">
        <v>211000</v>
      </c>
      <c r="D75" s="79"/>
      <c r="E75" s="63">
        <v>1396.38</v>
      </c>
      <c r="F75" s="741" t="s">
        <v>28</v>
      </c>
      <c r="G75" s="169">
        <v>211</v>
      </c>
      <c r="H75" s="75" t="s">
        <v>48</v>
      </c>
      <c r="I75" s="76">
        <v>43799</v>
      </c>
      <c r="J75" s="170">
        <f t="shared" si="1"/>
        <v>496.25000000000023</v>
      </c>
      <c r="K75" s="175"/>
      <c r="L75" s="95"/>
    </row>
    <row r="76" spans="1:13" s="96" customFormat="1" ht="12.75" customHeight="1">
      <c r="A76" s="76">
        <v>43830</v>
      </c>
      <c r="B76" s="91">
        <v>211012</v>
      </c>
      <c r="C76" s="71">
        <v>211000</v>
      </c>
      <c r="D76" s="72">
        <v>11158.94</v>
      </c>
      <c r="E76" s="72"/>
      <c r="F76" s="741" t="s">
        <v>28</v>
      </c>
      <c r="G76" s="169">
        <v>211</v>
      </c>
      <c r="H76" s="75" t="s">
        <v>49</v>
      </c>
      <c r="I76" s="76">
        <v>43830</v>
      </c>
      <c r="J76" s="170">
        <f t="shared" si="1"/>
        <v>11655.19</v>
      </c>
      <c r="K76" s="175"/>
      <c r="L76" s="95"/>
    </row>
    <row r="77" spans="1:13" s="96" customFormat="1" ht="12.75" customHeight="1">
      <c r="A77" s="586">
        <v>43830</v>
      </c>
      <c r="B77" s="91">
        <v>211012</v>
      </c>
      <c r="C77" s="197">
        <v>211000</v>
      </c>
      <c r="D77" s="283"/>
      <c r="E77" s="283">
        <v>8997.3799999999992</v>
      </c>
      <c r="F77" s="765" t="s">
        <v>28</v>
      </c>
      <c r="G77" s="614">
        <v>211</v>
      </c>
      <c r="H77" s="613" t="s">
        <v>49</v>
      </c>
      <c r="I77" s="586">
        <v>43830</v>
      </c>
      <c r="J77" s="170">
        <f t="shared" si="1"/>
        <v>2657.8100000000013</v>
      </c>
      <c r="K77" s="175"/>
      <c r="L77" s="95"/>
    </row>
    <row r="78" spans="1:13" s="21" customFormat="1" ht="12.75" customHeight="1">
      <c r="A78" s="181"/>
      <c r="B78" s="182" t="s">
        <v>385</v>
      </c>
      <c r="C78" s="199">
        <v>211000</v>
      </c>
      <c r="D78" s="177">
        <f>SUM(D53:D77)</f>
        <v>32612.089999999997</v>
      </c>
      <c r="E78" s="177">
        <f>SUM(E53:E77)</f>
        <v>29954.28</v>
      </c>
      <c r="F78" s="764"/>
      <c r="G78" s="179"/>
      <c r="H78" s="180"/>
      <c r="I78" s="181"/>
      <c r="J78" s="174">
        <f>D78-E78</f>
        <v>2657.8099999999977</v>
      </c>
      <c r="K78" s="781">
        <v>211000</v>
      </c>
      <c r="L78" s="139">
        <v>2657.81</v>
      </c>
      <c r="M78" s="306"/>
    </row>
    <row r="79" spans="1:13" s="5" customFormat="1" ht="12.75" customHeight="1">
      <c r="A79" s="94">
        <v>213000</v>
      </c>
      <c r="B79" s="176" t="s">
        <v>563</v>
      </c>
      <c r="C79" s="199"/>
      <c r="D79" s="177"/>
      <c r="E79" s="177"/>
      <c r="F79" s="764"/>
      <c r="G79" s="179"/>
      <c r="H79" s="180"/>
      <c r="I79" s="181"/>
      <c r="J79" s="174"/>
      <c r="K79" s="781"/>
      <c r="L79" s="139"/>
    </row>
    <row r="80" spans="1:13" s="3" customFormat="1" ht="12.75" customHeight="1">
      <c r="A80" s="67"/>
      <c r="B80" s="91"/>
      <c r="C80" s="83"/>
      <c r="D80" s="303"/>
      <c r="E80" s="79"/>
      <c r="F80" s="740"/>
      <c r="G80" s="93"/>
      <c r="H80" s="75"/>
      <c r="I80" s="76"/>
      <c r="J80" s="170">
        <f>J79+D80-E80</f>
        <v>0</v>
      </c>
      <c r="K80" s="781"/>
      <c r="L80" s="139"/>
    </row>
    <row r="81" spans="1:12" s="3" customFormat="1" ht="12.75" customHeight="1">
      <c r="A81" s="76"/>
      <c r="B81" s="168"/>
      <c r="C81" s="83"/>
      <c r="D81" s="303"/>
      <c r="E81" s="79"/>
      <c r="F81" s="740"/>
      <c r="G81" s="93"/>
      <c r="H81" s="75"/>
      <c r="I81" s="76"/>
      <c r="J81" s="170">
        <f>J80+D81-E81</f>
        <v>0</v>
      </c>
      <c r="K81" s="781"/>
      <c r="L81" s="139"/>
    </row>
    <row r="82" spans="1:12" s="21" customFormat="1" ht="12.75" customHeight="1">
      <c r="A82" s="181"/>
      <c r="B82" s="182" t="s">
        <v>385</v>
      </c>
      <c r="C82" s="199">
        <v>213000</v>
      </c>
      <c r="D82" s="177">
        <f>SUM(D80:D81)</f>
        <v>0</v>
      </c>
      <c r="E82" s="177">
        <f>SUM(E80:E81)</f>
        <v>0</v>
      </c>
      <c r="F82" s="764"/>
      <c r="G82" s="179"/>
      <c r="H82" s="180"/>
      <c r="I82" s="181"/>
      <c r="J82" s="174">
        <f>D82-E82</f>
        <v>0</v>
      </c>
      <c r="K82" s="781">
        <v>213000</v>
      </c>
      <c r="L82" s="139">
        <v>0</v>
      </c>
    </row>
    <row r="83" spans="1:12" s="21" customFormat="1" ht="12.75" customHeight="1">
      <c r="A83" s="181"/>
      <c r="B83" s="182"/>
      <c r="C83" s="199"/>
      <c r="D83" s="177"/>
      <c r="E83" s="177"/>
      <c r="F83" s="764"/>
      <c r="G83" s="179"/>
      <c r="H83" s="180"/>
      <c r="I83" s="181"/>
      <c r="J83" s="174"/>
      <c r="K83" s="781"/>
      <c r="L83" s="139"/>
    </row>
    <row r="84" spans="1:12" s="5" customFormat="1" ht="12.75" customHeight="1">
      <c r="A84" s="94">
        <v>213100</v>
      </c>
      <c r="B84" s="176" t="s">
        <v>564</v>
      </c>
      <c r="C84" s="199"/>
      <c r="D84" s="177"/>
      <c r="E84" s="177"/>
      <c r="F84" s="764"/>
      <c r="G84" s="179"/>
      <c r="H84" s="180"/>
      <c r="I84" s="181"/>
      <c r="J84" s="174"/>
      <c r="K84" s="781"/>
      <c r="L84" s="139"/>
    </row>
    <row r="85" spans="1:12" s="96" customFormat="1" ht="12.75" customHeight="1">
      <c r="A85" s="67">
        <v>43466</v>
      </c>
      <c r="B85" s="91">
        <v>999999</v>
      </c>
      <c r="C85" s="83">
        <v>213100</v>
      </c>
      <c r="D85" s="303">
        <v>32</v>
      </c>
      <c r="E85" s="79"/>
      <c r="F85" s="740" t="s">
        <v>373</v>
      </c>
      <c r="G85" s="93">
        <v>701</v>
      </c>
      <c r="H85" s="75">
        <v>999999</v>
      </c>
      <c r="I85" s="76">
        <v>43466</v>
      </c>
      <c r="J85" s="170">
        <v>32</v>
      </c>
      <c r="K85" s="175"/>
      <c r="L85" s="95"/>
    </row>
    <row r="86" spans="1:12" s="3" customFormat="1" ht="12.75" customHeight="1">
      <c r="A86" s="76">
        <v>43496</v>
      </c>
      <c r="B86" s="91">
        <v>211001</v>
      </c>
      <c r="C86" s="71">
        <v>213100</v>
      </c>
      <c r="D86" s="79"/>
      <c r="E86" s="72">
        <v>7.08</v>
      </c>
      <c r="F86" s="602" t="s">
        <v>72</v>
      </c>
      <c r="G86" s="169">
        <v>211</v>
      </c>
      <c r="H86" s="75" t="s">
        <v>1176</v>
      </c>
      <c r="I86" s="67">
        <v>43467</v>
      </c>
      <c r="J86" s="170">
        <f>J85+D86-E86</f>
        <v>24.92</v>
      </c>
      <c r="K86" s="781"/>
      <c r="L86" s="139"/>
    </row>
    <row r="87" spans="1:12" s="3" customFormat="1" ht="12.75" customHeight="1">
      <c r="A87" s="76">
        <v>43496</v>
      </c>
      <c r="B87" s="91">
        <v>211001</v>
      </c>
      <c r="C87" s="71">
        <v>213100</v>
      </c>
      <c r="D87" s="79"/>
      <c r="E87" s="72">
        <v>7.08</v>
      </c>
      <c r="F87" s="602" t="s">
        <v>1172</v>
      </c>
      <c r="G87" s="169">
        <v>211</v>
      </c>
      <c r="H87" s="75" t="s">
        <v>73</v>
      </c>
      <c r="I87" s="67">
        <v>43467</v>
      </c>
      <c r="J87" s="170">
        <f t="shared" ref="J87:J128" si="2">J86+D87-E87</f>
        <v>17.840000000000003</v>
      </c>
      <c r="K87" s="781"/>
      <c r="L87" s="139"/>
    </row>
    <row r="88" spans="1:12" s="3" customFormat="1" ht="12.75" customHeight="1">
      <c r="A88" s="76">
        <v>43496</v>
      </c>
      <c r="B88" s="168">
        <v>3001</v>
      </c>
      <c r="C88" s="105">
        <v>213100</v>
      </c>
      <c r="D88" s="79"/>
      <c r="E88" s="79">
        <v>17.600000000000001</v>
      </c>
      <c r="F88" s="757" t="s">
        <v>87</v>
      </c>
      <c r="G88" s="93">
        <v>527</v>
      </c>
      <c r="H88" s="75" t="s">
        <v>300</v>
      </c>
      <c r="I88" s="76">
        <v>43467</v>
      </c>
      <c r="J88" s="170">
        <f t="shared" si="2"/>
        <v>0.24000000000000199</v>
      </c>
      <c r="K88" s="781"/>
      <c r="L88" s="139"/>
    </row>
    <row r="89" spans="1:12" s="3" customFormat="1" ht="12.75" customHeight="1">
      <c r="A89" s="76">
        <v>43496</v>
      </c>
      <c r="B89" s="168">
        <v>3001</v>
      </c>
      <c r="C89" s="105">
        <v>213100</v>
      </c>
      <c r="D89" s="79"/>
      <c r="E89" s="79">
        <v>0.24</v>
      </c>
      <c r="F89" s="757" t="s">
        <v>88</v>
      </c>
      <c r="G89" s="93">
        <v>472</v>
      </c>
      <c r="H89" s="75" t="s">
        <v>300</v>
      </c>
      <c r="I89" s="76">
        <v>43467</v>
      </c>
      <c r="J89" s="170">
        <f t="shared" si="2"/>
        <v>1.9984014443252818E-15</v>
      </c>
      <c r="K89" s="781"/>
      <c r="L89" s="139"/>
    </row>
    <row r="90" spans="1:12" s="3" customFormat="1" ht="12.75" customHeight="1">
      <c r="A90" s="76">
        <v>43524</v>
      </c>
      <c r="B90" s="168">
        <v>192013</v>
      </c>
      <c r="C90" s="71">
        <v>213100</v>
      </c>
      <c r="D90" s="72">
        <v>400</v>
      </c>
      <c r="E90" s="72"/>
      <c r="F90" s="740" t="s">
        <v>974</v>
      </c>
      <c r="G90" s="93">
        <v>321</v>
      </c>
      <c r="H90" s="75" t="s">
        <v>898</v>
      </c>
      <c r="I90" s="76">
        <v>43529</v>
      </c>
      <c r="J90" s="170">
        <f t="shared" si="2"/>
        <v>400</v>
      </c>
      <c r="K90" s="781"/>
      <c r="L90" s="139"/>
    </row>
    <row r="91" spans="1:12" s="3" customFormat="1" ht="12" customHeight="1">
      <c r="A91" s="76">
        <v>43524</v>
      </c>
      <c r="B91" s="91">
        <v>211002</v>
      </c>
      <c r="C91" s="71">
        <v>213100</v>
      </c>
      <c r="D91" s="79"/>
      <c r="E91" s="308">
        <v>17.7</v>
      </c>
      <c r="F91" s="602" t="s">
        <v>72</v>
      </c>
      <c r="G91" s="169">
        <v>211</v>
      </c>
      <c r="H91" s="75" t="s">
        <v>108</v>
      </c>
      <c r="I91" s="67">
        <v>43511</v>
      </c>
      <c r="J91" s="170">
        <f t="shared" si="2"/>
        <v>382.3</v>
      </c>
      <c r="K91" s="781"/>
      <c r="L91" s="139"/>
    </row>
    <row r="92" spans="1:12" s="3" customFormat="1" ht="12" customHeight="1">
      <c r="A92" s="76">
        <v>43524</v>
      </c>
      <c r="B92" s="91">
        <v>211002</v>
      </c>
      <c r="C92" s="71">
        <v>213100</v>
      </c>
      <c r="D92" s="79"/>
      <c r="E92" s="308">
        <v>17.7</v>
      </c>
      <c r="F92" s="602" t="s">
        <v>74</v>
      </c>
      <c r="G92" s="169">
        <v>211</v>
      </c>
      <c r="H92" s="75" t="s">
        <v>108</v>
      </c>
      <c r="I92" s="67">
        <v>43511</v>
      </c>
      <c r="J92" s="170">
        <f t="shared" si="2"/>
        <v>364.6</v>
      </c>
      <c r="K92" s="781"/>
      <c r="L92" s="139"/>
    </row>
    <row r="93" spans="1:12" s="3" customFormat="1" ht="12" customHeight="1">
      <c r="A93" s="76">
        <v>43524</v>
      </c>
      <c r="B93" s="168">
        <v>3002</v>
      </c>
      <c r="C93" s="105">
        <v>213100</v>
      </c>
      <c r="D93" s="79"/>
      <c r="E93" s="79">
        <v>44</v>
      </c>
      <c r="F93" s="757" t="s">
        <v>87</v>
      </c>
      <c r="G93" s="93">
        <v>527</v>
      </c>
      <c r="H93" s="75" t="s">
        <v>898</v>
      </c>
      <c r="I93" s="76">
        <v>43511</v>
      </c>
      <c r="J93" s="170">
        <f t="shared" si="2"/>
        <v>320.60000000000002</v>
      </c>
      <c r="K93" s="781"/>
      <c r="L93" s="139"/>
    </row>
    <row r="94" spans="1:12" s="3" customFormat="1" ht="12" customHeight="1">
      <c r="A94" s="76">
        <v>43524</v>
      </c>
      <c r="B94" s="168">
        <v>3002</v>
      </c>
      <c r="C94" s="105">
        <v>213100</v>
      </c>
      <c r="D94" s="79"/>
      <c r="E94" s="79">
        <v>0.6</v>
      </c>
      <c r="F94" s="757" t="s">
        <v>88</v>
      </c>
      <c r="G94" s="93">
        <v>472</v>
      </c>
      <c r="H94" s="75" t="s">
        <v>898</v>
      </c>
      <c r="I94" s="76">
        <v>43511</v>
      </c>
      <c r="J94" s="170">
        <f t="shared" si="2"/>
        <v>320</v>
      </c>
      <c r="K94" s="781"/>
      <c r="L94" s="139"/>
    </row>
    <row r="95" spans="1:12" s="3" customFormat="1" ht="12" customHeight="1">
      <c r="A95" s="76">
        <v>43555</v>
      </c>
      <c r="B95" s="91">
        <v>211003</v>
      </c>
      <c r="C95" s="71">
        <v>213100</v>
      </c>
      <c r="D95" s="79"/>
      <c r="E95" s="308">
        <v>23.01</v>
      </c>
      <c r="F95" s="602" t="s">
        <v>72</v>
      </c>
      <c r="G95" s="169">
        <v>211</v>
      </c>
      <c r="H95" s="75" t="s">
        <v>136</v>
      </c>
      <c r="I95" s="67">
        <v>43525</v>
      </c>
      <c r="J95" s="170">
        <f t="shared" si="2"/>
        <v>296.99</v>
      </c>
      <c r="K95" s="781"/>
      <c r="L95" s="139"/>
    </row>
    <row r="96" spans="1:12" s="3" customFormat="1" ht="12" customHeight="1">
      <c r="A96" s="76">
        <v>43555</v>
      </c>
      <c r="B96" s="91">
        <v>211003</v>
      </c>
      <c r="C96" s="71">
        <v>213100</v>
      </c>
      <c r="D96" s="79"/>
      <c r="E96" s="308">
        <v>37.17</v>
      </c>
      <c r="F96" s="602" t="s">
        <v>74</v>
      </c>
      <c r="G96" s="169">
        <v>211</v>
      </c>
      <c r="H96" s="75" t="s">
        <v>137</v>
      </c>
      <c r="I96" s="67">
        <v>43525</v>
      </c>
      <c r="J96" s="170">
        <f t="shared" si="2"/>
        <v>259.82</v>
      </c>
      <c r="K96" s="781"/>
      <c r="L96" s="139"/>
    </row>
    <row r="97" spans="1:12" s="3" customFormat="1" ht="12" customHeight="1">
      <c r="A97" s="76">
        <v>43555</v>
      </c>
      <c r="B97" s="168">
        <v>3003</v>
      </c>
      <c r="C97" s="105">
        <v>213100</v>
      </c>
      <c r="D97" s="79"/>
      <c r="E97" s="79">
        <v>74.8</v>
      </c>
      <c r="F97" s="757" t="s">
        <v>87</v>
      </c>
      <c r="G97" s="93">
        <v>527</v>
      </c>
      <c r="H97" s="75" t="s">
        <v>898</v>
      </c>
      <c r="I97" s="76">
        <v>43525</v>
      </c>
      <c r="J97" s="170">
        <f t="shared" si="2"/>
        <v>185.01999999999998</v>
      </c>
      <c r="K97" s="781"/>
      <c r="L97" s="139"/>
    </row>
    <row r="98" spans="1:12" s="3" customFormat="1" ht="12" customHeight="1">
      <c r="A98" s="76">
        <v>43555</v>
      </c>
      <c r="B98" s="168">
        <v>3003</v>
      </c>
      <c r="C98" s="105">
        <v>213100</v>
      </c>
      <c r="D98" s="79"/>
      <c r="E98" s="79">
        <v>1.02</v>
      </c>
      <c r="F98" s="757" t="s">
        <v>88</v>
      </c>
      <c r="G98" s="93">
        <v>472</v>
      </c>
      <c r="H98" s="75" t="s">
        <v>898</v>
      </c>
      <c r="I98" s="76">
        <v>43525</v>
      </c>
      <c r="J98" s="170">
        <f t="shared" si="2"/>
        <v>183.99999999999997</v>
      </c>
      <c r="K98" s="781"/>
      <c r="L98" s="139"/>
    </row>
    <row r="99" spans="1:12" s="3" customFormat="1" ht="12" customHeight="1">
      <c r="A99" s="76">
        <v>43585</v>
      </c>
      <c r="B99" s="91">
        <v>211004</v>
      </c>
      <c r="C99" s="71">
        <v>213100</v>
      </c>
      <c r="D99" s="79"/>
      <c r="E99" s="308">
        <v>35.4</v>
      </c>
      <c r="F99" s="602" t="s">
        <v>72</v>
      </c>
      <c r="G99" s="169">
        <v>211</v>
      </c>
      <c r="H99" s="75" t="s">
        <v>175</v>
      </c>
      <c r="I99" s="67">
        <v>43556</v>
      </c>
      <c r="J99" s="170">
        <f t="shared" si="2"/>
        <v>148.59999999999997</v>
      </c>
      <c r="K99" s="781"/>
      <c r="L99" s="139"/>
    </row>
    <row r="100" spans="1:12" s="3" customFormat="1" ht="12" customHeight="1">
      <c r="A100" s="76">
        <v>43585</v>
      </c>
      <c r="B100" s="91">
        <v>211004</v>
      </c>
      <c r="C100" s="71">
        <v>213100</v>
      </c>
      <c r="D100" s="79"/>
      <c r="E100" s="308">
        <v>35.4</v>
      </c>
      <c r="F100" s="602" t="s">
        <v>74</v>
      </c>
      <c r="G100" s="169">
        <v>211</v>
      </c>
      <c r="H100" s="75" t="s">
        <v>176</v>
      </c>
      <c r="I100" s="67">
        <v>43556</v>
      </c>
      <c r="J100" s="170">
        <f t="shared" si="2"/>
        <v>113.19999999999996</v>
      </c>
      <c r="K100" s="781"/>
      <c r="L100" s="139"/>
    </row>
    <row r="101" spans="1:12" s="3" customFormat="1" ht="12" customHeight="1">
      <c r="A101" s="76">
        <v>43585</v>
      </c>
      <c r="B101" s="168">
        <v>3004</v>
      </c>
      <c r="C101" s="105">
        <v>213100</v>
      </c>
      <c r="D101" s="79"/>
      <c r="E101" s="79">
        <v>88</v>
      </c>
      <c r="F101" s="757" t="s">
        <v>87</v>
      </c>
      <c r="G101" s="93">
        <v>527</v>
      </c>
      <c r="H101" s="75" t="s">
        <v>898</v>
      </c>
      <c r="I101" s="76">
        <v>43556</v>
      </c>
      <c r="J101" s="170">
        <f t="shared" si="2"/>
        <v>25.19999999999996</v>
      </c>
      <c r="K101" s="781"/>
      <c r="L101" s="139"/>
    </row>
    <row r="102" spans="1:12" s="3" customFormat="1" ht="12" customHeight="1">
      <c r="A102" s="76">
        <v>43585</v>
      </c>
      <c r="B102" s="168">
        <v>3004</v>
      </c>
      <c r="C102" s="105">
        <v>213100</v>
      </c>
      <c r="D102" s="79"/>
      <c r="E102" s="79">
        <v>1.2</v>
      </c>
      <c r="F102" s="757" t="s">
        <v>88</v>
      </c>
      <c r="G102" s="93">
        <v>472</v>
      </c>
      <c r="H102" s="75" t="s">
        <v>898</v>
      </c>
      <c r="I102" s="76">
        <v>43556</v>
      </c>
      <c r="J102" s="170">
        <f t="shared" si="2"/>
        <v>23.999999999999961</v>
      </c>
      <c r="K102" s="781"/>
      <c r="L102" s="139"/>
    </row>
    <row r="103" spans="1:12" s="3" customFormat="1" ht="12" customHeight="1">
      <c r="A103" s="76">
        <v>43616</v>
      </c>
      <c r="B103" s="91">
        <v>211005</v>
      </c>
      <c r="C103" s="71">
        <v>213100</v>
      </c>
      <c r="D103" s="72"/>
      <c r="E103" s="72">
        <v>5.31</v>
      </c>
      <c r="F103" s="754" t="s">
        <v>516</v>
      </c>
      <c r="G103" s="169">
        <v>211</v>
      </c>
      <c r="H103" s="75" t="s">
        <v>186</v>
      </c>
      <c r="I103" s="67">
        <v>43586</v>
      </c>
      <c r="J103" s="170">
        <f t="shared" si="2"/>
        <v>18.689999999999962</v>
      </c>
      <c r="K103" s="781"/>
      <c r="L103" s="139"/>
    </row>
    <row r="104" spans="1:12" s="3" customFormat="1" ht="12" customHeight="1">
      <c r="A104" s="76">
        <v>43616</v>
      </c>
      <c r="B104" s="91">
        <v>211005</v>
      </c>
      <c r="C104" s="71">
        <v>213100</v>
      </c>
      <c r="D104" s="72"/>
      <c r="E104" s="72">
        <v>5.31</v>
      </c>
      <c r="F104" s="754" t="s">
        <v>517</v>
      </c>
      <c r="G104" s="169">
        <v>211</v>
      </c>
      <c r="H104" s="75" t="s">
        <v>1204</v>
      </c>
      <c r="I104" s="67">
        <v>43586</v>
      </c>
      <c r="J104" s="170">
        <f t="shared" si="2"/>
        <v>13.379999999999963</v>
      </c>
      <c r="K104" s="781"/>
      <c r="L104" s="139"/>
    </row>
    <row r="105" spans="1:12" s="3" customFormat="1" ht="12" customHeight="1">
      <c r="A105" s="76">
        <v>43616</v>
      </c>
      <c r="B105" s="168">
        <v>3005</v>
      </c>
      <c r="C105" s="105">
        <v>213100</v>
      </c>
      <c r="D105" s="79"/>
      <c r="E105" s="79">
        <v>13.2</v>
      </c>
      <c r="F105" s="757" t="s">
        <v>87</v>
      </c>
      <c r="G105" s="93">
        <v>527</v>
      </c>
      <c r="H105" s="75" t="s">
        <v>898</v>
      </c>
      <c r="I105" s="76">
        <v>43586</v>
      </c>
      <c r="J105" s="170">
        <f t="shared" si="2"/>
        <v>0.17999999999996419</v>
      </c>
      <c r="K105" s="781"/>
      <c r="L105" s="139"/>
    </row>
    <row r="106" spans="1:12" s="3" customFormat="1" ht="12" customHeight="1">
      <c r="A106" s="76">
        <v>43616</v>
      </c>
      <c r="B106" s="168">
        <v>3005</v>
      </c>
      <c r="C106" s="105">
        <v>213100</v>
      </c>
      <c r="D106" s="79"/>
      <c r="E106" s="79">
        <v>0.18</v>
      </c>
      <c r="F106" s="757" t="s">
        <v>88</v>
      </c>
      <c r="G106" s="93">
        <v>472</v>
      </c>
      <c r="H106" s="75" t="s">
        <v>898</v>
      </c>
      <c r="I106" s="76">
        <v>43586</v>
      </c>
      <c r="J106" s="170">
        <f t="shared" si="2"/>
        <v>-3.5804692544161298E-14</v>
      </c>
      <c r="K106" s="781"/>
      <c r="L106" s="139"/>
    </row>
    <row r="107" spans="1:12" s="3" customFormat="1" ht="12" customHeight="1">
      <c r="A107" s="76">
        <v>43646</v>
      </c>
      <c r="B107" s="168">
        <v>192053</v>
      </c>
      <c r="C107" s="71">
        <v>213100</v>
      </c>
      <c r="D107" s="72">
        <v>400</v>
      </c>
      <c r="E107" s="72"/>
      <c r="F107" s="740" t="s">
        <v>970</v>
      </c>
      <c r="G107" s="93">
        <v>501</v>
      </c>
      <c r="H107" s="75" t="s">
        <v>972</v>
      </c>
      <c r="I107" s="76">
        <v>43644</v>
      </c>
      <c r="J107" s="170">
        <f t="shared" si="2"/>
        <v>399.99999999999994</v>
      </c>
      <c r="K107" s="781"/>
      <c r="L107" s="139"/>
    </row>
    <row r="108" spans="1:12" s="3" customFormat="1" ht="12" customHeight="1">
      <c r="A108" s="76">
        <v>43677</v>
      </c>
      <c r="B108" s="91">
        <v>211007</v>
      </c>
      <c r="C108" s="71">
        <v>213100</v>
      </c>
      <c r="D108" s="79"/>
      <c r="E108" s="308">
        <v>33.630000000000003</v>
      </c>
      <c r="F108" s="602" t="s">
        <v>72</v>
      </c>
      <c r="G108" s="169">
        <v>211</v>
      </c>
      <c r="H108" s="75" t="s">
        <v>219</v>
      </c>
      <c r="I108" s="67">
        <v>43647</v>
      </c>
      <c r="J108" s="170">
        <f t="shared" si="2"/>
        <v>366.36999999999995</v>
      </c>
      <c r="K108" s="781"/>
      <c r="L108" s="139"/>
    </row>
    <row r="109" spans="1:12" s="3" customFormat="1" ht="12" customHeight="1">
      <c r="A109" s="76">
        <v>43677</v>
      </c>
      <c r="B109" s="91">
        <v>211007</v>
      </c>
      <c r="C109" s="71">
        <v>213100</v>
      </c>
      <c r="D109" s="79"/>
      <c r="E109" s="308">
        <v>19.47</v>
      </c>
      <c r="F109" s="602" t="s">
        <v>74</v>
      </c>
      <c r="G109" s="169">
        <v>211</v>
      </c>
      <c r="H109" s="75" t="s">
        <v>236</v>
      </c>
      <c r="I109" s="67">
        <v>43647</v>
      </c>
      <c r="J109" s="170">
        <f t="shared" si="2"/>
        <v>346.9</v>
      </c>
      <c r="K109" s="781"/>
      <c r="L109" s="139"/>
    </row>
    <row r="110" spans="1:12" s="3" customFormat="1" ht="12" customHeight="1">
      <c r="A110" s="76">
        <v>43677</v>
      </c>
      <c r="B110" s="168">
        <v>3007</v>
      </c>
      <c r="C110" s="105">
        <v>213100</v>
      </c>
      <c r="D110" s="79"/>
      <c r="E110" s="79">
        <v>66</v>
      </c>
      <c r="F110" s="757" t="s">
        <v>87</v>
      </c>
      <c r="G110" s="93">
        <v>527</v>
      </c>
      <c r="H110" s="75" t="s">
        <v>972</v>
      </c>
      <c r="I110" s="76">
        <v>43647</v>
      </c>
      <c r="J110" s="170">
        <f t="shared" si="2"/>
        <v>280.89999999999998</v>
      </c>
      <c r="K110" s="781"/>
      <c r="L110" s="139"/>
    </row>
    <row r="111" spans="1:12" s="3" customFormat="1" ht="12" customHeight="1">
      <c r="A111" s="76">
        <v>43677</v>
      </c>
      <c r="B111" s="168">
        <v>3007</v>
      </c>
      <c r="C111" s="105">
        <v>213100</v>
      </c>
      <c r="D111" s="79"/>
      <c r="E111" s="79">
        <v>0.9</v>
      </c>
      <c r="F111" s="757" t="s">
        <v>88</v>
      </c>
      <c r="G111" s="93">
        <v>472</v>
      </c>
      <c r="H111" s="75" t="s">
        <v>972</v>
      </c>
      <c r="I111" s="76">
        <v>43647</v>
      </c>
      <c r="J111" s="170">
        <f t="shared" si="2"/>
        <v>280</v>
      </c>
      <c r="K111" s="781"/>
      <c r="L111" s="139"/>
    </row>
    <row r="112" spans="1:12" s="3" customFormat="1" ht="12" customHeight="1">
      <c r="A112" s="76">
        <v>43708</v>
      </c>
      <c r="B112" s="91">
        <v>211008</v>
      </c>
      <c r="C112" s="71">
        <v>213100</v>
      </c>
      <c r="D112" s="79"/>
      <c r="E112" s="308">
        <v>19.47</v>
      </c>
      <c r="F112" s="602" t="s">
        <v>72</v>
      </c>
      <c r="G112" s="169">
        <v>211</v>
      </c>
      <c r="H112" s="75" t="s">
        <v>1221</v>
      </c>
      <c r="I112" s="76">
        <v>43678</v>
      </c>
      <c r="J112" s="170">
        <f t="shared" si="2"/>
        <v>260.52999999999997</v>
      </c>
      <c r="K112" s="781"/>
      <c r="L112" s="139"/>
    </row>
    <row r="113" spans="1:12" s="3" customFormat="1" ht="12" customHeight="1">
      <c r="A113" s="76">
        <v>43708</v>
      </c>
      <c r="B113" s="91">
        <v>211008</v>
      </c>
      <c r="C113" s="71">
        <v>213100</v>
      </c>
      <c r="D113" s="79"/>
      <c r="E113" s="308">
        <v>19.47</v>
      </c>
      <c r="F113" s="602" t="s">
        <v>74</v>
      </c>
      <c r="G113" s="169">
        <v>211</v>
      </c>
      <c r="H113" s="75" t="s">
        <v>1222</v>
      </c>
      <c r="I113" s="76">
        <v>43678</v>
      </c>
      <c r="J113" s="170">
        <f t="shared" si="2"/>
        <v>241.05999999999997</v>
      </c>
      <c r="K113" s="781"/>
      <c r="L113" s="139"/>
    </row>
    <row r="114" spans="1:12" s="3" customFormat="1" ht="12" customHeight="1">
      <c r="A114" s="76">
        <v>43708</v>
      </c>
      <c r="B114" s="168">
        <v>3008</v>
      </c>
      <c r="C114" s="105">
        <v>213100</v>
      </c>
      <c r="D114" s="79"/>
      <c r="E114" s="79">
        <v>48.4</v>
      </c>
      <c r="F114" s="757" t="s">
        <v>87</v>
      </c>
      <c r="G114" s="93">
        <v>527</v>
      </c>
      <c r="H114" s="75" t="s">
        <v>972</v>
      </c>
      <c r="I114" s="76">
        <v>43678</v>
      </c>
      <c r="J114" s="170">
        <f t="shared" si="2"/>
        <v>192.65999999999997</v>
      </c>
      <c r="K114" s="781"/>
      <c r="L114" s="139"/>
    </row>
    <row r="115" spans="1:12" s="3" customFormat="1" ht="12" customHeight="1">
      <c r="A115" s="76">
        <v>43708</v>
      </c>
      <c r="B115" s="168">
        <v>3008</v>
      </c>
      <c r="C115" s="105">
        <v>213100</v>
      </c>
      <c r="D115" s="79"/>
      <c r="E115" s="79">
        <v>0.66</v>
      </c>
      <c r="F115" s="757" t="s">
        <v>88</v>
      </c>
      <c r="G115" s="93">
        <v>472</v>
      </c>
      <c r="H115" s="75" t="s">
        <v>972</v>
      </c>
      <c r="I115" s="76">
        <v>43678</v>
      </c>
      <c r="J115" s="170">
        <f t="shared" si="2"/>
        <v>191.99999999999997</v>
      </c>
      <c r="K115" s="781"/>
      <c r="L115" s="139"/>
    </row>
    <row r="116" spans="1:12" s="3" customFormat="1" ht="12" customHeight="1">
      <c r="A116" s="76">
        <v>43738</v>
      </c>
      <c r="B116" s="91">
        <v>211009</v>
      </c>
      <c r="C116" s="71">
        <v>213100</v>
      </c>
      <c r="D116" s="79"/>
      <c r="E116" s="72">
        <v>37.17</v>
      </c>
      <c r="F116" s="754" t="s">
        <v>516</v>
      </c>
      <c r="G116" s="169">
        <v>211</v>
      </c>
      <c r="H116" s="75" t="s">
        <v>289</v>
      </c>
      <c r="I116" s="76">
        <v>43709</v>
      </c>
      <c r="J116" s="170">
        <f t="shared" si="2"/>
        <v>154.82999999999998</v>
      </c>
      <c r="K116" s="781"/>
      <c r="L116" s="139"/>
    </row>
    <row r="117" spans="1:12" s="3" customFormat="1" ht="12" customHeight="1">
      <c r="A117" s="76">
        <v>43738</v>
      </c>
      <c r="B117" s="91">
        <v>211009</v>
      </c>
      <c r="C117" s="71">
        <v>213100</v>
      </c>
      <c r="D117" s="79"/>
      <c r="E117" s="72">
        <v>37.17</v>
      </c>
      <c r="F117" s="754" t="s">
        <v>517</v>
      </c>
      <c r="G117" s="169">
        <v>211</v>
      </c>
      <c r="H117" s="75" t="s">
        <v>291</v>
      </c>
      <c r="I117" s="76">
        <v>43709</v>
      </c>
      <c r="J117" s="170">
        <f t="shared" si="2"/>
        <v>117.65999999999998</v>
      </c>
      <c r="K117" s="781"/>
      <c r="L117" s="139"/>
    </row>
    <row r="118" spans="1:12" s="3" customFormat="1" ht="12" customHeight="1">
      <c r="A118" s="76">
        <v>43738</v>
      </c>
      <c r="B118" s="168">
        <v>3009</v>
      </c>
      <c r="C118" s="105">
        <v>213100</v>
      </c>
      <c r="D118" s="79"/>
      <c r="E118" s="79">
        <v>92.4</v>
      </c>
      <c r="F118" s="757" t="s">
        <v>87</v>
      </c>
      <c r="G118" s="93">
        <v>527</v>
      </c>
      <c r="H118" s="75" t="s">
        <v>972</v>
      </c>
      <c r="I118" s="76">
        <v>43709</v>
      </c>
      <c r="J118" s="170">
        <f t="shared" si="2"/>
        <v>25.259999999999977</v>
      </c>
      <c r="K118" s="781"/>
      <c r="L118" s="139"/>
    </row>
    <row r="119" spans="1:12" s="3" customFormat="1" ht="12" customHeight="1">
      <c r="A119" s="76">
        <v>43738</v>
      </c>
      <c r="B119" s="168">
        <v>3009</v>
      </c>
      <c r="C119" s="105">
        <v>213100</v>
      </c>
      <c r="D119" s="79"/>
      <c r="E119" s="79">
        <v>1.26</v>
      </c>
      <c r="F119" s="757" t="s">
        <v>88</v>
      </c>
      <c r="G119" s="93">
        <v>472</v>
      </c>
      <c r="H119" s="75" t="s">
        <v>972</v>
      </c>
      <c r="I119" s="76">
        <v>43709</v>
      </c>
      <c r="J119" s="170">
        <f t="shared" si="2"/>
        <v>23.999999999999975</v>
      </c>
      <c r="K119" s="781"/>
      <c r="L119" s="139"/>
    </row>
    <row r="120" spans="1:12" s="3" customFormat="1" ht="12" customHeight="1">
      <c r="A120" s="76">
        <v>43769</v>
      </c>
      <c r="B120" s="91">
        <v>211010</v>
      </c>
      <c r="C120" s="71">
        <v>213100</v>
      </c>
      <c r="D120" s="79"/>
      <c r="E120" s="308">
        <v>5.31</v>
      </c>
      <c r="F120" s="754" t="s">
        <v>516</v>
      </c>
      <c r="G120" s="169">
        <v>211</v>
      </c>
      <c r="H120" s="75" t="s">
        <v>342</v>
      </c>
      <c r="I120" s="76">
        <v>43739</v>
      </c>
      <c r="J120" s="170">
        <f t="shared" si="2"/>
        <v>18.689999999999976</v>
      </c>
      <c r="K120" s="781"/>
      <c r="L120" s="139"/>
    </row>
    <row r="121" spans="1:12" s="3" customFormat="1" ht="12" customHeight="1">
      <c r="A121" s="76">
        <v>43769</v>
      </c>
      <c r="B121" s="91">
        <v>211010</v>
      </c>
      <c r="C121" s="71">
        <v>213100</v>
      </c>
      <c r="D121" s="79"/>
      <c r="E121" s="63">
        <v>5.31</v>
      </c>
      <c r="F121" s="754" t="s">
        <v>517</v>
      </c>
      <c r="G121" s="169">
        <v>211</v>
      </c>
      <c r="H121" s="75" t="s">
        <v>344</v>
      </c>
      <c r="I121" s="76">
        <v>43739</v>
      </c>
      <c r="J121" s="170">
        <f t="shared" si="2"/>
        <v>13.379999999999978</v>
      </c>
      <c r="K121" s="781"/>
      <c r="L121" s="139"/>
    </row>
    <row r="122" spans="1:12" s="3" customFormat="1" ht="12" customHeight="1">
      <c r="A122" s="76">
        <v>43769</v>
      </c>
      <c r="B122" s="168">
        <v>3010</v>
      </c>
      <c r="C122" s="105">
        <v>213100</v>
      </c>
      <c r="D122" s="79"/>
      <c r="E122" s="79">
        <v>13.2</v>
      </c>
      <c r="F122" s="757" t="s">
        <v>87</v>
      </c>
      <c r="G122" s="93">
        <v>527</v>
      </c>
      <c r="H122" s="75" t="s">
        <v>972</v>
      </c>
      <c r="I122" s="76">
        <v>43739</v>
      </c>
      <c r="J122" s="170">
        <f t="shared" si="2"/>
        <v>0.1799999999999784</v>
      </c>
      <c r="K122" s="781"/>
      <c r="L122" s="139"/>
    </row>
    <row r="123" spans="1:12" s="3" customFormat="1" ht="12" customHeight="1">
      <c r="A123" s="76">
        <v>43769</v>
      </c>
      <c r="B123" s="168">
        <v>3010</v>
      </c>
      <c r="C123" s="105">
        <v>213100</v>
      </c>
      <c r="D123" s="79"/>
      <c r="E123" s="79">
        <v>0.18</v>
      </c>
      <c r="F123" s="757" t="s">
        <v>88</v>
      </c>
      <c r="G123" s="93">
        <v>472</v>
      </c>
      <c r="H123" s="75" t="s">
        <v>972</v>
      </c>
      <c r="I123" s="76">
        <v>43739</v>
      </c>
      <c r="J123" s="170">
        <f t="shared" si="2"/>
        <v>-2.1593837828959295E-14</v>
      </c>
      <c r="K123" s="781"/>
      <c r="L123" s="139"/>
    </row>
    <row r="124" spans="1:12" s="3" customFormat="1" ht="12" customHeight="1">
      <c r="A124" s="76">
        <v>43830</v>
      </c>
      <c r="B124" s="168">
        <v>192103</v>
      </c>
      <c r="C124" s="71">
        <v>213100</v>
      </c>
      <c r="D124" s="72">
        <v>400</v>
      </c>
      <c r="E124" s="72"/>
      <c r="F124" s="740" t="s">
        <v>974</v>
      </c>
      <c r="G124" s="93">
        <v>321</v>
      </c>
      <c r="H124" s="75" t="s">
        <v>1067</v>
      </c>
      <c r="I124" s="76">
        <v>43808</v>
      </c>
      <c r="J124" s="170">
        <f t="shared" si="2"/>
        <v>400</v>
      </c>
      <c r="K124" s="781"/>
      <c r="L124" s="139"/>
    </row>
    <row r="125" spans="1:12" s="3" customFormat="1" ht="12" customHeight="1">
      <c r="A125" s="586">
        <v>43830</v>
      </c>
      <c r="B125" s="91">
        <v>211012</v>
      </c>
      <c r="C125" s="197">
        <v>213100</v>
      </c>
      <c r="D125" s="159"/>
      <c r="E125" s="615">
        <v>19.47</v>
      </c>
      <c r="F125" s="754" t="s">
        <v>516</v>
      </c>
      <c r="G125" s="614">
        <v>211</v>
      </c>
      <c r="H125" s="613" t="s">
        <v>359</v>
      </c>
      <c r="I125" s="586">
        <v>43808</v>
      </c>
      <c r="J125" s="170">
        <f t="shared" si="2"/>
        <v>380.53</v>
      </c>
      <c r="K125" s="781"/>
      <c r="L125" s="139"/>
    </row>
    <row r="126" spans="1:12" s="3" customFormat="1" ht="12" customHeight="1">
      <c r="A126" s="586">
        <v>43830</v>
      </c>
      <c r="B126" s="91">
        <v>211012</v>
      </c>
      <c r="C126" s="197">
        <v>213100</v>
      </c>
      <c r="D126" s="159"/>
      <c r="E126" s="615">
        <v>19.47</v>
      </c>
      <c r="F126" s="754" t="s">
        <v>517</v>
      </c>
      <c r="G126" s="614">
        <v>211</v>
      </c>
      <c r="H126" s="613" t="s">
        <v>1244</v>
      </c>
      <c r="I126" s="586">
        <v>43808</v>
      </c>
      <c r="J126" s="170">
        <f t="shared" si="2"/>
        <v>361.05999999999995</v>
      </c>
      <c r="K126" s="781"/>
      <c r="L126" s="139"/>
    </row>
    <row r="127" spans="1:12" s="3" customFormat="1" ht="12" customHeight="1">
      <c r="A127" s="76">
        <v>43830</v>
      </c>
      <c r="B127" s="168">
        <v>3012</v>
      </c>
      <c r="C127" s="105">
        <v>213100</v>
      </c>
      <c r="D127" s="79"/>
      <c r="E127" s="79">
        <v>48.4</v>
      </c>
      <c r="F127" s="757" t="s">
        <v>87</v>
      </c>
      <c r="G127" s="93">
        <v>527</v>
      </c>
      <c r="H127" s="75" t="s">
        <v>1067</v>
      </c>
      <c r="I127" s="76">
        <v>43808</v>
      </c>
      <c r="J127" s="170">
        <f t="shared" si="2"/>
        <v>312.65999999999997</v>
      </c>
      <c r="K127" s="781"/>
      <c r="L127" s="139"/>
    </row>
    <row r="128" spans="1:12" s="3" customFormat="1" ht="12" customHeight="1">
      <c r="A128" s="76">
        <v>43830</v>
      </c>
      <c r="B128" s="168">
        <v>3012</v>
      </c>
      <c r="C128" s="105">
        <v>213100</v>
      </c>
      <c r="D128" s="79"/>
      <c r="E128" s="79">
        <v>0.66</v>
      </c>
      <c r="F128" s="757" t="s">
        <v>88</v>
      </c>
      <c r="G128" s="93">
        <v>472</v>
      </c>
      <c r="H128" s="75" t="s">
        <v>1067</v>
      </c>
      <c r="I128" s="76">
        <v>43808</v>
      </c>
      <c r="J128" s="170">
        <f t="shared" si="2"/>
        <v>311.99999999999994</v>
      </c>
      <c r="K128" s="781"/>
      <c r="L128" s="139"/>
    </row>
    <row r="129" spans="1:12" s="21" customFormat="1" ht="12.75" customHeight="1">
      <c r="A129" s="181"/>
      <c r="B129" s="182" t="s">
        <v>385</v>
      </c>
      <c r="C129" s="199">
        <v>213100</v>
      </c>
      <c r="D129" s="177">
        <f>SUM(D85:D128)</f>
        <v>1232</v>
      </c>
      <c r="E129" s="177">
        <f>SUM(E85:E128)</f>
        <v>919.99999999999977</v>
      </c>
      <c r="F129" s="764"/>
      <c r="G129" s="179"/>
      <c r="H129" s="180"/>
      <c r="I129" s="181"/>
      <c r="J129" s="174">
        <f>D129-E129</f>
        <v>312.00000000000023</v>
      </c>
      <c r="K129" s="781">
        <v>213100</v>
      </c>
      <c r="L129" s="139">
        <v>312</v>
      </c>
    </row>
    <row r="130" spans="1:12" s="21" customFormat="1" ht="8.25" customHeight="1">
      <c r="A130" s="181"/>
      <c r="B130" s="307"/>
      <c r="C130" s="198"/>
      <c r="D130" s="174"/>
      <c r="E130" s="174"/>
      <c r="F130" s="766"/>
      <c r="G130" s="179"/>
      <c r="H130" s="196"/>
      <c r="I130" s="181"/>
      <c r="J130" s="174"/>
      <c r="K130" s="781"/>
      <c r="L130" s="139"/>
    </row>
    <row r="131" spans="1:12" s="21" customFormat="1" ht="12.75" customHeight="1">
      <c r="A131" s="94">
        <v>221000</v>
      </c>
      <c r="B131" s="176" t="s">
        <v>565</v>
      </c>
      <c r="C131" s="198"/>
      <c r="D131" s="174"/>
      <c r="E131" s="174"/>
      <c r="F131" s="766"/>
      <c r="G131" s="179"/>
      <c r="H131" s="196"/>
      <c r="I131" s="181"/>
      <c r="J131" s="174"/>
      <c r="K131" s="781"/>
      <c r="L131" s="139"/>
    </row>
    <row r="132" spans="1:12" s="3" customFormat="1" ht="12" customHeight="1">
      <c r="A132" s="67">
        <v>43466</v>
      </c>
      <c r="B132" s="91">
        <v>999999</v>
      </c>
      <c r="C132" s="83">
        <v>221000</v>
      </c>
      <c r="D132" s="303">
        <v>19364.16</v>
      </c>
      <c r="E132" s="79"/>
      <c r="F132" s="740" t="s">
        <v>373</v>
      </c>
      <c r="G132" s="93">
        <v>701</v>
      </c>
      <c r="H132" s="75">
        <v>999999</v>
      </c>
      <c r="I132" s="76">
        <v>43466</v>
      </c>
      <c r="J132" s="170">
        <v>19364.16</v>
      </c>
      <c r="K132" s="781"/>
      <c r="L132" s="139"/>
    </row>
    <row r="133" spans="1:12" s="3" customFormat="1" ht="12" customHeight="1">
      <c r="A133" s="76">
        <v>43496</v>
      </c>
      <c r="B133" s="91">
        <v>221001</v>
      </c>
      <c r="C133" s="71">
        <v>221000</v>
      </c>
      <c r="D133" s="72">
        <v>5407.9</v>
      </c>
      <c r="E133" s="72"/>
      <c r="F133" s="741" t="s">
        <v>28</v>
      </c>
      <c r="G133" s="169">
        <v>221</v>
      </c>
      <c r="H133" s="75" t="s">
        <v>29</v>
      </c>
      <c r="I133" s="76">
        <v>43496</v>
      </c>
      <c r="J133" s="170">
        <f>J132+D133-E133</f>
        <v>24772.059999999998</v>
      </c>
      <c r="K133" s="781"/>
      <c r="L133" s="139"/>
    </row>
    <row r="134" spans="1:12" s="3" customFormat="1" ht="12" customHeight="1">
      <c r="A134" s="76">
        <v>43496</v>
      </c>
      <c r="B134" s="91">
        <v>221001</v>
      </c>
      <c r="C134" s="71">
        <v>221000</v>
      </c>
      <c r="D134" s="72"/>
      <c r="E134" s="72">
        <v>1814.88</v>
      </c>
      <c r="F134" s="741" t="s">
        <v>28</v>
      </c>
      <c r="G134" s="169">
        <v>221</v>
      </c>
      <c r="H134" s="75" t="s">
        <v>29</v>
      </c>
      <c r="I134" s="76">
        <v>43496</v>
      </c>
      <c r="J134" s="170">
        <f t="shared" ref="J134:J168" si="3">J133+D134-E134</f>
        <v>22957.179999999997</v>
      </c>
      <c r="K134" s="781"/>
      <c r="L134" s="139"/>
    </row>
    <row r="135" spans="1:12" s="3" customFormat="1" ht="12" customHeight="1">
      <c r="A135" s="76">
        <v>43496</v>
      </c>
      <c r="B135" s="91">
        <v>221001</v>
      </c>
      <c r="C135" s="71">
        <v>221000</v>
      </c>
      <c r="D135" s="72"/>
      <c r="E135" s="72">
        <v>8.66</v>
      </c>
      <c r="F135" s="741" t="s">
        <v>28</v>
      </c>
      <c r="G135" s="169">
        <v>221</v>
      </c>
      <c r="H135" s="75" t="s">
        <v>29</v>
      </c>
      <c r="I135" s="76">
        <v>43496</v>
      </c>
      <c r="J135" s="170">
        <f t="shared" si="3"/>
        <v>22948.519999999997</v>
      </c>
      <c r="K135" s="781"/>
      <c r="L135" s="139"/>
    </row>
    <row r="136" spans="1:12" s="3" customFormat="1" ht="12" customHeight="1">
      <c r="A136" s="76">
        <v>43524</v>
      </c>
      <c r="B136" s="91">
        <v>221002</v>
      </c>
      <c r="C136" s="71">
        <v>221000</v>
      </c>
      <c r="D136" s="72">
        <v>40</v>
      </c>
      <c r="E136" s="72"/>
      <c r="F136" s="741" t="s">
        <v>28</v>
      </c>
      <c r="G136" s="169">
        <v>221</v>
      </c>
      <c r="H136" s="75" t="s">
        <v>68</v>
      </c>
      <c r="I136" s="76">
        <v>43524</v>
      </c>
      <c r="J136" s="170">
        <f t="shared" si="3"/>
        <v>22988.519999999997</v>
      </c>
      <c r="K136" s="781"/>
      <c r="L136" s="139"/>
    </row>
    <row r="137" spans="1:12" s="3" customFormat="1" ht="12" customHeight="1">
      <c r="A137" s="76">
        <v>43524</v>
      </c>
      <c r="B137" s="91">
        <v>221002</v>
      </c>
      <c r="C137" s="71">
        <v>221000</v>
      </c>
      <c r="D137" s="72"/>
      <c r="E137" s="72">
        <v>1468.83</v>
      </c>
      <c r="F137" s="741" t="s">
        <v>28</v>
      </c>
      <c r="G137" s="169">
        <v>221</v>
      </c>
      <c r="H137" s="75" t="s">
        <v>68</v>
      </c>
      <c r="I137" s="76">
        <v>43524</v>
      </c>
      <c r="J137" s="170">
        <f t="shared" si="3"/>
        <v>21519.689999999995</v>
      </c>
      <c r="K137" s="781"/>
      <c r="L137" s="139"/>
    </row>
    <row r="138" spans="1:12" s="3" customFormat="1" ht="12" customHeight="1">
      <c r="A138" s="76">
        <v>43524</v>
      </c>
      <c r="B138" s="91">
        <v>221002</v>
      </c>
      <c r="C138" s="71">
        <v>221000</v>
      </c>
      <c r="D138" s="72"/>
      <c r="E138" s="72">
        <v>6.08</v>
      </c>
      <c r="F138" s="741" t="s">
        <v>28</v>
      </c>
      <c r="G138" s="169">
        <v>221</v>
      </c>
      <c r="H138" s="75" t="s">
        <v>68</v>
      </c>
      <c r="I138" s="76">
        <v>43524</v>
      </c>
      <c r="J138" s="170">
        <f t="shared" si="3"/>
        <v>21513.609999999993</v>
      </c>
      <c r="K138" s="781"/>
      <c r="L138" s="139"/>
    </row>
    <row r="139" spans="1:12" s="3" customFormat="1" ht="12" customHeight="1">
      <c r="A139" s="76">
        <v>43555</v>
      </c>
      <c r="B139" s="91">
        <v>221003</v>
      </c>
      <c r="C139" s="71">
        <v>221000</v>
      </c>
      <c r="D139" s="72">
        <v>455</v>
      </c>
      <c r="E139" s="72"/>
      <c r="F139" s="741" t="s">
        <v>28</v>
      </c>
      <c r="G139" s="169">
        <v>221</v>
      </c>
      <c r="H139" s="75" t="s">
        <v>99</v>
      </c>
      <c r="I139" s="76">
        <v>43555</v>
      </c>
      <c r="J139" s="170">
        <f t="shared" si="3"/>
        <v>21968.609999999993</v>
      </c>
      <c r="K139" s="781"/>
      <c r="L139" s="139"/>
    </row>
    <row r="140" spans="1:12" s="3" customFormat="1" ht="12" customHeight="1">
      <c r="A140" s="76">
        <v>43555</v>
      </c>
      <c r="B140" s="91">
        <v>221003</v>
      </c>
      <c r="C140" s="71">
        <v>221000</v>
      </c>
      <c r="D140" s="72"/>
      <c r="E140" s="72">
        <v>3849.79</v>
      </c>
      <c r="F140" s="741" t="s">
        <v>28</v>
      </c>
      <c r="G140" s="169">
        <v>221</v>
      </c>
      <c r="H140" s="75" t="s">
        <v>99</v>
      </c>
      <c r="I140" s="76">
        <v>43555</v>
      </c>
      <c r="J140" s="170">
        <f t="shared" si="3"/>
        <v>18118.819999999992</v>
      </c>
      <c r="K140" s="781"/>
      <c r="L140" s="139"/>
    </row>
    <row r="141" spans="1:12" s="3" customFormat="1" ht="12" customHeight="1">
      <c r="A141" s="76">
        <v>43555</v>
      </c>
      <c r="B141" s="91">
        <v>221003</v>
      </c>
      <c r="C141" s="71">
        <v>221000</v>
      </c>
      <c r="D141" s="72"/>
      <c r="E141" s="72">
        <v>7.32</v>
      </c>
      <c r="F141" s="741" t="s">
        <v>28</v>
      </c>
      <c r="G141" s="169">
        <v>221</v>
      </c>
      <c r="H141" s="75" t="s">
        <v>99</v>
      </c>
      <c r="I141" s="76">
        <v>43555</v>
      </c>
      <c r="J141" s="170">
        <f t="shared" si="3"/>
        <v>18111.499999999993</v>
      </c>
      <c r="K141" s="781"/>
      <c r="L141" s="139"/>
    </row>
    <row r="142" spans="1:12" s="3" customFormat="1" ht="12" customHeight="1">
      <c r="A142" s="76">
        <v>43585</v>
      </c>
      <c r="B142" s="91">
        <v>221004</v>
      </c>
      <c r="C142" s="71">
        <v>221000</v>
      </c>
      <c r="D142" s="72">
        <v>3362.62</v>
      </c>
      <c r="E142" s="72"/>
      <c r="F142" s="741" t="s">
        <v>28</v>
      </c>
      <c r="G142" s="169">
        <v>221</v>
      </c>
      <c r="H142" s="75" t="s">
        <v>131</v>
      </c>
      <c r="I142" s="76">
        <v>43585</v>
      </c>
      <c r="J142" s="170">
        <f t="shared" si="3"/>
        <v>21474.119999999992</v>
      </c>
      <c r="K142" s="781"/>
      <c r="L142" s="139"/>
    </row>
    <row r="143" spans="1:12" s="3" customFormat="1" ht="12" customHeight="1">
      <c r="A143" s="76">
        <v>43585</v>
      </c>
      <c r="B143" s="91">
        <v>221004</v>
      </c>
      <c r="C143" s="71">
        <v>221000</v>
      </c>
      <c r="D143" s="72"/>
      <c r="E143" s="72">
        <v>1591.36</v>
      </c>
      <c r="F143" s="741" t="s">
        <v>28</v>
      </c>
      <c r="G143" s="169">
        <v>221</v>
      </c>
      <c r="H143" s="75" t="s">
        <v>131</v>
      </c>
      <c r="I143" s="76">
        <v>43585</v>
      </c>
      <c r="J143" s="170">
        <f t="shared" si="3"/>
        <v>19882.759999999991</v>
      </c>
      <c r="K143" s="781"/>
      <c r="L143" s="139"/>
    </row>
    <row r="144" spans="1:12" s="3" customFormat="1" ht="12" customHeight="1">
      <c r="A144" s="76">
        <v>43585</v>
      </c>
      <c r="B144" s="91">
        <v>221004</v>
      </c>
      <c r="C144" s="71">
        <v>221000</v>
      </c>
      <c r="D144" s="72"/>
      <c r="E144" s="72">
        <v>6.62</v>
      </c>
      <c r="F144" s="741" t="s">
        <v>28</v>
      </c>
      <c r="G144" s="169">
        <v>221</v>
      </c>
      <c r="H144" s="75" t="s">
        <v>131</v>
      </c>
      <c r="I144" s="76">
        <v>43585</v>
      </c>
      <c r="J144" s="170">
        <f t="shared" si="3"/>
        <v>19876.139999999992</v>
      </c>
      <c r="K144" s="781"/>
      <c r="L144" s="139"/>
    </row>
    <row r="145" spans="1:12" s="3" customFormat="1" ht="12" customHeight="1">
      <c r="A145" s="76">
        <v>43616</v>
      </c>
      <c r="B145" s="91">
        <v>221005</v>
      </c>
      <c r="C145" s="71">
        <v>221000</v>
      </c>
      <c r="D145" s="72">
        <v>2810</v>
      </c>
      <c r="E145" s="72"/>
      <c r="F145" s="741" t="s">
        <v>28</v>
      </c>
      <c r="G145" s="169">
        <v>221</v>
      </c>
      <c r="H145" s="75" t="s">
        <v>155</v>
      </c>
      <c r="I145" s="76">
        <v>43616</v>
      </c>
      <c r="J145" s="170">
        <f t="shared" si="3"/>
        <v>22686.139999999992</v>
      </c>
      <c r="K145" s="781"/>
      <c r="L145" s="139"/>
    </row>
    <row r="146" spans="1:12" s="3" customFormat="1" ht="12" customHeight="1">
      <c r="A146" s="76">
        <v>43616</v>
      </c>
      <c r="B146" s="91">
        <v>221005</v>
      </c>
      <c r="C146" s="71">
        <v>221000</v>
      </c>
      <c r="D146" s="72"/>
      <c r="E146" s="72">
        <v>3415.96</v>
      </c>
      <c r="F146" s="741" t="s">
        <v>28</v>
      </c>
      <c r="G146" s="169">
        <v>221</v>
      </c>
      <c r="H146" s="75" t="s">
        <v>155</v>
      </c>
      <c r="I146" s="76">
        <v>43616</v>
      </c>
      <c r="J146" s="170">
        <f t="shared" si="3"/>
        <v>19270.179999999993</v>
      </c>
      <c r="K146" s="781"/>
      <c r="L146" s="139"/>
    </row>
    <row r="147" spans="1:12" s="3" customFormat="1" ht="12" customHeight="1">
      <c r="A147" s="76">
        <v>43616</v>
      </c>
      <c r="B147" s="91">
        <v>221005</v>
      </c>
      <c r="C147" s="71">
        <v>221000</v>
      </c>
      <c r="D147" s="72"/>
      <c r="E147" s="72">
        <v>9.44</v>
      </c>
      <c r="F147" s="741" t="s">
        <v>28</v>
      </c>
      <c r="G147" s="169">
        <v>221</v>
      </c>
      <c r="H147" s="75" t="s">
        <v>155</v>
      </c>
      <c r="I147" s="76">
        <v>43616</v>
      </c>
      <c r="J147" s="170">
        <f t="shared" si="3"/>
        <v>19260.739999999994</v>
      </c>
      <c r="K147" s="781"/>
      <c r="L147" s="139"/>
    </row>
    <row r="148" spans="1:12" s="3" customFormat="1" ht="12" customHeight="1">
      <c r="A148" s="76">
        <v>43646</v>
      </c>
      <c r="B148" s="91">
        <v>221006</v>
      </c>
      <c r="C148" s="71">
        <v>221000</v>
      </c>
      <c r="D148" s="72">
        <v>1910</v>
      </c>
      <c r="E148" s="72"/>
      <c r="F148" s="741" t="s">
        <v>28</v>
      </c>
      <c r="G148" s="169">
        <v>221</v>
      </c>
      <c r="H148" s="75" t="s">
        <v>182</v>
      </c>
      <c r="I148" s="76">
        <v>43646</v>
      </c>
      <c r="J148" s="170">
        <f t="shared" si="3"/>
        <v>21170.739999999994</v>
      </c>
      <c r="K148" s="781"/>
      <c r="L148" s="139"/>
    </row>
    <row r="149" spans="1:12" s="3" customFormat="1" ht="12" customHeight="1">
      <c r="A149" s="76">
        <v>43646</v>
      </c>
      <c r="B149" s="91">
        <v>221006</v>
      </c>
      <c r="C149" s="71">
        <v>221000</v>
      </c>
      <c r="D149" s="72"/>
      <c r="E149" s="72">
        <v>2566.48</v>
      </c>
      <c r="F149" s="741" t="s">
        <v>28</v>
      </c>
      <c r="G149" s="169">
        <v>221</v>
      </c>
      <c r="H149" s="75" t="s">
        <v>182</v>
      </c>
      <c r="I149" s="76">
        <v>43646</v>
      </c>
      <c r="J149" s="170">
        <f t="shared" si="3"/>
        <v>18604.259999999995</v>
      </c>
      <c r="K149" s="781"/>
      <c r="L149" s="139"/>
    </row>
    <row r="150" spans="1:12" s="3" customFormat="1" ht="12" customHeight="1">
      <c r="A150" s="76">
        <v>43646</v>
      </c>
      <c r="B150" s="91">
        <v>221006</v>
      </c>
      <c r="C150" s="71">
        <v>221000</v>
      </c>
      <c r="D150" s="72"/>
      <c r="E150" s="72">
        <v>7.06</v>
      </c>
      <c r="F150" s="741" t="s">
        <v>28</v>
      </c>
      <c r="G150" s="169">
        <v>221</v>
      </c>
      <c r="H150" s="75" t="s">
        <v>182</v>
      </c>
      <c r="I150" s="76">
        <v>43646</v>
      </c>
      <c r="J150" s="170">
        <f t="shared" si="3"/>
        <v>18597.199999999993</v>
      </c>
      <c r="K150" s="781"/>
      <c r="L150" s="139"/>
    </row>
    <row r="151" spans="1:12" s="3" customFormat="1" ht="12" customHeight="1">
      <c r="A151" s="76">
        <v>43677</v>
      </c>
      <c r="B151" s="91">
        <v>221007</v>
      </c>
      <c r="C151" s="71">
        <v>221000</v>
      </c>
      <c r="D151" s="72">
        <v>8357.67</v>
      </c>
      <c r="E151" s="72"/>
      <c r="F151" s="740" t="s">
        <v>28</v>
      </c>
      <c r="G151" s="169">
        <v>221</v>
      </c>
      <c r="H151" s="75" t="s">
        <v>204</v>
      </c>
      <c r="I151" s="76">
        <v>43677</v>
      </c>
      <c r="J151" s="170">
        <f t="shared" si="3"/>
        <v>26954.869999999995</v>
      </c>
      <c r="K151" s="781"/>
      <c r="L151" s="139"/>
    </row>
    <row r="152" spans="1:12" s="3" customFormat="1" ht="12" customHeight="1">
      <c r="A152" s="76">
        <v>43677</v>
      </c>
      <c r="B152" s="91">
        <v>221007</v>
      </c>
      <c r="C152" s="71">
        <v>221000</v>
      </c>
      <c r="D152" s="72"/>
      <c r="E152" s="72">
        <v>1914.85</v>
      </c>
      <c r="F152" s="740" t="s">
        <v>28</v>
      </c>
      <c r="G152" s="169">
        <v>221</v>
      </c>
      <c r="H152" s="75" t="s">
        <v>204</v>
      </c>
      <c r="I152" s="76">
        <v>43677</v>
      </c>
      <c r="J152" s="170">
        <f t="shared" si="3"/>
        <v>25040.019999999997</v>
      </c>
      <c r="K152" s="781"/>
      <c r="L152" s="139"/>
    </row>
    <row r="153" spans="1:12" s="3" customFormat="1" ht="12" customHeight="1">
      <c r="A153" s="76">
        <v>43677</v>
      </c>
      <c r="B153" s="91">
        <v>221007</v>
      </c>
      <c r="C153" s="71">
        <v>221000</v>
      </c>
      <c r="D153" s="72"/>
      <c r="E153" s="72">
        <v>9.5299999999999994</v>
      </c>
      <c r="F153" s="740" t="s">
        <v>28</v>
      </c>
      <c r="G153" s="169">
        <v>221</v>
      </c>
      <c r="H153" s="75" t="s">
        <v>204</v>
      </c>
      <c r="I153" s="76">
        <v>43677</v>
      </c>
      <c r="J153" s="170">
        <f t="shared" si="3"/>
        <v>25030.489999999998</v>
      </c>
      <c r="K153" s="781"/>
      <c r="L153" s="139"/>
    </row>
    <row r="154" spans="1:12" s="3" customFormat="1" ht="12" customHeight="1">
      <c r="A154" s="76">
        <v>43708</v>
      </c>
      <c r="B154" s="91">
        <v>221008</v>
      </c>
      <c r="C154" s="71">
        <v>221000</v>
      </c>
      <c r="D154" s="72">
        <v>0</v>
      </c>
      <c r="E154" s="72"/>
      <c r="F154" s="740" t="s">
        <v>28</v>
      </c>
      <c r="G154" s="169">
        <v>221</v>
      </c>
      <c r="H154" s="75" t="s">
        <v>234</v>
      </c>
      <c r="I154" s="76">
        <v>43708</v>
      </c>
      <c r="J154" s="170">
        <f t="shared" si="3"/>
        <v>25030.489999999998</v>
      </c>
      <c r="K154" s="781"/>
      <c r="L154" s="139"/>
    </row>
    <row r="155" spans="1:12" s="3" customFormat="1" ht="12" customHeight="1">
      <c r="A155" s="76">
        <v>43708</v>
      </c>
      <c r="B155" s="91">
        <v>221008</v>
      </c>
      <c r="C155" s="71">
        <v>221000</v>
      </c>
      <c r="D155" s="72"/>
      <c r="E155" s="72">
        <v>1128.07</v>
      </c>
      <c r="F155" s="740" t="s">
        <v>28</v>
      </c>
      <c r="G155" s="169">
        <v>221</v>
      </c>
      <c r="H155" s="75" t="s">
        <v>234</v>
      </c>
      <c r="I155" s="76">
        <v>43708</v>
      </c>
      <c r="J155" s="170">
        <f t="shared" si="3"/>
        <v>23902.42</v>
      </c>
      <c r="K155" s="781"/>
      <c r="L155" s="139"/>
    </row>
    <row r="156" spans="1:12" s="3" customFormat="1" ht="12" customHeight="1">
      <c r="A156" s="76">
        <v>43708</v>
      </c>
      <c r="B156" s="91">
        <v>221008</v>
      </c>
      <c r="C156" s="71">
        <v>221000</v>
      </c>
      <c r="D156" s="72"/>
      <c r="E156" s="72">
        <v>8.65</v>
      </c>
      <c r="F156" s="740" t="s">
        <v>28</v>
      </c>
      <c r="G156" s="169">
        <v>221</v>
      </c>
      <c r="H156" s="75" t="s">
        <v>234</v>
      </c>
      <c r="I156" s="76">
        <v>43708</v>
      </c>
      <c r="J156" s="170">
        <f t="shared" si="3"/>
        <v>23893.769999999997</v>
      </c>
      <c r="K156" s="781"/>
      <c r="L156" s="139"/>
    </row>
    <row r="157" spans="1:12" s="3" customFormat="1" ht="12" customHeight="1">
      <c r="A157" s="76">
        <v>43738</v>
      </c>
      <c r="B157" s="91">
        <v>221009</v>
      </c>
      <c r="C157" s="71">
        <v>221000</v>
      </c>
      <c r="D157" s="72">
        <v>4593.95</v>
      </c>
      <c r="E157" s="72"/>
      <c r="F157" s="740" t="s">
        <v>28</v>
      </c>
      <c r="G157" s="169">
        <v>221</v>
      </c>
      <c r="H157" s="75" t="s">
        <v>258</v>
      </c>
      <c r="I157" s="76">
        <v>43373</v>
      </c>
      <c r="J157" s="170">
        <f t="shared" si="3"/>
        <v>28487.719999999998</v>
      </c>
      <c r="K157" s="781"/>
      <c r="L157" s="139"/>
    </row>
    <row r="158" spans="1:12" s="3" customFormat="1" ht="12" customHeight="1">
      <c r="A158" s="76">
        <v>43738</v>
      </c>
      <c r="B158" s="91">
        <v>221009</v>
      </c>
      <c r="C158" s="71">
        <v>221000</v>
      </c>
      <c r="D158" s="72"/>
      <c r="E158" s="72">
        <v>3069.88</v>
      </c>
      <c r="F158" s="740" t="s">
        <v>28</v>
      </c>
      <c r="G158" s="169">
        <v>221</v>
      </c>
      <c r="H158" s="75" t="s">
        <v>258</v>
      </c>
      <c r="I158" s="76">
        <v>43373</v>
      </c>
      <c r="J158" s="170">
        <f t="shared" si="3"/>
        <v>25417.839999999997</v>
      </c>
      <c r="K158" s="781"/>
      <c r="L158" s="139"/>
    </row>
    <row r="159" spans="1:12" s="3" customFormat="1" ht="12" customHeight="1">
      <c r="A159" s="76">
        <v>43738</v>
      </c>
      <c r="B159" s="91">
        <v>221009</v>
      </c>
      <c r="C159" s="71">
        <v>221000</v>
      </c>
      <c r="D159" s="72"/>
      <c r="E159" s="72">
        <v>9.09</v>
      </c>
      <c r="F159" s="740" t="s">
        <v>28</v>
      </c>
      <c r="G159" s="169">
        <v>221</v>
      </c>
      <c r="H159" s="75" t="s">
        <v>258</v>
      </c>
      <c r="I159" s="76">
        <v>43373</v>
      </c>
      <c r="J159" s="170">
        <f t="shared" si="3"/>
        <v>25408.749999999996</v>
      </c>
      <c r="K159" s="781"/>
      <c r="L159" s="139"/>
    </row>
    <row r="160" spans="1:12" s="96" customFormat="1" ht="12" customHeight="1">
      <c r="A160" s="76">
        <v>43769</v>
      </c>
      <c r="B160" s="91">
        <v>221010</v>
      </c>
      <c r="C160" s="71">
        <v>221000</v>
      </c>
      <c r="D160" s="72">
        <v>5993.87</v>
      </c>
      <c r="E160" s="72"/>
      <c r="F160" s="740" t="s">
        <v>28</v>
      </c>
      <c r="G160" s="169">
        <v>221</v>
      </c>
      <c r="H160" s="75" t="s">
        <v>277</v>
      </c>
      <c r="I160" s="76">
        <v>43769</v>
      </c>
      <c r="J160" s="170">
        <f t="shared" si="3"/>
        <v>31402.619999999995</v>
      </c>
      <c r="K160" s="175"/>
      <c r="L160" s="95"/>
    </row>
    <row r="161" spans="1:12" s="3" customFormat="1" ht="12" customHeight="1">
      <c r="A161" s="76">
        <v>43769</v>
      </c>
      <c r="B161" s="91">
        <v>221010</v>
      </c>
      <c r="C161" s="71">
        <v>221000</v>
      </c>
      <c r="D161" s="72"/>
      <c r="E161" s="72">
        <v>2809.61</v>
      </c>
      <c r="F161" s="740" t="s">
        <v>28</v>
      </c>
      <c r="G161" s="169">
        <v>221</v>
      </c>
      <c r="H161" s="75" t="s">
        <v>277</v>
      </c>
      <c r="I161" s="76">
        <v>43769</v>
      </c>
      <c r="J161" s="170">
        <f t="shared" si="3"/>
        <v>28593.009999999995</v>
      </c>
      <c r="K161" s="781"/>
      <c r="L161" s="139"/>
    </row>
    <row r="162" spans="1:12" s="3" customFormat="1" ht="12" customHeight="1">
      <c r="A162" s="76">
        <v>43769</v>
      </c>
      <c r="B162" s="91">
        <v>221010</v>
      </c>
      <c r="C162" s="71">
        <v>221000</v>
      </c>
      <c r="D162" s="72"/>
      <c r="E162" s="72">
        <v>8.8699999999999992</v>
      </c>
      <c r="F162" s="740" t="s">
        <v>28</v>
      </c>
      <c r="G162" s="169">
        <v>221</v>
      </c>
      <c r="H162" s="75" t="s">
        <v>277</v>
      </c>
      <c r="I162" s="76">
        <v>43769</v>
      </c>
      <c r="J162" s="170">
        <f t="shared" si="3"/>
        <v>28584.139999999996</v>
      </c>
      <c r="K162" s="781"/>
      <c r="L162" s="139"/>
    </row>
    <row r="163" spans="1:12" s="3" customFormat="1" ht="12" customHeight="1">
      <c r="A163" s="76">
        <v>43799</v>
      </c>
      <c r="B163" s="91">
        <v>221011</v>
      </c>
      <c r="C163" s="71">
        <v>221000</v>
      </c>
      <c r="D163" s="72">
        <v>1300</v>
      </c>
      <c r="E163" s="72"/>
      <c r="F163" s="740" t="s">
        <v>28</v>
      </c>
      <c r="G163" s="169">
        <v>221</v>
      </c>
      <c r="H163" s="75" t="s">
        <v>302</v>
      </c>
      <c r="I163" s="76">
        <v>43799</v>
      </c>
      <c r="J163" s="170">
        <f t="shared" si="3"/>
        <v>29884.139999999996</v>
      </c>
      <c r="K163" s="781"/>
      <c r="L163" s="139"/>
    </row>
    <row r="164" spans="1:12" s="3" customFormat="1" ht="12" customHeight="1">
      <c r="A164" s="76">
        <v>43799</v>
      </c>
      <c r="B164" s="91">
        <v>221011</v>
      </c>
      <c r="C164" s="71">
        <v>221000</v>
      </c>
      <c r="D164" s="72"/>
      <c r="E164" s="72">
        <v>1842.09</v>
      </c>
      <c r="F164" s="740" t="s">
        <v>28</v>
      </c>
      <c r="G164" s="169">
        <v>221</v>
      </c>
      <c r="H164" s="75" t="s">
        <v>302</v>
      </c>
      <c r="I164" s="76">
        <v>43799</v>
      </c>
      <c r="J164" s="170">
        <f t="shared" si="3"/>
        <v>28042.049999999996</v>
      </c>
      <c r="K164" s="781"/>
      <c r="L164" s="139"/>
    </row>
    <row r="165" spans="1:12" s="3" customFormat="1" ht="12" customHeight="1">
      <c r="A165" s="76">
        <v>43799</v>
      </c>
      <c r="B165" s="91">
        <v>221011</v>
      </c>
      <c r="C165" s="71">
        <v>221000</v>
      </c>
      <c r="D165" s="72"/>
      <c r="E165" s="72">
        <v>10.15</v>
      </c>
      <c r="F165" s="740" t="s">
        <v>28</v>
      </c>
      <c r="G165" s="169">
        <v>221</v>
      </c>
      <c r="H165" s="75" t="s">
        <v>302</v>
      </c>
      <c r="I165" s="76">
        <v>43799</v>
      </c>
      <c r="J165" s="170">
        <f t="shared" si="3"/>
        <v>28031.899999999994</v>
      </c>
      <c r="K165" s="781"/>
      <c r="L165" s="139"/>
    </row>
    <row r="166" spans="1:12" s="3" customFormat="1" ht="12" customHeight="1">
      <c r="A166" s="76">
        <v>43830</v>
      </c>
      <c r="B166" s="91">
        <v>221012</v>
      </c>
      <c r="C166" s="71">
        <v>221000</v>
      </c>
      <c r="D166" s="72">
        <v>3580.13</v>
      </c>
      <c r="E166" s="72"/>
      <c r="F166" s="740" t="s">
        <v>28</v>
      </c>
      <c r="G166" s="169">
        <v>221</v>
      </c>
      <c r="H166" s="75" t="s">
        <v>339</v>
      </c>
      <c r="I166" s="76">
        <v>43830</v>
      </c>
      <c r="J166" s="170">
        <f t="shared" si="3"/>
        <v>31612.029999999995</v>
      </c>
      <c r="K166" s="781"/>
      <c r="L166" s="139"/>
    </row>
    <row r="167" spans="1:12" s="3" customFormat="1" ht="12" customHeight="1">
      <c r="A167" s="76">
        <v>43830</v>
      </c>
      <c r="B167" s="91">
        <v>221012</v>
      </c>
      <c r="C167" s="71">
        <v>221000</v>
      </c>
      <c r="D167" s="72"/>
      <c r="E167" s="72">
        <v>14228.45</v>
      </c>
      <c r="F167" s="740" t="s">
        <v>28</v>
      </c>
      <c r="G167" s="169">
        <v>221</v>
      </c>
      <c r="H167" s="75" t="s">
        <v>339</v>
      </c>
      <c r="I167" s="76">
        <v>43830</v>
      </c>
      <c r="J167" s="170">
        <f t="shared" si="3"/>
        <v>17383.579999999994</v>
      </c>
      <c r="K167" s="781"/>
      <c r="L167" s="139"/>
    </row>
    <row r="168" spans="1:12" s="3" customFormat="1" ht="12" customHeight="1">
      <c r="A168" s="76">
        <v>43830</v>
      </c>
      <c r="B168" s="91">
        <v>221012</v>
      </c>
      <c r="C168" s="71">
        <v>221000</v>
      </c>
      <c r="D168" s="72"/>
      <c r="E168" s="72">
        <v>12.65</v>
      </c>
      <c r="F168" s="740" t="s">
        <v>28</v>
      </c>
      <c r="G168" s="169">
        <v>221</v>
      </c>
      <c r="H168" s="75" t="s">
        <v>339</v>
      </c>
      <c r="I168" s="76">
        <v>43830</v>
      </c>
      <c r="J168" s="170">
        <f t="shared" si="3"/>
        <v>17370.929999999993</v>
      </c>
      <c r="K168" s="781"/>
      <c r="L168" s="139"/>
    </row>
    <row r="169" spans="1:12" s="21" customFormat="1" ht="12" customHeight="1">
      <c r="A169" s="181"/>
      <c r="B169" s="182" t="s">
        <v>385</v>
      </c>
      <c r="C169" s="199">
        <v>221000</v>
      </c>
      <c r="D169" s="177">
        <f>SUM(D132:D168)</f>
        <v>57175.299999999988</v>
      </c>
      <c r="E169" s="177">
        <f>SUM(E132:E168)</f>
        <v>39804.370000000003</v>
      </c>
      <c r="F169" s="764"/>
      <c r="G169" s="179"/>
      <c r="H169" s="180"/>
      <c r="I169" s="181"/>
      <c r="J169" s="174">
        <f>D169-E169</f>
        <v>17370.929999999986</v>
      </c>
      <c r="K169" s="781">
        <v>221000</v>
      </c>
      <c r="L169" s="139">
        <v>17370.93</v>
      </c>
    </row>
    <row r="170" spans="1:12" s="21" customFormat="1" ht="12" customHeight="1">
      <c r="A170" s="181"/>
      <c r="B170" s="182"/>
      <c r="C170" s="199"/>
      <c r="D170" s="177"/>
      <c r="E170" s="177"/>
      <c r="F170" s="764"/>
      <c r="G170" s="179"/>
      <c r="H170" s="180"/>
      <c r="I170" s="181"/>
      <c r="J170" s="174"/>
      <c r="K170" s="781"/>
      <c r="L170" s="139"/>
    </row>
    <row r="171" spans="1:12" s="21" customFormat="1" ht="12.75" customHeight="1">
      <c r="A171" s="94">
        <v>231000</v>
      </c>
      <c r="B171" s="176" t="s">
        <v>566</v>
      </c>
      <c r="C171" s="198"/>
      <c r="D171" s="174"/>
      <c r="E171" s="174"/>
      <c r="F171" s="766"/>
      <c r="G171" s="179"/>
      <c r="H171" s="193"/>
      <c r="I171" s="181"/>
      <c r="J171" s="174"/>
      <c r="K171" s="781"/>
      <c r="L171" s="139"/>
    </row>
    <row r="172" spans="1:12" s="3" customFormat="1" ht="12.75" customHeight="1">
      <c r="A172" s="76"/>
      <c r="B172" s="91"/>
      <c r="C172" s="71"/>
      <c r="D172" s="72"/>
      <c r="E172" s="72"/>
      <c r="F172" s="740"/>
      <c r="G172" s="169"/>
      <c r="H172" s="75"/>
      <c r="I172" s="76"/>
      <c r="J172" s="170">
        <v>0</v>
      </c>
      <c r="K172" s="781"/>
      <c r="L172" s="139"/>
    </row>
    <row r="173" spans="1:12" s="3" customFormat="1" ht="12.75" customHeight="1">
      <c r="A173" s="76"/>
      <c r="B173" s="168"/>
      <c r="C173" s="71"/>
      <c r="D173" s="72"/>
      <c r="E173" s="72"/>
      <c r="F173" s="740"/>
      <c r="G173" s="93"/>
      <c r="H173" s="75"/>
      <c r="I173" s="76"/>
      <c r="J173" s="170">
        <f>J172+D173-E173</f>
        <v>0</v>
      </c>
      <c r="K173" s="781"/>
      <c r="L173" s="139"/>
    </row>
    <row r="174" spans="1:12" s="21" customFormat="1" ht="12.75" customHeight="1">
      <c r="A174" s="181"/>
      <c r="B174" s="182" t="s">
        <v>385</v>
      </c>
      <c r="C174" s="199">
        <v>231000</v>
      </c>
      <c r="D174" s="177">
        <f>SUM(D172:D173)</f>
        <v>0</v>
      </c>
      <c r="E174" s="177">
        <f>SUM(E172:E173)</f>
        <v>0</v>
      </c>
      <c r="F174" s="764"/>
      <c r="G174" s="179"/>
      <c r="H174" s="180"/>
      <c r="I174" s="181"/>
      <c r="J174" s="174">
        <f>D174-E174</f>
        <v>0</v>
      </c>
      <c r="K174" s="781">
        <v>231000</v>
      </c>
      <c r="L174" s="139">
        <v>0</v>
      </c>
    </row>
    <row r="175" spans="1:12" s="21" customFormat="1" ht="12.75" customHeight="1">
      <c r="A175" s="181"/>
      <c r="B175" s="182"/>
      <c r="C175" s="199"/>
      <c r="D175" s="177"/>
      <c r="E175" s="177"/>
      <c r="F175" s="764"/>
      <c r="G175" s="179"/>
      <c r="H175" s="180"/>
      <c r="I175" s="181"/>
      <c r="J175" s="174"/>
      <c r="K175" s="781"/>
      <c r="L175" s="139"/>
    </row>
    <row r="176" spans="1:12" s="21" customFormat="1" ht="12.75" customHeight="1">
      <c r="A176" s="94">
        <v>261000</v>
      </c>
      <c r="B176" s="176" t="s">
        <v>567</v>
      </c>
      <c r="C176" s="198"/>
      <c r="D176" s="174"/>
      <c r="E176" s="174"/>
      <c r="F176" s="766"/>
      <c r="G176" s="179"/>
      <c r="H176" s="193"/>
      <c r="I176" s="181"/>
      <c r="J176" s="174"/>
      <c r="K176" s="781"/>
      <c r="L176" s="139"/>
    </row>
    <row r="177" spans="1:12" s="3" customFormat="1" ht="12.75" customHeight="1">
      <c r="A177" s="76">
        <v>43524</v>
      </c>
      <c r="B177" s="91">
        <v>221002</v>
      </c>
      <c r="C177" s="71">
        <v>261000</v>
      </c>
      <c r="D177" s="72">
        <v>150</v>
      </c>
      <c r="E177" s="72"/>
      <c r="F177" s="740" t="s">
        <v>69</v>
      </c>
      <c r="G177" s="169">
        <v>221</v>
      </c>
      <c r="H177" s="75" t="s">
        <v>68</v>
      </c>
      <c r="I177" s="76">
        <v>43504</v>
      </c>
      <c r="J177" s="170">
        <v>150</v>
      </c>
      <c r="K177" s="781"/>
      <c r="L177" s="139"/>
    </row>
    <row r="178" spans="1:12" s="3" customFormat="1" ht="12.75" customHeight="1">
      <c r="A178" s="76">
        <v>43524</v>
      </c>
      <c r="B178" s="91">
        <v>211002</v>
      </c>
      <c r="C178" s="71">
        <v>261000</v>
      </c>
      <c r="D178" s="72"/>
      <c r="E178" s="72">
        <v>150</v>
      </c>
      <c r="F178" s="602" t="s">
        <v>69</v>
      </c>
      <c r="G178" s="169">
        <v>211</v>
      </c>
      <c r="H178" s="75" t="s">
        <v>103</v>
      </c>
      <c r="I178" s="76">
        <v>43504</v>
      </c>
      <c r="J178" s="170">
        <f t="shared" ref="J178:J190" si="4">J177+D178-E178</f>
        <v>0</v>
      </c>
      <c r="K178" s="781"/>
      <c r="L178" s="139"/>
    </row>
    <row r="179" spans="1:12" s="3" customFormat="1" ht="12.75" customHeight="1">
      <c r="A179" s="76">
        <v>43585</v>
      </c>
      <c r="B179" s="91">
        <v>221004</v>
      </c>
      <c r="C179" s="71">
        <v>261000</v>
      </c>
      <c r="D179" s="72">
        <v>150</v>
      </c>
      <c r="E179" s="72"/>
      <c r="F179" s="741" t="s">
        <v>69</v>
      </c>
      <c r="G179" s="169">
        <v>221</v>
      </c>
      <c r="H179" s="75" t="s">
        <v>131</v>
      </c>
      <c r="I179" s="76">
        <v>43570</v>
      </c>
      <c r="J179" s="170">
        <f t="shared" si="4"/>
        <v>150</v>
      </c>
      <c r="K179" s="781"/>
      <c r="L179" s="139"/>
    </row>
    <row r="180" spans="1:12" s="3" customFormat="1" ht="12.75" customHeight="1">
      <c r="A180" s="76">
        <v>43585</v>
      </c>
      <c r="B180" s="91">
        <v>211004</v>
      </c>
      <c r="C180" s="71">
        <v>261000</v>
      </c>
      <c r="D180" s="79"/>
      <c r="E180" s="63">
        <v>150</v>
      </c>
      <c r="F180" s="602" t="s">
        <v>69</v>
      </c>
      <c r="G180" s="169">
        <v>211</v>
      </c>
      <c r="H180" s="75" t="s">
        <v>185</v>
      </c>
      <c r="I180" s="67">
        <v>43570</v>
      </c>
      <c r="J180" s="170">
        <f t="shared" si="4"/>
        <v>0</v>
      </c>
      <c r="K180" s="781"/>
      <c r="L180" s="139"/>
    </row>
    <row r="181" spans="1:12" s="3" customFormat="1" ht="12.75" customHeight="1">
      <c r="A181" s="76">
        <v>43616</v>
      </c>
      <c r="B181" s="91">
        <v>221005</v>
      </c>
      <c r="C181" s="71">
        <v>261000</v>
      </c>
      <c r="D181" s="72">
        <v>500</v>
      </c>
      <c r="E181" s="72"/>
      <c r="F181" s="741" t="s">
        <v>69</v>
      </c>
      <c r="G181" s="169">
        <v>221</v>
      </c>
      <c r="H181" s="75" t="s">
        <v>155</v>
      </c>
      <c r="I181" s="76">
        <v>43606</v>
      </c>
      <c r="J181" s="170">
        <f t="shared" si="4"/>
        <v>500</v>
      </c>
      <c r="K181" s="781"/>
      <c r="L181" s="139"/>
    </row>
    <row r="182" spans="1:12" s="3" customFormat="1" ht="12.75" customHeight="1">
      <c r="A182" s="76">
        <v>43616</v>
      </c>
      <c r="B182" s="91">
        <v>221005</v>
      </c>
      <c r="C182" s="71">
        <v>261000</v>
      </c>
      <c r="D182" s="72">
        <v>400</v>
      </c>
      <c r="E182" s="72"/>
      <c r="F182" s="741" t="s">
        <v>69</v>
      </c>
      <c r="G182" s="169">
        <v>221</v>
      </c>
      <c r="H182" s="75" t="s">
        <v>155</v>
      </c>
      <c r="I182" s="76">
        <v>43614</v>
      </c>
      <c r="J182" s="170">
        <f t="shared" si="4"/>
        <v>900</v>
      </c>
      <c r="K182" s="781"/>
      <c r="L182" s="139"/>
    </row>
    <row r="183" spans="1:12" s="3" customFormat="1" ht="12.75" customHeight="1">
      <c r="A183" s="76">
        <v>43616</v>
      </c>
      <c r="B183" s="91">
        <v>211005</v>
      </c>
      <c r="C183" s="71">
        <v>261000</v>
      </c>
      <c r="D183" s="79"/>
      <c r="E183" s="72">
        <v>500</v>
      </c>
      <c r="F183" s="602" t="s">
        <v>69</v>
      </c>
      <c r="G183" s="169">
        <v>211</v>
      </c>
      <c r="H183" s="75" t="s">
        <v>206</v>
      </c>
      <c r="I183" s="67">
        <v>43606</v>
      </c>
      <c r="J183" s="170">
        <f t="shared" si="4"/>
        <v>400</v>
      </c>
      <c r="K183" s="781"/>
      <c r="L183" s="139"/>
    </row>
    <row r="184" spans="1:12" s="3" customFormat="1" ht="12.75" customHeight="1">
      <c r="A184" s="76">
        <v>43616</v>
      </c>
      <c r="B184" s="91">
        <v>211005</v>
      </c>
      <c r="C184" s="71">
        <v>261000</v>
      </c>
      <c r="D184" s="79"/>
      <c r="E184" s="72">
        <v>400</v>
      </c>
      <c r="F184" s="602" t="s">
        <v>69</v>
      </c>
      <c r="G184" s="169">
        <v>211</v>
      </c>
      <c r="H184" s="75" t="s">
        <v>1208</v>
      </c>
      <c r="I184" s="67">
        <v>43614</v>
      </c>
      <c r="J184" s="170">
        <f t="shared" si="4"/>
        <v>0</v>
      </c>
      <c r="K184" s="781"/>
      <c r="L184" s="139"/>
    </row>
    <row r="185" spans="1:12" s="3" customFormat="1" ht="12.75" customHeight="1">
      <c r="A185" s="76">
        <v>43646</v>
      </c>
      <c r="B185" s="91">
        <v>221006</v>
      </c>
      <c r="C185" s="71">
        <v>261000</v>
      </c>
      <c r="D185" s="72">
        <v>300</v>
      </c>
      <c r="E185" s="72"/>
      <c r="F185" s="740" t="s">
        <v>69</v>
      </c>
      <c r="G185" s="169">
        <v>221</v>
      </c>
      <c r="H185" s="75" t="s">
        <v>182</v>
      </c>
      <c r="I185" s="76">
        <v>43634</v>
      </c>
      <c r="J185" s="170">
        <f t="shared" si="4"/>
        <v>300</v>
      </c>
      <c r="K185" s="781"/>
      <c r="L185" s="139"/>
    </row>
    <row r="186" spans="1:12" s="3" customFormat="1" ht="12.75" customHeight="1">
      <c r="A186" s="76">
        <v>43646</v>
      </c>
      <c r="B186" s="91">
        <v>211006</v>
      </c>
      <c r="C186" s="71">
        <v>261000</v>
      </c>
      <c r="D186" s="79"/>
      <c r="E186" s="72">
        <v>300</v>
      </c>
      <c r="F186" s="602" t="s">
        <v>69</v>
      </c>
      <c r="G186" s="169">
        <v>211</v>
      </c>
      <c r="H186" s="75" t="s">
        <v>218</v>
      </c>
      <c r="I186" s="67">
        <v>43634</v>
      </c>
      <c r="J186" s="170">
        <f t="shared" si="4"/>
        <v>0</v>
      </c>
      <c r="K186" s="781"/>
      <c r="L186" s="139"/>
    </row>
    <row r="187" spans="1:12" s="3" customFormat="1" ht="12.75" customHeight="1">
      <c r="A187" s="76">
        <v>43708</v>
      </c>
      <c r="B187" s="91">
        <v>221008</v>
      </c>
      <c r="C187" s="71">
        <v>261000</v>
      </c>
      <c r="D187" s="72">
        <v>150</v>
      </c>
      <c r="E187" s="72"/>
      <c r="F187" s="740" t="s">
        <v>69</v>
      </c>
      <c r="G187" s="169">
        <v>221</v>
      </c>
      <c r="H187" s="75" t="s">
        <v>234</v>
      </c>
      <c r="I187" s="76">
        <v>43699</v>
      </c>
      <c r="J187" s="170">
        <f t="shared" si="4"/>
        <v>150</v>
      </c>
      <c r="K187" s="781"/>
      <c r="L187" s="139"/>
    </row>
    <row r="188" spans="1:12" s="3" customFormat="1" ht="12.75" customHeight="1">
      <c r="A188" s="76">
        <v>43708</v>
      </c>
      <c r="B188" s="91">
        <v>211008</v>
      </c>
      <c r="C188" s="71">
        <v>261000</v>
      </c>
      <c r="D188" s="79"/>
      <c r="E188" s="63">
        <v>150</v>
      </c>
      <c r="F188" s="602" t="s">
        <v>69</v>
      </c>
      <c r="G188" s="169">
        <v>211</v>
      </c>
      <c r="H188" s="75" t="s">
        <v>285</v>
      </c>
      <c r="I188" s="76">
        <v>43699</v>
      </c>
      <c r="J188" s="170">
        <f t="shared" si="4"/>
        <v>0</v>
      </c>
      <c r="K188" s="781"/>
      <c r="L188" s="139"/>
    </row>
    <row r="189" spans="1:12" s="3" customFormat="1" ht="12.75" customHeight="1">
      <c r="A189" s="76">
        <v>43830</v>
      </c>
      <c r="B189" s="91">
        <v>221012</v>
      </c>
      <c r="C189" s="71">
        <v>261000</v>
      </c>
      <c r="D189" s="72">
        <v>10000</v>
      </c>
      <c r="E189" s="72"/>
      <c r="F189" s="740" t="s">
        <v>69</v>
      </c>
      <c r="G189" s="169">
        <v>221</v>
      </c>
      <c r="H189" s="184">
        <v>221012</v>
      </c>
      <c r="I189" s="76">
        <v>43822</v>
      </c>
      <c r="J189" s="170">
        <f t="shared" si="4"/>
        <v>10000</v>
      </c>
      <c r="K189" s="781"/>
      <c r="L189" s="139"/>
    </row>
    <row r="190" spans="1:12" s="3" customFormat="1" ht="12.75" customHeight="1">
      <c r="A190" s="76">
        <v>43830</v>
      </c>
      <c r="B190" s="91">
        <v>211012</v>
      </c>
      <c r="C190" s="71">
        <v>261000</v>
      </c>
      <c r="D190" s="79"/>
      <c r="E190" s="308">
        <v>10000</v>
      </c>
      <c r="F190" s="602" t="s">
        <v>69</v>
      </c>
      <c r="G190" s="169">
        <v>211</v>
      </c>
      <c r="H190" s="75" t="s">
        <v>1254</v>
      </c>
      <c r="I190" s="67">
        <v>43822</v>
      </c>
      <c r="J190" s="170">
        <f t="shared" si="4"/>
        <v>0</v>
      </c>
      <c r="K190" s="781"/>
      <c r="L190" s="139"/>
    </row>
    <row r="191" spans="1:12" s="21" customFormat="1" ht="12.75" customHeight="1">
      <c r="A191" s="181"/>
      <c r="B191" s="182" t="s">
        <v>385</v>
      </c>
      <c r="C191" s="199">
        <v>261000</v>
      </c>
      <c r="D191" s="177">
        <f>SUM(D177:D190)</f>
        <v>11650</v>
      </c>
      <c r="E191" s="177">
        <f>SUM(E177:E190)</f>
        <v>11650</v>
      </c>
      <c r="F191" s="764"/>
      <c r="G191" s="179"/>
      <c r="H191" s="180"/>
      <c r="I191" s="181"/>
      <c r="J191" s="174">
        <f>D191-E191</f>
        <v>0</v>
      </c>
      <c r="K191" s="781">
        <v>261000</v>
      </c>
      <c r="L191" s="139">
        <v>0</v>
      </c>
    </row>
    <row r="192" spans="1:12" s="21" customFormat="1" ht="12.75" customHeight="1">
      <c r="A192" s="181"/>
      <c r="B192" s="307"/>
      <c r="C192" s="198"/>
      <c r="D192" s="174"/>
      <c r="E192" s="174"/>
      <c r="F192" s="767"/>
      <c r="G192" s="179"/>
      <c r="H192" s="196"/>
      <c r="I192" s="13"/>
      <c r="J192" s="174"/>
      <c r="K192" s="781"/>
      <c r="L192" s="139"/>
    </row>
    <row r="193" spans="1:12" s="21" customFormat="1" ht="12.75" customHeight="1">
      <c r="A193" s="94">
        <v>311000</v>
      </c>
      <c r="B193" s="176" t="s">
        <v>568</v>
      </c>
      <c r="C193" s="198"/>
      <c r="D193" s="174"/>
      <c r="E193" s="174"/>
      <c r="F193" s="767"/>
      <c r="G193" s="179"/>
      <c r="H193" s="196"/>
      <c r="I193" s="13"/>
      <c r="J193" s="174"/>
      <c r="K193" s="781"/>
      <c r="L193" s="139"/>
    </row>
    <row r="194" spans="1:12" s="96" customFormat="1" ht="12.75" customHeight="1">
      <c r="A194" s="67">
        <v>43466</v>
      </c>
      <c r="B194" s="91">
        <v>999999</v>
      </c>
      <c r="C194" s="71">
        <v>311000</v>
      </c>
      <c r="D194" s="72">
        <v>540</v>
      </c>
      <c r="E194" s="72"/>
      <c r="F194" s="740" t="s">
        <v>12</v>
      </c>
      <c r="G194" s="74" t="s">
        <v>13</v>
      </c>
      <c r="H194" s="75">
        <v>201303</v>
      </c>
      <c r="I194" s="76">
        <v>41302</v>
      </c>
      <c r="J194" s="170">
        <f>J191+D194-E194</f>
        <v>540</v>
      </c>
      <c r="K194" s="175"/>
      <c r="L194" s="95"/>
    </row>
    <row r="195" spans="1:12" s="96" customFormat="1" ht="12.75" customHeight="1">
      <c r="A195" s="76">
        <v>43496</v>
      </c>
      <c r="B195" s="114" t="s">
        <v>1079</v>
      </c>
      <c r="C195" s="71">
        <v>311000</v>
      </c>
      <c r="D195" s="72">
        <v>300</v>
      </c>
      <c r="E195" s="72"/>
      <c r="F195" s="740" t="s">
        <v>1128</v>
      </c>
      <c r="G195" s="169">
        <v>602</v>
      </c>
      <c r="H195" s="75" t="s">
        <v>1079</v>
      </c>
      <c r="I195" s="76">
        <v>43495</v>
      </c>
      <c r="J195" s="170">
        <f>J194+D195-E195</f>
        <v>840</v>
      </c>
      <c r="K195" s="175"/>
      <c r="L195" s="95"/>
    </row>
    <row r="196" spans="1:12" s="96" customFormat="1" ht="12.75" customHeight="1">
      <c r="A196" s="76">
        <v>43496</v>
      </c>
      <c r="B196" s="114" t="s">
        <v>1090</v>
      </c>
      <c r="C196" s="71">
        <v>311000</v>
      </c>
      <c r="D196" s="72">
        <v>220</v>
      </c>
      <c r="E196" s="72"/>
      <c r="F196" s="740" t="s">
        <v>1131</v>
      </c>
      <c r="G196" s="169">
        <v>602</v>
      </c>
      <c r="H196" s="75" t="s">
        <v>1090</v>
      </c>
      <c r="I196" s="76">
        <v>43495</v>
      </c>
      <c r="J196" s="170">
        <f t="shared" ref="J196:J259" si="5">J195+D196-E196</f>
        <v>1060</v>
      </c>
      <c r="K196" s="175"/>
      <c r="L196" s="95"/>
    </row>
    <row r="197" spans="1:12" s="96" customFormat="1" ht="12.75" customHeight="1">
      <c r="A197" s="76">
        <v>43496</v>
      </c>
      <c r="B197" s="114" t="s">
        <v>1091</v>
      </c>
      <c r="C197" s="71">
        <v>311000</v>
      </c>
      <c r="D197" s="72">
        <v>200</v>
      </c>
      <c r="E197" s="72"/>
      <c r="F197" s="740" t="s">
        <v>1129</v>
      </c>
      <c r="G197" s="169">
        <v>602</v>
      </c>
      <c r="H197" s="75" t="s">
        <v>1091</v>
      </c>
      <c r="I197" s="76">
        <v>43495</v>
      </c>
      <c r="J197" s="170">
        <f t="shared" si="5"/>
        <v>1260</v>
      </c>
      <c r="K197" s="175"/>
      <c r="L197" s="95"/>
    </row>
    <row r="198" spans="1:12" s="96" customFormat="1" ht="12.75" customHeight="1">
      <c r="A198" s="76">
        <v>43496</v>
      </c>
      <c r="B198" s="114" t="s">
        <v>1092</v>
      </c>
      <c r="C198" s="71">
        <v>311000</v>
      </c>
      <c r="D198" s="72">
        <v>1000</v>
      </c>
      <c r="E198" s="72"/>
      <c r="F198" s="740" t="s">
        <v>1130</v>
      </c>
      <c r="G198" s="169">
        <v>602</v>
      </c>
      <c r="H198" s="75" t="s">
        <v>1092</v>
      </c>
      <c r="I198" s="76">
        <v>43495</v>
      </c>
      <c r="J198" s="170">
        <f t="shared" si="5"/>
        <v>2260</v>
      </c>
      <c r="K198" s="175"/>
      <c r="L198" s="95"/>
    </row>
    <row r="199" spans="1:12" s="96" customFormat="1" ht="12.75" customHeight="1">
      <c r="A199" s="76">
        <v>43496</v>
      </c>
      <c r="B199" s="114" t="s">
        <v>1080</v>
      </c>
      <c r="C199" s="71">
        <v>311000</v>
      </c>
      <c r="D199" s="72">
        <v>1500</v>
      </c>
      <c r="E199" s="72"/>
      <c r="F199" s="740" t="s">
        <v>1085</v>
      </c>
      <c r="G199" s="169">
        <v>324</v>
      </c>
      <c r="H199" s="75" t="s">
        <v>1080</v>
      </c>
      <c r="I199" s="76">
        <v>43475</v>
      </c>
      <c r="J199" s="170">
        <f t="shared" si="5"/>
        <v>3760</v>
      </c>
      <c r="K199" s="175"/>
      <c r="L199" s="95"/>
    </row>
    <row r="200" spans="1:12" s="96" customFormat="1" ht="12.75" customHeight="1">
      <c r="A200" s="76">
        <v>43496</v>
      </c>
      <c r="B200" s="114" t="s">
        <v>1081</v>
      </c>
      <c r="C200" s="71">
        <v>311000</v>
      </c>
      <c r="D200" s="72">
        <v>200</v>
      </c>
      <c r="E200" s="72"/>
      <c r="F200" s="740" t="s">
        <v>1089</v>
      </c>
      <c r="G200" s="169">
        <v>324</v>
      </c>
      <c r="H200" s="75" t="s">
        <v>1081</v>
      </c>
      <c r="I200" s="76">
        <v>43495</v>
      </c>
      <c r="J200" s="170">
        <f t="shared" si="5"/>
        <v>3960</v>
      </c>
      <c r="K200" s="175"/>
      <c r="L200" s="95"/>
    </row>
    <row r="201" spans="1:12" s="96" customFormat="1" ht="12.75" customHeight="1">
      <c r="A201" s="76">
        <v>43496</v>
      </c>
      <c r="B201" s="114" t="s">
        <v>1082</v>
      </c>
      <c r="C201" s="71">
        <v>311000</v>
      </c>
      <c r="D201" s="72">
        <v>500</v>
      </c>
      <c r="E201" s="72"/>
      <c r="F201" s="740" t="s">
        <v>1086</v>
      </c>
      <c r="G201" s="169">
        <v>324</v>
      </c>
      <c r="H201" s="75" t="s">
        <v>1082</v>
      </c>
      <c r="I201" s="76">
        <v>43495</v>
      </c>
      <c r="J201" s="170">
        <f t="shared" si="5"/>
        <v>4460</v>
      </c>
      <c r="K201" s="175"/>
      <c r="L201" s="95"/>
    </row>
    <row r="202" spans="1:12" s="96" customFormat="1" ht="12.75" customHeight="1">
      <c r="A202" s="76">
        <v>43496</v>
      </c>
      <c r="B202" s="91">
        <v>221001</v>
      </c>
      <c r="C202" s="71">
        <v>311000</v>
      </c>
      <c r="D202" s="72"/>
      <c r="E202" s="72">
        <v>1500</v>
      </c>
      <c r="F202" s="741" t="s">
        <v>1085</v>
      </c>
      <c r="G202" s="169">
        <v>221</v>
      </c>
      <c r="H202" s="75" t="s">
        <v>1080</v>
      </c>
      <c r="I202" s="76">
        <v>43474</v>
      </c>
      <c r="J202" s="170">
        <f t="shared" si="5"/>
        <v>2960</v>
      </c>
      <c r="K202" s="175"/>
      <c r="L202" s="95"/>
    </row>
    <row r="203" spans="1:12" s="96" customFormat="1" ht="12.75" customHeight="1">
      <c r="A203" s="76">
        <v>43496</v>
      </c>
      <c r="B203" s="91">
        <v>221001</v>
      </c>
      <c r="C203" s="71">
        <v>311000</v>
      </c>
      <c r="D203" s="72"/>
      <c r="E203" s="72">
        <v>200</v>
      </c>
      <c r="F203" s="740" t="s">
        <v>1129</v>
      </c>
      <c r="G203" s="169">
        <v>221</v>
      </c>
      <c r="H203" s="75" t="s">
        <v>1091</v>
      </c>
      <c r="I203" s="76">
        <v>43481</v>
      </c>
      <c r="J203" s="170">
        <f t="shared" si="5"/>
        <v>2760</v>
      </c>
      <c r="K203" s="175"/>
      <c r="L203" s="95"/>
    </row>
    <row r="204" spans="1:12" s="96" customFormat="1" ht="12.75" customHeight="1">
      <c r="A204" s="76">
        <v>43496</v>
      </c>
      <c r="B204" s="91">
        <v>221001</v>
      </c>
      <c r="C204" s="71">
        <v>311000</v>
      </c>
      <c r="D204" s="72"/>
      <c r="E204" s="72">
        <v>1000</v>
      </c>
      <c r="F204" s="740" t="s">
        <v>1130</v>
      </c>
      <c r="G204" s="169">
        <v>221</v>
      </c>
      <c r="H204" s="75" t="s">
        <v>1092</v>
      </c>
      <c r="I204" s="76">
        <v>43486</v>
      </c>
      <c r="J204" s="170">
        <f t="shared" si="5"/>
        <v>1760</v>
      </c>
      <c r="K204" s="175"/>
      <c r="L204" s="95"/>
    </row>
    <row r="205" spans="1:12" s="96" customFormat="1" ht="12.75" customHeight="1">
      <c r="A205" s="76">
        <v>43496</v>
      </c>
      <c r="B205" s="91">
        <v>221001</v>
      </c>
      <c r="C205" s="71">
        <v>311000</v>
      </c>
      <c r="D205" s="72"/>
      <c r="E205" s="72">
        <v>300</v>
      </c>
      <c r="F205" s="741" t="s">
        <v>1128</v>
      </c>
      <c r="G205" s="169">
        <v>221</v>
      </c>
      <c r="H205" s="75" t="s">
        <v>1079</v>
      </c>
      <c r="I205" s="76">
        <v>43487</v>
      </c>
      <c r="J205" s="170">
        <f t="shared" si="5"/>
        <v>1460</v>
      </c>
      <c r="K205" s="175"/>
      <c r="L205" s="95"/>
    </row>
    <row r="206" spans="1:12" s="96" customFormat="1" ht="12.75" customHeight="1">
      <c r="A206" s="76">
        <v>43496</v>
      </c>
      <c r="B206" s="91">
        <v>221001</v>
      </c>
      <c r="C206" s="71">
        <v>311000</v>
      </c>
      <c r="D206" s="72"/>
      <c r="E206" s="72">
        <v>200</v>
      </c>
      <c r="F206" s="740" t="s">
        <v>1089</v>
      </c>
      <c r="G206" s="169">
        <v>221</v>
      </c>
      <c r="H206" s="75" t="s">
        <v>1081</v>
      </c>
      <c r="I206" s="76">
        <v>43494</v>
      </c>
      <c r="J206" s="170">
        <f t="shared" si="5"/>
        <v>1260</v>
      </c>
      <c r="K206" s="175"/>
      <c r="L206" s="95"/>
    </row>
    <row r="207" spans="1:12" s="96" customFormat="1" ht="12.75" customHeight="1">
      <c r="A207" s="76">
        <v>43496</v>
      </c>
      <c r="B207" s="91">
        <v>221001</v>
      </c>
      <c r="C207" s="71">
        <v>311000</v>
      </c>
      <c r="D207" s="72"/>
      <c r="E207" s="72">
        <v>500</v>
      </c>
      <c r="F207" s="742" t="s">
        <v>1086</v>
      </c>
      <c r="G207" s="169">
        <v>221</v>
      </c>
      <c r="H207" s="75" t="s">
        <v>1082</v>
      </c>
      <c r="I207" s="76">
        <v>43496</v>
      </c>
      <c r="J207" s="170">
        <f t="shared" si="5"/>
        <v>760</v>
      </c>
      <c r="K207" s="175"/>
      <c r="L207" s="95"/>
    </row>
    <row r="208" spans="1:12" s="96" customFormat="1" ht="12.75" customHeight="1">
      <c r="A208" s="76">
        <v>43496</v>
      </c>
      <c r="B208" s="91">
        <v>211001</v>
      </c>
      <c r="C208" s="71">
        <v>311000</v>
      </c>
      <c r="D208" s="79"/>
      <c r="E208" s="308">
        <v>220</v>
      </c>
      <c r="F208" s="602" t="s">
        <v>1131</v>
      </c>
      <c r="G208" s="169">
        <v>211</v>
      </c>
      <c r="H208" s="315" t="s">
        <v>1090</v>
      </c>
      <c r="I208" s="67">
        <v>43481</v>
      </c>
      <c r="J208" s="170">
        <f t="shared" si="5"/>
        <v>540</v>
      </c>
      <c r="K208" s="175"/>
      <c r="L208" s="95"/>
    </row>
    <row r="209" spans="1:12" s="96" customFormat="1" ht="12.75" customHeight="1">
      <c r="A209" s="76">
        <v>43524</v>
      </c>
      <c r="B209" s="114" t="s">
        <v>1093</v>
      </c>
      <c r="C209" s="71">
        <v>311000</v>
      </c>
      <c r="D209" s="72">
        <v>40</v>
      </c>
      <c r="E209" s="72"/>
      <c r="F209" s="740" t="s">
        <v>1132</v>
      </c>
      <c r="G209" s="169">
        <v>602</v>
      </c>
      <c r="H209" s="75" t="s">
        <v>1093</v>
      </c>
      <c r="I209" s="76">
        <v>43524</v>
      </c>
      <c r="J209" s="170">
        <f t="shared" si="5"/>
        <v>580</v>
      </c>
      <c r="K209" s="175"/>
      <c r="L209" s="95"/>
    </row>
    <row r="210" spans="1:12" s="96" customFormat="1" ht="12.75" customHeight="1">
      <c r="A210" s="76">
        <v>43524</v>
      </c>
      <c r="B210" s="114" t="s">
        <v>1094</v>
      </c>
      <c r="C210" s="71">
        <v>311000</v>
      </c>
      <c r="D210" s="72">
        <v>1000</v>
      </c>
      <c r="E210" s="72"/>
      <c r="F210" s="740" t="s">
        <v>1085</v>
      </c>
      <c r="G210" s="169">
        <v>602</v>
      </c>
      <c r="H210" s="75" t="s">
        <v>1094</v>
      </c>
      <c r="I210" s="76">
        <v>43554</v>
      </c>
      <c r="J210" s="170">
        <f t="shared" si="5"/>
        <v>1580</v>
      </c>
      <c r="K210" s="175"/>
      <c r="L210" s="95"/>
    </row>
    <row r="211" spans="1:12" s="96" customFormat="1" ht="12.75" customHeight="1">
      <c r="A211" s="76">
        <v>43524</v>
      </c>
      <c r="B211" s="114" t="s">
        <v>1095</v>
      </c>
      <c r="C211" s="71">
        <v>311000</v>
      </c>
      <c r="D211" s="72">
        <v>200</v>
      </c>
      <c r="E211" s="72"/>
      <c r="F211" s="740" t="s">
        <v>1133</v>
      </c>
      <c r="G211" s="169">
        <v>602</v>
      </c>
      <c r="H211" s="75" t="s">
        <v>1095</v>
      </c>
      <c r="I211" s="76">
        <v>43538</v>
      </c>
      <c r="J211" s="170">
        <f t="shared" si="5"/>
        <v>1780</v>
      </c>
      <c r="K211" s="175"/>
      <c r="L211" s="95"/>
    </row>
    <row r="212" spans="1:12" s="96" customFormat="1" ht="12.75" customHeight="1">
      <c r="A212" s="76">
        <v>43524</v>
      </c>
      <c r="B212" s="114" t="s">
        <v>1096</v>
      </c>
      <c r="C212" s="71">
        <v>311000</v>
      </c>
      <c r="D212" s="72">
        <v>500</v>
      </c>
      <c r="E212" s="72"/>
      <c r="F212" s="740" t="s">
        <v>1089</v>
      </c>
      <c r="G212" s="169">
        <v>602</v>
      </c>
      <c r="H212" s="75" t="s">
        <v>1096</v>
      </c>
      <c r="I212" s="76">
        <v>43539</v>
      </c>
      <c r="J212" s="170">
        <f t="shared" si="5"/>
        <v>2280</v>
      </c>
      <c r="K212" s="175"/>
      <c r="L212" s="95"/>
    </row>
    <row r="213" spans="1:12" s="96" customFormat="1" ht="12.75" customHeight="1">
      <c r="A213" s="76">
        <v>43524</v>
      </c>
      <c r="B213" s="114" t="s">
        <v>1097</v>
      </c>
      <c r="C213" s="71">
        <v>311000</v>
      </c>
      <c r="D213" s="72">
        <v>1000</v>
      </c>
      <c r="E213" s="72"/>
      <c r="F213" s="740" t="s">
        <v>1086</v>
      </c>
      <c r="G213" s="169">
        <v>602</v>
      </c>
      <c r="H213" s="75" t="s">
        <v>1097</v>
      </c>
      <c r="I213" s="76">
        <v>43554</v>
      </c>
      <c r="J213" s="170">
        <f t="shared" si="5"/>
        <v>3280</v>
      </c>
      <c r="K213" s="175"/>
      <c r="L213" s="95"/>
    </row>
    <row r="214" spans="1:12" s="96" customFormat="1" ht="12.75" customHeight="1">
      <c r="A214" s="76">
        <v>43524</v>
      </c>
      <c r="B214" s="91">
        <v>221002</v>
      </c>
      <c r="C214" s="71">
        <v>311000</v>
      </c>
      <c r="D214" s="72"/>
      <c r="E214" s="72">
        <v>40</v>
      </c>
      <c r="F214" s="740" t="s">
        <v>1132</v>
      </c>
      <c r="G214" s="169">
        <v>221</v>
      </c>
      <c r="H214" s="75" t="s">
        <v>1093</v>
      </c>
      <c r="I214" s="76">
        <v>43518</v>
      </c>
      <c r="J214" s="170">
        <f t="shared" si="5"/>
        <v>3240</v>
      </c>
      <c r="K214" s="175"/>
      <c r="L214" s="95"/>
    </row>
    <row r="215" spans="1:12" s="96" customFormat="1" ht="12.75" customHeight="1">
      <c r="A215" s="76">
        <v>43524</v>
      </c>
      <c r="B215" s="91">
        <v>211002</v>
      </c>
      <c r="C215" s="71">
        <v>311000</v>
      </c>
      <c r="D215" s="72"/>
      <c r="E215" s="72">
        <v>1000</v>
      </c>
      <c r="F215" s="602" t="s">
        <v>1085</v>
      </c>
      <c r="G215" s="169">
        <v>211</v>
      </c>
      <c r="H215" s="75" t="s">
        <v>1094</v>
      </c>
      <c r="I215" s="76">
        <v>43515</v>
      </c>
      <c r="J215" s="170">
        <f t="shared" si="5"/>
        <v>2240</v>
      </c>
      <c r="K215" s="175"/>
      <c r="L215" s="95"/>
    </row>
    <row r="216" spans="1:12" s="96" customFormat="1" ht="12.75" customHeight="1">
      <c r="A216" s="76">
        <v>43555</v>
      </c>
      <c r="B216" s="114" t="s">
        <v>1098</v>
      </c>
      <c r="C216" s="71">
        <v>311000</v>
      </c>
      <c r="D216" s="72">
        <v>250</v>
      </c>
      <c r="E216" s="72"/>
      <c r="F216" s="740" t="s">
        <v>1134</v>
      </c>
      <c r="G216" s="169">
        <v>602</v>
      </c>
      <c r="H216" s="75" t="s">
        <v>1098</v>
      </c>
      <c r="I216" s="76">
        <v>43563</v>
      </c>
      <c r="J216" s="170">
        <f t="shared" si="5"/>
        <v>2490</v>
      </c>
      <c r="K216" s="175"/>
      <c r="L216" s="95"/>
    </row>
    <row r="217" spans="1:12" s="96" customFormat="1" ht="12.75" customHeight="1">
      <c r="A217" s="76">
        <v>43555</v>
      </c>
      <c r="B217" s="114" t="s">
        <v>1099</v>
      </c>
      <c r="C217" s="71">
        <v>311000</v>
      </c>
      <c r="D217" s="72">
        <v>250</v>
      </c>
      <c r="E217" s="72"/>
      <c r="F217" s="740" t="s">
        <v>1135</v>
      </c>
      <c r="G217" s="169">
        <v>602</v>
      </c>
      <c r="H217" s="75" t="s">
        <v>1099</v>
      </c>
      <c r="I217" s="76">
        <v>43563</v>
      </c>
      <c r="J217" s="170">
        <f t="shared" si="5"/>
        <v>2740</v>
      </c>
      <c r="K217" s="175"/>
      <c r="L217" s="95"/>
    </row>
    <row r="218" spans="1:12" s="96" customFormat="1" ht="12.75" customHeight="1">
      <c r="A218" s="76">
        <v>43555</v>
      </c>
      <c r="B218" s="114" t="s">
        <v>1100</v>
      </c>
      <c r="C218" s="71">
        <v>311000</v>
      </c>
      <c r="D218" s="72">
        <v>85</v>
      </c>
      <c r="E218" s="72"/>
      <c r="F218" s="740" t="s">
        <v>1128</v>
      </c>
      <c r="G218" s="169">
        <v>602</v>
      </c>
      <c r="H218" s="75" t="s">
        <v>1100</v>
      </c>
      <c r="I218" s="76">
        <v>43563</v>
      </c>
      <c r="J218" s="170">
        <f t="shared" si="5"/>
        <v>2825</v>
      </c>
      <c r="K218" s="175"/>
      <c r="L218" s="95"/>
    </row>
    <row r="219" spans="1:12" s="96" customFormat="1" ht="12.75" customHeight="1">
      <c r="A219" s="76">
        <v>43555</v>
      </c>
      <c r="B219" s="114" t="s">
        <v>1101</v>
      </c>
      <c r="C219" s="71">
        <v>311000</v>
      </c>
      <c r="D219" s="72">
        <v>170</v>
      </c>
      <c r="E219" s="72"/>
      <c r="F219" s="740" t="s">
        <v>252</v>
      </c>
      <c r="G219" s="169">
        <v>602</v>
      </c>
      <c r="H219" s="75" t="s">
        <v>1101</v>
      </c>
      <c r="I219" s="76">
        <v>43563</v>
      </c>
      <c r="J219" s="170">
        <f t="shared" si="5"/>
        <v>2995</v>
      </c>
      <c r="K219" s="175"/>
      <c r="L219" s="95"/>
    </row>
    <row r="220" spans="1:12" s="96" customFormat="1" ht="12.75" customHeight="1">
      <c r="A220" s="76">
        <v>43555</v>
      </c>
      <c r="B220" s="114" t="s">
        <v>1102</v>
      </c>
      <c r="C220" s="71">
        <v>311000</v>
      </c>
      <c r="D220" s="72">
        <v>600</v>
      </c>
      <c r="E220" s="72"/>
      <c r="F220" s="740" t="s">
        <v>1136</v>
      </c>
      <c r="G220" s="93">
        <v>602</v>
      </c>
      <c r="H220" s="75" t="s">
        <v>1102</v>
      </c>
      <c r="I220" s="76">
        <v>43569</v>
      </c>
      <c r="J220" s="170">
        <f t="shared" si="5"/>
        <v>3595</v>
      </c>
      <c r="K220" s="175"/>
      <c r="L220" s="95"/>
    </row>
    <row r="221" spans="1:12" s="96" customFormat="1" ht="12.75" customHeight="1">
      <c r="A221" s="76">
        <v>43555</v>
      </c>
      <c r="B221" s="114" t="s">
        <v>1103</v>
      </c>
      <c r="C221" s="71">
        <v>311000</v>
      </c>
      <c r="D221" s="72">
        <v>800</v>
      </c>
      <c r="E221" s="72"/>
      <c r="F221" s="740" t="s">
        <v>1137</v>
      </c>
      <c r="G221" s="93">
        <v>602</v>
      </c>
      <c r="H221" s="75" t="s">
        <v>1103</v>
      </c>
      <c r="I221" s="76">
        <v>43569</v>
      </c>
      <c r="J221" s="170">
        <f t="shared" si="5"/>
        <v>4395</v>
      </c>
      <c r="K221" s="175"/>
      <c r="L221" s="95"/>
    </row>
    <row r="222" spans="1:12" s="96" customFormat="1" ht="12.75" customHeight="1">
      <c r="A222" s="76">
        <v>43555</v>
      </c>
      <c r="B222" s="91">
        <v>221003</v>
      </c>
      <c r="C222" s="71">
        <v>311000</v>
      </c>
      <c r="D222" s="72"/>
      <c r="E222" s="72">
        <v>200</v>
      </c>
      <c r="F222" s="741" t="s">
        <v>1133</v>
      </c>
      <c r="G222" s="169">
        <v>221</v>
      </c>
      <c r="H222" s="75" t="s">
        <v>1095</v>
      </c>
      <c r="I222" s="76">
        <v>43539</v>
      </c>
      <c r="J222" s="170">
        <f t="shared" si="5"/>
        <v>4195</v>
      </c>
      <c r="K222" s="175"/>
      <c r="L222" s="95"/>
    </row>
    <row r="223" spans="1:12" s="96" customFormat="1" ht="12.75" customHeight="1">
      <c r="A223" s="76">
        <v>43555</v>
      </c>
      <c r="B223" s="91">
        <v>221003</v>
      </c>
      <c r="C223" s="71">
        <v>311000</v>
      </c>
      <c r="D223" s="72"/>
      <c r="E223" s="72">
        <v>170</v>
      </c>
      <c r="F223" s="740" t="s">
        <v>252</v>
      </c>
      <c r="G223" s="169">
        <v>221</v>
      </c>
      <c r="H223" s="75" t="s">
        <v>1101</v>
      </c>
      <c r="I223" s="76">
        <v>43545</v>
      </c>
      <c r="J223" s="170">
        <f t="shared" si="5"/>
        <v>4025</v>
      </c>
      <c r="K223" s="175"/>
      <c r="L223" s="95"/>
    </row>
    <row r="224" spans="1:12" s="96" customFormat="1" ht="12.75" customHeight="1">
      <c r="A224" s="76">
        <v>43555</v>
      </c>
      <c r="B224" s="91">
        <v>221003</v>
      </c>
      <c r="C224" s="71">
        <v>311000</v>
      </c>
      <c r="D224" s="72"/>
      <c r="E224" s="72">
        <v>85</v>
      </c>
      <c r="F224" s="740" t="s">
        <v>1128</v>
      </c>
      <c r="G224" s="169">
        <v>221</v>
      </c>
      <c r="H224" s="75" t="s">
        <v>1100</v>
      </c>
      <c r="I224" s="76">
        <v>43546</v>
      </c>
      <c r="J224" s="170">
        <f t="shared" si="5"/>
        <v>3940</v>
      </c>
      <c r="K224" s="175"/>
      <c r="L224" s="95"/>
    </row>
    <row r="225" spans="1:12" s="96" customFormat="1" ht="12.75" customHeight="1">
      <c r="A225" s="76">
        <v>43555</v>
      </c>
      <c r="B225" s="91">
        <v>211003</v>
      </c>
      <c r="C225" s="71">
        <v>311000</v>
      </c>
      <c r="D225" s="79"/>
      <c r="E225" s="72">
        <v>500</v>
      </c>
      <c r="F225" s="602" t="s">
        <v>1089</v>
      </c>
      <c r="G225" s="169">
        <v>211</v>
      </c>
      <c r="H225" s="75" t="s">
        <v>1096</v>
      </c>
      <c r="I225" s="67">
        <v>43529</v>
      </c>
      <c r="J225" s="170">
        <f t="shared" si="5"/>
        <v>3440</v>
      </c>
      <c r="K225" s="175"/>
      <c r="L225" s="95"/>
    </row>
    <row r="226" spans="1:12" s="96" customFormat="1" ht="12.75" customHeight="1">
      <c r="A226" s="76">
        <v>43555</v>
      </c>
      <c r="B226" s="91">
        <v>211003</v>
      </c>
      <c r="C226" s="71">
        <v>311000</v>
      </c>
      <c r="D226" s="79"/>
      <c r="E226" s="72">
        <v>1000</v>
      </c>
      <c r="F226" s="602" t="s">
        <v>1086</v>
      </c>
      <c r="G226" s="169">
        <v>211</v>
      </c>
      <c r="H226" s="75" t="s">
        <v>1097</v>
      </c>
      <c r="I226" s="67">
        <v>43536</v>
      </c>
      <c r="J226" s="170">
        <f t="shared" si="5"/>
        <v>2440</v>
      </c>
      <c r="K226" s="175"/>
      <c r="L226" s="95"/>
    </row>
    <row r="227" spans="1:12" s="96" customFormat="1" ht="12.75" customHeight="1">
      <c r="A227" s="76">
        <v>43585</v>
      </c>
      <c r="B227" s="114" t="s">
        <v>1104</v>
      </c>
      <c r="C227" s="71">
        <v>311000</v>
      </c>
      <c r="D227" s="72">
        <v>1300</v>
      </c>
      <c r="E227" s="72"/>
      <c r="F227" s="740" t="s">
        <v>1139</v>
      </c>
      <c r="G227" s="169">
        <v>602</v>
      </c>
      <c r="H227" s="75" t="s">
        <v>1104</v>
      </c>
      <c r="I227" s="76">
        <v>43615</v>
      </c>
      <c r="J227" s="170">
        <f t="shared" si="5"/>
        <v>3740</v>
      </c>
      <c r="K227" s="175"/>
      <c r="L227" s="95"/>
    </row>
    <row r="228" spans="1:12" s="96" customFormat="1" ht="12.75" customHeight="1">
      <c r="A228" s="76">
        <v>43585</v>
      </c>
      <c r="B228" s="114" t="s">
        <v>1105</v>
      </c>
      <c r="C228" s="71">
        <v>311000</v>
      </c>
      <c r="D228" s="72">
        <v>300</v>
      </c>
      <c r="E228" s="72"/>
      <c r="F228" s="740" t="s">
        <v>1140</v>
      </c>
      <c r="G228" s="169">
        <v>602</v>
      </c>
      <c r="H228" s="75" t="s">
        <v>1105</v>
      </c>
      <c r="I228" s="76">
        <v>43585</v>
      </c>
      <c r="J228" s="170">
        <f t="shared" si="5"/>
        <v>4040</v>
      </c>
      <c r="K228" s="175"/>
      <c r="L228" s="95"/>
    </row>
    <row r="229" spans="1:12" s="96" customFormat="1" ht="12.75" customHeight="1">
      <c r="A229" s="76">
        <v>43585</v>
      </c>
      <c r="B229" s="91">
        <v>221004</v>
      </c>
      <c r="C229" s="71">
        <v>311000</v>
      </c>
      <c r="D229" s="72"/>
      <c r="E229" s="72">
        <v>600</v>
      </c>
      <c r="F229" s="741" t="s">
        <v>1136</v>
      </c>
      <c r="G229" s="169">
        <v>221</v>
      </c>
      <c r="H229" s="75" t="s">
        <v>1102</v>
      </c>
      <c r="I229" s="76">
        <v>43556</v>
      </c>
      <c r="J229" s="170">
        <f t="shared" si="5"/>
        <v>3440</v>
      </c>
      <c r="K229" s="175"/>
      <c r="L229" s="95"/>
    </row>
    <row r="230" spans="1:12" s="96" customFormat="1" ht="12.75" customHeight="1">
      <c r="A230" s="76">
        <v>43585</v>
      </c>
      <c r="B230" s="91">
        <v>221004</v>
      </c>
      <c r="C230" s="71">
        <v>311000</v>
      </c>
      <c r="D230" s="72"/>
      <c r="E230" s="72">
        <v>250</v>
      </c>
      <c r="F230" s="740" t="s">
        <v>706</v>
      </c>
      <c r="G230" s="169">
        <v>221</v>
      </c>
      <c r="H230" s="75" t="s">
        <v>1098</v>
      </c>
      <c r="I230" s="76">
        <v>43559</v>
      </c>
      <c r="J230" s="170">
        <f t="shared" si="5"/>
        <v>3190</v>
      </c>
      <c r="K230" s="175"/>
      <c r="L230" s="95"/>
    </row>
    <row r="231" spans="1:12" s="96" customFormat="1" ht="12.75" customHeight="1">
      <c r="A231" s="76">
        <v>43585</v>
      </c>
      <c r="B231" s="91">
        <v>221004</v>
      </c>
      <c r="C231" s="71">
        <v>311000</v>
      </c>
      <c r="D231" s="72"/>
      <c r="E231" s="72">
        <v>250</v>
      </c>
      <c r="F231" s="741" t="s">
        <v>707</v>
      </c>
      <c r="G231" s="169">
        <v>221</v>
      </c>
      <c r="H231" s="75" t="s">
        <v>1099</v>
      </c>
      <c r="I231" s="76">
        <v>43563</v>
      </c>
      <c r="J231" s="170">
        <f t="shared" si="5"/>
        <v>2940</v>
      </c>
      <c r="K231" s="175"/>
      <c r="L231" s="95"/>
    </row>
    <row r="232" spans="1:12" s="96" customFormat="1" ht="12.75" customHeight="1">
      <c r="A232" s="76">
        <v>43616</v>
      </c>
      <c r="B232" s="114" t="s">
        <v>1106</v>
      </c>
      <c r="C232" s="71">
        <v>311000</v>
      </c>
      <c r="D232" s="72">
        <v>6300</v>
      </c>
      <c r="E232" s="72"/>
      <c r="F232" s="740" t="s">
        <v>1141</v>
      </c>
      <c r="G232" s="169">
        <v>602</v>
      </c>
      <c r="H232" s="75" t="s">
        <v>1106</v>
      </c>
      <c r="I232" s="76">
        <v>43677</v>
      </c>
      <c r="J232" s="170">
        <f t="shared" si="5"/>
        <v>9240</v>
      </c>
      <c r="K232" s="175"/>
      <c r="L232" s="95"/>
    </row>
    <row r="233" spans="1:12" s="96" customFormat="1" ht="12.75" customHeight="1">
      <c r="A233" s="76">
        <v>43616</v>
      </c>
      <c r="B233" s="114" t="s">
        <v>1107</v>
      </c>
      <c r="C233" s="71">
        <v>311000</v>
      </c>
      <c r="D233" s="72">
        <v>410</v>
      </c>
      <c r="E233" s="72"/>
      <c r="F233" s="740" t="s">
        <v>1142</v>
      </c>
      <c r="G233" s="169">
        <v>602</v>
      </c>
      <c r="H233" s="75" t="s">
        <v>1107</v>
      </c>
      <c r="I233" s="76">
        <v>43622</v>
      </c>
      <c r="J233" s="170">
        <f t="shared" si="5"/>
        <v>9650</v>
      </c>
      <c r="K233" s="175"/>
      <c r="L233" s="95"/>
    </row>
    <row r="234" spans="1:12" s="96" customFormat="1" ht="12.75" customHeight="1">
      <c r="A234" s="76">
        <v>43616</v>
      </c>
      <c r="B234" s="91">
        <v>221005</v>
      </c>
      <c r="C234" s="71">
        <v>311000</v>
      </c>
      <c r="D234" s="72"/>
      <c r="E234" s="72">
        <v>800</v>
      </c>
      <c r="F234" s="741" t="s">
        <v>1162</v>
      </c>
      <c r="G234" s="169">
        <v>221</v>
      </c>
      <c r="H234" s="75" t="s">
        <v>1103</v>
      </c>
      <c r="I234" s="76">
        <v>43588</v>
      </c>
      <c r="J234" s="170">
        <f t="shared" si="5"/>
        <v>8850</v>
      </c>
      <c r="K234" s="175"/>
      <c r="L234" s="95"/>
    </row>
    <row r="235" spans="1:12" s="96" customFormat="1" ht="12.75" customHeight="1">
      <c r="A235" s="76">
        <v>43616</v>
      </c>
      <c r="B235" s="91">
        <v>221005</v>
      </c>
      <c r="C235" s="71">
        <v>311000</v>
      </c>
      <c r="D235" s="72"/>
      <c r="E235" s="72">
        <v>1300</v>
      </c>
      <c r="F235" s="741" t="s">
        <v>1139</v>
      </c>
      <c r="G235" s="169">
        <v>221</v>
      </c>
      <c r="H235" s="75" t="s">
        <v>1104</v>
      </c>
      <c r="I235" s="76">
        <v>43592</v>
      </c>
      <c r="J235" s="170">
        <f t="shared" si="5"/>
        <v>7550</v>
      </c>
      <c r="K235" s="175"/>
      <c r="L235" s="95"/>
    </row>
    <row r="236" spans="1:12" s="96" customFormat="1" ht="12.75" customHeight="1">
      <c r="A236" s="76">
        <v>43616</v>
      </c>
      <c r="B236" s="91">
        <v>221005</v>
      </c>
      <c r="C236" s="71">
        <v>311000</v>
      </c>
      <c r="D236" s="72"/>
      <c r="E236" s="72">
        <v>300</v>
      </c>
      <c r="F236" s="741" t="s">
        <v>1140</v>
      </c>
      <c r="G236" s="169">
        <v>221</v>
      </c>
      <c r="H236" s="75" t="s">
        <v>1105</v>
      </c>
      <c r="I236" s="76">
        <v>43607</v>
      </c>
      <c r="J236" s="170">
        <f t="shared" si="5"/>
        <v>7250</v>
      </c>
      <c r="K236" s="175"/>
      <c r="L236" s="95"/>
    </row>
    <row r="237" spans="1:12" s="96" customFormat="1" ht="12.75" customHeight="1">
      <c r="A237" s="76">
        <v>43616</v>
      </c>
      <c r="B237" s="91">
        <v>221005</v>
      </c>
      <c r="C237" s="71">
        <v>311000</v>
      </c>
      <c r="D237" s="72"/>
      <c r="E237" s="72">
        <v>410</v>
      </c>
      <c r="F237" s="741" t="s">
        <v>710</v>
      </c>
      <c r="G237" s="169">
        <v>221</v>
      </c>
      <c r="H237" s="75" t="s">
        <v>1107</v>
      </c>
      <c r="I237" s="76">
        <v>43614</v>
      </c>
      <c r="J237" s="170">
        <f t="shared" si="5"/>
        <v>6840</v>
      </c>
      <c r="K237" s="175"/>
      <c r="L237" s="95"/>
    </row>
    <row r="238" spans="1:12" s="96" customFormat="1" ht="12.75" customHeight="1">
      <c r="A238" s="76">
        <v>43646</v>
      </c>
      <c r="B238" s="114" t="s">
        <v>1108</v>
      </c>
      <c r="C238" s="71">
        <v>311000</v>
      </c>
      <c r="D238" s="72">
        <v>410</v>
      </c>
      <c r="E238" s="72"/>
      <c r="F238" s="740" t="s">
        <v>1143</v>
      </c>
      <c r="G238" s="169">
        <v>602</v>
      </c>
      <c r="H238" s="75" t="s">
        <v>1108</v>
      </c>
      <c r="I238" s="76">
        <v>43635</v>
      </c>
      <c r="J238" s="170">
        <f t="shared" si="5"/>
        <v>7250</v>
      </c>
      <c r="K238" s="175"/>
      <c r="L238" s="95"/>
    </row>
    <row r="239" spans="1:12" s="96" customFormat="1" ht="12.75" customHeight="1">
      <c r="A239" s="76">
        <v>43646</v>
      </c>
      <c r="B239" s="114" t="s">
        <v>1109</v>
      </c>
      <c r="C239" s="71">
        <v>311000</v>
      </c>
      <c r="D239" s="72">
        <v>500</v>
      </c>
      <c r="E239" s="72"/>
      <c r="F239" s="740" t="s">
        <v>1144</v>
      </c>
      <c r="G239" s="169">
        <v>602</v>
      </c>
      <c r="H239" s="75" t="s">
        <v>1109</v>
      </c>
      <c r="I239" s="76">
        <v>43646</v>
      </c>
      <c r="J239" s="170">
        <f t="shared" si="5"/>
        <v>7750</v>
      </c>
      <c r="K239" s="175"/>
      <c r="L239" s="95"/>
    </row>
    <row r="240" spans="1:12" s="96" customFormat="1" ht="12.75" customHeight="1">
      <c r="A240" s="76">
        <v>43646</v>
      </c>
      <c r="B240" s="114" t="s">
        <v>1110</v>
      </c>
      <c r="C240" s="71">
        <v>311000</v>
      </c>
      <c r="D240" s="72">
        <v>400</v>
      </c>
      <c r="E240" s="72"/>
      <c r="F240" s="740" t="s">
        <v>1146</v>
      </c>
      <c r="G240" s="169">
        <v>602</v>
      </c>
      <c r="H240" s="75" t="s">
        <v>1110</v>
      </c>
      <c r="I240" s="76">
        <v>43656</v>
      </c>
      <c r="J240" s="170">
        <f t="shared" si="5"/>
        <v>8150</v>
      </c>
      <c r="K240" s="175"/>
      <c r="L240" s="95"/>
    </row>
    <row r="241" spans="1:16" s="96" customFormat="1" ht="12.75" customHeight="1">
      <c r="A241" s="76">
        <v>43646</v>
      </c>
      <c r="B241" s="114" t="s">
        <v>1111</v>
      </c>
      <c r="C241" s="71">
        <v>311000</v>
      </c>
      <c r="D241" s="72">
        <v>106</v>
      </c>
      <c r="E241" s="72"/>
      <c r="F241" s="740" t="s">
        <v>1147</v>
      </c>
      <c r="G241" s="169">
        <v>602</v>
      </c>
      <c r="H241" s="75" t="s">
        <v>1111</v>
      </c>
      <c r="I241" s="76">
        <v>43677</v>
      </c>
      <c r="J241" s="170">
        <f t="shared" si="5"/>
        <v>8256</v>
      </c>
      <c r="K241" s="175"/>
      <c r="L241" s="95"/>
    </row>
    <row r="242" spans="1:16" s="96" customFormat="1" ht="12.75" customHeight="1">
      <c r="A242" s="76">
        <v>43646</v>
      </c>
      <c r="B242" s="114" t="s">
        <v>1112</v>
      </c>
      <c r="C242" s="71">
        <v>311000</v>
      </c>
      <c r="D242" s="72">
        <v>500</v>
      </c>
      <c r="E242" s="72"/>
      <c r="F242" s="740" t="s">
        <v>1145</v>
      </c>
      <c r="G242" s="169">
        <v>602</v>
      </c>
      <c r="H242" s="75" t="s">
        <v>1112</v>
      </c>
      <c r="I242" s="76">
        <v>43660</v>
      </c>
      <c r="J242" s="170">
        <f t="shared" si="5"/>
        <v>8756</v>
      </c>
      <c r="K242" s="175"/>
      <c r="L242" s="95"/>
    </row>
    <row r="243" spans="1:16" s="96" customFormat="1" ht="12.75" customHeight="1">
      <c r="A243" s="76">
        <v>43646</v>
      </c>
      <c r="B243" s="114" t="s">
        <v>1083</v>
      </c>
      <c r="C243" s="71">
        <v>311000</v>
      </c>
      <c r="D243" s="72">
        <v>600</v>
      </c>
      <c r="E243" s="72"/>
      <c r="F243" s="740" t="s">
        <v>1087</v>
      </c>
      <c r="G243" s="169">
        <v>324</v>
      </c>
      <c r="H243" s="75" t="s">
        <v>1083</v>
      </c>
      <c r="I243" s="76">
        <v>43646</v>
      </c>
      <c r="J243" s="170">
        <f t="shared" si="5"/>
        <v>9356</v>
      </c>
      <c r="K243" s="175"/>
      <c r="L243" s="95"/>
    </row>
    <row r="244" spans="1:16" s="96" customFormat="1" ht="12.75" customHeight="1">
      <c r="A244" s="76">
        <v>43646</v>
      </c>
      <c r="B244" s="91">
        <v>221006</v>
      </c>
      <c r="C244" s="71">
        <v>311000</v>
      </c>
      <c r="D244" s="72"/>
      <c r="E244" s="72">
        <v>500</v>
      </c>
      <c r="F244" s="740" t="s">
        <v>1144</v>
      </c>
      <c r="G244" s="169">
        <v>221</v>
      </c>
      <c r="H244" s="75" t="s">
        <v>1109</v>
      </c>
      <c r="I244" s="76">
        <v>43621</v>
      </c>
      <c r="J244" s="170">
        <f t="shared" si="5"/>
        <v>8856</v>
      </c>
      <c r="K244" s="175"/>
      <c r="L244" s="95"/>
    </row>
    <row r="245" spans="1:16" s="96" customFormat="1" ht="12.75" customHeight="1">
      <c r="A245" s="76">
        <v>43646</v>
      </c>
      <c r="B245" s="91">
        <v>221006</v>
      </c>
      <c r="C245" s="71">
        <v>311000</v>
      </c>
      <c r="D245" s="72"/>
      <c r="E245" s="72">
        <v>410</v>
      </c>
      <c r="F245" s="740" t="s">
        <v>1143</v>
      </c>
      <c r="G245" s="169">
        <v>221</v>
      </c>
      <c r="H245" s="75" t="s">
        <v>1108</v>
      </c>
      <c r="I245" s="76">
        <v>43623</v>
      </c>
      <c r="J245" s="170">
        <f t="shared" si="5"/>
        <v>8446</v>
      </c>
      <c r="K245" s="175"/>
      <c r="L245" s="95"/>
    </row>
    <row r="246" spans="1:16" s="96" customFormat="1" ht="12.75" customHeight="1">
      <c r="A246" s="76">
        <v>43646</v>
      </c>
      <c r="B246" s="91">
        <v>221006</v>
      </c>
      <c r="C246" s="71">
        <v>311000</v>
      </c>
      <c r="D246" s="72"/>
      <c r="E246" s="72">
        <v>600</v>
      </c>
      <c r="F246" s="740" t="s">
        <v>1087</v>
      </c>
      <c r="G246" s="169">
        <v>221</v>
      </c>
      <c r="H246" s="75" t="s">
        <v>1083</v>
      </c>
      <c r="I246" s="76">
        <v>43629</v>
      </c>
      <c r="J246" s="170">
        <f t="shared" si="5"/>
        <v>7846</v>
      </c>
      <c r="K246" s="175"/>
      <c r="L246" s="95"/>
    </row>
    <row r="247" spans="1:16" s="96" customFormat="1" ht="12.75" customHeight="1">
      <c r="A247" s="76">
        <v>43646</v>
      </c>
      <c r="B247" s="91">
        <v>221006</v>
      </c>
      <c r="C247" s="71">
        <v>311000</v>
      </c>
      <c r="D247" s="72"/>
      <c r="E247" s="72">
        <v>400</v>
      </c>
      <c r="F247" s="740" t="s">
        <v>1146</v>
      </c>
      <c r="G247" s="169">
        <v>221</v>
      </c>
      <c r="H247" s="75" t="s">
        <v>1110</v>
      </c>
      <c r="I247" s="76">
        <v>43644</v>
      </c>
      <c r="J247" s="170">
        <f t="shared" si="5"/>
        <v>7446</v>
      </c>
      <c r="K247" s="175"/>
      <c r="L247" s="95"/>
    </row>
    <row r="248" spans="1:16" s="96" customFormat="1" ht="12.75" customHeight="1">
      <c r="A248" s="76">
        <v>43677</v>
      </c>
      <c r="B248" s="114" t="s">
        <v>1113</v>
      </c>
      <c r="C248" s="71">
        <v>311000</v>
      </c>
      <c r="D248" s="72">
        <v>200</v>
      </c>
      <c r="E248" s="72"/>
      <c r="F248" s="740" t="s">
        <v>1148</v>
      </c>
      <c r="G248" s="93">
        <v>602</v>
      </c>
      <c r="H248" s="75" t="s">
        <v>1113</v>
      </c>
      <c r="I248" s="76">
        <v>43677</v>
      </c>
      <c r="J248" s="170">
        <f t="shared" si="5"/>
        <v>7646</v>
      </c>
      <c r="K248" s="175"/>
      <c r="L248" s="95"/>
    </row>
    <row r="249" spans="1:16" s="96" customFormat="1" ht="12.75" customHeight="1">
      <c r="A249" s="76">
        <v>43677</v>
      </c>
      <c r="B249" s="114" t="s">
        <v>1114</v>
      </c>
      <c r="C249" s="71">
        <v>311000</v>
      </c>
      <c r="D249" s="72">
        <v>200</v>
      </c>
      <c r="E249" s="72"/>
      <c r="F249" s="740" t="s">
        <v>1149</v>
      </c>
      <c r="G249" s="93">
        <v>602</v>
      </c>
      <c r="H249" s="75" t="s">
        <v>1114</v>
      </c>
      <c r="I249" s="76">
        <v>43677</v>
      </c>
      <c r="J249" s="170">
        <f t="shared" si="5"/>
        <v>7846</v>
      </c>
      <c r="K249" s="175"/>
      <c r="L249" s="95"/>
    </row>
    <row r="250" spans="1:16" s="96" customFormat="1" ht="12.75" customHeight="1">
      <c r="A250" s="76">
        <v>43677</v>
      </c>
      <c r="B250" s="91">
        <v>221007</v>
      </c>
      <c r="C250" s="71">
        <v>311000</v>
      </c>
      <c r="D250" s="72"/>
      <c r="E250" s="72">
        <v>500</v>
      </c>
      <c r="F250" s="740" t="s">
        <v>1163</v>
      </c>
      <c r="G250" s="169">
        <v>221</v>
      </c>
      <c r="H250" s="75" t="s">
        <v>1112</v>
      </c>
      <c r="I250" s="76">
        <v>43647</v>
      </c>
      <c r="J250" s="170">
        <f t="shared" si="5"/>
        <v>7346</v>
      </c>
      <c r="K250" s="175"/>
      <c r="L250" s="95"/>
    </row>
    <row r="251" spans="1:16" s="96" customFormat="1" ht="12.75" customHeight="1">
      <c r="A251" s="76">
        <v>43677</v>
      </c>
      <c r="B251" s="91">
        <v>221007</v>
      </c>
      <c r="C251" s="71">
        <v>311000</v>
      </c>
      <c r="D251" s="72"/>
      <c r="E251" s="72">
        <v>106</v>
      </c>
      <c r="F251" s="740" t="s">
        <v>252</v>
      </c>
      <c r="G251" s="169">
        <v>221</v>
      </c>
      <c r="H251" s="75" t="s">
        <v>1111</v>
      </c>
      <c r="I251" s="76">
        <v>43662</v>
      </c>
      <c r="J251" s="170">
        <f t="shared" si="5"/>
        <v>7240</v>
      </c>
      <c r="K251" s="175"/>
      <c r="L251" s="95"/>
    </row>
    <row r="252" spans="1:16" s="96" customFormat="1" ht="12.75" customHeight="1">
      <c r="A252" s="76">
        <v>43677</v>
      </c>
      <c r="B252" s="91">
        <v>221007</v>
      </c>
      <c r="C252" s="71">
        <v>311000</v>
      </c>
      <c r="D252" s="72"/>
      <c r="E252" s="72">
        <v>6300</v>
      </c>
      <c r="F252" s="740" t="s">
        <v>1141</v>
      </c>
      <c r="G252" s="169">
        <v>221</v>
      </c>
      <c r="H252" s="75" t="s">
        <v>1106</v>
      </c>
      <c r="I252" s="76">
        <v>43663</v>
      </c>
      <c r="J252" s="170">
        <f t="shared" si="5"/>
        <v>940</v>
      </c>
      <c r="K252" s="175"/>
      <c r="L252" s="95"/>
    </row>
    <row r="253" spans="1:16" s="48" customFormat="1" ht="12.75" customHeight="1">
      <c r="A253" s="76">
        <v>43677</v>
      </c>
      <c r="B253" s="91">
        <v>221007</v>
      </c>
      <c r="C253" s="71">
        <v>311000</v>
      </c>
      <c r="D253" s="72"/>
      <c r="E253" s="72">
        <v>200</v>
      </c>
      <c r="F253" s="740" t="s">
        <v>1148</v>
      </c>
      <c r="G253" s="169">
        <v>221</v>
      </c>
      <c r="H253" s="75" t="s">
        <v>1113</v>
      </c>
      <c r="I253" s="76">
        <v>43665</v>
      </c>
      <c r="J253" s="170">
        <f t="shared" si="5"/>
        <v>740</v>
      </c>
      <c r="K253" s="175"/>
      <c r="L253" s="95"/>
      <c r="M253" s="96"/>
      <c r="N253" s="96"/>
      <c r="O253" s="96"/>
      <c r="P253" s="96"/>
    </row>
    <row r="254" spans="1:16" s="96" customFormat="1" ht="12.75" customHeight="1">
      <c r="A254" s="76">
        <v>43677</v>
      </c>
      <c r="B254" s="91">
        <v>221007</v>
      </c>
      <c r="C254" s="71">
        <v>311000</v>
      </c>
      <c r="D254" s="72"/>
      <c r="E254" s="72">
        <v>200</v>
      </c>
      <c r="F254" s="740" t="s">
        <v>1149</v>
      </c>
      <c r="G254" s="169">
        <v>221</v>
      </c>
      <c r="H254" s="75" t="s">
        <v>1114</v>
      </c>
      <c r="I254" s="67">
        <v>43669</v>
      </c>
      <c r="J254" s="170">
        <f t="shared" si="5"/>
        <v>540</v>
      </c>
      <c r="K254" s="175"/>
      <c r="L254" s="95"/>
    </row>
    <row r="255" spans="1:16" s="96" customFormat="1" ht="12.75" customHeight="1">
      <c r="A255" s="76">
        <v>43708</v>
      </c>
      <c r="B255" s="114" t="s">
        <v>1116</v>
      </c>
      <c r="C255" s="71">
        <v>311000</v>
      </c>
      <c r="D255" s="72">
        <v>600</v>
      </c>
      <c r="E255" s="72"/>
      <c r="F255" s="740" t="s">
        <v>1150</v>
      </c>
      <c r="G255" s="93">
        <v>602</v>
      </c>
      <c r="H255" s="75" t="s">
        <v>1116</v>
      </c>
      <c r="I255" s="76">
        <v>43708</v>
      </c>
      <c r="J255" s="170">
        <f t="shared" si="5"/>
        <v>1140</v>
      </c>
      <c r="K255" s="175"/>
      <c r="L255" s="95"/>
    </row>
    <row r="256" spans="1:16" s="96" customFormat="1" ht="12.75" customHeight="1">
      <c r="A256" s="76">
        <v>43708</v>
      </c>
      <c r="B256" s="114" t="s">
        <v>1117</v>
      </c>
      <c r="C256" s="71">
        <v>311000</v>
      </c>
      <c r="D256" s="72">
        <v>300</v>
      </c>
      <c r="E256" s="72"/>
      <c r="F256" s="740" t="s">
        <v>1151</v>
      </c>
      <c r="G256" s="93">
        <v>602</v>
      </c>
      <c r="H256" s="75" t="s">
        <v>1117</v>
      </c>
      <c r="I256" s="76">
        <v>43708</v>
      </c>
      <c r="J256" s="170">
        <f t="shared" si="5"/>
        <v>1440</v>
      </c>
      <c r="K256" s="138"/>
      <c r="L256" s="138"/>
      <c r="M256" s="48"/>
      <c r="N256" s="48"/>
      <c r="O256" s="48"/>
      <c r="P256" s="48"/>
    </row>
    <row r="257" spans="1:16" s="96" customFormat="1" ht="12.75" customHeight="1">
      <c r="A257" s="76">
        <v>43738</v>
      </c>
      <c r="B257" s="114" t="s">
        <v>1118</v>
      </c>
      <c r="C257" s="71">
        <v>311000</v>
      </c>
      <c r="D257" s="72">
        <v>1000</v>
      </c>
      <c r="E257" s="72"/>
      <c r="F257" s="740" t="s">
        <v>1152</v>
      </c>
      <c r="G257" s="169">
        <v>602</v>
      </c>
      <c r="H257" s="75" t="s">
        <v>1118</v>
      </c>
      <c r="I257" s="76">
        <v>43738</v>
      </c>
      <c r="J257" s="170">
        <f t="shared" si="5"/>
        <v>2440</v>
      </c>
      <c r="K257" s="138"/>
      <c r="L257" s="138"/>
      <c r="M257" s="48"/>
      <c r="N257" s="48"/>
      <c r="O257" s="48"/>
      <c r="P257" s="48"/>
    </row>
    <row r="258" spans="1:16" s="96" customFormat="1" ht="12.75" customHeight="1">
      <c r="A258" s="76">
        <v>43738</v>
      </c>
      <c r="B258" s="91">
        <v>221009</v>
      </c>
      <c r="C258" s="71">
        <v>311000</v>
      </c>
      <c r="D258" s="72"/>
      <c r="E258" s="72">
        <v>600</v>
      </c>
      <c r="F258" s="740" t="s">
        <v>1150</v>
      </c>
      <c r="G258" s="169">
        <v>221</v>
      </c>
      <c r="H258" s="75" t="s">
        <v>1116</v>
      </c>
      <c r="I258" s="76">
        <v>43711</v>
      </c>
      <c r="J258" s="170">
        <f t="shared" si="5"/>
        <v>1840</v>
      </c>
      <c r="K258" s="138"/>
      <c r="L258" s="138"/>
      <c r="M258" s="48"/>
      <c r="N258" s="48"/>
      <c r="O258" s="48"/>
      <c r="P258" s="48"/>
    </row>
    <row r="259" spans="1:16" s="96" customFormat="1" ht="12.75" customHeight="1">
      <c r="A259" s="76">
        <v>43738</v>
      </c>
      <c r="B259" s="91">
        <v>221009</v>
      </c>
      <c r="C259" s="71">
        <v>311000</v>
      </c>
      <c r="D259" s="72"/>
      <c r="E259" s="72">
        <v>300</v>
      </c>
      <c r="F259" s="740" t="s">
        <v>1151</v>
      </c>
      <c r="G259" s="169">
        <v>221</v>
      </c>
      <c r="H259" s="75" t="s">
        <v>1117</v>
      </c>
      <c r="I259" s="76">
        <v>43718</v>
      </c>
      <c r="J259" s="170">
        <f t="shared" si="5"/>
        <v>1540</v>
      </c>
      <c r="K259" s="138"/>
      <c r="L259" s="138"/>
      <c r="M259" s="48"/>
      <c r="N259" s="48"/>
      <c r="O259" s="48"/>
      <c r="P259" s="48"/>
    </row>
    <row r="260" spans="1:16" s="96" customFormat="1" ht="12.75" customHeight="1">
      <c r="A260" s="76">
        <v>43738</v>
      </c>
      <c r="B260" s="91">
        <v>221009</v>
      </c>
      <c r="C260" s="71">
        <v>311000</v>
      </c>
      <c r="D260" s="72"/>
      <c r="E260" s="72">
        <v>1000</v>
      </c>
      <c r="F260" s="740" t="s">
        <v>1152</v>
      </c>
      <c r="G260" s="169">
        <v>221</v>
      </c>
      <c r="H260" s="75" t="s">
        <v>1165</v>
      </c>
      <c r="I260" s="76">
        <v>43738</v>
      </c>
      <c r="J260" s="170">
        <f t="shared" ref="J260:J281" si="6">J259+D260-E260</f>
        <v>540</v>
      </c>
      <c r="K260" s="138"/>
      <c r="L260" s="138"/>
      <c r="M260" s="48"/>
      <c r="N260" s="48"/>
      <c r="O260" s="48"/>
      <c r="P260" s="48"/>
    </row>
    <row r="261" spans="1:16" s="96" customFormat="1" ht="12.75" customHeight="1">
      <c r="A261" s="76">
        <v>43769</v>
      </c>
      <c r="B261" s="114" t="s">
        <v>1119</v>
      </c>
      <c r="C261" s="71">
        <v>311000</v>
      </c>
      <c r="D261" s="72">
        <v>2230</v>
      </c>
      <c r="E261" s="72"/>
      <c r="F261" s="740" t="s">
        <v>1153</v>
      </c>
      <c r="G261" s="169">
        <v>602</v>
      </c>
      <c r="H261" s="75" t="s">
        <v>1119</v>
      </c>
      <c r="I261" s="76">
        <v>43768</v>
      </c>
      <c r="J261" s="170">
        <f t="shared" si="6"/>
        <v>2770</v>
      </c>
      <c r="K261" s="138"/>
      <c r="L261" s="138"/>
      <c r="M261" s="48"/>
      <c r="N261" s="48"/>
      <c r="O261" s="48"/>
      <c r="P261" s="48"/>
    </row>
    <row r="262" spans="1:16" s="96" customFormat="1" ht="12.75" customHeight="1">
      <c r="A262" s="76">
        <v>43769</v>
      </c>
      <c r="B262" s="114" t="s">
        <v>1120</v>
      </c>
      <c r="C262" s="71">
        <v>311000</v>
      </c>
      <c r="D262" s="72">
        <v>260</v>
      </c>
      <c r="E262" s="72"/>
      <c r="F262" s="740" t="s">
        <v>1128</v>
      </c>
      <c r="G262" s="169">
        <v>602</v>
      </c>
      <c r="H262" s="75" t="s">
        <v>1120</v>
      </c>
      <c r="I262" s="76">
        <v>43760</v>
      </c>
      <c r="J262" s="170">
        <f t="shared" si="6"/>
        <v>3030</v>
      </c>
      <c r="K262" s="138"/>
      <c r="L262" s="138"/>
      <c r="M262" s="48"/>
      <c r="N262" s="48"/>
      <c r="O262" s="48"/>
      <c r="P262" s="48"/>
    </row>
    <row r="263" spans="1:16" s="96" customFormat="1" ht="12.75" customHeight="1">
      <c r="A263" s="76">
        <v>43769</v>
      </c>
      <c r="B263" s="114" t="s">
        <v>1121</v>
      </c>
      <c r="C263" s="71">
        <v>311000</v>
      </c>
      <c r="D263" s="72">
        <v>1300</v>
      </c>
      <c r="E263" s="72"/>
      <c r="F263" s="740" t="s">
        <v>1154</v>
      </c>
      <c r="G263" s="169">
        <v>602</v>
      </c>
      <c r="H263" s="75" t="s">
        <v>1121</v>
      </c>
      <c r="I263" s="76">
        <v>43768</v>
      </c>
      <c r="J263" s="170">
        <f t="shared" si="6"/>
        <v>4330</v>
      </c>
      <c r="K263" s="138"/>
      <c r="L263" s="138"/>
      <c r="M263" s="48"/>
      <c r="N263" s="48"/>
      <c r="O263" s="48"/>
      <c r="P263" s="48"/>
    </row>
    <row r="264" spans="1:16" s="96" customFormat="1" ht="12.75" customHeight="1">
      <c r="A264" s="76">
        <v>43769</v>
      </c>
      <c r="B264" s="114" t="s">
        <v>1122</v>
      </c>
      <c r="C264" s="71">
        <v>311000</v>
      </c>
      <c r="D264" s="72">
        <v>270</v>
      </c>
      <c r="E264" s="72"/>
      <c r="F264" s="740" t="s">
        <v>1131</v>
      </c>
      <c r="G264" s="169">
        <v>602</v>
      </c>
      <c r="H264" s="75" t="s">
        <v>1122</v>
      </c>
      <c r="I264" s="76">
        <v>43773</v>
      </c>
      <c r="J264" s="170">
        <f t="shared" si="6"/>
        <v>4600</v>
      </c>
      <c r="K264" s="138"/>
      <c r="L264" s="138"/>
      <c r="M264" s="48"/>
      <c r="N264" s="48"/>
      <c r="O264" s="48"/>
      <c r="P264" s="48"/>
    </row>
    <row r="265" spans="1:16" s="96" customFormat="1" ht="12.75" customHeight="1">
      <c r="A265" s="76">
        <v>43769</v>
      </c>
      <c r="B265" s="114" t="s">
        <v>1084</v>
      </c>
      <c r="C265" s="71">
        <v>311000</v>
      </c>
      <c r="D265" s="72">
        <v>1600</v>
      </c>
      <c r="E265" s="72"/>
      <c r="F265" s="740" t="s">
        <v>1088</v>
      </c>
      <c r="G265" s="169">
        <v>324</v>
      </c>
      <c r="H265" s="75" t="s">
        <v>1084</v>
      </c>
      <c r="I265" s="76">
        <v>43768</v>
      </c>
      <c r="J265" s="170">
        <f t="shared" si="6"/>
        <v>6200</v>
      </c>
      <c r="K265" s="138"/>
      <c r="L265" s="138"/>
      <c r="M265" s="48"/>
      <c r="N265" s="48"/>
      <c r="O265" s="48"/>
      <c r="P265" s="48"/>
    </row>
    <row r="266" spans="1:16" s="96" customFormat="1" ht="12.75" customHeight="1">
      <c r="A266" s="76">
        <v>43769</v>
      </c>
      <c r="B266" s="91">
        <v>221010</v>
      </c>
      <c r="C266" s="71">
        <v>311000</v>
      </c>
      <c r="D266" s="72"/>
      <c r="E266" s="72">
        <v>2230</v>
      </c>
      <c r="F266" s="740" t="s">
        <v>1153</v>
      </c>
      <c r="G266" s="169">
        <v>221</v>
      </c>
      <c r="H266" s="75" t="s">
        <v>1119</v>
      </c>
      <c r="I266" s="76">
        <v>43745</v>
      </c>
      <c r="J266" s="170">
        <f t="shared" si="6"/>
        <v>3970</v>
      </c>
      <c r="K266" s="138"/>
      <c r="L266" s="138"/>
      <c r="M266" s="48"/>
      <c r="N266" s="48"/>
      <c r="O266" s="48"/>
      <c r="P266" s="48"/>
    </row>
    <row r="267" spans="1:16" s="96" customFormat="1" ht="12.75" customHeight="1">
      <c r="A267" s="76">
        <v>43769</v>
      </c>
      <c r="B267" s="91">
        <v>221010</v>
      </c>
      <c r="C267" s="71">
        <v>311000</v>
      </c>
      <c r="D267" s="72"/>
      <c r="E267" s="72">
        <v>260</v>
      </c>
      <c r="F267" s="740" t="s">
        <v>1128</v>
      </c>
      <c r="G267" s="169">
        <v>221</v>
      </c>
      <c r="H267" s="75" t="s">
        <v>1120</v>
      </c>
      <c r="I267" s="76">
        <v>43747</v>
      </c>
      <c r="J267" s="170">
        <f t="shared" si="6"/>
        <v>3710</v>
      </c>
      <c r="K267" s="138"/>
      <c r="L267" s="138"/>
      <c r="M267" s="48"/>
      <c r="N267" s="48"/>
      <c r="O267" s="48"/>
      <c r="P267" s="48"/>
    </row>
    <row r="268" spans="1:16" s="96" customFormat="1" ht="12.75" customHeight="1">
      <c r="A268" s="76">
        <v>43769</v>
      </c>
      <c r="B268" s="91">
        <v>221010</v>
      </c>
      <c r="C268" s="71">
        <v>311000</v>
      </c>
      <c r="D268" s="72"/>
      <c r="E268" s="72">
        <v>1600</v>
      </c>
      <c r="F268" s="740" t="s">
        <v>1088</v>
      </c>
      <c r="G268" s="169">
        <v>221</v>
      </c>
      <c r="H268" s="75" t="s">
        <v>1084</v>
      </c>
      <c r="I268" s="76">
        <v>43752</v>
      </c>
      <c r="J268" s="170">
        <f t="shared" si="6"/>
        <v>2110</v>
      </c>
      <c r="K268" s="138"/>
      <c r="L268" s="138"/>
      <c r="M268" s="48"/>
      <c r="N268" s="48"/>
      <c r="O268" s="48"/>
      <c r="P268" s="48"/>
    </row>
    <row r="269" spans="1:16" s="96" customFormat="1" ht="12.75" customHeight="1">
      <c r="A269" s="76">
        <v>43769</v>
      </c>
      <c r="B269" s="91">
        <v>221010</v>
      </c>
      <c r="C269" s="71">
        <v>311000</v>
      </c>
      <c r="D269" s="72"/>
      <c r="E269" s="72">
        <v>270</v>
      </c>
      <c r="F269" s="740" t="s">
        <v>1131</v>
      </c>
      <c r="G269" s="169">
        <v>221</v>
      </c>
      <c r="H269" s="75" t="s">
        <v>1122</v>
      </c>
      <c r="I269" s="76">
        <v>43767</v>
      </c>
      <c r="J269" s="170">
        <f t="shared" si="6"/>
        <v>1840</v>
      </c>
      <c r="K269" s="138"/>
      <c r="L269" s="138"/>
      <c r="M269" s="48"/>
      <c r="N269" s="48"/>
      <c r="O269" s="48"/>
      <c r="P269" s="48"/>
    </row>
    <row r="270" spans="1:16" s="96" customFormat="1" ht="12.75" customHeight="1">
      <c r="A270" s="76">
        <v>43799</v>
      </c>
      <c r="B270" s="114" t="s">
        <v>1123</v>
      </c>
      <c r="C270" s="71">
        <v>311000</v>
      </c>
      <c r="D270" s="72">
        <v>1000</v>
      </c>
      <c r="E270" s="72"/>
      <c r="F270" s="740" t="s">
        <v>1155</v>
      </c>
      <c r="G270" s="169">
        <v>602</v>
      </c>
      <c r="H270" s="75" t="s">
        <v>1123</v>
      </c>
      <c r="I270" s="76">
        <v>43799</v>
      </c>
      <c r="J270" s="170">
        <f t="shared" si="6"/>
        <v>2840</v>
      </c>
      <c r="K270" s="138"/>
      <c r="L270" s="138"/>
      <c r="M270" s="48"/>
      <c r="N270" s="48"/>
      <c r="O270" s="48"/>
      <c r="P270" s="48"/>
    </row>
    <row r="271" spans="1:16" s="96" customFormat="1" ht="12.75" customHeight="1">
      <c r="A271" s="76">
        <v>43799</v>
      </c>
      <c r="B271" s="114" t="s">
        <v>1124</v>
      </c>
      <c r="C271" s="71">
        <v>311000</v>
      </c>
      <c r="D271" s="72">
        <v>300</v>
      </c>
      <c r="E271" s="72"/>
      <c r="F271" s="740" t="s">
        <v>1156</v>
      </c>
      <c r="G271" s="169">
        <v>602</v>
      </c>
      <c r="H271" s="75" t="s">
        <v>1124</v>
      </c>
      <c r="I271" s="76">
        <v>43830</v>
      </c>
      <c r="J271" s="170">
        <f t="shared" si="6"/>
        <v>3140</v>
      </c>
      <c r="K271" s="138"/>
      <c r="L271" s="138"/>
      <c r="M271" s="48"/>
      <c r="N271" s="48"/>
      <c r="O271" s="48"/>
      <c r="P271" s="48"/>
    </row>
    <row r="272" spans="1:16" s="96" customFormat="1" ht="12.75" customHeight="1">
      <c r="A272" s="76">
        <v>43799</v>
      </c>
      <c r="B272" s="91">
        <v>221011</v>
      </c>
      <c r="C272" s="71">
        <v>311000</v>
      </c>
      <c r="D272" s="72"/>
      <c r="E272" s="72">
        <v>1300</v>
      </c>
      <c r="F272" s="740" t="s">
        <v>1277</v>
      </c>
      <c r="G272" s="169">
        <v>221</v>
      </c>
      <c r="H272" s="75" t="s">
        <v>1121</v>
      </c>
      <c r="I272" s="76">
        <v>43781</v>
      </c>
      <c r="J272" s="170">
        <f t="shared" si="6"/>
        <v>1840</v>
      </c>
      <c r="K272" s="138"/>
      <c r="L272" s="138"/>
      <c r="M272" s="48"/>
      <c r="N272" s="48"/>
      <c r="O272" s="48"/>
      <c r="P272" s="48"/>
    </row>
    <row r="273" spans="1:16" s="96" customFormat="1" ht="12.75" customHeight="1">
      <c r="A273" s="76">
        <v>43830</v>
      </c>
      <c r="B273" s="114" t="s">
        <v>1125</v>
      </c>
      <c r="C273" s="71">
        <v>311000</v>
      </c>
      <c r="D273" s="72">
        <v>1275</v>
      </c>
      <c r="E273" s="72"/>
      <c r="F273" s="740" t="s">
        <v>1088</v>
      </c>
      <c r="G273" s="93">
        <v>602</v>
      </c>
      <c r="H273" s="75" t="s">
        <v>1125</v>
      </c>
      <c r="I273" s="76">
        <v>43829</v>
      </c>
      <c r="J273" s="170">
        <f t="shared" si="6"/>
        <v>3115</v>
      </c>
      <c r="K273" s="138"/>
      <c r="L273" s="138"/>
      <c r="M273" s="48"/>
      <c r="N273" s="48"/>
      <c r="O273" s="48"/>
      <c r="P273" s="48"/>
    </row>
    <row r="274" spans="1:16" s="96" customFormat="1" ht="12.75" customHeight="1">
      <c r="A274" s="76">
        <v>43830</v>
      </c>
      <c r="B274" s="114" t="s">
        <v>1126</v>
      </c>
      <c r="C274" s="71">
        <v>311000</v>
      </c>
      <c r="D274" s="72">
        <v>310</v>
      </c>
      <c r="E274" s="72"/>
      <c r="F274" s="740" t="s">
        <v>1157</v>
      </c>
      <c r="G274" s="93">
        <v>602</v>
      </c>
      <c r="H274" s="75" t="s">
        <v>1126</v>
      </c>
      <c r="I274" s="76">
        <v>43830</v>
      </c>
      <c r="J274" s="170">
        <f t="shared" si="6"/>
        <v>3425</v>
      </c>
      <c r="K274" s="138"/>
      <c r="L274" s="138"/>
      <c r="M274" s="48"/>
      <c r="N274" s="48"/>
      <c r="O274" s="48"/>
      <c r="P274" s="48"/>
    </row>
    <row r="275" spans="1:16" s="96" customFormat="1" ht="12.75" customHeight="1">
      <c r="A275" s="76">
        <v>43830</v>
      </c>
      <c r="B275" s="114" t="s">
        <v>1127</v>
      </c>
      <c r="C275" s="71">
        <v>311000</v>
      </c>
      <c r="D275" s="72">
        <v>1560</v>
      </c>
      <c r="E275" s="72"/>
      <c r="F275" s="740" t="s">
        <v>1158</v>
      </c>
      <c r="G275" s="93">
        <v>602</v>
      </c>
      <c r="H275" s="75" t="s">
        <v>1127</v>
      </c>
      <c r="I275" s="76">
        <v>43830</v>
      </c>
      <c r="J275" s="170">
        <f t="shared" si="6"/>
        <v>4985</v>
      </c>
      <c r="K275" s="138"/>
      <c r="L275" s="138"/>
      <c r="M275" s="48"/>
      <c r="N275" s="48"/>
      <c r="O275" s="48"/>
      <c r="P275" s="48"/>
    </row>
    <row r="276" spans="1:16" s="96" customFormat="1" ht="12.75" customHeight="1">
      <c r="A276" s="76">
        <v>43830</v>
      </c>
      <c r="B276" s="114" t="s">
        <v>1452</v>
      </c>
      <c r="C276" s="71">
        <v>311000</v>
      </c>
      <c r="D276" s="72">
        <v>1000</v>
      </c>
      <c r="E276" s="72"/>
      <c r="F276" s="740" t="s">
        <v>1454</v>
      </c>
      <c r="G276" s="93">
        <v>602</v>
      </c>
      <c r="H276" s="75" t="s">
        <v>1452</v>
      </c>
      <c r="I276" s="76">
        <v>43920</v>
      </c>
      <c r="J276" s="170">
        <f t="shared" si="6"/>
        <v>5985</v>
      </c>
      <c r="K276" s="138"/>
      <c r="L276" s="138"/>
      <c r="M276" s="48"/>
      <c r="N276" s="48"/>
      <c r="O276" s="48"/>
      <c r="P276" s="48"/>
    </row>
    <row r="277" spans="1:16" s="96" customFormat="1" ht="12.75" customHeight="1">
      <c r="A277" s="76">
        <v>43830</v>
      </c>
      <c r="B277" s="114" t="s">
        <v>1453</v>
      </c>
      <c r="C277" s="71">
        <v>311000</v>
      </c>
      <c r="D277" s="72">
        <v>1500</v>
      </c>
      <c r="E277" s="72"/>
      <c r="F277" s="740" t="s">
        <v>1455</v>
      </c>
      <c r="G277" s="93">
        <v>602</v>
      </c>
      <c r="H277" s="75" t="s">
        <v>1453</v>
      </c>
      <c r="I277" s="76">
        <v>43920</v>
      </c>
      <c r="J277" s="170">
        <f t="shared" si="6"/>
        <v>7485</v>
      </c>
      <c r="K277" s="138"/>
      <c r="L277" s="138"/>
      <c r="M277" s="48"/>
      <c r="N277" s="48"/>
      <c r="O277" s="48"/>
      <c r="P277" s="48"/>
    </row>
    <row r="278" spans="1:16" s="96" customFormat="1" ht="12.75" customHeight="1">
      <c r="A278" s="76">
        <v>43830</v>
      </c>
      <c r="B278" s="91">
        <v>221012</v>
      </c>
      <c r="C278" s="71">
        <v>311000</v>
      </c>
      <c r="D278" s="72"/>
      <c r="E278" s="72">
        <v>300</v>
      </c>
      <c r="F278" s="739" t="s">
        <v>1156</v>
      </c>
      <c r="G278" s="169">
        <v>221</v>
      </c>
      <c r="H278" s="75" t="s">
        <v>1124</v>
      </c>
      <c r="I278" s="76">
        <v>43819</v>
      </c>
      <c r="J278" s="170">
        <f t="shared" si="6"/>
        <v>7185</v>
      </c>
      <c r="K278" s="138"/>
      <c r="L278" s="138"/>
      <c r="M278" s="48"/>
      <c r="N278" s="48"/>
      <c r="O278" s="48"/>
      <c r="P278" s="48"/>
    </row>
    <row r="279" spans="1:16" s="96" customFormat="1" ht="12.75" customHeight="1">
      <c r="A279" s="76">
        <v>43830</v>
      </c>
      <c r="B279" s="91">
        <v>221012</v>
      </c>
      <c r="C279" s="71">
        <v>311000</v>
      </c>
      <c r="D279" s="72"/>
      <c r="E279" s="72">
        <v>310</v>
      </c>
      <c r="F279" s="739" t="s">
        <v>1157</v>
      </c>
      <c r="G279" s="169">
        <v>221</v>
      </c>
      <c r="H279" s="75" t="s">
        <v>1126</v>
      </c>
      <c r="I279" s="76">
        <v>43819</v>
      </c>
      <c r="J279" s="170">
        <f t="shared" si="6"/>
        <v>6875</v>
      </c>
      <c r="K279" s="138"/>
      <c r="L279" s="138"/>
      <c r="M279" s="48"/>
      <c r="N279" s="48"/>
      <c r="O279" s="48"/>
      <c r="P279" s="48"/>
    </row>
    <row r="280" spans="1:16" s="96" customFormat="1" ht="12.75" customHeight="1">
      <c r="A280" s="76">
        <v>43830</v>
      </c>
      <c r="B280" s="91">
        <v>221012</v>
      </c>
      <c r="C280" s="71">
        <v>311000</v>
      </c>
      <c r="D280" s="72"/>
      <c r="E280" s="72">
        <v>1560</v>
      </c>
      <c r="F280" s="740" t="s">
        <v>1167</v>
      </c>
      <c r="G280" s="169">
        <v>221</v>
      </c>
      <c r="H280" s="75" t="s">
        <v>1127</v>
      </c>
      <c r="I280" s="76">
        <v>43819</v>
      </c>
      <c r="J280" s="170">
        <f t="shared" si="6"/>
        <v>5315</v>
      </c>
      <c r="K280" s="138"/>
      <c r="L280" s="138"/>
      <c r="M280" s="48"/>
      <c r="N280" s="48"/>
      <c r="O280" s="48"/>
      <c r="P280" s="48"/>
    </row>
    <row r="281" spans="1:16" s="96" customFormat="1" ht="12.75" customHeight="1">
      <c r="A281" s="76">
        <v>43830</v>
      </c>
      <c r="B281" s="168">
        <v>3012</v>
      </c>
      <c r="C281" s="62">
        <v>311000</v>
      </c>
      <c r="D281" s="63"/>
      <c r="E281" s="63">
        <v>540</v>
      </c>
      <c r="F281" s="739" t="s">
        <v>1268</v>
      </c>
      <c r="G281" s="169">
        <v>648</v>
      </c>
      <c r="H281" s="75" t="s">
        <v>1269</v>
      </c>
      <c r="I281" s="76">
        <v>43830</v>
      </c>
      <c r="J281" s="170">
        <f t="shared" si="6"/>
        <v>4775</v>
      </c>
      <c r="K281" s="138"/>
      <c r="L281" s="138"/>
      <c r="M281" s="48"/>
      <c r="N281" s="48"/>
      <c r="O281" s="48"/>
      <c r="P281" s="48"/>
    </row>
    <row r="282" spans="1:16" s="21" customFormat="1" ht="12.75" customHeight="1">
      <c r="A282" s="181"/>
      <c r="B282" s="182" t="s">
        <v>385</v>
      </c>
      <c r="C282" s="199">
        <v>311000</v>
      </c>
      <c r="D282" s="177">
        <f>SUM(D194:D281)</f>
        <v>35086</v>
      </c>
      <c r="E282" s="177">
        <f>SUM(E194:E281)</f>
        <v>30311</v>
      </c>
      <c r="F282" s="764"/>
      <c r="G282" s="179"/>
      <c r="H282" s="180"/>
      <c r="I282" s="181"/>
      <c r="J282" s="174">
        <f>D282-E282</f>
        <v>4775</v>
      </c>
      <c r="K282" s="781">
        <v>311000</v>
      </c>
      <c r="L282" s="139">
        <v>4775</v>
      </c>
    </row>
    <row r="283" spans="1:16" s="21" customFormat="1" ht="12.75" customHeight="1">
      <c r="A283" s="181"/>
      <c r="B283" s="182"/>
      <c r="C283" s="199"/>
      <c r="D283" s="177"/>
      <c r="E283" s="177"/>
      <c r="F283" s="764"/>
      <c r="G283" s="179"/>
      <c r="H283" s="180"/>
      <c r="I283" s="181"/>
      <c r="J283" s="174"/>
      <c r="K283" s="781"/>
      <c r="L283" s="139"/>
    </row>
    <row r="284" spans="1:16" s="21" customFormat="1" ht="12.75" customHeight="1">
      <c r="A284" s="94">
        <v>311100</v>
      </c>
      <c r="B284" s="176" t="s">
        <v>569</v>
      </c>
      <c r="C284" s="199"/>
      <c r="D284" s="177"/>
      <c r="E284" s="177"/>
      <c r="F284" s="764"/>
      <c r="G284" s="179"/>
      <c r="H284" s="180"/>
      <c r="I284" s="181"/>
      <c r="J284" s="174"/>
      <c r="K284" s="781"/>
      <c r="L284" s="139"/>
    </row>
    <row r="285" spans="1:16" s="3" customFormat="1" ht="12.75" customHeight="1">
      <c r="A285" s="67">
        <v>43466</v>
      </c>
      <c r="B285" s="91">
        <v>999999</v>
      </c>
      <c r="C285" s="71">
        <v>311100</v>
      </c>
      <c r="D285" s="72">
        <v>398</v>
      </c>
      <c r="E285" s="72"/>
      <c r="F285" s="740" t="s">
        <v>14</v>
      </c>
      <c r="G285" s="74" t="s">
        <v>13</v>
      </c>
      <c r="H285" s="75" t="s">
        <v>15</v>
      </c>
      <c r="I285" s="76">
        <v>42154</v>
      </c>
      <c r="J285" s="170">
        <v>398</v>
      </c>
      <c r="K285" s="781"/>
      <c r="L285" s="139"/>
      <c r="M285" s="10"/>
      <c r="N285" s="10"/>
    </row>
    <row r="286" spans="1:16" s="3" customFormat="1" ht="12.75" customHeight="1">
      <c r="A286" s="67">
        <v>43466</v>
      </c>
      <c r="B286" s="91">
        <v>999999</v>
      </c>
      <c r="C286" s="71">
        <v>311100</v>
      </c>
      <c r="D286" s="72"/>
      <c r="E286" s="72">
        <v>368</v>
      </c>
      <c r="F286" s="741" t="s">
        <v>14</v>
      </c>
      <c r="G286" s="74" t="s">
        <v>13</v>
      </c>
      <c r="H286" s="75" t="s">
        <v>15</v>
      </c>
      <c r="I286" s="76">
        <v>42146</v>
      </c>
      <c r="J286" s="170">
        <f>J285+D286-E286</f>
        <v>30</v>
      </c>
      <c r="K286" s="781"/>
      <c r="L286" s="139"/>
      <c r="M286" s="10"/>
      <c r="N286" s="10"/>
    </row>
    <row r="287" spans="1:16" s="5" customFormat="1" ht="12.75" customHeight="1">
      <c r="A287" s="181"/>
      <c r="B287" s="182" t="s">
        <v>385</v>
      </c>
      <c r="C287" s="199">
        <v>311100</v>
      </c>
      <c r="D287" s="177">
        <f>SUM(D285:D286)</f>
        <v>398</v>
      </c>
      <c r="E287" s="177">
        <f>SUM(E285:E286)</f>
        <v>368</v>
      </c>
      <c r="F287" s="764"/>
      <c r="G287" s="179"/>
      <c r="H287" s="180"/>
      <c r="I287" s="181"/>
      <c r="J287" s="174">
        <f>D287-E287</f>
        <v>30</v>
      </c>
      <c r="K287" s="781">
        <v>311100</v>
      </c>
      <c r="L287" s="139">
        <v>30</v>
      </c>
    </row>
    <row r="288" spans="1:16" s="5" customFormat="1" ht="12.75" customHeight="1">
      <c r="A288" s="181"/>
      <c r="B288" s="182"/>
      <c r="C288" s="199"/>
      <c r="D288" s="174"/>
      <c r="E288" s="174"/>
      <c r="F288" s="764"/>
      <c r="G288" s="183"/>
      <c r="H288" s="180"/>
      <c r="I288" s="181"/>
      <c r="J288" s="174"/>
      <c r="K288" s="781"/>
      <c r="L288" s="139"/>
    </row>
    <row r="289" spans="1:12" s="21" customFormat="1" ht="12.75" customHeight="1">
      <c r="A289" s="94">
        <v>314000</v>
      </c>
      <c r="B289" s="176" t="s">
        <v>570</v>
      </c>
      <c r="C289" s="199"/>
      <c r="D289" s="177"/>
      <c r="E289" s="177"/>
      <c r="F289" s="764"/>
      <c r="G289" s="179"/>
      <c r="H289" s="180"/>
      <c r="I289" s="181"/>
      <c r="J289" s="174"/>
      <c r="K289" s="781"/>
      <c r="L289" s="139"/>
    </row>
    <row r="290" spans="1:12" s="69" customFormat="1" ht="12.95" customHeight="1">
      <c r="A290" s="76">
        <v>43496</v>
      </c>
      <c r="B290" s="168">
        <v>192002</v>
      </c>
      <c r="C290" s="71">
        <v>314000</v>
      </c>
      <c r="D290" s="72">
        <v>150</v>
      </c>
      <c r="E290" s="72"/>
      <c r="F290" s="740" t="s">
        <v>22</v>
      </c>
      <c r="G290" s="169">
        <v>314</v>
      </c>
      <c r="H290" s="75" t="s">
        <v>877</v>
      </c>
      <c r="I290" s="76">
        <v>43483</v>
      </c>
      <c r="J290" s="72">
        <f t="shared" ref="J290:J305" si="7">J289+D290-E290</f>
        <v>150</v>
      </c>
      <c r="K290" s="64"/>
    </row>
    <row r="291" spans="1:12" s="69" customFormat="1" ht="12.95" customHeight="1">
      <c r="A291" s="76">
        <v>43496</v>
      </c>
      <c r="B291" s="168">
        <v>192006</v>
      </c>
      <c r="C291" s="71">
        <v>314000</v>
      </c>
      <c r="D291" s="72"/>
      <c r="E291" s="72">
        <v>150</v>
      </c>
      <c r="F291" s="740" t="s">
        <v>22</v>
      </c>
      <c r="G291" s="169">
        <v>518</v>
      </c>
      <c r="H291" s="75" t="s">
        <v>877</v>
      </c>
      <c r="I291" s="76">
        <v>43487</v>
      </c>
      <c r="J291" s="72">
        <f t="shared" si="7"/>
        <v>0</v>
      </c>
    </row>
    <row r="292" spans="1:12" s="64" customFormat="1" ht="12.95" customHeight="1">
      <c r="A292" s="76">
        <v>43524</v>
      </c>
      <c r="B292" s="168">
        <v>192014</v>
      </c>
      <c r="C292" s="71">
        <v>314000</v>
      </c>
      <c r="D292" s="72">
        <v>346.5</v>
      </c>
      <c r="E292" s="72"/>
      <c r="F292" s="740" t="s">
        <v>627</v>
      </c>
      <c r="G292" s="93">
        <v>321</v>
      </c>
      <c r="H292" s="75" t="s">
        <v>899</v>
      </c>
      <c r="I292" s="76">
        <v>43530</v>
      </c>
      <c r="J292" s="72">
        <f t="shared" si="7"/>
        <v>346.5</v>
      </c>
      <c r="K292" s="69"/>
    </row>
    <row r="293" spans="1:12" s="64" customFormat="1" ht="12.95" customHeight="1">
      <c r="A293" s="76">
        <v>43555</v>
      </c>
      <c r="B293" s="168">
        <v>192021</v>
      </c>
      <c r="C293" s="71">
        <v>314000</v>
      </c>
      <c r="D293" s="72">
        <v>199.16</v>
      </c>
      <c r="E293" s="72"/>
      <c r="F293" s="740" t="s">
        <v>156</v>
      </c>
      <c r="G293" s="93">
        <v>321</v>
      </c>
      <c r="H293" s="75" t="s">
        <v>911</v>
      </c>
      <c r="I293" s="76">
        <v>43527</v>
      </c>
      <c r="J293" s="72">
        <f t="shared" si="7"/>
        <v>545.66</v>
      </c>
      <c r="K293" s="69"/>
    </row>
    <row r="294" spans="1:12" s="64" customFormat="1" ht="12.95" customHeight="1">
      <c r="A294" s="76">
        <v>43555</v>
      </c>
      <c r="B294" s="168">
        <v>192024</v>
      </c>
      <c r="C294" s="71">
        <v>314000</v>
      </c>
      <c r="D294" s="72"/>
      <c r="E294" s="72">
        <v>199.16</v>
      </c>
      <c r="F294" s="740" t="s">
        <v>152</v>
      </c>
      <c r="G294" s="93">
        <v>518</v>
      </c>
      <c r="H294" s="75" t="s">
        <v>916</v>
      </c>
      <c r="I294" s="76">
        <v>43531</v>
      </c>
      <c r="J294" s="72">
        <f t="shared" si="7"/>
        <v>346.5</v>
      </c>
    </row>
    <row r="295" spans="1:12" s="132" customFormat="1" ht="12.95" customHeight="1">
      <c r="A295" s="76">
        <v>43585</v>
      </c>
      <c r="B295" s="168">
        <v>192032</v>
      </c>
      <c r="C295" s="71">
        <v>314000</v>
      </c>
      <c r="D295" s="72">
        <v>150</v>
      </c>
      <c r="E295" s="72"/>
      <c r="F295" s="740" t="s">
        <v>22</v>
      </c>
      <c r="G295" s="93">
        <v>321</v>
      </c>
      <c r="H295" s="75" t="s">
        <v>931</v>
      </c>
      <c r="I295" s="76">
        <v>43576</v>
      </c>
      <c r="J295" s="72">
        <f t="shared" si="7"/>
        <v>496.5</v>
      </c>
      <c r="K295" s="64"/>
    </row>
    <row r="296" spans="1:12" s="132" customFormat="1" ht="12.95" customHeight="1">
      <c r="A296" s="76">
        <v>43585</v>
      </c>
      <c r="B296" s="168">
        <v>192034</v>
      </c>
      <c r="C296" s="71">
        <v>314000</v>
      </c>
      <c r="D296" s="72"/>
      <c r="E296" s="72">
        <v>150</v>
      </c>
      <c r="F296" s="740" t="s">
        <v>22</v>
      </c>
      <c r="G296" s="169">
        <v>518</v>
      </c>
      <c r="H296" s="75" t="s">
        <v>931</v>
      </c>
      <c r="I296" s="76">
        <v>43573</v>
      </c>
      <c r="J296" s="72">
        <f t="shared" si="7"/>
        <v>346.5</v>
      </c>
      <c r="K296" s="64"/>
    </row>
    <row r="297" spans="1:12" s="64" customFormat="1" ht="12.95" customHeight="1">
      <c r="A297" s="76">
        <v>43616</v>
      </c>
      <c r="B297" s="168">
        <v>192044</v>
      </c>
      <c r="C297" s="71">
        <v>314000</v>
      </c>
      <c r="D297" s="72">
        <v>228</v>
      </c>
      <c r="E297" s="72"/>
      <c r="F297" s="740" t="s">
        <v>951</v>
      </c>
      <c r="G297" s="93">
        <v>321</v>
      </c>
      <c r="H297" s="75" t="s">
        <v>952</v>
      </c>
      <c r="I297" s="76">
        <v>43612</v>
      </c>
      <c r="J297" s="72">
        <f t="shared" si="7"/>
        <v>574.5</v>
      </c>
      <c r="K297" s="132"/>
    </row>
    <row r="298" spans="1:12" s="64" customFormat="1" ht="12.95" customHeight="1">
      <c r="A298" s="76">
        <v>43677</v>
      </c>
      <c r="B298" s="168">
        <v>192055</v>
      </c>
      <c r="C298" s="71">
        <v>314000</v>
      </c>
      <c r="D298" s="72"/>
      <c r="E298" s="72">
        <v>228</v>
      </c>
      <c r="F298" s="740" t="s">
        <v>30</v>
      </c>
      <c r="G298" s="169">
        <v>518</v>
      </c>
      <c r="H298" s="75" t="s">
        <v>981</v>
      </c>
      <c r="I298" s="76">
        <v>43648</v>
      </c>
      <c r="J298" s="72">
        <f t="shared" si="7"/>
        <v>346.5</v>
      </c>
      <c r="K298" s="132"/>
    </row>
    <row r="299" spans="1:12" s="64" customFormat="1" ht="12.95" customHeight="1">
      <c r="A299" s="76">
        <v>43677</v>
      </c>
      <c r="B299" s="168">
        <v>192058</v>
      </c>
      <c r="C299" s="71">
        <v>314000</v>
      </c>
      <c r="D299" s="72">
        <v>150</v>
      </c>
      <c r="E299" s="72"/>
      <c r="F299" s="740" t="s">
        <v>22</v>
      </c>
      <c r="G299" s="93">
        <v>321</v>
      </c>
      <c r="H299" s="75" t="s">
        <v>985</v>
      </c>
      <c r="I299" s="76">
        <v>43667</v>
      </c>
      <c r="J299" s="72">
        <f t="shared" si="7"/>
        <v>496.5</v>
      </c>
    </row>
    <row r="300" spans="1:12" s="64" customFormat="1" ht="12.95" customHeight="1">
      <c r="A300" s="76">
        <v>43677</v>
      </c>
      <c r="B300" s="168">
        <v>192061</v>
      </c>
      <c r="C300" s="71">
        <v>314000</v>
      </c>
      <c r="D300" s="72">
        <v>199.16</v>
      </c>
      <c r="E300" s="72"/>
      <c r="F300" s="740" t="s">
        <v>152</v>
      </c>
      <c r="G300" s="93">
        <v>321</v>
      </c>
      <c r="H300" s="75" t="s">
        <v>988</v>
      </c>
      <c r="I300" s="76">
        <v>43668</v>
      </c>
      <c r="J300" s="72">
        <f t="shared" si="7"/>
        <v>695.66</v>
      </c>
    </row>
    <row r="301" spans="1:12" s="64" customFormat="1" ht="12.95" customHeight="1">
      <c r="A301" s="76">
        <v>43677</v>
      </c>
      <c r="B301" s="168">
        <v>192064</v>
      </c>
      <c r="C301" s="71">
        <v>314000</v>
      </c>
      <c r="D301" s="72"/>
      <c r="E301" s="72">
        <v>199.16</v>
      </c>
      <c r="F301" s="740" t="s">
        <v>152</v>
      </c>
      <c r="G301" s="93">
        <v>518</v>
      </c>
      <c r="H301" s="75" t="s">
        <v>991</v>
      </c>
      <c r="I301" s="76">
        <v>43669</v>
      </c>
      <c r="J301" s="72">
        <f t="shared" si="7"/>
        <v>496.5</v>
      </c>
    </row>
    <row r="302" spans="1:12" s="64" customFormat="1" ht="12.95" customHeight="1">
      <c r="A302" s="76">
        <v>43677</v>
      </c>
      <c r="B302" s="168">
        <v>192065</v>
      </c>
      <c r="C302" s="71">
        <v>314000</v>
      </c>
      <c r="D302" s="72"/>
      <c r="E302" s="72">
        <v>150</v>
      </c>
      <c r="F302" s="740" t="s">
        <v>22</v>
      </c>
      <c r="G302" s="93">
        <v>314</v>
      </c>
      <c r="H302" s="75" t="s">
        <v>1000</v>
      </c>
      <c r="I302" s="76">
        <v>43669</v>
      </c>
      <c r="J302" s="72">
        <f t="shared" si="7"/>
        <v>346.5</v>
      </c>
    </row>
    <row r="303" spans="1:12" s="64" customFormat="1" ht="12.95" customHeight="1">
      <c r="A303" s="76">
        <v>43738</v>
      </c>
      <c r="B303" s="168">
        <v>192079</v>
      </c>
      <c r="C303" s="71">
        <v>314000</v>
      </c>
      <c r="D303" s="72"/>
      <c r="E303" s="72">
        <v>346.5</v>
      </c>
      <c r="F303" s="740" t="s">
        <v>737</v>
      </c>
      <c r="G303" s="93">
        <v>518</v>
      </c>
      <c r="H303" s="75" t="s">
        <v>1026</v>
      </c>
      <c r="I303" s="76">
        <v>43739</v>
      </c>
      <c r="J303" s="72">
        <f t="shared" si="7"/>
        <v>0</v>
      </c>
    </row>
    <row r="304" spans="1:12" s="64" customFormat="1" ht="12.95" customHeight="1">
      <c r="A304" s="76">
        <v>43769</v>
      </c>
      <c r="B304" s="168">
        <v>192089</v>
      </c>
      <c r="C304" s="71">
        <v>314000</v>
      </c>
      <c r="D304" s="72">
        <v>150</v>
      </c>
      <c r="E304" s="72"/>
      <c r="F304" s="740" t="s">
        <v>22</v>
      </c>
      <c r="G304" s="169">
        <v>321</v>
      </c>
      <c r="H304" s="75" t="s">
        <v>1040</v>
      </c>
      <c r="I304" s="76">
        <v>43760</v>
      </c>
      <c r="J304" s="72">
        <f t="shared" si="7"/>
        <v>150</v>
      </c>
    </row>
    <row r="305" spans="1:12" s="64" customFormat="1" ht="12.95" customHeight="1">
      <c r="A305" s="76">
        <v>43769</v>
      </c>
      <c r="B305" s="168">
        <v>192091</v>
      </c>
      <c r="C305" s="71">
        <v>314000</v>
      </c>
      <c r="D305" s="72"/>
      <c r="E305" s="72">
        <v>150</v>
      </c>
      <c r="F305" s="740" t="s">
        <v>22</v>
      </c>
      <c r="G305" s="169">
        <v>518</v>
      </c>
      <c r="H305" s="75" t="s">
        <v>1046</v>
      </c>
      <c r="I305" s="76">
        <v>43759</v>
      </c>
      <c r="J305" s="72">
        <f t="shared" si="7"/>
        <v>0</v>
      </c>
    </row>
    <row r="306" spans="1:12" s="5" customFormat="1" ht="12.75" customHeight="1">
      <c r="A306" s="181"/>
      <c r="B306" s="182" t="s">
        <v>385</v>
      </c>
      <c r="C306" s="199">
        <v>314000</v>
      </c>
      <c r="D306" s="177">
        <f>SUM(D290:D305)</f>
        <v>1572.82</v>
      </c>
      <c r="E306" s="177">
        <f>SUM(E290:E305)</f>
        <v>1572.82</v>
      </c>
      <c r="F306" s="764"/>
      <c r="G306" s="179"/>
      <c r="H306" s="180"/>
      <c r="I306" s="181"/>
      <c r="J306" s="174">
        <f>D306-E306</f>
        <v>0</v>
      </c>
      <c r="K306" s="781">
        <v>314000</v>
      </c>
      <c r="L306" s="139">
        <v>0</v>
      </c>
    </row>
    <row r="307" spans="1:12" s="5" customFormat="1" ht="12.75" customHeight="1">
      <c r="A307" s="181"/>
      <c r="B307" s="182"/>
      <c r="C307" s="199"/>
      <c r="D307" s="174"/>
      <c r="E307" s="174"/>
      <c r="F307" s="764"/>
      <c r="G307" s="183"/>
      <c r="H307" s="180"/>
      <c r="I307" s="181"/>
      <c r="J307" s="174"/>
      <c r="K307" s="781"/>
      <c r="L307" s="139"/>
    </row>
    <row r="308" spans="1:12" s="21" customFormat="1" ht="12.75" customHeight="1">
      <c r="A308" s="94">
        <v>314100</v>
      </c>
      <c r="B308" s="176" t="s">
        <v>570</v>
      </c>
      <c r="C308" s="199"/>
      <c r="D308" s="177"/>
      <c r="E308" s="177"/>
      <c r="F308" s="764"/>
      <c r="G308" s="179"/>
      <c r="H308" s="180"/>
      <c r="I308" s="181"/>
      <c r="J308" s="174"/>
      <c r="K308" s="781"/>
      <c r="L308" s="139"/>
    </row>
    <row r="309" spans="1:12" s="3" customFormat="1" ht="12.75" customHeight="1">
      <c r="A309" s="67">
        <v>43466</v>
      </c>
      <c r="B309" s="91">
        <v>999999</v>
      </c>
      <c r="C309" s="71">
        <v>314100</v>
      </c>
      <c r="D309" s="72">
        <v>130.16999999999999</v>
      </c>
      <c r="E309" s="72"/>
      <c r="F309" s="740" t="s">
        <v>16</v>
      </c>
      <c r="G309" s="74" t="s">
        <v>13</v>
      </c>
      <c r="H309" s="75" t="s">
        <v>17</v>
      </c>
      <c r="I309" s="76">
        <v>42450</v>
      </c>
      <c r="J309" s="72">
        <f>J308+D309-E309</f>
        <v>130.16999999999999</v>
      </c>
      <c r="K309" s="781"/>
      <c r="L309" s="139"/>
    </row>
    <row r="310" spans="1:12" s="5" customFormat="1" ht="12.75" customHeight="1">
      <c r="A310" s="181"/>
      <c r="B310" s="182" t="s">
        <v>385</v>
      </c>
      <c r="C310" s="199">
        <v>314100</v>
      </c>
      <c r="D310" s="177">
        <f>SUM(D309:D309)</f>
        <v>130.16999999999999</v>
      </c>
      <c r="E310" s="177">
        <f>SUM(E309:E309)</f>
        <v>0</v>
      </c>
      <c r="F310" s="764"/>
      <c r="G310" s="179"/>
      <c r="H310" s="180"/>
      <c r="I310" s="181"/>
      <c r="J310" s="174">
        <f>D310-E310</f>
        <v>130.16999999999999</v>
      </c>
      <c r="K310" s="781">
        <v>314100</v>
      </c>
      <c r="L310" s="139">
        <v>130.16999999999999</v>
      </c>
    </row>
    <row r="311" spans="1:12" s="5" customFormat="1" ht="12.75" customHeight="1">
      <c r="A311" s="181"/>
      <c r="B311" s="182"/>
      <c r="C311" s="199"/>
      <c r="D311" s="174"/>
      <c r="E311" s="174"/>
      <c r="F311" s="764"/>
      <c r="G311" s="183"/>
      <c r="H311" s="180"/>
      <c r="I311" s="181"/>
      <c r="J311" s="174"/>
      <c r="K311" s="781"/>
      <c r="L311" s="139"/>
    </row>
    <row r="312" spans="1:12" s="21" customFormat="1" ht="12.75" customHeight="1">
      <c r="A312" s="94">
        <v>315100</v>
      </c>
      <c r="B312" s="176" t="s">
        <v>374</v>
      </c>
      <c r="C312" s="199"/>
      <c r="D312" s="177"/>
      <c r="E312" s="177"/>
      <c r="F312" s="764"/>
      <c r="G312" s="179"/>
      <c r="H312" s="180"/>
      <c r="I312" s="181"/>
      <c r="J312" s="174"/>
      <c r="K312" s="781"/>
      <c r="L312" s="139"/>
    </row>
    <row r="313" spans="1:12" s="3" customFormat="1" ht="12.75" customHeight="1">
      <c r="A313" s="67">
        <v>43466</v>
      </c>
      <c r="B313" s="91">
        <v>999999</v>
      </c>
      <c r="C313" s="71">
        <v>315100</v>
      </c>
      <c r="D313" s="72">
        <v>1707.9</v>
      </c>
      <c r="E313" s="72"/>
      <c r="F313" s="740" t="s">
        <v>14</v>
      </c>
      <c r="G313" s="74" t="s">
        <v>13</v>
      </c>
      <c r="H313" s="184" t="s">
        <v>323</v>
      </c>
      <c r="I313" s="76">
        <v>43459</v>
      </c>
      <c r="J313" s="170">
        <v>1707.9</v>
      </c>
      <c r="K313" s="781"/>
      <c r="L313" s="139"/>
    </row>
    <row r="314" spans="1:12" s="3" customFormat="1" ht="12.75" customHeight="1">
      <c r="A314" s="76">
        <v>43496</v>
      </c>
      <c r="B314" s="91">
        <v>221001</v>
      </c>
      <c r="C314" s="71">
        <v>315100</v>
      </c>
      <c r="D314" s="72"/>
      <c r="E314" s="72">
        <v>1707.9</v>
      </c>
      <c r="F314" s="740" t="s">
        <v>14</v>
      </c>
      <c r="G314" s="93">
        <v>602</v>
      </c>
      <c r="H314" s="184" t="s">
        <v>323</v>
      </c>
      <c r="I314" s="76">
        <v>43467</v>
      </c>
      <c r="J314" s="170">
        <f>J313+D314-E314</f>
        <v>0</v>
      </c>
      <c r="K314" s="781"/>
      <c r="L314" s="139"/>
    </row>
    <row r="315" spans="1:12" s="3" customFormat="1" ht="12.75" customHeight="1">
      <c r="A315" s="76">
        <v>43585</v>
      </c>
      <c r="B315" s="168" t="s">
        <v>757</v>
      </c>
      <c r="C315" s="71">
        <v>315100</v>
      </c>
      <c r="D315" s="72">
        <v>2382.62</v>
      </c>
      <c r="E315" s="72"/>
      <c r="F315" s="740" t="s">
        <v>14</v>
      </c>
      <c r="G315" s="93">
        <v>602</v>
      </c>
      <c r="H315" s="184" t="s">
        <v>757</v>
      </c>
      <c r="I315" s="76">
        <v>43580</v>
      </c>
      <c r="J315" s="170">
        <f t="shared" ref="J315:J324" si="8">J314+D315-E315</f>
        <v>2382.62</v>
      </c>
      <c r="K315" s="781"/>
      <c r="L315" s="139"/>
    </row>
    <row r="316" spans="1:12" s="3" customFormat="1" ht="12.75" customHeight="1">
      <c r="A316" s="76">
        <v>43585</v>
      </c>
      <c r="B316" s="91">
        <v>221004</v>
      </c>
      <c r="C316" s="71">
        <v>315100</v>
      </c>
      <c r="D316" s="72"/>
      <c r="E316" s="72">
        <v>2382.62</v>
      </c>
      <c r="F316" s="741" t="s">
        <v>135</v>
      </c>
      <c r="G316" s="169">
        <v>221</v>
      </c>
      <c r="H316" s="284" t="s">
        <v>757</v>
      </c>
      <c r="I316" s="76">
        <v>43579</v>
      </c>
      <c r="J316" s="170">
        <f t="shared" si="8"/>
        <v>0</v>
      </c>
      <c r="K316" s="781"/>
      <c r="L316" s="139"/>
    </row>
    <row r="317" spans="1:12" s="3" customFormat="1" ht="12.75" customHeight="1">
      <c r="A317" s="76">
        <v>43677</v>
      </c>
      <c r="B317" s="168" t="s">
        <v>758</v>
      </c>
      <c r="C317" s="71">
        <v>315100</v>
      </c>
      <c r="D317" s="72">
        <v>1081.67</v>
      </c>
      <c r="E317" s="72"/>
      <c r="F317" s="740" t="s">
        <v>14</v>
      </c>
      <c r="G317" s="93">
        <v>602</v>
      </c>
      <c r="H317" s="184" t="s">
        <v>758</v>
      </c>
      <c r="I317" s="76">
        <v>43671</v>
      </c>
      <c r="J317" s="170">
        <f t="shared" si="8"/>
        <v>1081.67</v>
      </c>
      <c r="K317" s="781"/>
      <c r="L317" s="139"/>
    </row>
    <row r="318" spans="1:12" s="3" customFormat="1" ht="12.75" customHeight="1">
      <c r="A318" s="76">
        <v>43677</v>
      </c>
      <c r="B318" s="91">
        <v>221007</v>
      </c>
      <c r="C318" s="71">
        <v>315100</v>
      </c>
      <c r="D318" s="72"/>
      <c r="E318" s="72">
        <v>1081.67</v>
      </c>
      <c r="F318" s="740" t="s">
        <v>14</v>
      </c>
      <c r="G318" s="169">
        <v>221</v>
      </c>
      <c r="H318" s="284" t="s">
        <v>758</v>
      </c>
      <c r="I318" s="76">
        <v>43670</v>
      </c>
      <c r="J318" s="170">
        <f>J317+D318-E318</f>
        <v>0</v>
      </c>
      <c r="K318" s="781"/>
      <c r="L318" s="139"/>
    </row>
    <row r="319" spans="1:12" s="3" customFormat="1" ht="12.75" customHeight="1">
      <c r="A319" s="76">
        <v>43738</v>
      </c>
      <c r="B319" s="168" t="s">
        <v>759</v>
      </c>
      <c r="C319" s="71">
        <v>315100</v>
      </c>
      <c r="D319" s="72">
        <v>2723.95</v>
      </c>
      <c r="E319" s="72"/>
      <c r="F319" s="740" t="s">
        <v>14</v>
      </c>
      <c r="G319" s="93">
        <v>602</v>
      </c>
      <c r="H319" s="184" t="s">
        <v>759</v>
      </c>
      <c r="I319" s="76">
        <v>43733</v>
      </c>
      <c r="J319" s="170">
        <f t="shared" si="8"/>
        <v>2723.95</v>
      </c>
      <c r="K319" s="781"/>
      <c r="L319" s="139"/>
    </row>
    <row r="320" spans="1:12" s="3" customFormat="1" ht="12.75" customHeight="1">
      <c r="A320" s="76">
        <v>43738</v>
      </c>
      <c r="B320" s="91">
        <v>221009</v>
      </c>
      <c r="C320" s="71">
        <v>315100</v>
      </c>
      <c r="D320" s="72"/>
      <c r="E320" s="72">
        <v>2723.95</v>
      </c>
      <c r="F320" s="740" t="s">
        <v>14</v>
      </c>
      <c r="G320" s="169">
        <v>221</v>
      </c>
      <c r="H320" s="609" t="s">
        <v>759</v>
      </c>
      <c r="I320" s="76">
        <v>43731</v>
      </c>
      <c r="J320" s="170">
        <f t="shared" si="8"/>
        <v>0</v>
      </c>
      <c r="K320" s="781"/>
      <c r="L320" s="139"/>
    </row>
    <row r="321" spans="1:12" s="3" customFormat="1" ht="12.75" customHeight="1">
      <c r="A321" s="76">
        <v>43769</v>
      </c>
      <c r="B321" s="168" t="s">
        <v>760</v>
      </c>
      <c r="C321" s="71">
        <v>315100</v>
      </c>
      <c r="D321" s="72">
        <v>1663.87</v>
      </c>
      <c r="E321" s="72"/>
      <c r="F321" s="740" t="s">
        <v>14</v>
      </c>
      <c r="G321" s="93">
        <v>602</v>
      </c>
      <c r="H321" s="184" t="s">
        <v>760</v>
      </c>
      <c r="I321" s="76">
        <v>43763</v>
      </c>
      <c r="J321" s="170">
        <f t="shared" si="8"/>
        <v>1663.87</v>
      </c>
      <c r="K321" s="781"/>
      <c r="L321" s="139"/>
    </row>
    <row r="322" spans="1:12" s="3" customFormat="1" ht="12.75" customHeight="1">
      <c r="A322" s="76">
        <v>43769</v>
      </c>
      <c r="B322" s="91">
        <v>221010</v>
      </c>
      <c r="C322" s="71">
        <v>315100</v>
      </c>
      <c r="D322" s="72"/>
      <c r="E322" s="72">
        <v>1663.87</v>
      </c>
      <c r="F322" s="740" t="s">
        <v>14</v>
      </c>
      <c r="G322" s="169">
        <v>221</v>
      </c>
      <c r="H322" s="75" t="s">
        <v>1074</v>
      </c>
      <c r="I322" s="76">
        <v>43763</v>
      </c>
      <c r="J322" s="170">
        <f t="shared" si="8"/>
        <v>0</v>
      </c>
      <c r="K322" s="781"/>
      <c r="L322" s="139"/>
    </row>
    <row r="323" spans="1:12" s="3" customFormat="1" ht="12.75" customHeight="1">
      <c r="A323" s="76">
        <v>43830</v>
      </c>
      <c r="B323" s="168" t="s">
        <v>761</v>
      </c>
      <c r="C323" s="71">
        <v>315100</v>
      </c>
      <c r="D323" s="72">
        <v>1470.13</v>
      </c>
      <c r="E323" s="72"/>
      <c r="F323" s="740" t="s">
        <v>14</v>
      </c>
      <c r="G323" s="93">
        <v>602</v>
      </c>
      <c r="H323" s="184" t="s">
        <v>761</v>
      </c>
      <c r="I323" s="76">
        <v>43824</v>
      </c>
      <c r="J323" s="170">
        <f t="shared" si="8"/>
        <v>1470.13</v>
      </c>
      <c r="K323" s="781"/>
      <c r="L323" s="139"/>
    </row>
    <row r="324" spans="1:12" s="3" customFormat="1" ht="12.75" customHeight="1">
      <c r="A324" s="76">
        <v>43830</v>
      </c>
      <c r="B324" s="91">
        <v>221012</v>
      </c>
      <c r="C324" s="71">
        <v>315100</v>
      </c>
      <c r="D324" s="72"/>
      <c r="E324" s="72">
        <v>1470.13</v>
      </c>
      <c r="F324" s="740" t="s">
        <v>14</v>
      </c>
      <c r="G324" s="169">
        <v>221</v>
      </c>
      <c r="H324" s="609" t="s">
        <v>761</v>
      </c>
      <c r="I324" s="76">
        <v>43815</v>
      </c>
      <c r="J324" s="170">
        <f t="shared" si="8"/>
        <v>0</v>
      </c>
      <c r="K324" s="781"/>
      <c r="L324" s="139"/>
    </row>
    <row r="325" spans="1:12" s="5" customFormat="1" ht="12.75" customHeight="1">
      <c r="A325" s="181"/>
      <c r="B325" s="182" t="s">
        <v>385</v>
      </c>
      <c r="C325" s="199">
        <v>315100</v>
      </c>
      <c r="D325" s="177">
        <f>SUM(D313:D324)</f>
        <v>11030.14</v>
      </c>
      <c r="E325" s="177">
        <f>SUM(E313:E324)</f>
        <v>11030.14</v>
      </c>
      <c r="F325" s="764"/>
      <c r="G325" s="179"/>
      <c r="H325" s="180"/>
      <c r="I325" s="181"/>
      <c r="J325" s="174">
        <f>D325-E325</f>
        <v>0</v>
      </c>
      <c r="K325" s="781">
        <v>315100</v>
      </c>
      <c r="L325" s="139">
        <v>0</v>
      </c>
    </row>
    <row r="326" spans="1:12" s="5" customFormat="1" ht="12.75" customHeight="1">
      <c r="A326" s="181"/>
      <c r="B326" s="182"/>
      <c r="C326" s="199"/>
      <c r="D326" s="174"/>
      <c r="E326" s="174"/>
      <c r="F326" s="764"/>
      <c r="G326" s="183"/>
      <c r="H326" s="180"/>
      <c r="I326" s="181"/>
      <c r="J326" s="174"/>
      <c r="K326" s="781"/>
      <c r="L326" s="139"/>
    </row>
    <row r="327" spans="1:12" s="5" customFormat="1" ht="12.75" customHeight="1">
      <c r="A327" s="94">
        <v>321000</v>
      </c>
      <c r="B327" s="176" t="s">
        <v>375</v>
      </c>
      <c r="C327" s="199"/>
      <c r="D327" s="174"/>
      <c r="E327" s="174"/>
      <c r="F327" s="764"/>
      <c r="G327" s="183"/>
      <c r="H327" s="180"/>
      <c r="I327" s="181"/>
      <c r="J327" s="174"/>
      <c r="K327" s="781"/>
      <c r="L327" s="139"/>
    </row>
    <row r="328" spans="1:12" s="96" customFormat="1" ht="12.75" customHeight="1">
      <c r="A328" s="67">
        <v>43466</v>
      </c>
      <c r="B328" s="91">
        <v>999999</v>
      </c>
      <c r="C328" s="71">
        <v>321000</v>
      </c>
      <c r="D328" s="72"/>
      <c r="E328" s="72">
        <v>30</v>
      </c>
      <c r="F328" s="740" t="s">
        <v>14</v>
      </c>
      <c r="G328" s="74" t="s">
        <v>13</v>
      </c>
      <c r="H328" s="75" t="s">
        <v>18</v>
      </c>
      <c r="I328" s="76">
        <v>42719</v>
      </c>
      <c r="J328" s="170">
        <v>-30</v>
      </c>
      <c r="K328" s="175"/>
      <c r="L328" s="95"/>
    </row>
    <row r="329" spans="1:12" s="96" customFormat="1" ht="12.75" customHeight="1">
      <c r="A329" s="67">
        <v>43466</v>
      </c>
      <c r="B329" s="91">
        <v>999999</v>
      </c>
      <c r="C329" s="71">
        <v>321000</v>
      </c>
      <c r="D329" s="72"/>
      <c r="E329" s="72">
        <v>30</v>
      </c>
      <c r="F329" s="740" t="s">
        <v>14</v>
      </c>
      <c r="G329" s="74" t="s">
        <v>13</v>
      </c>
      <c r="H329" s="75" t="s">
        <v>19</v>
      </c>
      <c r="I329" s="76">
        <v>42749</v>
      </c>
      <c r="J329" s="170">
        <f t="shared" ref="J329:J392" si="9">J328+D329-E329</f>
        <v>-60</v>
      </c>
      <c r="K329" s="175"/>
      <c r="L329" s="95"/>
    </row>
    <row r="330" spans="1:12" s="96" customFormat="1" ht="12.75" customHeight="1">
      <c r="A330" s="67">
        <v>43466</v>
      </c>
      <c r="B330" s="91">
        <v>999999</v>
      </c>
      <c r="C330" s="71">
        <v>321000</v>
      </c>
      <c r="D330" s="72"/>
      <c r="E330" s="72">
        <v>135</v>
      </c>
      <c r="F330" s="740" t="s">
        <v>253</v>
      </c>
      <c r="G330" s="74" t="s">
        <v>13</v>
      </c>
      <c r="H330" s="75" t="s">
        <v>324</v>
      </c>
      <c r="I330" s="76">
        <v>43458</v>
      </c>
      <c r="J330" s="170">
        <f t="shared" si="9"/>
        <v>-195</v>
      </c>
      <c r="K330" s="175"/>
      <c r="L330" s="95"/>
    </row>
    <row r="331" spans="1:12" s="96" customFormat="1" ht="12.75" customHeight="1">
      <c r="A331" s="67">
        <v>43466</v>
      </c>
      <c r="B331" s="91">
        <v>999999</v>
      </c>
      <c r="C331" s="71">
        <v>321000</v>
      </c>
      <c r="D331" s="72"/>
      <c r="E331" s="72">
        <v>36.1</v>
      </c>
      <c r="F331" s="740" t="s">
        <v>21</v>
      </c>
      <c r="G331" s="74" t="s">
        <v>13</v>
      </c>
      <c r="H331" s="75" t="s">
        <v>327</v>
      </c>
      <c r="I331" s="76">
        <v>43483</v>
      </c>
      <c r="J331" s="170">
        <f t="shared" si="9"/>
        <v>-231.1</v>
      </c>
      <c r="K331" s="175"/>
      <c r="L331" s="95"/>
    </row>
    <row r="332" spans="1:12" s="96" customFormat="1" ht="12.75" customHeight="1">
      <c r="A332" s="76">
        <v>43496</v>
      </c>
      <c r="B332" s="168">
        <v>192001</v>
      </c>
      <c r="C332" s="71">
        <v>321000</v>
      </c>
      <c r="D332" s="72"/>
      <c r="E332" s="72">
        <v>45</v>
      </c>
      <c r="F332" s="740" t="s">
        <v>25</v>
      </c>
      <c r="G332" s="93">
        <v>518</v>
      </c>
      <c r="H332" s="75" t="s">
        <v>876</v>
      </c>
      <c r="I332" s="76">
        <v>43488</v>
      </c>
      <c r="J332" s="170">
        <f t="shared" si="9"/>
        <v>-276.10000000000002</v>
      </c>
      <c r="K332" s="175"/>
      <c r="L332" s="95"/>
    </row>
    <row r="333" spans="1:12" s="96" customFormat="1" ht="12.75" customHeight="1">
      <c r="A333" s="76">
        <v>43496</v>
      </c>
      <c r="B333" s="168">
        <v>192002</v>
      </c>
      <c r="C333" s="71">
        <v>321000</v>
      </c>
      <c r="D333" s="72"/>
      <c r="E333" s="72">
        <v>150</v>
      </c>
      <c r="F333" s="740" t="s">
        <v>22</v>
      </c>
      <c r="G333" s="169">
        <v>518</v>
      </c>
      <c r="H333" s="75" t="s">
        <v>877</v>
      </c>
      <c r="I333" s="76">
        <v>43483</v>
      </c>
      <c r="J333" s="170">
        <f t="shared" si="9"/>
        <v>-426.1</v>
      </c>
      <c r="K333" s="175"/>
      <c r="L333" s="95"/>
    </row>
    <row r="334" spans="1:12" s="96" customFormat="1" ht="12.75" customHeight="1">
      <c r="A334" s="76">
        <v>43496</v>
      </c>
      <c r="B334" s="168">
        <v>192003</v>
      </c>
      <c r="C334" s="71">
        <v>321000</v>
      </c>
      <c r="D334" s="72"/>
      <c r="E334" s="72">
        <v>19.899999999999999</v>
      </c>
      <c r="F334" s="740" t="s">
        <v>628</v>
      </c>
      <c r="G334" s="93">
        <v>501</v>
      </c>
      <c r="H334" s="75" t="s">
        <v>879</v>
      </c>
      <c r="I334" s="76">
        <v>43493</v>
      </c>
      <c r="J334" s="170">
        <f t="shared" si="9"/>
        <v>-446</v>
      </c>
      <c r="K334" s="175"/>
      <c r="L334" s="95"/>
    </row>
    <row r="335" spans="1:12" s="96" customFormat="1" ht="12.75" customHeight="1">
      <c r="A335" s="76">
        <v>43496</v>
      </c>
      <c r="B335" s="168">
        <v>192004</v>
      </c>
      <c r="C335" s="71">
        <v>321000</v>
      </c>
      <c r="D335" s="72"/>
      <c r="E335" s="72">
        <v>34</v>
      </c>
      <c r="F335" s="741" t="s">
        <v>27</v>
      </c>
      <c r="G335" s="93">
        <v>518</v>
      </c>
      <c r="H335" s="75" t="s">
        <v>880</v>
      </c>
      <c r="I335" s="76">
        <v>43501</v>
      </c>
      <c r="J335" s="170">
        <f t="shared" si="9"/>
        <v>-480</v>
      </c>
      <c r="K335" s="175"/>
      <c r="L335" s="95"/>
    </row>
    <row r="336" spans="1:12" s="96" customFormat="1" ht="12.75" customHeight="1">
      <c r="A336" s="76">
        <v>43496</v>
      </c>
      <c r="B336" s="168">
        <v>192005</v>
      </c>
      <c r="C336" s="71">
        <v>321000</v>
      </c>
      <c r="D336" s="72"/>
      <c r="E336" s="72">
        <v>13.28</v>
      </c>
      <c r="F336" s="741" t="s">
        <v>27</v>
      </c>
      <c r="G336" s="93">
        <v>518</v>
      </c>
      <c r="H336" s="75" t="s">
        <v>883</v>
      </c>
      <c r="I336" s="76">
        <v>43501</v>
      </c>
      <c r="J336" s="170">
        <f t="shared" si="9"/>
        <v>-493.28</v>
      </c>
      <c r="K336" s="175"/>
      <c r="L336" s="95"/>
    </row>
    <row r="337" spans="1:12" s="96" customFormat="1" ht="12.75" customHeight="1">
      <c r="A337" s="76">
        <v>43496</v>
      </c>
      <c r="B337" s="168">
        <v>192007</v>
      </c>
      <c r="C337" s="71">
        <v>321000</v>
      </c>
      <c r="D337" s="72"/>
      <c r="E337" s="72">
        <v>59.5</v>
      </c>
      <c r="F337" s="740" t="s">
        <v>630</v>
      </c>
      <c r="G337" s="93">
        <v>501</v>
      </c>
      <c r="H337" s="75" t="s">
        <v>887</v>
      </c>
      <c r="I337" s="76">
        <v>43495</v>
      </c>
      <c r="J337" s="170">
        <f t="shared" si="9"/>
        <v>-552.78</v>
      </c>
      <c r="K337" s="175"/>
      <c r="L337" s="95"/>
    </row>
    <row r="338" spans="1:12" s="96" customFormat="1" ht="12.75" customHeight="1">
      <c r="A338" s="76">
        <v>43496</v>
      </c>
      <c r="B338" s="168">
        <v>192008</v>
      </c>
      <c r="C338" s="71">
        <v>321000</v>
      </c>
      <c r="D338" s="72"/>
      <c r="E338" s="72">
        <v>135</v>
      </c>
      <c r="F338" s="740" t="s">
        <v>253</v>
      </c>
      <c r="G338" s="93">
        <v>518</v>
      </c>
      <c r="H338" s="75" t="s">
        <v>889</v>
      </c>
      <c r="I338" s="76">
        <v>43500</v>
      </c>
      <c r="J338" s="170">
        <f t="shared" si="9"/>
        <v>-687.78</v>
      </c>
      <c r="K338" s="175"/>
      <c r="L338" s="95"/>
    </row>
    <row r="339" spans="1:12" s="96" customFormat="1" ht="12.75" customHeight="1">
      <c r="A339" s="76">
        <v>43496</v>
      </c>
      <c r="B339" s="91">
        <v>221001</v>
      </c>
      <c r="C339" s="71">
        <v>321000</v>
      </c>
      <c r="D339" s="72">
        <v>135</v>
      </c>
      <c r="E339" s="72"/>
      <c r="F339" s="741" t="s">
        <v>253</v>
      </c>
      <c r="G339" s="169">
        <v>221</v>
      </c>
      <c r="H339" s="75" t="s">
        <v>324</v>
      </c>
      <c r="I339" s="76">
        <v>43472</v>
      </c>
      <c r="J339" s="170">
        <f t="shared" si="9"/>
        <v>-552.78</v>
      </c>
      <c r="K339" s="175"/>
      <c r="L339" s="95"/>
    </row>
    <row r="340" spans="1:12" s="96" customFormat="1" ht="12.75" customHeight="1">
      <c r="A340" s="76">
        <v>43496</v>
      </c>
      <c r="B340" s="91">
        <v>221001</v>
      </c>
      <c r="C340" s="71">
        <v>321000</v>
      </c>
      <c r="D340" s="72">
        <v>36.1</v>
      </c>
      <c r="E340" s="72"/>
      <c r="F340" s="740" t="s">
        <v>695</v>
      </c>
      <c r="G340" s="169">
        <v>221</v>
      </c>
      <c r="H340" s="75" t="s">
        <v>327</v>
      </c>
      <c r="I340" s="76">
        <v>43483</v>
      </c>
      <c r="J340" s="170">
        <f t="shared" si="9"/>
        <v>-516.67999999999995</v>
      </c>
      <c r="K340" s="175"/>
      <c r="L340" s="95"/>
    </row>
    <row r="341" spans="1:12" s="96" customFormat="1" ht="12.75" customHeight="1">
      <c r="A341" s="76">
        <v>43496</v>
      </c>
      <c r="B341" s="91">
        <v>221001</v>
      </c>
      <c r="C341" s="71">
        <v>321000</v>
      </c>
      <c r="D341" s="72">
        <v>150</v>
      </c>
      <c r="E341" s="72"/>
      <c r="F341" s="741" t="s">
        <v>22</v>
      </c>
      <c r="G341" s="169">
        <v>221</v>
      </c>
      <c r="H341" s="75" t="s">
        <v>877</v>
      </c>
      <c r="I341" s="76">
        <v>43487</v>
      </c>
      <c r="J341" s="170">
        <f t="shared" si="9"/>
        <v>-366.67999999999995</v>
      </c>
      <c r="K341" s="175"/>
      <c r="L341" s="95"/>
    </row>
    <row r="342" spans="1:12" s="96" customFormat="1" ht="12.75" customHeight="1">
      <c r="A342" s="76">
        <v>43496</v>
      </c>
      <c r="B342" s="91">
        <v>221001</v>
      </c>
      <c r="C342" s="71">
        <v>321000</v>
      </c>
      <c r="D342" s="72">
        <v>45</v>
      </c>
      <c r="E342" s="72"/>
      <c r="F342" s="741" t="s">
        <v>701</v>
      </c>
      <c r="G342" s="169">
        <v>221</v>
      </c>
      <c r="H342" s="75" t="s">
        <v>876</v>
      </c>
      <c r="I342" s="76">
        <v>43488</v>
      </c>
      <c r="J342" s="170">
        <f t="shared" si="9"/>
        <v>-321.67999999999995</v>
      </c>
      <c r="K342" s="175"/>
      <c r="L342" s="95"/>
    </row>
    <row r="343" spans="1:12" s="96" customFormat="1" ht="12.75" customHeight="1">
      <c r="A343" s="76">
        <v>43496</v>
      </c>
      <c r="B343" s="91">
        <v>211001</v>
      </c>
      <c r="C343" s="71">
        <v>321000</v>
      </c>
      <c r="D343" s="79">
        <v>19.899999999999999</v>
      </c>
      <c r="E343" s="308"/>
      <c r="F343" s="602" t="s">
        <v>628</v>
      </c>
      <c r="G343" s="169">
        <v>211</v>
      </c>
      <c r="H343" s="315" t="s">
        <v>879</v>
      </c>
      <c r="I343" s="67">
        <v>43480</v>
      </c>
      <c r="J343" s="170">
        <f t="shared" si="9"/>
        <v>-301.77999999999997</v>
      </c>
      <c r="K343" s="175"/>
      <c r="L343" s="95"/>
    </row>
    <row r="344" spans="1:12" s="96" customFormat="1" ht="12.75" customHeight="1">
      <c r="A344" s="76">
        <v>43496</v>
      </c>
      <c r="B344" s="91">
        <v>211001</v>
      </c>
      <c r="C344" s="71">
        <v>321000</v>
      </c>
      <c r="D344" s="79">
        <v>59.5</v>
      </c>
      <c r="E344" s="308"/>
      <c r="F344" s="739" t="s">
        <v>630</v>
      </c>
      <c r="G344" s="169">
        <v>211</v>
      </c>
      <c r="H344" s="315" t="s">
        <v>887</v>
      </c>
      <c r="I344" s="67">
        <v>43489</v>
      </c>
      <c r="J344" s="170">
        <f t="shared" si="9"/>
        <v>-242.27999999999997</v>
      </c>
      <c r="K344" s="175"/>
      <c r="L344" s="95"/>
    </row>
    <row r="345" spans="1:12" s="96" customFormat="1" ht="12.75" customHeight="1">
      <c r="A345" s="76">
        <v>43524</v>
      </c>
      <c r="B345" s="168">
        <v>192009</v>
      </c>
      <c r="C345" s="71">
        <v>321000</v>
      </c>
      <c r="D345" s="72"/>
      <c r="E345" s="72">
        <v>36.64</v>
      </c>
      <c r="F345" s="740" t="s">
        <v>21</v>
      </c>
      <c r="G345" s="93">
        <v>518</v>
      </c>
      <c r="H345" s="75" t="s">
        <v>891</v>
      </c>
      <c r="I345" s="76">
        <v>43514</v>
      </c>
      <c r="J345" s="170">
        <f t="shared" si="9"/>
        <v>-278.91999999999996</v>
      </c>
      <c r="K345" s="175"/>
      <c r="L345" s="95"/>
    </row>
    <row r="346" spans="1:12" s="96" customFormat="1" ht="12.75" customHeight="1">
      <c r="A346" s="76">
        <v>43524</v>
      </c>
      <c r="B346" s="168">
        <v>192010</v>
      </c>
      <c r="C346" s="71">
        <v>321000</v>
      </c>
      <c r="D346" s="72"/>
      <c r="E346" s="72">
        <v>58.8</v>
      </c>
      <c r="F346" s="740" t="s">
        <v>629</v>
      </c>
      <c r="G346" s="93">
        <v>518</v>
      </c>
      <c r="H346" s="75" t="s">
        <v>893</v>
      </c>
      <c r="I346" s="76">
        <v>43507</v>
      </c>
      <c r="J346" s="170">
        <f t="shared" si="9"/>
        <v>-337.71999999999997</v>
      </c>
      <c r="K346" s="175"/>
      <c r="L346" s="95"/>
    </row>
    <row r="347" spans="1:12" s="96" customFormat="1" ht="12.75" customHeight="1">
      <c r="A347" s="76">
        <v>43524</v>
      </c>
      <c r="B347" s="168">
        <v>192011</v>
      </c>
      <c r="C347" s="71">
        <v>321000</v>
      </c>
      <c r="D347" s="72"/>
      <c r="E347" s="72">
        <v>28.8</v>
      </c>
      <c r="F347" s="740" t="s">
        <v>698</v>
      </c>
      <c r="G347" s="93">
        <v>518</v>
      </c>
      <c r="H347" s="75" t="s">
        <v>895</v>
      </c>
      <c r="I347" s="76">
        <v>43516</v>
      </c>
      <c r="J347" s="170">
        <f t="shared" si="9"/>
        <v>-366.52</v>
      </c>
      <c r="K347" s="175"/>
      <c r="L347" s="95"/>
    </row>
    <row r="348" spans="1:12" s="96" customFormat="1" ht="12.75" customHeight="1">
      <c r="A348" s="76">
        <v>43524</v>
      </c>
      <c r="B348" s="168">
        <v>192012</v>
      </c>
      <c r="C348" s="71">
        <v>321000</v>
      </c>
      <c r="D348" s="72"/>
      <c r="E348" s="72">
        <v>45</v>
      </c>
      <c r="F348" s="740" t="s">
        <v>25</v>
      </c>
      <c r="G348" s="93">
        <v>518</v>
      </c>
      <c r="H348" s="75" t="s">
        <v>897</v>
      </c>
      <c r="I348" s="76">
        <v>43521</v>
      </c>
      <c r="J348" s="170">
        <f t="shared" si="9"/>
        <v>-411.52</v>
      </c>
      <c r="K348" s="175"/>
      <c r="L348" s="95"/>
    </row>
    <row r="349" spans="1:12" s="96" customFormat="1" ht="12.75" customHeight="1">
      <c r="A349" s="76">
        <v>43524</v>
      </c>
      <c r="B349" s="168">
        <v>192013</v>
      </c>
      <c r="C349" s="71">
        <v>321000</v>
      </c>
      <c r="D349" s="72"/>
      <c r="E349" s="72">
        <v>419.58</v>
      </c>
      <c r="F349" s="740" t="s">
        <v>973</v>
      </c>
      <c r="G349" s="93">
        <v>213</v>
      </c>
      <c r="H349" s="75" t="s">
        <v>898</v>
      </c>
      <c r="I349" s="76">
        <v>43529</v>
      </c>
      <c r="J349" s="170">
        <f t="shared" si="9"/>
        <v>-831.09999999999991</v>
      </c>
      <c r="K349" s="175"/>
      <c r="L349" s="95"/>
    </row>
    <row r="350" spans="1:12" s="96" customFormat="1" ht="12.75" customHeight="1">
      <c r="A350" s="76">
        <v>43524</v>
      </c>
      <c r="B350" s="168">
        <v>192014</v>
      </c>
      <c r="C350" s="71">
        <v>321000</v>
      </c>
      <c r="D350" s="72"/>
      <c r="E350" s="72">
        <v>346.5</v>
      </c>
      <c r="F350" s="740" t="s">
        <v>627</v>
      </c>
      <c r="G350" s="93">
        <v>314</v>
      </c>
      <c r="H350" s="75" t="s">
        <v>899</v>
      </c>
      <c r="I350" s="76">
        <v>43530</v>
      </c>
      <c r="J350" s="170">
        <f t="shared" si="9"/>
        <v>-1177.5999999999999</v>
      </c>
      <c r="K350" s="175"/>
      <c r="L350" s="95"/>
    </row>
    <row r="351" spans="1:12" s="96" customFormat="1" ht="12.75" customHeight="1">
      <c r="A351" s="76">
        <v>43524</v>
      </c>
      <c r="B351" s="168">
        <v>192015</v>
      </c>
      <c r="C351" s="71">
        <v>321000</v>
      </c>
      <c r="D351" s="72"/>
      <c r="E351" s="72">
        <v>360</v>
      </c>
      <c r="F351" s="740" t="s">
        <v>66</v>
      </c>
      <c r="G351" s="93">
        <v>518</v>
      </c>
      <c r="H351" s="75" t="s">
        <v>901</v>
      </c>
      <c r="I351" s="76">
        <v>43531</v>
      </c>
      <c r="J351" s="170">
        <f t="shared" si="9"/>
        <v>-1537.6</v>
      </c>
      <c r="K351" s="175"/>
      <c r="L351" s="95"/>
    </row>
    <row r="352" spans="1:12" s="96" customFormat="1" ht="12.75" customHeight="1">
      <c r="A352" s="76">
        <v>43524</v>
      </c>
      <c r="B352" s="168">
        <v>192016</v>
      </c>
      <c r="C352" s="71">
        <v>321000</v>
      </c>
      <c r="D352" s="72"/>
      <c r="E352" s="72">
        <v>33</v>
      </c>
      <c r="F352" s="741" t="s">
        <v>27</v>
      </c>
      <c r="G352" s="93">
        <v>518</v>
      </c>
      <c r="H352" s="75" t="s">
        <v>904</v>
      </c>
      <c r="I352" s="76">
        <v>43532</v>
      </c>
      <c r="J352" s="170">
        <f t="shared" si="9"/>
        <v>-1570.6</v>
      </c>
      <c r="K352" s="175"/>
      <c r="L352" s="95"/>
    </row>
    <row r="353" spans="1:12" s="96" customFormat="1" ht="12.75" customHeight="1">
      <c r="A353" s="76">
        <v>43524</v>
      </c>
      <c r="B353" s="168">
        <v>192017</v>
      </c>
      <c r="C353" s="71">
        <v>321000</v>
      </c>
      <c r="D353" s="72"/>
      <c r="E353" s="72">
        <v>16.5</v>
      </c>
      <c r="F353" s="741" t="s">
        <v>27</v>
      </c>
      <c r="G353" s="93">
        <v>518</v>
      </c>
      <c r="H353" s="75" t="s">
        <v>905</v>
      </c>
      <c r="I353" s="76">
        <v>43532</v>
      </c>
      <c r="J353" s="170">
        <f t="shared" si="9"/>
        <v>-1587.1</v>
      </c>
      <c r="K353" s="175"/>
      <c r="L353" s="95"/>
    </row>
    <row r="354" spans="1:12" s="96" customFormat="1" ht="12.75" customHeight="1">
      <c r="A354" s="76">
        <v>43524</v>
      </c>
      <c r="B354" s="168">
        <v>192018</v>
      </c>
      <c r="C354" s="71">
        <v>321000</v>
      </c>
      <c r="D354" s="72"/>
      <c r="E354" s="72">
        <v>133</v>
      </c>
      <c r="F354" s="740" t="s">
        <v>91</v>
      </c>
      <c r="G354" s="93">
        <v>518</v>
      </c>
      <c r="H354" s="75" t="s">
        <v>906</v>
      </c>
      <c r="I354" s="76">
        <v>43521</v>
      </c>
      <c r="J354" s="170">
        <f t="shared" si="9"/>
        <v>-1720.1</v>
      </c>
      <c r="K354" s="175"/>
      <c r="L354" s="95"/>
    </row>
    <row r="355" spans="1:12" s="96" customFormat="1" ht="12.75" customHeight="1">
      <c r="A355" s="76">
        <v>43524</v>
      </c>
      <c r="B355" s="168">
        <v>192019</v>
      </c>
      <c r="C355" s="71">
        <v>321000</v>
      </c>
      <c r="D355" s="72"/>
      <c r="E355" s="72">
        <v>33</v>
      </c>
      <c r="F355" s="740" t="s">
        <v>89</v>
      </c>
      <c r="G355" s="93">
        <v>518</v>
      </c>
      <c r="H355" s="75" t="s">
        <v>907</v>
      </c>
      <c r="I355" s="76">
        <v>43537</v>
      </c>
      <c r="J355" s="170">
        <f t="shared" si="9"/>
        <v>-1753.1</v>
      </c>
      <c r="K355" s="175"/>
      <c r="L355" s="95"/>
    </row>
    <row r="356" spans="1:12" s="96" customFormat="1" ht="12.75" customHeight="1">
      <c r="A356" s="76">
        <v>43524</v>
      </c>
      <c r="B356" s="91">
        <v>221002</v>
      </c>
      <c r="C356" s="71">
        <v>321000</v>
      </c>
      <c r="D356" s="72">
        <v>34</v>
      </c>
      <c r="E356" s="72"/>
      <c r="F356" s="741" t="s">
        <v>20</v>
      </c>
      <c r="G356" s="169">
        <v>221</v>
      </c>
      <c r="H356" s="75" t="s">
        <v>880</v>
      </c>
      <c r="I356" s="76">
        <v>43497</v>
      </c>
      <c r="J356" s="170">
        <f t="shared" si="9"/>
        <v>-1719.1</v>
      </c>
      <c r="K356" s="175"/>
      <c r="L356" s="95"/>
    </row>
    <row r="357" spans="1:12" s="96" customFormat="1" ht="12.75" customHeight="1">
      <c r="A357" s="76">
        <v>43524</v>
      </c>
      <c r="B357" s="91">
        <v>221002</v>
      </c>
      <c r="C357" s="71">
        <v>321000</v>
      </c>
      <c r="D357" s="72">
        <v>13.28</v>
      </c>
      <c r="E357" s="72"/>
      <c r="F357" s="741" t="s">
        <v>20</v>
      </c>
      <c r="G357" s="169">
        <v>221</v>
      </c>
      <c r="H357" s="75" t="s">
        <v>883</v>
      </c>
      <c r="I357" s="76">
        <v>43497</v>
      </c>
      <c r="J357" s="170">
        <f t="shared" si="9"/>
        <v>-1705.82</v>
      </c>
      <c r="K357" s="175"/>
      <c r="L357" s="95"/>
    </row>
    <row r="358" spans="1:12" s="96" customFormat="1" ht="12.75" customHeight="1">
      <c r="A358" s="76">
        <v>43524</v>
      </c>
      <c r="B358" s="91">
        <v>221002</v>
      </c>
      <c r="C358" s="71">
        <v>321000</v>
      </c>
      <c r="D358" s="72">
        <v>58.8</v>
      </c>
      <c r="E358" s="72"/>
      <c r="F358" s="741" t="s">
        <v>629</v>
      </c>
      <c r="G358" s="169">
        <v>221</v>
      </c>
      <c r="H358" s="75" t="s">
        <v>893</v>
      </c>
      <c r="I358" s="76">
        <v>43501</v>
      </c>
      <c r="J358" s="170">
        <f t="shared" si="9"/>
        <v>-1647.02</v>
      </c>
      <c r="K358" s="175"/>
      <c r="L358" s="95"/>
    </row>
    <row r="359" spans="1:12" s="96" customFormat="1" ht="12.75" customHeight="1">
      <c r="A359" s="76">
        <v>43524</v>
      </c>
      <c r="B359" s="91">
        <v>221002</v>
      </c>
      <c r="C359" s="71">
        <v>321000</v>
      </c>
      <c r="D359" s="72">
        <v>28.8</v>
      </c>
      <c r="E359" s="72"/>
      <c r="F359" s="740" t="s">
        <v>698</v>
      </c>
      <c r="G359" s="169">
        <v>221</v>
      </c>
      <c r="H359" s="75" t="s">
        <v>895</v>
      </c>
      <c r="I359" s="76">
        <v>43507</v>
      </c>
      <c r="J359" s="170">
        <f t="shared" si="9"/>
        <v>-1618.22</v>
      </c>
      <c r="K359" s="175"/>
      <c r="L359" s="95"/>
    </row>
    <row r="360" spans="1:12" s="96" customFormat="1" ht="12.75" customHeight="1">
      <c r="A360" s="76">
        <v>43524</v>
      </c>
      <c r="B360" s="91">
        <v>221002</v>
      </c>
      <c r="C360" s="71">
        <v>321000</v>
      </c>
      <c r="D360" s="72">
        <v>135</v>
      </c>
      <c r="E360" s="72"/>
      <c r="F360" s="739" t="s">
        <v>699</v>
      </c>
      <c r="G360" s="169">
        <v>221</v>
      </c>
      <c r="H360" s="75" t="s">
        <v>889</v>
      </c>
      <c r="I360" s="76">
        <v>43507</v>
      </c>
      <c r="J360" s="170">
        <f t="shared" si="9"/>
        <v>-1483.22</v>
      </c>
      <c r="K360" s="175"/>
      <c r="L360" s="95"/>
    </row>
    <row r="361" spans="1:12" s="96" customFormat="1" ht="12.75" customHeight="1">
      <c r="A361" s="76">
        <v>43524</v>
      </c>
      <c r="B361" s="91">
        <v>221002</v>
      </c>
      <c r="C361" s="71">
        <v>321000</v>
      </c>
      <c r="D361" s="72">
        <v>36.64</v>
      </c>
      <c r="E361" s="72"/>
      <c r="F361" s="740" t="s">
        <v>700</v>
      </c>
      <c r="G361" s="169">
        <v>221</v>
      </c>
      <c r="H361" s="75" t="s">
        <v>891</v>
      </c>
      <c r="I361" s="76">
        <v>43514</v>
      </c>
      <c r="J361" s="170">
        <f t="shared" si="9"/>
        <v>-1446.58</v>
      </c>
      <c r="K361" s="175"/>
      <c r="L361" s="95"/>
    </row>
    <row r="362" spans="1:12" s="96" customFormat="1" ht="12.75" customHeight="1">
      <c r="A362" s="76">
        <v>43524</v>
      </c>
      <c r="B362" s="91">
        <v>221002</v>
      </c>
      <c r="C362" s="71">
        <v>321000</v>
      </c>
      <c r="D362" s="72">
        <v>45</v>
      </c>
      <c r="E362" s="72"/>
      <c r="F362" s="741" t="s">
        <v>701</v>
      </c>
      <c r="G362" s="169">
        <v>221</v>
      </c>
      <c r="H362" s="75" t="s">
        <v>897</v>
      </c>
      <c r="I362" s="76">
        <v>43521</v>
      </c>
      <c r="J362" s="170">
        <f t="shared" si="9"/>
        <v>-1401.58</v>
      </c>
      <c r="K362" s="175"/>
      <c r="L362" s="95"/>
    </row>
    <row r="363" spans="1:12" s="96" customFormat="1" ht="12.75" customHeight="1">
      <c r="A363" s="76">
        <v>43524</v>
      </c>
      <c r="B363" s="91">
        <v>211002</v>
      </c>
      <c r="C363" s="71">
        <v>321000</v>
      </c>
      <c r="D363" s="79">
        <v>419.58</v>
      </c>
      <c r="E363" s="308"/>
      <c r="F363" s="602" t="s">
        <v>973</v>
      </c>
      <c r="G363" s="169">
        <v>211</v>
      </c>
      <c r="H363" s="75" t="s">
        <v>898</v>
      </c>
      <c r="I363" s="67">
        <v>43516</v>
      </c>
      <c r="J363" s="170">
        <f t="shared" si="9"/>
        <v>-982</v>
      </c>
      <c r="K363" s="175"/>
      <c r="L363" s="95"/>
    </row>
    <row r="364" spans="1:12" s="96" customFormat="1" ht="12.75" customHeight="1">
      <c r="A364" s="76">
        <v>43524</v>
      </c>
      <c r="B364" s="91">
        <v>211002</v>
      </c>
      <c r="C364" s="71">
        <v>321000</v>
      </c>
      <c r="D364" s="79">
        <v>133</v>
      </c>
      <c r="E364" s="63"/>
      <c r="F364" s="602" t="s">
        <v>91</v>
      </c>
      <c r="G364" s="169">
        <v>211</v>
      </c>
      <c r="H364" s="85" t="s">
        <v>906</v>
      </c>
      <c r="I364" s="67">
        <v>43521</v>
      </c>
      <c r="J364" s="170">
        <f t="shared" si="9"/>
        <v>-849</v>
      </c>
      <c r="K364" s="175"/>
      <c r="L364" s="95"/>
    </row>
    <row r="365" spans="1:12" s="96" customFormat="1" ht="12.75" customHeight="1">
      <c r="A365" s="76">
        <v>43555</v>
      </c>
      <c r="B365" s="168">
        <v>192020</v>
      </c>
      <c r="C365" s="71">
        <v>321000</v>
      </c>
      <c r="D365" s="72"/>
      <c r="E365" s="72">
        <v>36.1</v>
      </c>
      <c r="F365" s="740" t="s">
        <v>21</v>
      </c>
      <c r="G365" s="93">
        <v>518</v>
      </c>
      <c r="H365" s="75" t="s">
        <v>910</v>
      </c>
      <c r="I365" s="76">
        <v>43542</v>
      </c>
      <c r="J365" s="170">
        <f t="shared" si="9"/>
        <v>-885.1</v>
      </c>
      <c r="K365" s="175"/>
      <c r="L365" s="95"/>
    </row>
    <row r="366" spans="1:12" s="96" customFormat="1" ht="12.75" customHeight="1">
      <c r="A366" s="76">
        <v>43555</v>
      </c>
      <c r="B366" s="168">
        <v>192021</v>
      </c>
      <c r="C366" s="71">
        <v>321000</v>
      </c>
      <c r="D366" s="72"/>
      <c r="E366" s="72">
        <v>199.16</v>
      </c>
      <c r="F366" s="740" t="s">
        <v>156</v>
      </c>
      <c r="G366" s="93">
        <v>314</v>
      </c>
      <c r="H366" s="75" t="s">
        <v>911</v>
      </c>
      <c r="I366" s="76">
        <v>43527</v>
      </c>
      <c r="J366" s="170">
        <f t="shared" si="9"/>
        <v>-1084.26</v>
      </c>
      <c r="K366" s="175"/>
      <c r="L366" s="95"/>
    </row>
    <row r="367" spans="1:12" s="96" customFormat="1" ht="12.75" customHeight="1">
      <c r="A367" s="76">
        <v>43555</v>
      </c>
      <c r="B367" s="168">
        <v>192022</v>
      </c>
      <c r="C367" s="71">
        <v>321000</v>
      </c>
      <c r="D367" s="72"/>
      <c r="E367" s="72">
        <v>1740</v>
      </c>
      <c r="F367" s="740" t="s">
        <v>274</v>
      </c>
      <c r="G367" s="93">
        <v>42</v>
      </c>
      <c r="H367" s="75" t="s">
        <v>912</v>
      </c>
      <c r="I367" s="76">
        <v>43537</v>
      </c>
      <c r="J367" s="170">
        <f t="shared" si="9"/>
        <v>-2824.26</v>
      </c>
      <c r="K367" s="175"/>
      <c r="L367" s="95"/>
    </row>
    <row r="368" spans="1:12" s="96" customFormat="1" ht="12.75" customHeight="1">
      <c r="A368" s="76">
        <v>43555</v>
      </c>
      <c r="B368" s="168">
        <v>192023</v>
      </c>
      <c r="C368" s="71">
        <v>321000</v>
      </c>
      <c r="D368" s="72"/>
      <c r="E368" s="72">
        <v>168</v>
      </c>
      <c r="F368" s="740" t="s">
        <v>93</v>
      </c>
      <c r="G368" s="93">
        <v>518</v>
      </c>
      <c r="H368" s="75" t="s">
        <v>915</v>
      </c>
      <c r="I368" s="76">
        <v>43544</v>
      </c>
      <c r="J368" s="170">
        <f t="shared" si="9"/>
        <v>-2992.26</v>
      </c>
      <c r="K368" s="175"/>
      <c r="L368" s="95"/>
    </row>
    <row r="369" spans="1:12" s="96" customFormat="1" ht="12.75" customHeight="1">
      <c r="A369" s="76">
        <v>43555</v>
      </c>
      <c r="B369" s="168">
        <v>192025</v>
      </c>
      <c r="C369" s="71">
        <v>321000</v>
      </c>
      <c r="D369" s="72"/>
      <c r="E369" s="72">
        <v>45</v>
      </c>
      <c r="F369" s="740" t="s">
        <v>25</v>
      </c>
      <c r="G369" s="93">
        <v>518</v>
      </c>
      <c r="H369" s="75" t="s">
        <v>918</v>
      </c>
      <c r="I369" s="76">
        <v>43549</v>
      </c>
      <c r="J369" s="170">
        <f t="shared" si="9"/>
        <v>-3037.26</v>
      </c>
      <c r="K369" s="175"/>
      <c r="L369" s="95"/>
    </row>
    <row r="370" spans="1:12" s="96" customFormat="1" ht="12.75" customHeight="1">
      <c r="A370" s="76">
        <v>43555</v>
      </c>
      <c r="B370" s="168">
        <v>192026</v>
      </c>
      <c r="C370" s="71">
        <v>321000</v>
      </c>
      <c r="D370" s="72"/>
      <c r="E370" s="72">
        <v>33</v>
      </c>
      <c r="F370" s="741" t="s">
        <v>27</v>
      </c>
      <c r="G370" s="93">
        <v>518</v>
      </c>
      <c r="H370" s="75" t="s">
        <v>921</v>
      </c>
      <c r="I370" s="76">
        <v>43560</v>
      </c>
      <c r="J370" s="170">
        <f t="shared" si="9"/>
        <v>-3070.26</v>
      </c>
      <c r="K370" s="175"/>
      <c r="L370" s="95"/>
    </row>
    <row r="371" spans="1:12" s="96" customFormat="1" ht="12.75" customHeight="1">
      <c r="A371" s="76">
        <v>43555</v>
      </c>
      <c r="B371" s="168">
        <v>192027</v>
      </c>
      <c r="C371" s="71">
        <v>321000</v>
      </c>
      <c r="D371" s="72"/>
      <c r="E371" s="72">
        <v>13.1</v>
      </c>
      <c r="F371" s="741" t="s">
        <v>27</v>
      </c>
      <c r="G371" s="93">
        <v>518</v>
      </c>
      <c r="H371" s="75" t="s">
        <v>922</v>
      </c>
      <c r="I371" s="76">
        <v>43560</v>
      </c>
      <c r="J371" s="170">
        <f t="shared" si="9"/>
        <v>-3083.36</v>
      </c>
      <c r="K371" s="175"/>
      <c r="L371" s="95"/>
    </row>
    <row r="372" spans="1:12" s="96" customFormat="1" ht="12.75" customHeight="1">
      <c r="A372" s="76">
        <v>43555</v>
      </c>
      <c r="B372" s="168">
        <v>192028</v>
      </c>
      <c r="C372" s="71">
        <v>321000</v>
      </c>
      <c r="D372" s="72"/>
      <c r="E372" s="72">
        <v>294.42</v>
      </c>
      <c r="F372" s="740" t="s">
        <v>923</v>
      </c>
      <c r="G372" s="93">
        <v>511</v>
      </c>
      <c r="H372" s="75" t="s">
        <v>926</v>
      </c>
      <c r="I372" s="76">
        <v>43549</v>
      </c>
      <c r="J372" s="170">
        <f t="shared" si="9"/>
        <v>-3377.78</v>
      </c>
      <c r="K372" s="175"/>
      <c r="L372" s="95"/>
    </row>
    <row r="373" spans="1:12" s="96" customFormat="1" ht="12.75" customHeight="1">
      <c r="A373" s="76">
        <v>43555</v>
      </c>
      <c r="B373" s="91">
        <v>221003</v>
      </c>
      <c r="C373" s="71">
        <v>321000</v>
      </c>
      <c r="D373" s="72">
        <v>33</v>
      </c>
      <c r="E373" s="72"/>
      <c r="F373" s="741" t="s">
        <v>20</v>
      </c>
      <c r="G373" s="169">
        <v>221</v>
      </c>
      <c r="H373" s="75" t="s">
        <v>904</v>
      </c>
      <c r="I373" s="76">
        <v>43530</v>
      </c>
      <c r="J373" s="170">
        <f t="shared" si="9"/>
        <v>-3344.78</v>
      </c>
      <c r="K373" s="175"/>
      <c r="L373" s="95"/>
    </row>
    <row r="374" spans="1:12" s="96" customFormat="1" ht="12.75" customHeight="1">
      <c r="A374" s="76">
        <v>43555</v>
      </c>
      <c r="B374" s="91">
        <v>221003</v>
      </c>
      <c r="C374" s="71">
        <v>321000</v>
      </c>
      <c r="D374" s="72">
        <v>16.5</v>
      </c>
      <c r="E374" s="72"/>
      <c r="F374" s="741" t="s">
        <v>20</v>
      </c>
      <c r="G374" s="169">
        <v>221</v>
      </c>
      <c r="H374" s="75" t="s">
        <v>905</v>
      </c>
      <c r="I374" s="76">
        <v>43530</v>
      </c>
      <c r="J374" s="170">
        <f t="shared" si="9"/>
        <v>-3328.28</v>
      </c>
      <c r="K374" s="175"/>
      <c r="L374" s="95"/>
    </row>
    <row r="375" spans="1:12" s="96" customFormat="1" ht="12.75" customHeight="1">
      <c r="A375" s="76">
        <v>43555</v>
      </c>
      <c r="B375" s="91">
        <v>221003</v>
      </c>
      <c r="C375" s="71">
        <v>321000</v>
      </c>
      <c r="D375" s="72">
        <v>33</v>
      </c>
      <c r="E375" s="72"/>
      <c r="F375" s="740" t="s">
        <v>89</v>
      </c>
      <c r="G375" s="169">
        <v>221</v>
      </c>
      <c r="H375" s="75" t="s">
        <v>907</v>
      </c>
      <c r="I375" s="76">
        <v>43531</v>
      </c>
      <c r="J375" s="170">
        <f t="shared" si="9"/>
        <v>-3295.28</v>
      </c>
      <c r="K375" s="175"/>
      <c r="L375" s="95"/>
    </row>
    <row r="376" spans="1:12" s="96" customFormat="1" ht="12.75" customHeight="1">
      <c r="A376" s="76">
        <v>43555</v>
      </c>
      <c r="B376" s="91">
        <v>221003</v>
      </c>
      <c r="C376" s="71">
        <v>321000</v>
      </c>
      <c r="D376" s="72">
        <v>199.16</v>
      </c>
      <c r="E376" s="72"/>
      <c r="F376" s="740" t="s">
        <v>156</v>
      </c>
      <c r="G376" s="169">
        <v>221</v>
      </c>
      <c r="H376" s="75" t="s">
        <v>911</v>
      </c>
      <c r="I376" s="76">
        <v>43531</v>
      </c>
      <c r="J376" s="170">
        <f t="shared" si="9"/>
        <v>-3096.1200000000003</v>
      </c>
      <c r="K376" s="175"/>
      <c r="L376" s="95"/>
    </row>
    <row r="377" spans="1:12" s="96" customFormat="1" ht="12.75" customHeight="1">
      <c r="A377" s="76">
        <v>43555</v>
      </c>
      <c r="B377" s="91">
        <v>221003</v>
      </c>
      <c r="C377" s="71">
        <v>321000</v>
      </c>
      <c r="D377" s="72">
        <v>1740</v>
      </c>
      <c r="E377" s="72"/>
      <c r="F377" s="740" t="s">
        <v>274</v>
      </c>
      <c r="G377" s="169">
        <v>221</v>
      </c>
      <c r="H377" s="75" t="s">
        <v>912</v>
      </c>
      <c r="I377" s="76">
        <v>43531</v>
      </c>
      <c r="J377" s="170">
        <f t="shared" si="9"/>
        <v>-1356.1200000000003</v>
      </c>
      <c r="K377" s="175"/>
      <c r="L377" s="95"/>
    </row>
    <row r="378" spans="1:12" s="96" customFormat="1" ht="12.75" customHeight="1">
      <c r="A378" s="76">
        <v>43555</v>
      </c>
      <c r="B378" s="91">
        <v>221003</v>
      </c>
      <c r="C378" s="71">
        <v>321000</v>
      </c>
      <c r="D378" s="72">
        <v>346.5</v>
      </c>
      <c r="E378" s="72"/>
      <c r="F378" s="741" t="s">
        <v>705</v>
      </c>
      <c r="G378" s="169">
        <v>221</v>
      </c>
      <c r="H378" s="75" t="s">
        <v>899</v>
      </c>
      <c r="I378" s="76">
        <v>43536</v>
      </c>
      <c r="J378" s="170">
        <f t="shared" si="9"/>
        <v>-1009.6200000000003</v>
      </c>
      <c r="K378" s="175"/>
      <c r="L378" s="95"/>
    </row>
    <row r="379" spans="1:12" s="96" customFormat="1" ht="12.75" customHeight="1">
      <c r="A379" s="76">
        <v>43555</v>
      </c>
      <c r="B379" s="91">
        <v>221003</v>
      </c>
      <c r="C379" s="71">
        <v>321000</v>
      </c>
      <c r="D379" s="72">
        <v>36.1</v>
      </c>
      <c r="E379" s="72"/>
      <c r="F379" s="739" t="s">
        <v>700</v>
      </c>
      <c r="G379" s="169">
        <v>221</v>
      </c>
      <c r="H379" s="75" t="s">
        <v>910</v>
      </c>
      <c r="I379" s="76">
        <v>43542</v>
      </c>
      <c r="J379" s="170">
        <f t="shared" si="9"/>
        <v>-973.52000000000032</v>
      </c>
      <c r="K379" s="175"/>
      <c r="L379" s="95"/>
    </row>
    <row r="380" spans="1:12" s="96" customFormat="1" ht="12.75" customHeight="1">
      <c r="A380" s="76">
        <v>43555</v>
      </c>
      <c r="B380" s="91">
        <v>221003</v>
      </c>
      <c r="C380" s="71">
        <v>321000</v>
      </c>
      <c r="D380" s="72">
        <v>45</v>
      </c>
      <c r="E380" s="72"/>
      <c r="F380" s="740" t="s">
        <v>701</v>
      </c>
      <c r="G380" s="169">
        <v>221</v>
      </c>
      <c r="H380" s="75" t="s">
        <v>918</v>
      </c>
      <c r="I380" s="76">
        <v>43549</v>
      </c>
      <c r="J380" s="170">
        <f t="shared" si="9"/>
        <v>-928.52000000000032</v>
      </c>
      <c r="K380" s="175"/>
      <c r="L380" s="95"/>
    </row>
    <row r="381" spans="1:12" s="96" customFormat="1" ht="12.75" customHeight="1">
      <c r="A381" s="76">
        <v>43555</v>
      </c>
      <c r="B381" s="91">
        <v>221003</v>
      </c>
      <c r="C381" s="71">
        <v>321000</v>
      </c>
      <c r="D381" s="72">
        <v>360</v>
      </c>
      <c r="E381" s="72"/>
      <c r="F381" s="739" t="s">
        <v>66</v>
      </c>
      <c r="G381" s="169">
        <v>221</v>
      </c>
      <c r="H381" s="75" t="s">
        <v>901</v>
      </c>
      <c r="I381" s="76">
        <v>43550</v>
      </c>
      <c r="J381" s="170">
        <f t="shared" si="9"/>
        <v>-568.52000000000032</v>
      </c>
      <c r="K381" s="175"/>
      <c r="L381" s="95"/>
    </row>
    <row r="382" spans="1:12" s="96" customFormat="1" ht="12.75" customHeight="1">
      <c r="A382" s="76">
        <v>43555</v>
      </c>
      <c r="B382" s="91">
        <v>211003</v>
      </c>
      <c r="C382" s="71">
        <v>321000</v>
      </c>
      <c r="D382" s="79">
        <v>294.42</v>
      </c>
      <c r="E382" s="308"/>
      <c r="F382" s="602" t="s">
        <v>636</v>
      </c>
      <c r="G382" s="169">
        <v>211</v>
      </c>
      <c r="H382" s="610">
        <v>192028</v>
      </c>
      <c r="I382" s="67">
        <v>43549</v>
      </c>
      <c r="J382" s="170">
        <f t="shared" si="9"/>
        <v>-274.10000000000031</v>
      </c>
      <c r="K382" s="175"/>
      <c r="L382" s="95"/>
    </row>
    <row r="383" spans="1:12" s="96" customFormat="1" ht="12.75" customHeight="1">
      <c r="A383" s="76">
        <v>43585</v>
      </c>
      <c r="B383" s="168" t="s">
        <v>757</v>
      </c>
      <c r="C383" s="71">
        <v>321000</v>
      </c>
      <c r="D383" s="72"/>
      <c r="E383" s="72">
        <v>120</v>
      </c>
      <c r="F383" s="740" t="s">
        <v>14</v>
      </c>
      <c r="G383" s="93">
        <v>518</v>
      </c>
      <c r="H383" s="184" t="s">
        <v>757</v>
      </c>
      <c r="I383" s="76">
        <v>43580</v>
      </c>
      <c r="J383" s="170">
        <f t="shared" si="9"/>
        <v>-394.10000000000031</v>
      </c>
      <c r="K383" s="175"/>
      <c r="L383" s="95"/>
    </row>
    <row r="384" spans="1:12" s="96" customFormat="1" ht="12.75" customHeight="1">
      <c r="A384" s="76">
        <v>43585</v>
      </c>
      <c r="B384" s="168">
        <v>192029</v>
      </c>
      <c r="C384" s="71">
        <v>321000</v>
      </c>
      <c r="D384" s="72"/>
      <c r="E384" s="72">
        <v>130</v>
      </c>
      <c r="F384" s="740" t="s">
        <v>253</v>
      </c>
      <c r="G384" s="93">
        <v>518</v>
      </c>
      <c r="H384" s="75" t="s">
        <v>928</v>
      </c>
      <c r="I384" s="76">
        <v>43563</v>
      </c>
      <c r="J384" s="170">
        <f t="shared" si="9"/>
        <v>-524.10000000000036</v>
      </c>
      <c r="K384" s="175"/>
      <c r="L384" s="95"/>
    </row>
    <row r="385" spans="1:12" s="96" customFormat="1" ht="12.75" customHeight="1">
      <c r="A385" s="76">
        <v>43585</v>
      </c>
      <c r="B385" s="168">
        <v>192030</v>
      </c>
      <c r="C385" s="71">
        <v>321000</v>
      </c>
      <c r="D385" s="72"/>
      <c r="E385" s="72">
        <v>37.14</v>
      </c>
      <c r="F385" s="740" t="s">
        <v>21</v>
      </c>
      <c r="G385" s="93">
        <v>518</v>
      </c>
      <c r="H385" s="309">
        <v>192030</v>
      </c>
      <c r="I385" s="76">
        <v>43573</v>
      </c>
      <c r="J385" s="170">
        <f t="shared" si="9"/>
        <v>-561.24000000000035</v>
      </c>
      <c r="K385" s="175"/>
      <c r="L385" s="95"/>
    </row>
    <row r="386" spans="1:12" s="96" customFormat="1" ht="12.75" customHeight="1">
      <c r="A386" s="76">
        <v>43585</v>
      </c>
      <c r="B386" s="168">
        <v>192031</v>
      </c>
      <c r="C386" s="71">
        <v>321000</v>
      </c>
      <c r="D386" s="72"/>
      <c r="E386" s="72">
        <v>45</v>
      </c>
      <c r="F386" s="740" t="s">
        <v>25</v>
      </c>
      <c r="G386" s="93">
        <v>518</v>
      </c>
      <c r="H386" s="309">
        <v>192031</v>
      </c>
      <c r="I386" s="76">
        <v>43578</v>
      </c>
      <c r="J386" s="170">
        <f t="shared" si="9"/>
        <v>-606.24000000000035</v>
      </c>
      <c r="K386" s="175"/>
      <c r="L386" s="95"/>
    </row>
    <row r="387" spans="1:12" s="96" customFormat="1" ht="12.75" customHeight="1">
      <c r="A387" s="76">
        <v>43585</v>
      </c>
      <c r="B387" s="168">
        <v>192032</v>
      </c>
      <c r="C387" s="71">
        <v>321000</v>
      </c>
      <c r="D387" s="72"/>
      <c r="E387" s="72">
        <v>150</v>
      </c>
      <c r="F387" s="740" t="s">
        <v>22</v>
      </c>
      <c r="G387" s="93">
        <v>314</v>
      </c>
      <c r="H387" s="75" t="s">
        <v>931</v>
      </c>
      <c r="I387" s="76">
        <v>43576</v>
      </c>
      <c r="J387" s="170">
        <f t="shared" si="9"/>
        <v>-756.24000000000035</v>
      </c>
      <c r="K387" s="175"/>
      <c r="L387" s="95"/>
    </row>
    <row r="388" spans="1:12" s="96" customFormat="1" ht="12.75" customHeight="1">
      <c r="A388" s="76">
        <v>43585</v>
      </c>
      <c r="B388" s="168">
        <v>192033</v>
      </c>
      <c r="C388" s="71">
        <v>321000</v>
      </c>
      <c r="D388" s="72"/>
      <c r="E388" s="72">
        <v>110</v>
      </c>
      <c r="F388" s="740" t="s">
        <v>124</v>
      </c>
      <c r="G388" s="93">
        <v>501</v>
      </c>
      <c r="H388" s="75" t="s">
        <v>932</v>
      </c>
      <c r="I388" s="76">
        <v>43576</v>
      </c>
      <c r="J388" s="170">
        <f t="shared" si="9"/>
        <v>-866.24000000000035</v>
      </c>
      <c r="K388" s="175"/>
      <c r="L388" s="95"/>
    </row>
    <row r="389" spans="1:12" s="96" customFormat="1" ht="12.75" customHeight="1">
      <c r="A389" s="76">
        <v>43585</v>
      </c>
      <c r="B389" s="168">
        <v>192035</v>
      </c>
      <c r="C389" s="71">
        <v>321000</v>
      </c>
      <c r="D389" s="72"/>
      <c r="E389" s="72">
        <v>33</v>
      </c>
      <c r="F389" s="741" t="s">
        <v>27</v>
      </c>
      <c r="G389" s="93">
        <v>518</v>
      </c>
      <c r="H389" s="75" t="s">
        <v>937</v>
      </c>
      <c r="I389" s="76">
        <v>43591</v>
      </c>
      <c r="J389" s="170">
        <f t="shared" si="9"/>
        <v>-899.24000000000035</v>
      </c>
      <c r="K389" s="175"/>
      <c r="L389" s="95"/>
    </row>
    <row r="390" spans="1:12" s="96" customFormat="1" ht="12.75" customHeight="1">
      <c r="A390" s="76">
        <v>43585</v>
      </c>
      <c r="B390" s="168">
        <v>192036</v>
      </c>
      <c r="C390" s="71">
        <v>321000</v>
      </c>
      <c r="D390" s="72"/>
      <c r="E390" s="72">
        <v>14.3</v>
      </c>
      <c r="F390" s="741" t="s">
        <v>27</v>
      </c>
      <c r="G390" s="93">
        <v>518</v>
      </c>
      <c r="H390" s="75" t="s">
        <v>938</v>
      </c>
      <c r="I390" s="76">
        <v>43591</v>
      </c>
      <c r="J390" s="170">
        <f t="shared" si="9"/>
        <v>-913.5400000000003</v>
      </c>
      <c r="K390" s="175"/>
      <c r="L390" s="95"/>
    </row>
    <row r="391" spans="1:12" s="96" customFormat="1" ht="12.75" customHeight="1">
      <c r="A391" s="76">
        <v>43585</v>
      </c>
      <c r="B391" s="168">
        <v>192037</v>
      </c>
      <c r="C391" s="71">
        <v>321000</v>
      </c>
      <c r="D391" s="72"/>
      <c r="E391" s="72">
        <v>0</v>
      </c>
      <c r="F391" s="740" t="s">
        <v>628</v>
      </c>
      <c r="G391" s="93">
        <v>501</v>
      </c>
      <c r="H391" s="75" t="s">
        <v>940</v>
      </c>
      <c r="I391" s="76">
        <v>43594</v>
      </c>
      <c r="J391" s="170">
        <f t="shared" si="9"/>
        <v>-913.5400000000003</v>
      </c>
      <c r="K391" s="175"/>
      <c r="L391" s="95"/>
    </row>
    <row r="392" spans="1:12" s="96" customFormat="1" ht="12.75" customHeight="1">
      <c r="A392" s="76">
        <v>43585</v>
      </c>
      <c r="B392" s="91">
        <v>221004</v>
      </c>
      <c r="C392" s="71">
        <v>321000</v>
      </c>
      <c r="D392" s="72">
        <v>33</v>
      </c>
      <c r="E392" s="72"/>
      <c r="F392" s="741" t="s">
        <v>20</v>
      </c>
      <c r="G392" s="169">
        <v>221</v>
      </c>
      <c r="H392" s="75" t="s">
        <v>921</v>
      </c>
      <c r="I392" s="76">
        <v>43558</v>
      </c>
      <c r="J392" s="170">
        <f t="shared" si="9"/>
        <v>-880.5400000000003</v>
      </c>
      <c r="K392" s="175"/>
      <c r="L392" s="95"/>
    </row>
    <row r="393" spans="1:12" s="96" customFormat="1" ht="12.75" customHeight="1">
      <c r="A393" s="76">
        <v>43585</v>
      </c>
      <c r="B393" s="91">
        <v>221004</v>
      </c>
      <c r="C393" s="71">
        <v>321000</v>
      </c>
      <c r="D393" s="72">
        <v>13.1</v>
      </c>
      <c r="E393" s="72"/>
      <c r="F393" s="741" t="s">
        <v>20</v>
      </c>
      <c r="G393" s="169">
        <v>221</v>
      </c>
      <c r="H393" s="75" t="s">
        <v>922</v>
      </c>
      <c r="I393" s="76">
        <v>43558</v>
      </c>
      <c r="J393" s="170">
        <f t="shared" ref="J393:J456" si="10">J392+D393-E393</f>
        <v>-867.44000000000028</v>
      </c>
      <c r="K393" s="175"/>
      <c r="L393" s="95"/>
    </row>
    <row r="394" spans="1:12" s="96" customFormat="1" ht="12.75" customHeight="1">
      <c r="A394" s="76">
        <v>43585</v>
      </c>
      <c r="B394" s="91">
        <v>221004</v>
      </c>
      <c r="C394" s="71">
        <v>321000</v>
      </c>
      <c r="D394" s="72">
        <v>106.8</v>
      </c>
      <c r="E394" s="72"/>
      <c r="F394" s="741" t="s">
        <v>132</v>
      </c>
      <c r="G394" s="169">
        <v>221</v>
      </c>
      <c r="H394" s="75" t="s">
        <v>965</v>
      </c>
      <c r="I394" s="76">
        <v>43558</v>
      </c>
      <c r="J394" s="170">
        <f t="shared" si="10"/>
        <v>-760.64000000000033</v>
      </c>
      <c r="K394" s="175"/>
      <c r="L394" s="95"/>
    </row>
    <row r="395" spans="1:12" s="96" customFormat="1" ht="12.75" customHeight="1">
      <c r="A395" s="76">
        <v>43585</v>
      </c>
      <c r="B395" s="91">
        <v>221004</v>
      </c>
      <c r="C395" s="71">
        <v>321000</v>
      </c>
      <c r="D395" s="72">
        <v>168</v>
      </c>
      <c r="E395" s="72"/>
      <c r="F395" s="741" t="s">
        <v>93</v>
      </c>
      <c r="G395" s="169">
        <v>221</v>
      </c>
      <c r="H395" s="75" t="s">
        <v>915</v>
      </c>
      <c r="I395" s="76">
        <v>43558</v>
      </c>
      <c r="J395" s="170">
        <f t="shared" si="10"/>
        <v>-592.64000000000033</v>
      </c>
      <c r="K395" s="175"/>
      <c r="L395" s="95"/>
    </row>
    <row r="396" spans="1:12" s="96" customFormat="1" ht="12.75" customHeight="1">
      <c r="A396" s="76">
        <v>43585</v>
      </c>
      <c r="B396" s="91">
        <v>221004</v>
      </c>
      <c r="C396" s="71">
        <v>321000</v>
      </c>
      <c r="D396" s="72">
        <v>130</v>
      </c>
      <c r="E396" s="72"/>
      <c r="F396" s="740" t="s">
        <v>253</v>
      </c>
      <c r="G396" s="169">
        <v>221</v>
      </c>
      <c r="H396" s="75" t="s">
        <v>928</v>
      </c>
      <c r="I396" s="76">
        <v>43570</v>
      </c>
      <c r="J396" s="170">
        <f t="shared" si="10"/>
        <v>-462.64000000000033</v>
      </c>
      <c r="K396" s="175"/>
      <c r="L396" s="95"/>
    </row>
    <row r="397" spans="1:12" s="96" customFormat="1" ht="12.75" customHeight="1">
      <c r="A397" s="76">
        <v>43585</v>
      </c>
      <c r="B397" s="91">
        <v>221004</v>
      </c>
      <c r="C397" s="71">
        <v>321000</v>
      </c>
      <c r="D397" s="72">
        <v>150</v>
      </c>
      <c r="E397" s="72"/>
      <c r="F397" s="740" t="s">
        <v>22</v>
      </c>
      <c r="G397" s="169">
        <v>221</v>
      </c>
      <c r="H397" s="75" t="s">
        <v>931</v>
      </c>
      <c r="I397" s="76">
        <v>43572</v>
      </c>
      <c r="J397" s="170">
        <f t="shared" si="10"/>
        <v>-312.64000000000033</v>
      </c>
      <c r="K397" s="175"/>
      <c r="L397" s="95"/>
    </row>
    <row r="398" spans="1:12" s="96" customFormat="1" ht="12.75" customHeight="1">
      <c r="A398" s="76">
        <v>43585</v>
      </c>
      <c r="B398" s="91">
        <v>221004</v>
      </c>
      <c r="C398" s="71">
        <v>321000</v>
      </c>
      <c r="D398" s="72">
        <v>37.14</v>
      </c>
      <c r="E398" s="72"/>
      <c r="F398" s="741" t="s">
        <v>700</v>
      </c>
      <c r="G398" s="169">
        <v>221</v>
      </c>
      <c r="H398" s="75" t="s">
        <v>1160</v>
      </c>
      <c r="I398" s="76">
        <v>43573</v>
      </c>
      <c r="J398" s="170">
        <f t="shared" si="10"/>
        <v>-275.50000000000034</v>
      </c>
      <c r="K398" s="175"/>
      <c r="L398" s="95"/>
    </row>
    <row r="399" spans="1:12" s="96" customFormat="1" ht="12.75" customHeight="1">
      <c r="A399" s="76">
        <v>43585</v>
      </c>
      <c r="B399" s="91">
        <v>221004</v>
      </c>
      <c r="C399" s="71">
        <v>321000</v>
      </c>
      <c r="D399" s="72">
        <v>45</v>
      </c>
      <c r="E399" s="72"/>
      <c r="F399" s="740" t="s">
        <v>701</v>
      </c>
      <c r="G399" s="169">
        <v>221</v>
      </c>
      <c r="H399" s="75" t="s">
        <v>1161</v>
      </c>
      <c r="I399" s="76">
        <v>43578</v>
      </c>
      <c r="J399" s="170">
        <f t="shared" si="10"/>
        <v>-230.50000000000034</v>
      </c>
      <c r="K399" s="175"/>
      <c r="L399" s="95"/>
    </row>
    <row r="400" spans="1:12" s="96" customFormat="1" ht="12.75" customHeight="1">
      <c r="A400" s="76">
        <v>43585</v>
      </c>
      <c r="B400" s="91">
        <v>221004</v>
      </c>
      <c r="C400" s="71">
        <v>321000</v>
      </c>
      <c r="D400" s="72">
        <v>120</v>
      </c>
      <c r="E400" s="72"/>
      <c r="F400" s="741" t="s">
        <v>135</v>
      </c>
      <c r="G400" s="169">
        <v>221</v>
      </c>
      <c r="H400" s="284" t="s">
        <v>757</v>
      </c>
      <c r="I400" s="76">
        <v>43579</v>
      </c>
      <c r="J400" s="170">
        <f t="shared" si="10"/>
        <v>-110.50000000000034</v>
      </c>
      <c r="K400" s="175"/>
      <c r="L400" s="95"/>
    </row>
    <row r="401" spans="1:12" s="96" customFormat="1" ht="12.75" customHeight="1">
      <c r="A401" s="76">
        <v>43616</v>
      </c>
      <c r="B401" s="168">
        <v>192038</v>
      </c>
      <c r="C401" s="71">
        <v>321000</v>
      </c>
      <c r="D401" s="72"/>
      <c r="E401" s="72">
        <v>36.1</v>
      </c>
      <c r="F401" s="740" t="s">
        <v>21</v>
      </c>
      <c r="G401" s="93">
        <v>518</v>
      </c>
      <c r="H401" s="75" t="s">
        <v>942</v>
      </c>
      <c r="I401" s="76">
        <v>43605</v>
      </c>
      <c r="J401" s="170">
        <f t="shared" si="10"/>
        <v>-146.60000000000034</v>
      </c>
      <c r="K401" s="175"/>
      <c r="L401" s="95"/>
    </row>
    <row r="402" spans="1:12" s="96" customFormat="1" ht="12.75" customHeight="1">
      <c r="A402" s="76">
        <v>43616</v>
      </c>
      <c r="B402" s="168">
        <v>192039</v>
      </c>
      <c r="C402" s="71">
        <v>321000</v>
      </c>
      <c r="D402" s="72"/>
      <c r="E402" s="72">
        <v>45</v>
      </c>
      <c r="F402" s="740" t="s">
        <v>25</v>
      </c>
      <c r="G402" s="93">
        <v>518</v>
      </c>
      <c r="H402" s="75" t="s">
        <v>943</v>
      </c>
      <c r="I402" s="76">
        <v>43608</v>
      </c>
      <c r="J402" s="170">
        <f t="shared" si="10"/>
        <v>-191.60000000000034</v>
      </c>
      <c r="K402" s="175"/>
      <c r="L402" s="95"/>
    </row>
    <row r="403" spans="1:12" s="96" customFormat="1" ht="12.75" customHeight="1">
      <c r="A403" s="76">
        <v>43616</v>
      </c>
      <c r="B403" s="168">
        <v>192040</v>
      </c>
      <c r="C403" s="71">
        <v>321000</v>
      </c>
      <c r="D403" s="72"/>
      <c r="E403" s="72">
        <v>130</v>
      </c>
      <c r="F403" s="740" t="s">
        <v>253</v>
      </c>
      <c r="G403" s="93">
        <v>518</v>
      </c>
      <c r="H403" s="75" t="s">
        <v>945</v>
      </c>
      <c r="I403" s="76">
        <v>43605</v>
      </c>
      <c r="J403" s="170">
        <f t="shared" si="10"/>
        <v>-321.60000000000036</v>
      </c>
      <c r="K403" s="175"/>
      <c r="L403" s="95"/>
    </row>
    <row r="404" spans="1:12" s="96" customFormat="1" ht="12.75" customHeight="1">
      <c r="A404" s="76">
        <v>43616</v>
      </c>
      <c r="B404" s="168">
        <v>192041</v>
      </c>
      <c r="C404" s="71">
        <v>321000</v>
      </c>
      <c r="D404" s="72"/>
      <c r="E404" s="72">
        <v>1262</v>
      </c>
      <c r="F404" s="740" t="s">
        <v>126</v>
      </c>
      <c r="G404" s="169">
        <v>518</v>
      </c>
      <c r="H404" s="75" t="s">
        <v>946</v>
      </c>
      <c r="I404" s="76">
        <v>43616</v>
      </c>
      <c r="J404" s="170">
        <f t="shared" si="10"/>
        <v>-1583.6000000000004</v>
      </c>
      <c r="K404" s="175"/>
      <c r="L404" s="95"/>
    </row>
    <row r="405" spans="1:12" s="96" customFormat="1" ht="12.75" customHeight="1">
      <c r="A405" s="76">
        <v>43616</v>
      </c>
      <c r="B405" s="168">
        <v>192042</v>
      </c>
      <c r="C405" s="71">
        <v>321000</v>
      </c>
      <c r="D405" s="72"/>
      <c r="E405" s="72">
        <v>33</v>
      </c>
      <c r="F405" s="741" t="s">
        <v>27</v>
      </c>
      <c r="G405" s="93">
        <v>518</v>
      </c>
      <c r="H405" s="75" t="s">
        <v>949</v>
      </c>
      <c r="I405" s="76">
        <v>43621</v>
      </c>
      <c r="J405" s="170">
        <f t="shared" si="10"/>
        <v>-1616.6000000000004</v>
      </c>
      <c r="K405" s="175"/>
      <c r="L405" s="95"/>
    </row>
    <row r="406" spans="1:12" s="96" customFormat="1" ht="12.75" customHeight="1">
      <c r="A406" s="76">
        <v>43616</v>
      </c>
      <c r="B406" s="168">
        <v>192043</v>
      </c>
      <c r="C406" s="71">
        <v>321000</v>
      </c>
      <c r="D406" s="72"/>
      <c r="E406" s="72">
        <v>14.54</v>
      </c>
      <c r="F406" s="741" t="s">
        <v>27</v>
      </c>
      <c r="G406" s="93">
        <v>518</v>
      </c>
      <c r="H406" s="75" t="s">
        <v>950</v>
      </c>
      <c r="I406" s="76">
        <v>43621</v>
      </c>
      <c r="J406" s="170">
        <f t="shared" si="10"/>
        <v>-1631.1400000000003</v>
      </c>
      <c r="K406" s="175"/>
      <c r="L406" s="95"/>
    </row>
    <row r="407" spans="1:12" s="96" customFormat="1" ht="12.75" customHeight="1">
      <c r="A407" s="76">
        <v>43616</v>
      </c>
      <c r="B407" s="168">
        <v>192044</v>
      </c>
      <c r="C407" s="71">
        <v>321000</v>
      </c>
      <c r="D407" s="72"/>
      <c r="E407" s="72">
        <v>228</v>
      </c>
      <c r="F407" s="740" t="s">
        <v>951</v>
      </c>
      <c r="G407" s="93">
        <v>314</v>
      </c>
      <c r="H407" s="75" t="s">
        <v>952</v>
      </c>
      <c r="I407" s="76">
        <v>43612</v>
      </c>
      <c r="J407" s="170">
        <f t="shared" si="10"/>
        <v>-1859.1400000000003</v>
      </c>
      <c r="K407" s="175"/>
      <c r="L407" s="95"/>
    </row>
    <row r="408" spans="1:12" s="96" customFormat="1" ht="12.75" customHeight="1">
      <c r="A408" s="76">
        <v>43616</v>
      </c>
      <c r="B408" s="168">
        <v>192045</v>
      </c>
      <c r="C408" s="71">
        <v>321000</v>
      </c>
      <c r="D408" s="72"/>
      <c r="E408" s="72">
        <v>60.5</v>
      </c>
      <c r="F408" s="740" t="s">
        <v>953</v>
      </c>
      <c r="G408" s="93">
        <v>501</v>
      </c>
      <c r="H408" s="75" t="s">
        <v>955</v>
      </c>
      <c r="I408" s="76">
        <v>43622</v>
      </c>
      <c r="J408" s="170">
        <f t="shared" si="10"/>
        <v>-1919.6400000000003</v>
      </c>
      <c r="K408" s="175"/>
      <c r="L408" s="95"/>
    </row>
    <row r="409" spans="1:12" s="96" customFormat="1" ht="12.75" customHeight="1">
      <c r="A409" s="76">
        <v>43616</v>
      </c>
      <c r="B409" s="91">
        <v>221005</v>
      </c>
      <c r="C409" s="71">
        <v>321000</v>
      </c>
      <c r="D409" s="72">
        <v>33</v>
      </c>
      <c r="E409" s="72"/>
      <c r="F409" s="741" t="s">
        <v>20</v>
      </c>
      <c r="G409" s="169">
        <v>221</v>
      </c>
      <c r="H409" s="75" t="s">
        <v>937</v>
      </c>
      <c r="I409" s="76">
        <v>43587</v>
      </c>
      <c r="J409" s="170">
        <f t="shared" si="10"/>
        <v>-1886.6400000000003</v>
      </c>
      <c r="K409" s="175"/>
      <c r="L409" s="95"/>
    </row>
    <row r="410" spans="1:12" s="96" customFormat="1" ht="12.75" customHeight="1">
      <c r="A410" s="76">
        <v>43616</v>
      </c>
      <c r="B410" s="91">
        <v>221005</v>
      </c>
      <c r="C410" s="71">
        <v>321000</v>
      </c>
      <c r="D410" s="72">
        <v>14.3</v>
      </c>
      <c r="E410" s="72"/>
      <c r="F410" s="741" t="s">
        <v>20</v>
      </c>
      <c r="G410" s="169">
        <v>221</v>
      </c>
      <c r="H410" s="75" t="s">
        <v>938</v>
      </c>
      <c r="I410" s="76">
        <v>43587</v>
      </c>
      <c r="J410" s="170">
        <f t="shared" si="10"/>
        <v>-1872.3400000000004</v>
      </c>
      <c r="K410" s="175"/>
      <c r="L410" s="95"/>
    </row>
    <row r="411" spans="1:12" s="96" customFormat="1" ht="12.75" customHeight="1">
      <c r="A411" s="76">
        <v>43616</v>
      </c>
      <c r="B411" s="91">
        <v>221005</v>
      </c>
      <c r="C411" s="71">
        <v>321000</v>
      </c>
      <c r="D411" s="72">
        <v>110</v>
      </c>
      <c r="E411" s="72"/>
      <c r="F411" s="741" t="s">
        <v>134</v>
      </c>
      <c r="G411" s="169">
        <v>221</v>
      </c>
      <c r="H411" s="75" t="s">
        <v>932</v>
      </c>
      <c r="I411" s="76">
        <v>43601</v>
      </c>
      <c r="J411" s="170">
        <f t="shared" si="10"/>
        <v>-1762.3400000000004</v>
      </c>
      <c r="K411" s="175"/>
      <c r="L411" s="95"/>
    </row>
    <row r="412" spans="1:12" s="96" customFormat="1" ht="12.75" customHeight="1">
      <c r="A412" s="76">
        <v>43616</v>
      </c>
      <c r="B412" s="91">
        <v>221005</v>
      </c>
      <c r="C412" s="71">
        <v>321000</v>
      </c>
      <c r="D412" s="72">
        <v>36.1</v>
      </c>
      <c r="E412" s="72"/>
      <c r="F412" s="741" t="s">
        <v>700</v>
      </c>
      <c r="G412" s="169">
        <v>221</v>
      </c>
      <c r="H412" s="75" t="s">
        <v>942</v>
      </c>
      <c r="I412" s="76">
        <v>43605</v>
      </c>
      <c r="J412" s="170">
        <f t="shared" si="10"/>
        <v>-1726.2400000000005</v>
      </c>
      <c r="K412" s="175"/>
      <c r="L412" s="95"/>
    </row>
    <row r="413" spans="1:12" s="3" customFormat="1" ht="12.75" customHeight="1">
      <c r="A413" s="76">
        <v>43616</v>
      </c>
      <c r="B413" s="91">
        <v>221005</v>
      </c>
      <c r="C413" s="71">
        <v>321000</v>
      </c>
      <c r="D413" s="72">
        <v>1262</v>
      </c>
      <c r="E413" s="72"/>
      <c r="F413" s="741" t="s">
        <v>126</v>
      </c>
      <c r="G413" s="169">
        <v>221</v>
      </c>
      <c r="H413" s="75" t="s">
        <v>946</v>
      </c>
      <c r="I413" s="76">
        <v>43606</v>
      </c>
      <c r="J413" s="170">
        <f t="shared" si="10"/>
        <v>-464.24000000000046</v>
      </c>
      <c r="K413" s="781"/>
      <c r="L413" s="139"/>
    </row>
    <row r="414" spans="1:12" s="3" customFormat="1" ht="12.75" customHeight="1">
      <c r="A414" s="76">
        <v>43616</v>
      </c>
      <c r="B414" s="91">
        <v>221005</v>
      </c>
      <c r="C414" s="71">
        <v>321000</v>
      </c>
      <c r="D414" s="72">
        <v>45</v>
      </c>
      <c r="E414" s="72"/>
      <c r="F414" s="739" t="s">
        <v>701</v>
      </c>
      <c r="G414" s="169">
        <v>221</v>
      </c>
      <c r="H414" s="75" t="s">
        <v>943</v>
      </c>
      <c r="I414" s="76">
        <v>43608</v>
      </c>
      <c r="J414" s="170">
        <f t="shared" si="10"/>
        <v>-419.24000000000046</v>
      </c>
      <c r="K414" s="781"/>
      <c r="L414" s="139"/>
    </row>
    <row r="415" spans="1:12" s="3" customFormat="1" ht="12.75" customHeight="1">
      <c r="A415" s="76">
        <v>43646</v>
      </c>
      <c r="B415" s="168">
        <v>192046</v>
      </c>
      <c r="C415" s="71">
        <v>321000</v>
      </c>
      <c r="D415" s="72"/>
      <c r="E415" s="72">
        <v>36.1</v>
      </c>
      <c r="F415" s="740" t="s">
        <v>21</v>
      </c>
      <c r="G415" s="93">
        <v>518</v>
      </c>
      <c r="H415" s="75" t="s">
        <v>961</v>
      </c>
      <c r="I415" s="76">
        <v>43634</v>
      </c>
      <c r="J415" s="170">
        <f t="shared" si="10"/>
        <v>-455.34000000000049</v>
      </c>
      <c r="K415" s="781"/>
      <c r="L415" s="139"/>
    </row>
    <row r="416" spans="1:12" s="3" customFormat="1" ht="12.75" customHeight="1">
      <c r="A416" s="76">
        <v>43646</v>
      </c>
      <c r="B416" s="168">
        <v>192048</v>
      </c>
      <c r="C416" s="71">
        <v>321000</v>
      </c>
      <c r="D416" s="72"/>
      <c r="E416" s="72">
        <v>45</v>
      </c>
      <c r="F416" s="740" t="s">
        <v>25</v>
      </c>
      <c r="G416" s="93">
        <v>518</v>
      </c>
      <c r="H416" s="75" t="s">
        <v>964</v>
      </c>
      <c r="I416" s="76">
        <v>43640</v>
      </c>
      <c r="J416" s="170">
        <f t="shared" si="10"/>
        <v>-500.34000000000049</v>
      </c>
      <c r="K416" s="781"/>
      <c r="L416" s="139"/>
    </row>
    <row r="417" spans="1:12" s="3" customFormat="1" ht="12.75" customHeight="1">
      <c r="A417" s="76">
        <v>43646</v>
      </c>
      <c r="B417" s="168">
        <v>192049</v>
      </c>
      <c r="C417" s="71">
        <v>321000</v>
      </c>
      <c r="D417" s="72"/>
      <c r="E417" s="72">
        <v>106.8</v>
      </c>
      <c r="F417" s="740" t="s">
        <v>96</v>
      </c>
      <c r="G417" s="93">
        <v>518</v>
      </c>
      <c r="H417" s="75" t="s">
        <v>965</v>
      </c>
      <c r="I417" s="76">
        <v>43556</v>
      </c>
      <c r="J417" s="170">
        <f t="shared" si="10"/>
        <v>-607.14000000000044</v>
      </c>
      <c r="K417" s="781"/>
      <c r="L417" s="139"/>
    </row>
    <row r="418" spans="1:12" s="3" customFormat="1" ht="12.75" customHeight="1">
      <c r="A418" s="76">
        <v>43646</v>
      </c>
      <c r="B418" s="168">
        <v>192050</v>
      </c>
      <c r="C418" s="71">
        <v>321000</v>
      </c>
      <c r="D418" s="72"/>
      <c r="E418" s="72">
        <v>13.6</v>
      </c>
      <c r="F418" s="740" t="s">
        <v>27</v>
      </c>
      <c r="G418" s="93">
        <v>379</v>
      </c>
      <c r="H418" s="75" t="s">
        <v>966</v>
      </c>
      <c r="I418" s="76">
        <v>43652</v>
      </c>
      <c r="J418" s="170">
        <f t="shared" si="10"/>
        <v>-620.74000000000046</v>
      </c>
      <c r="K418" s="781"/>
      <c r="L418" s="139"/>
    </row>
    <row r="419" spans="1:12" s="3" customFormat="1" ht="12.75" customHeight="1">
      <c r="A419" s="76">
        <v>43646</v>
      </c>
      <c r="B419" s="168">
        <v>192051</v>
      </c>
      <c r="C419" s="71">
        <v>321000</v>
      </c>
      <c r="D419" s="72"/>
      <c r="E419" s="72">
        <v>34.700000000000003</v>
      </c>
      <c r="F419" s="741" t="s">
        <v>27</v>
      </c>
      <c r="G419" s="93">
        <v>518</v>
      </c>
      <c r="H419" s="75" t="s">
        <v>967</v>
      </c>
      <c r="I419" s="76">
        <v>43652</v>
      </c>
      <c r="J419" s="170">
        <f t="shared" si="10"/>
        <v>-655.44000000000051</v>
      </c>
      <c r="K419" s="781"/>
      <c r="L419" s="139"/>
    </row>
    <row r="420" spans="1:12" s="3" customFormat="1" ht="12.75" customHeight="1">
      <c r="A420" s="76">
        <v>43646</v>
      </c>
      <c r="B420" s="168">
        <v>192052</v>
      </c>
      <c r="C420" s="71">
        <v>321000</v>
      </c>
      <c r="D420" s="72"/>
      <c r="E420" s="72">
        <v>28.88</v>
      </c>
      <c r="F420" s="741" t="s">
        <v>27</v>
      </c>
      <c r="G420" s="93">
        <v>518</v>
      </c>
      <c r="H420" s="75" t="s">
        <v>968</v>
      </c>
      <c r="I420" s="76">
        <v>43652</v>
      </c>
      <c r="J420" s="170">
        <f t="shared" si="10"/>
        <v>-684.3200000000005</v>
      </c>
      <c r="K420" s="781"/>
      <c r="L420" s="139"/>
    </row>
    <row r="421" spans="1:12" s="3" customFormat="1" ht="12.75" customHeight="1">
      <c r="A421" s="76">
        <v>43646</v>
      </c>
      <c r="B421" s="168">
        <v>192053</v>
      </c>
      <c r="C421" s="71">
        <v>321000</v>
      </c>
      <c r="D421" s="72"/>
      <c r="E421" s="72">
        <v>419.58</v>
      </c>
      <c r="F421" s="740" t="s">
        <v>969</v>
      </c>
      <c r="G421" s="93">
        <v>501</v>
      </c>
      <c r="H421" s="75" t="s">
        <v>972</v>
      </c>
      <c r="I421" s="76">
        <v>43644</v>
      </c>
      <c r="J421" s="170">
        <f t="shared" si="10"/>
        <v>-1103.9000000000005</v>
      </c>
      <c r="K421" s="781"/>
      <c r="L421" s="139"/>
    </row>
    <row r="422" spans="1:12" s="3" customFormat="1" ht="12.75" customHeight="1">
      <c r="A422" s="76">
        <v>43646</v>
      </c>
      <c r="B422" s="91">
        <v>221006</v>
      </c>
      <c r="C422" s="71">
        <v>321000</v>
      </c>
      <c r="D422" s="72">
        <v>33</v>
      </c>
      <c r="E422" s="72"/>
      <c r="F422" s="740" t="s">
        <v>20</v>
      </c>
      <c r="G422" s="169">
        <v>221</v>
      </c>
      <c r="H422" s="75" t="s">
        <v>949</v>
      </c>
      <c r="I422" s="76">
        <v>43619</v>
      </c>
      <c r="J422" s="170">
        <f t="shared" si="10"/>
        <v>-1070.9000000000005</v>
      </c>
      <c r="K422" s="781"/>
      <c r="L422" s="139"/>
    </row>
    <row r="423" spans="1:12" s="3" customFormat="1" ht="12.75" customHeight="1">
      <c r="A423" s="76">
        <v>43646</v>
      </c>
      <c r="B423" s="91">
        <v>221006</v>
      </c>
      <c r="C423" s="71">
        <v>321000</v>
      </c>
      <c r="D423" s="72">
        <v>14.54</v>
      </c>
      <c r="E423" s="72"/>
      <c r="F423" s="740" t="s">
        <v>20</v>
      </c>
      <c r="G423" s="169">
        <v>221</v>
      </c>
      <c r="H423" s="75" t="s">
        <v>950</v>
      </c>
      <c r="I423" s="76">
        <v>43619</v>
      </c>
      <c r="J423" s="170">
        <f t="shared" si="10"/>
        <v>-1056.3600000000006</v>
      </c>
      <c r="K423" s="781"/>
      <c r="L423" s="139"/>
    </row>
    <row r="424" spans="1:12" s="3" customFormat="1" ht="12.75" customHeight="1">
      <c r="A424" s="76">
        <v>43646</v>
      </c>
      <c r="B424" s="91">
        <v>221006</v>
      </c>
      <c r="C424" s="71">
        <v>321000</v>
      </c>
      <c r="D424" s="72">
        <v>60.5</v>
      </c>
      <c r="E424" s="72"/>
      <c r="F424" s="740" t="s">
        <v>274</v>
      </c>
      <c r="G424" s="169">
        <v>221</v>
      </c>
      <c r="H424" s="75" t="s">
        <v>955</v>
      </c>
      <c r="I424" s="76">
        <v>43619</v>
      </c>
      <c r="J424" s="170">
        <f t="shared" si="10"/>
        <v>-995.86000000000058</v>
      </c>
      <c r="K424" s="781"/>
      <c r="L424" s="139"/>
    </row>
    <row r="425" spans="1:12" s="3" customFormat="1" ht="12.75" customHeight="1">
      <c r="A425" s="76">
        <v>43646</v>
      </c>
      <c r="B425" s="91">
        <v>221006</v>
      </c>
      <c r="C425" s="71">
        <v>321000</v>
      </c>
      <c r="D425" s="72">
        <v>130</v>
      </c>
      <c r="E425" s="72"/>
      <c r="F425" s="740" t="s">
        <v>253</v>
      </c>
      <c r="G425" s="169">
        <v>221</v>
      </c>
      <c r="H425" s="75" t="s">
        <v>945</v>
      </c>
      <c r="I425" s="76">
        <v>43619</v>
      </c>
      <c r="J425" s="170">
        <f t="shared" si="10"/>
        <v>-865.86000000000058</v>
      </c>
      <c r="K425" s="781"/>
      <c r="L425" s="139"/>
    </row>
    <row r="426" spans="1:12" s="3" customFormat="1" ht="12.75" customHeight="1">
      <c r="A426" s="76">
        <v>43646</v>
      </c>
      <c r="B426" s="91">
        <v>221006</v>
      </c>
      <c r="C426" s="71">
        <v>321000</v>
      </c>
      <c r="D426" s="72">
        <v>36.1</v>
      </c>
      <c r="E426" s="72"/>
      <c r="F426" s="740" t="s">
        <v>700</v>
      </c>
      <c r="G426" s="169">
        <v>221</v>
      </c>
      <c r="H426" s="75" t="s">
        <v>961</v>
      </c>
      <c r="I426" s="76">
        <v>43634</v>
      </c>
      <c r="J426" s="170">
        <f t="shared" si="10"/>
        <v>-829.76000000000056</v>
      </c>
      <c r="K426" s="781"/>
      <c r="L426" s="139"/>
    </row>
    <row r="427" spans="1:12" s="3" customFormat="1" ht="12.75" customHeight="1">
      <c r="A427" s="76">
        <v>43646</v>
      </c>
      <c r="B427" s="91">
        <v>221006</v>
      </c>
      <c r="C427" s="71">
        <v>321000</v>
      </c>
      <c r="D427" s="72">
        <v>45</v>
      </c>
      <c r="E427" s="72"/>
      <c r="F427" s="740" t="s">
        <v>701</v>
      </c>
      <c r="G427" s="169">
        <v>221</v>
      </c>
      <c r="H427" s="75" t="s">
        <v>964</v>
      </c>
      <c r="I427" s="76">
        <v>43640</v>
      </c>
      <c r="J427" s="170">
        <f t="shared" si="10"/>
        <v>-784.76000000000056</v>
      </c>
      <c r="K427" s="781"/>
      <c r="L427" s="139"/>
    </row>
    <row r="428" spans="1:12" s="3" customFormat="1" ht="12.75" customHeight="1">
      <c r="A428" s="76">
        <v>43677</v>
      </c>
      <c r="B428" s="168" t="s">
        <v>758</v>
      </c>
      <c r="C428" s="71">
        <v>321000</v>
      </c>
      <c r="D428" s="72"/>
      <c r="E428" s="72">
        <v>30</v>
      </c>
      <c r="F428" s="740" t="s">
        <v>14</v>
      </c>
      <c r="G428" s="93">
        <v>518</v>
      </c>
      <c r="H428" s="184" t="s">
        <v>758</v>
      </c>
      <c r="I428" s="76">
        <v>43671</v>
      </c>
      <c r="J428" s="170">
        <f t="shared" si="10"/>
        <v>-814.76000000000056</v>
      </c>
      <c r="K428" s="781"/>
      <c r="L428" s="139"/>
    </row>
    <row r="429" spans="1:12" s="96" customFormat="1" ht="12.75" customHeight="1">
      <c r="A429" s="76">
        <v>43677</v>
      </c>
      <c r="B429" s="168">
        <v>192054</v>
      </c>
      <c r="C429" s="71">
        <v>321000</v>
      </c>
      <c r="D429" s="72"/>
      <c r="E429" s="72">
        <v>36.61</v>
      </c>
      <c r="F429" s="740" t="s">
        <v>21</v>
      </c>
      <c r="G429" s="93">
        <v>518</v>
      </c>
      <c r="H429" s="75" t="s">
        <v>980</v>
      </c>
      <c r="I429" s="76">
        <v>43664</v>
      </c>
      <c r="J429" s="170">
        <f t="shared" si="10"/>
        <v>-851.37000000000057</v>
      </c>
      <c r="K429" s="175"/>
      <c r="L429" s="95"/>
    </row>
    <row r="430" spans="1:12" s="96" customFormat="1" ht="12.75" customHeight="1">
      <c r="A430" s="76">
        <v>43677</v>
      </c>
      <c r="B430" s="168">
        <v>192056</v>
      </c>
      <c r="C430" s="71">
        <v>321000</v>
      </c>
      <c r="D430" s="72"/>
      <c r="E430" s="72">
        <v>130</v>
      </c>
      <c r="F430" s="740" t="s">
        <v>253</v>
      </c>
      <c r="G430" s="93">
        <v>518</v>
      </c>
      <c r="H430" s="75" t="s">
        <v>983</v>
      </c>
      <c r="I430" s="76">
        <v>43661</v>
      </c>
      <c r="J430" s="170">
        <f t="shared" si="10"/>
        <v>-981.37000000000057</v>
      </c>
      <c r="K430" s="175"/>
      <c r="L430" s="95"/>
    </row>
    <row r="431" spans="1:12" s="96" customFormat="1" ht="12.75" customHeight="1">
      <c r="A431" s="76">
        <v>43677</v>
      </c>
      <c r="B431" s="168">
        <v>192057</v>
      </c>
      <c r="C431" s="71">
        <v>321000</v>
      </c>
      <c r="D431" s="72"/>
      <c r="E431" s="72">
        <v>45</v>
      </c>
      <c r="F431" s="740" t="s">
        <v>25</v>
      </c>
      <c r="G431" s="93">
        <v>518</v>
      </c>
      <c r="H431" s="75" t="s">
        <v>984</v>
      </c>
      <c r="I431" s="76">
        <v>43669</v>
      </c>
      <c r="J431" s="170">
        <f t="shared" si="10"/>
        <v>-1026.3700000000006</v>
      </c>
      <c r="K431" s="175"/>
      <c r="L431" s="95"/>
    </row>
    <row r="432" spans="1:12" s="96" customFormat="1" ht="12.75" customHeight="1">
      <c r="A432" s="76">
        <v>43677</v>
      </c>
      <c r="B432" s="168">
        <v>192058</v>
      </c>
      <c r="C432" s="71">
        <v>321000</v>
      </c>
      <c r="D432" s="72"/>
      <c r="E432" s="72">
        <v>150</v>
      </c>
      <c r="F432" s="740" t="s">
        <v>22</v>
      </c>
      <c r="G432" s="93">
        <v>314</v>
      </c>
      <c r="H432" s="75" t="s">
        <v>985</v>
      </c>
      <c r="I432" s="76">
        <v>43667</v>
      </c>
      <c r="J432" s="170">
        <f t="shared" si="10"/>
        <v>-1176.3700000000006</v>
      </c>
      <c r="K432" s="175"/>
      <c r="L432" s="95"/>
    </row>
    <row r="433" spans="1:12" s="96" customFormat="1" ht="12.75" customHeight="1">
      <c r="A433" s="76">
        <v>43677</v>
      </c>
      <c r="B433" s="168">
        <v>192059</v>
      </c>
      <c r="C433" s="71">
        <v>321000</v>
      </c>
      <c r="D433" s="72"/>
      <c r="E433" s="72">
        <v>150</v>
      </c>
      <c r="F433" s="740" t="s">
        <v>128</v>
      </c>
      <c r="G433" s="169">
        <v>518</v>
      </c>
      <c r="H433" s="75" t="s">
        <v>986</v>
      </c>
      <c r="I433" s="76">
        <v>43672</v>
      </c>
      <c r="J433" s="170">
        <f t="shared" si="10"/>
        <v>-1326.3700000000006</v>
      </c>
      <c r="K433" s="175"/>
      <c r="L433" s="95"/>
    </row>
    <row r="434" spans="1:12" s="96" customFormat="1" ht="12.75" customHeight="1">
      <c r="A434" s="76">
        <v>43677</v>
      </c>
      <c r="B434" s="168">
        <v>192060</v>
      </c>
      <c r="C434" s="71">
        <v>321000</v>
      </c>
      <c r="D434" s="72"/>
      <c r="E434" s="72">
        <v>13.6</v>
      </c>
      <c r="F434" s="740" t="s">
        <v>27</v>
      </c>
      <c r="G434" s="93">
        <v>379</v>
      </c>
      <c r="H434" s="75" t="s">
        <v>987</v>
      </c>
      <c r="I434" s="76">
        <v>43682</v>
      </c>
      <c r="J434" s="170">
        <f t="shared" si="10"/>
        <v>-1339.9700000000005</v>
      </c>
      <c r="K434" s="175"/>
      <c r="L434" s="95"/>
    </row>
    <row r="435" spans="1:12" s="96" customFormat="1" ht="12.75" customHeight="1">
      <c r="A435" s="76">
        <v>43677</v>
      </c>
      <c r="B435" s="168">
        <v>192061</v>
      </c>
      <c r="C435" s="71">
        <v>321000</v>
      </c>
      <c r="D435" s="72"/>
      <c r="E435" s="72">
        <v>199.16</v>
      </c>
      <c r="F435" s="740" t="s">
        <v>152</v>
      </c>
      <c r="G435" s="93">
        <v>314</v>
      </c>
      <c r="H435" s="75" t="s">
        <v>988</v>
      </c>
      <c r="I435" s="76">
        <v>43668</v>
      </c>
      <c r="J435" s="170">
        <f t="shared" si="10"/>
        <v>-1539.1300000000006</v>
      </c>
      <c r="K435" s="175"/>
      <c r="L435" s="95"/>
    </row>
    <row r="436" spans="1:12" s="96" customFormat="1" ht="12.75" customHeight="1">
      <c r="A436" s="76">
        <v>43677</v>
      </c>
      <c r="B436" s="168">
        <v>192062</v>
      </c>
      <c r="C436" s="71">
        <v>321000</v>
      </c>
      <c r="D436" s="72"/>
      <c r="E436" s="72">
        <v>34.5</v>
      </c>
      <c r="F436" s="741" t="s">
        <v>27</v>
      </c>
      <c r="G436" s="93">
        <v>518</v>
      </c>
      <c r="H436" s="75" t="s">
        <v>989</v>
      </c>
      <c r="I436" s="76">
        <v>43682</v>
      </c>
      <c r="J436" s="170">
        <f t="shared" si="10"/>
        <v>-1573.6300000000006</v>
      </c>
      <c r="K436" s="175"/>
      <c r="L436" s="95"/>
    </row>
    <row r="437" spans="1:12" s="96" customFormat="1" ht="12.75" customHeight="1">
      <c r="A437" s="76">
        <v>43677</v>
      </c>
      <c r="B437" s="168">
        <v>192063</v>
      </c>
      <c r="C437" s="71">
        <v>321000</v>
      </c>
      <c r="D437" s="72"/>
      <c r="E437" s="72">
        <v>20.5</v>
      </c>
      <c r="F437" s="741" t="s">
        <v>27</v>
      </c>
      <c r="G437" s="93">
        <v>518</v>
      </c>
      <c r="H437" s="75" t="s">
        <v>990</v>
      </c>
      <c r="I437" s="76">
        <v>43682</v>
      </c>
      <c r="J437" s="170">
        <f t="shared" si="10"/>
        <v>-1594.1300000000006</v>
      </c>
      <c r="K437" s="175"/>
      <c r="L437" s="95"/>
    </row>
    <row r="438" spans="1:12" s="96" customFormat="1" ht="12.75" customHeight="1">
      <c r="A438" s="76">
        <v>43677</v>
      </c>
      <c r="B438" s="91">
        <v>221007</v>
      </c>
      <c r="C438" s="71">
        <v>321000</v>
      </c>
      <c r="D438" s="72">
        <v>228</v>
      </c>
      <c r="E438" s="72"/>
      <c r="F438" s="739" t="s">
        <v>30</v>
      </c>
      <c r="G438" s="169">
        <v>221</v>
      </c>
      <c r="H438" s="75" t="s">
        <v>952</v>
      </c>
      <c r="I438" s="76">
        <v>43647</v>
      </c>
      <c r="J438" s="170">
        <f t="shared" si="10"/>
        <v>-1366.1300000000006</v>
      </c>
      <c r="K438" s="175"/>
      <c r="L438" s="95"/>
    </row>
    <row r="439" spans="1:12" s="96" customFormat="1" ht="12.75" customHeight="1">
      <c r="A439" s="76">
        <v>43677</v>
      </c>
      <c r="B439" s="91">
        <v>221007</v>
      </c>
      <c r="C439" s="71">
        <v>321000</v>
      </c>
      <c r="D439" s="72">
        <v>6.5</v>
      </c>
      <c r="E439" s="72"/>
      <c r="F439" s="739" t="s">
        <v>1280</v>
      </c>
      <c r="G439" s="169">
        <v>221</v>
      </c>
      <c r="H439" s="75" t="s">
        <v>966</v>
      </c>
      <c r="I439" s="76">
        <v>43649</v>
      </c>
      <c r="J439" s="170">
        <f t="shared" si="10"/>
        <v>-1359.6300000000006</v>
      </c>
      <c r="K439" s="175"/>
      <c r="L439" s="95"/>
    </row>
    <row r="440" spans="1:12" s="96" customFormat="1" ht="12.75" customHeight="1">
      <c r="A440" s="76">
        <v>43677</v>
      </c>
      <c r="B440" s="91">
        <v>221007</v>
      </c>
      <c r="C440" s="71">
        <v>321000</v>
      </c>
      <c r="D440" s="72">
        <v>7.1</v>
      </c>
      <c r="E440" s="72"/>
      <c r="F440" s="739" t="s">
        <v>1281</v>
      </c>
      <c r="G440" s="169">
        <v>221</v>
      </c>
      <c r="H440" s="75" t="s">
        <v>966</v>
      </c>
      <c r="I440" s="76">
        <v>43649</v>
      </c>
      <c r="J440" s="170">
        <f t="shared" si="10"/>
        <v>-1352.5300000000007</v>
      </c>
      <c r="K440" s="175"/>
      <c r="L440" s="95"/>
    </row>
    <row r="441" spans="1:12" s="96" customFormat="1" ht="12.75" customHeight="1">
      <c r="A441" s="76">
        <v>43677</v>
      </c>
      <c r="B441" s="91">
        <v>221007</v>
      </c>
      <c r="C441" s="71">
        <v>321000</v>
      </c>
      <c r="D441" s="72">
        <v>34.700000000000003</v>
      </c>
      <c r="E441" s="72"/>
      <c r="F441" s="740" t="s">
        <v>20</v>
      </c>
      <c r="G441" s="169">
        <v>221</v>
      </c>
      <c r="H441" s="75" t="s">
        <v>967</v>
      </c>
      <c r="I441" s="76">
        <v>43649</v>
      </c>
      <c r="J441" s="170">
        <f t="shared" si="10"/>
        <v>-1317.8300000000006</v>
      </c>
      <c r="K441" s="175"/>
      <c r="L441" s="95"/>
    </row>
    <row r="442" spans="1:12" s="96" customFormat="1" ht="12.75" customHeight="1">
      <c r="A442" s="76">
        <v>43677</v>
      </c>
      <c r="B442" s="91">
        <v>221007</v>
      </c>
      <c r="C442" s="71">
        <v>321000</v>
      </c>
      <c r="D442" s="72">
        <v>28.88</v>
      </c>
      <c r="E442" s="72"/>
      <c r="F442" s="740" t="s">
        <v>20</v>
      </c>
      <c r="G442" s="169">
        <v>221</v>
      </c>
      <c r="H442" s="75" t="s">
        <v>968</v>
      </c>
      <c r="I442" s="76">
        <v>43649</v>
      </c>
      <c r="J442" s="170">
        <f t="shared" si="10"/>
        <v>-1288.9500000000005</v>
      </c>
      <c r="K442" s="175"/>
      <c r="L442" s="95"/>
    </row>
    <row r="443" spans="1:12" s="96" customFormat="1" ht="12.75" customHeight="1">
      <c r="A443" s="76">
        <v>43677</v>
      </c>
      <c r="B443" s="91">
        <v>221007</v>
      </c>
      <c r="C443" s="71">
        <v>321000</v>
      </c>
      <c r="D443" s="72">
        <v>130</v>
      </c>
      <c r="E443" s="72"/>
      <c r="F443" s="740" t="s">
        <v>253</v>
      </c>
      <c r="G443" s="169">
        <v>221</v>
      </c>
      <c r="H443" s="75" t="s">
        <v>983</v>
      </c>
      <c r="I443" s="76">
        <v>43657</v>
      </c>
      <c r="J443" s="170">
        <f t="shared" si="10"/>
        <v>-1158.9500000000005</v>
      </c>
      <c r="K443" s="175"/>
      <c r="L443" s="95"/>
    </row>
    <row r="444" spans="1:12" s="96" customFormat="1" ht="12.75" customHeight="1">
      <c r="A444" s="76">
        <v>43677</v>
      </c>
      <c r="B444" s="91">
        <v>221007</v>
      </c>
      <c r="C444" s="71">
        <v>321000</v>
      </c>
      <c r="D444" s="72">
        <v>36.61</v>
      </c>
      <c r="E444" s="72"/>
      <c r="F444" s="740" t="s">
        <v>700</v>
      </c>
      <c r="G444" s="169">
        <v>221</v>
      </c>
      <c r="H444" s="75" t="s">
        <v>980</v>
      </c>
      <c r="I444" s="76">
        <v>43664</v>
      </c>
      <c r="J444" s="170">
        <f t="shared" si="10"/>
        <v>-1122.3400000000006</v>
      </c>
      <c r="K444" s="175"/>
      <c r="L444" s="95"/>
    </row>
    <row r="445" spans="1:12" s="96" customFormat="1" ht="12.75" customHeight="1">
      <c r="A445" s="76">
        <v>43677</v>
      </c>
      <c r="B445" s="91">
        <v>221007</v>
      </c>
      <c r="C445" s="71">
        <v>321000</v>
      </c>
      <c r="D445" s="72">
        <v>150</v>
      </c>
      <c r="E445" s="72"/>
      <c r="F445" s="740" t="s">
        <v>22</v>
      </c>
      <c r="G445" s="169">
        <v>221</v>
      </c>
      <c r="H445" s="75" t="s">
        <v>985</v>
      </c>
      <c r="I445" s="76">
        <v>43668</v>
      </c>
      <c r="J445" s="170">
        <f t="shared" si="10"/>
        <v>-972.3400000000006</v>
      </c>
      <c r="K445" s="175"/>
      <c r="L445" s="95"/>
    </row>
    <row r="446" spans="1:12" s="96" customFormat="1" ht="12.75" customHeight="1">
      <c r="A446" s="76">
        <v>43677</v>
      </c>
      <c r="B446" s="91">
        <v>221007</v>
      </c>
      <c r="C446" s="71">
        <v>321000</v>
      </c>
      <c r="D446" s="72">
        <v>199.16</v>
      </c>
      <c r="E446" s="72"/>
      <c r="F446" s="740" t="s">
        <v>156</v>
      </c>
      <c r="G446" s="169">
        <v>221</v>
      </c>
      <c r="H446" s="75" t="s">
        <v>988</v>
      </c>
      <c r="I446" s="76">
        <v>43668</v>
      </c>
      <c r="J446" s="170">
        <f t="shared" si="10"/>
        <v>-773.18000000000063</v>
      </c>
      <c r="K446" s="175"/>
      <c r="L446" s="95"/>
    </row>
    <row r="447" spans="1:12" s="96" customFormat="1" ht="12.75" customHeight="1">
      <c r="A447" s="76">
        <v>43677</v>
      </c>
      <c r="B447" s="91">
        <v>221007</v>
      </c>
      <c r="C447" s="71">
        <v>321000</v>
      </c>
      <c r="D447" s="72">
        <v>45</v>
      </c>
      <c r="E447" s="72"/>
      <c r="F447" s="740" t="s">
        <v>701</v>
      </c>
      <c r="G447" s="169">
        <v>221</v>
      </c>
      <c r="H447" s="75" t="s">
        <v>984</v>
      </c>
      <c r="I447" s="67">
        <v>43669</v>
      </c>
      <c r="J447" s="170">
        <f t="shared" si="10"/>
        <v>-728.18000000000063</v>
      </c>
      <c r="K447" s="175"/>
      <c r="L447" s="95"/>
    </row>
    <row r="448" spans="1:12" s="96" customFormat="1" ht="12.75" customHeight="1">
      <c r="A448" s="76">
        <v>43677</v>
      </c>
      <c r="B448" s="91">
        <v>221007</v>
      </c>
      <c r="C448" s="71">
        <v>321000</v>
      </c>
      <c r="D448" s="72">
        <v>30</v>
      </c>
      <c r="E448" s="72"/>
      <c r="F448" s="740" t="s">
        <v>14</v>
      </c>
      <c r="G448" s="169">
        <v>221</v>
      </c>
      <c r="H448" s="284" t="s">
        <v>758</v>
      </c>
      <c r="I448" s="76">
        <v>43670</v>
      </c>
      <c r="J448" s="170">
        <f t="shared" si="10"/>
        <v>-698.18000000000063</v>
      </c>
      <c r="K448" s="175"/>
      <c r="L448" s="95"/>
    </row>
    <row r="449" spans="1:12" s="96" customFormat="1" ht="12.75" customHeight="1">
      <c r="A449" s="76">
        <v>43677</v>
      </c>
      <c r="B449" s="91">
        <v>211007</v>
      </c>
      <c r="C449" s="71">
        <v>321000</v>
      </c>
      <c r="D449" s="79">
        <v>419.58</v>
      </c>
      <c r="E449" s="308"/>
      <c r="F449" s="602" t="s">
        <v>626</v>
      </c>
      <c r="G449" s="169">
        <v>211</v>
      </c>
      <c r="H449" s="75" t="s">
        <v>972</v>
      </c>
      <c r="I449" s="67">
        <v>43647</v>
      </c>
      <c r="J449" s="170">
        <f t="shared" si="10"/>
        <v>-278.60000000000065</v>
      </c>
      <c r="K449" s="175"/>
      <c r="L449" s="95"/>
    </row>
    <row r="450" spans="1:12" s="96" customFormat="1" ht="12.75" customHeight="1">
      <c r="A450" s="76">
        <v>43677</v>
      </c>
      <c r="B450" s="91">
        <v>211007</v>
      </c>
      <c r="C450" s="71">
        <v>321000</v>
      </c>
      <c r="D450" s="79">
        <v>150</v>
      </c>
      <c r="E450" s="63"/>
      <c r="F450" s="739" t="s">
        <v>207</v>
      </c>
      <c r="G450" s="169">
        <v>211</v>
      </c>
      <c r="H450" s="75" t="s">
        <v>986</v>
      </c>
      <c r="I450" s="67">
        <v>43662</v>
      </c>
      <c r="J450" s="170">
        <f t="shared" si="10"/>
        <v>-128.60000000000065</v>
      </c>
      <c r="K450" s="175"/>
      <c r="L450" s="95"/>
    </row>
    <row r="451" spans="1:12" s="96" customFormat="1" ht="12.75" customHeight="1">
      <c r="A451" s="76">
        <v>43708</v>
      </c>
      <c r="B451" s="611">
        <v>192066</v>
      </c>
      <c r="C451" s="608">
        <v>321000</v>
      </c>
      <c r="D451" s="589"/>
      <c r="E451" s="589">
        <v>37</v>
      </c>
      <c r="F451" s="768" t="s">
        <v>21</v>
      </c>
      <c r="G451" s="612">
        <v>518</v>
      </c>
      <c r="H451" s="356" t="s">
        <v>1002</v>
      </c>
      <c r="I451" s="382">
        <v>43695</v>
      </c>
      <c r="J451" s="170">
        <f t="shared" si="10"/>
        <v>-165.60000000000065</v>
      </c>
      <c r="K451" s="175"/>
      <c r="L451" s="95"/>
    </row>
    <row r="452" spans="1:12" s="96" customFormat="1" ht="12.75" customHeight="1">
      <c r="A452" s="76">
        <v>43708</v>
      </c>
      <c r="B452" s="168">
        <v>192067</v>
      </c>
      <c r="C452" s="71">
        <v>321000</v>
      </c>
      <c r="D452" s="72"/>
      <c r="E452" s="72">
        <v>45</v>
      </c>
      <c r="F452" s="740" t="s">
        <v>25</v>
      </c>
      <c r="G452" s="93">
        <v>518</v>
      </c>
      <c r="H452" s="75" t="s">
        <v>1001</v>
      </c>
      <c r="I452" s="76">
        <v>43700</v>
      </c>
      <c r="J452" s="170">
        <f t="shared" si="10"/>
        <v>-210.60000000000065</v>
      </c>
      <c r="K452" s="175"/>
      <c r="L452" s="95"/>
    </row>
    <row r="453" spans="1:12" s="96" customFormat="1" ht="12.75" customHeight="1">
      <c r="A453" s="76">
        <v>43708</v>
      </c>
      <c r="B453" s="168">
        <v>192068</v>
      </c>
      <c r="C453" s="71">
        <v>321000</v>
      </c>
      <c r="D453" s="72"/>
      <c r="E453" s="72">
        <v>13.6</v>
      </c>
      <c r="F453" s="740" t="s">
        <v>27</v>
      </c>
      <c r="G453" s="93">
        <v>379</v>
      </c>
      <c r="H453" s="75" t="s">
        <v>1003</v>
      </c>
      <c r="I453" s="76">
        <v>43713</v>
      </c>
      <c r="J453" s="170">
        <f t="shared" si="10"/>
        <v>-224.20000000000064</v>
      </c>
      <c r="K453" s="175"/>
      <c r="L453" s="95"/>
    </row>
    <row r="454" spans="1:12" s="96" customFormat="1" ht="12.75" customHeight="1">
      <c r="A454" s="76">
        <v>43708</v>
      </c>
      <c r="B454" s="168">
        <v>192069</v>
      </c>
      <c r="C454" s="71">
        <v>321000</v>
      </c>
      <c r="D454" s="72"/>
      <c r="E454" s="72">
        <v>34.5</v>
      </c>
      <c r="F454" s="741" t="s">
        <v>27</v>
      </c>
      <c r="G454" s="93">
        <v>518</v>
      </c>
      <c r="H454" s="75" t="s">
        <v>1004</v>
      </c>
      <c r="I454" s="76">
        <v>43713</v>
      </c>
      <c r="J454" s="170">
        <f t="shared" si="10"/>
        <v>-258.70000000000061</v>
      </c>
      <c r="K454" s="175"/>
      <c r="L454" s="95"/>
    </row>
    <row r="455" spans="1:12" s="96" customFormat="1" ht="12.75" customHeight="1">
      <c r="A455" s="76">
        <v>43708</v>
      </c>
      <c r="B455" s="168">
        <v>192070</v>
      </c>
      <c r="C455" s="71">
        <v>321000</v>
      </c>
      <c r="D455" s="72"/>
      <c r="E455" s="72">
        <v>16.5</v>
      </c>
      <c r="F455" s="741" t="s">
        <v>27</v>
      </c>
      <c r="G455" s="93">
        <v>518</v>
      </c>
      <c r="H455" s="75" t="s">
        <v>1005</v>
      </c>
      <c r="I455" s="76">
        <v>43713</v>
      </c>
      <c r="J455" s="170">
        <f t="shared" si="10"/>
        <v>-275.20000000000061</v>
      </c>
      <c r="K455" s="175"/>
      <c r="L455" s="95"/>
    </row>
    <row r="456" spans="1:12" s="96" customFormat="1" ht="12.75" customHeight="1">
      <c r="A456" s="76">
        <v>43708</v>
      </c>
      <c r="B456" s="168">
        <v>192071</v>
      </c>
      <c r="C456" s="71">
        <v>321000</v>
      </c>
      <c r="D456" s="72"/>
      <c r="E456" s="72">
        <v>178</v>
      </c>
      <c r="F456" s="740" t="s">
        <v>698</v>
      </c>
      <c r="G456" s="93">
        <v>518</v>
      </c>
      <c r="H456" s="75" t="s">
        <v>1007</v>
      </c>
      <c r="I456" s="76">
        <v>43705</v>
      </c>
      <c r="J456" s="170">
        <f t="shared" si="10"/>
        <v>-453.20000000000061</v>
      </c>
      <c r="K456" s="175"/>
      <c r="L456" s="95"/>
    </row>
    <row r="457" spans="1:12" s="96" customFormat="1" ht="12.75" customHeight="1">
      <c r="A457" s="76">
        <v>43708</v>
      </c>
      <c r="B457" s="168">
        <v>192072</v>
      </c>
      <c r="C457" s="71">
        <v>321000</v>
      </c>
      <c r="D457" s="72"/>
      <c r="E457" s="72">
        <v>360</v>
      </c>
      <c r="F457" s="740" t="s">
        <v>66</v>
      </c>
      <c r="G457" s="93">
        <v>518</v>
      </c>
      <c r="H457" s="75" t="s">
        <v>1008</v>
      </c>
      <c r="I457" s="76">
        <v>43722</v>
      </c>
      <c r="J457" s="170">
        <f t="shared" ref="J457:J520" si="11">J456+D457-E457</f>
        <v>-813.20000000000061</v>
      </c>
      <c r="K457" s="175"/>
      <c r="L457" s="95"/>
    </row>
    <row r="458" spans="1:12" s="96" customFormat="1" ht="12.75" customHeight="1">
      <c r="A458" s="76">
        <v>43708</v>
      </c>
      <c r="B458" s="91">
        <v>221008</v>
      </c>
      <c r="C458" s="71">
        <v>321000</v>
      </c>
      <c r="D458" s="72">
        <v>6.5</v>
      </c>
      <c r="E458" s="72"/>
      <c r="F458" s="739" t="s">
        <v>729</v>
      </c>
      <c r="G458" s="169">
        <v>221</v>
      </c>
      <c r="H458" s="75" t="s">
        <v>987</v>
      </c>
      <c r="I458" s="76">
        <v>43678</v>
      </c>
      <c r="J458" s="170">
        <f t="shared" si="11"/>
        <v>-806.70000000000061</v>
      </c>
      <c r="K458" s="175"/>
      <c r="L458" s="95"/>
    </row>
    <row r="459" spans="1:12" s="96" customFormat="1" ht="12.75" customHeight="1">
      <c r="A459" s="76">
        <v>43708</v>
      </c>
      <c r="B459" s="91">
        <v>221008</v>
      </c>
      <c r="C459" s="71">
        <v>321000</v>
      </c>
      <c r="D459" s="72">
        <v>7.1</v>
      </c>
      <c r="E459" s="72"/>
      <c r="F459" s="739" t="s">
        <v>730</v>
      </c>
      <c r="G459" s="169">
        <v>221</v>
      </c>
      <c r="H459" s="75" t="s">
        <v>987</v>
      </c>
      <c r="I459" s="76">
        <v>43678</v>
      </c>
      <c r="J459" s="170">
        <f t="shared" si="11"/>
        <v>-799.60000000000059</v>
      </c>
      <c r="K459" s="175"/>
      <c r="L459" s="95"/>
    </row>
    <row r="460" spans="1:12" s="96" customFormat="1" ht="12.75" customHeight="1">
      <c r="A460" s="76">
        <v>43708</v>
      </c>
      <c r="B460" s="91">
        <v>221008</v>
      </c>
      <c r="C460" s="71">
        <v>321000</v>
      </c>
      <c r="D460" s="72">
        <v>34.5</v>
      </c>
      <c r="E460" s="72"/>
      <c r="F460" s="740" t="s">
        <v>20</v>
      </c>
      <c r="G460" s="169">
        <v>221</v>
      </c>
      <c r="H460" s="75" t="s">
        <v>989</v>
      </c>
      <c r="I460" s="76">
        <v>43678</v>
      </c>
      <c r="J460" s="170">
        <f t="shared" si="11"/>
        <v>-765.10000000000059</v>
      </c>
      <c r="K460" s="175"/>
      <c r="L460" s="95"/>
    </row>
    <row r="461" spans="1:12" s="96" customFormat="1" ht="12.75" customHeight="1">
      <c r="A461" s="76">
        <v>43708</v>
      </c>
      <c r="B461" s="91">
        <v>221008</v>
      </c>
      <c r="C461" s="71">
        <v>321000</v>
      </c>
      <c r="D461" s="72">
        <v>20.5</v>
      </c>
      <c r="E461" s="72"/>
      <c r="F461" s="740" t="s">
        <v>20</v>
      </c>
      <c r="G461" s="169">
        <v>221</v>
      </c>
      <c r="H461" s="75" t="s">
        <v>990</v>
      </c>
      <c r="I461" s="76">
        <v>43678</v>
      </c>
      <c r="J461" s="170">
        <f t="shared" si="11"/>
        <v>-744.60000000000059</v>
      </c>
      <c r="K461" s="175"/>
      <c r="L461" s="95"/>
    </row>
    <row r="462" spans="1:12" s="96" customFormat="1" ht="12.75" customHeight="1">
      <c r="A462" s="76">
        <v>43708</v>
      </c>
      <c r="B462" s="91">
        <v>221008</v>
      </c>
      <c r="C462" s="71">
        <v>321000</v>
      </c>
      <c r="D462" s="72">
        <v>37</v>
      </c>
      <c r="E462" s="72"/>
      <c r="F462" s="740" t="s">
        <v>700</v>
      </c>
      <c r="G462" s="169">
        <v>221</v>
      </c>
      <c r="H462" s="75" t="s">
        <v>1002</v>
      </c>
      <c r="I462" s="76">
        <v>43696</v>
      </c>
      <c r="J462" s="170">
        <f t="shared" si="11"/>
        <v>-707.60000000000059</v>
      </c>
      <c r="K462" s="175"/>
      <c r="L462" s="95"/>
    </row>
    <row r="463" spans="1:12" s="96" customFormat="1" ht="12.75" customHeight="1">
      <c r="A463" s="76">
        <v>43708</v>
      </c>
      <c r="B463" s="91">
        <v>221008</v>
      </c>
      <c r="C463" s="71">
        <v>321000</v>
      </c>
      <c r="D463" s="72">
        <v>45</v>
      </c>
      <c r="E463" s="72"/>
      <c r="F463" s="740" t="s">
        <v>701</v>
      </c>
      <c r="G463" s="169">
        <v>221</v>
      </c>
      <c r="H463" s="75" t="s">
        <v>1001</v>
      </c>
      <c r="I463" s="76">
        <v>43700</v>
      </c>
      <c r="J463" s="170">
        <f t="shared" si="11"/>
        <v>-662.60000000000059</v>
      </c>
      <c r="K463" s="175"/>
      <c r="L463" s="95"/>
    </row>
    <row r="464" spans="1:12" s="96" customFormat="1" ht="12.75" customHeight="1">
      <c r="A464" s="76">
        <v>43738</v>
      </c>
      <c r="B464" s="168" t="s">
        <v>759</v>
      </c>
      <c r="C464" s="71">
        <v>321000</v>
      </c>
      <c r="D464" s="72"/>
      <c r="E464" s="72">
        <v>30</v>
      </c>
      <c r="F464" s="740" t="s">
        <v>14</v>
      </c>
      <c r="G464" s="93">
        <v>518</v>
      </c>
      <c r="H464" s="184" t="s">
        <v>759</v>
      </c>
      <c r="I464" s="76">
        <v>43733</v>
      </c>
      <c r="J464" s="170">
        <f t="shared" si="11"/>
        <v>-692.60000000000059</v>
      </c>
      <c r="K464" s="175"/>
      <c r="L464" s="95"/>
    </row>
    <row r="465" spans="1:12" s="96" customFormat="1" ht="12.75" customHeight="1">
      <c r="A465" s="76">
        <v>43738</v>
      </c>
      <c r="B465" s="168">
        <v>192073</v>
      </c>
      <c r="C465" s="71">
        <v>321000</v>
      </c>
      <c r="D465" s="72"/>
      <c r="E465" s="72">
        <v>36.1</v>
      </c>
      <c r="F465" s="740" t="s">
        <v>21</v>
      </c>
      <c r="G465" s="93">
        <v>518</v>
      </c>
      <c r="H465" s="75" t="s">
        <v>1013</v>
      </c>
      <c r="I465" s="76">
        <v>43726</v>
      </c>
      <c r="J465" s="170">
        <f t="shared" si="11"/>
        <v>-728.70000000000061</v>
      </c>
      <c r="K465" s="175"/>
      <c r="L465" s="95"/>
    </row>
    <row r="466" spans="1:12" s="96" customFormat="1" ht="12.75" customHeight="1">
      <c r="A466" s="76">
        <v>43738</v>
      </c>
      <c r="B466" s="168">
        <v>192074</v>
      </c>
      <c r="C466" s="71">
        <v>321000</v>
      </c>
      <c r="D466" s="72"/>
      <c r="E466" s="72">
        <v>135</v>
      </c>
      <c r="F466" s="740" t="s">
        <v>253</v>
      </c>
      <c r="G466" s="93">
        <v>518</v>
      </c>
      <c r="H466" s="75" t="s">
        <v>1015</v>
      </c>
      <c r="I466" s="76">
        <v>43717</v>
      </c>
      <c r="J466" s="170">
        <f t="shared" si="11"/>
        <v>-863.70000000000061</v>
      </c>
      <c r="K466" s="175"/>
      <c r="L466" s="95"/>
    </row>
    <row r="467" spans="1:12" s="96" customFormat="1" ht="12.75" customHeight="1">
      <c r="A467" s="76">
        <v>43738</v>
      </c>
      <c r="B467" s="168">
        <v>192075</v>
      </c>
      <c r="C467" s="71">
        <v>321000</v>
      </c>
      <c r="D467" s="72"/>
      <c r="E467" s="72">
        <v>83.57</v>
      </c>
      <c r="F467" s="740" t="s">
        <v>254</v>
      </c>
      <c r="G467" s="93">
        <v>518</v>
      </c>
      <c r="H467" s="75" t="s">
        <v>1020</v>
      </c>
      <c r="I467" s="76">
        <v>43718</v>
      </c>
      <c r="J467" s="170">
        <f t="shared" si="11"/>
        <v>-947.27000000000066</v>
      </c>
      <c r="K467" s="175"/>
      <c r="L467" s="95"/>
    </row>
    <row r="468" spans="1:12" s="96" customFormat="1" ht="12.75" customHeight="1">
      <c r="A468" s="76">
        <v>43738</v>
      </c>
      <c r="B468" s="168">
        <v>192076</v>
      </c>
      <c r="C468" s="71">
        <v>321000</v>
      </c>
      <c r="D468" s="72"/>
      <c r="E468" s="72">
        <v>45</v>
      </c>
      <c r="F468" s="740" t="s">
        <v>25</v>
      </c>
      <c r="G468" s="93">
        <v>518</v>
      </c>
      <c r="H468" s="75" t="s">
        <v>1021</v>
      </c>
      <c r="I468" s="76">
        <v>43731</v>
      </c>
      <c r="J468" s="170">
        <f t="shared" si="11"/>
        <v>-992.27000000000066</v>
      </c>
      <c r="K468" s="175"/>
      <c r="L468" s="95"/>
    </row>
    <row r="469" spans="1:12" s="96" customFormat="1" ht="12.75" customHeight="1">
      <c r="A469" s="76">
        <v>43738</v>
      </c>
      <c r="B469" s="168">
        <v>192077</v>
      </c>
      <c r="C469" s="71">
        <v>321000</v>
      </c>
      <c r="D469" s="72"/>
      <c r="E469" s="72">
        <v>27</v>
      </c>
      <c r="F469" s="740" t="s">
        <v>123</v>
      </c>
      <c r="G469" s="93">
        <v>518</v>
      </c>
      <c r="H469" s="75" t="s">
        <v>1023</v>
      </c>
      <c r="I469" s="76">
        <v>43731</v>
      </c>
      <c r="J469" s="170">
        <f t="shared" si="11"/>
        <v>-1019.2700000000007</v>
      </c>
      <c r="K469" s="175"/>
      <c r="L469" s="95"/>
    </row>
    <row r="470" spans="1:12" s="10" customFormat="1" ht="12.75" customHeight="1">
      <c r="A470" s="76">
        <v>43738</v>
      </c>
      <c r="B470" s="168">
        <v>192078</v>
      </c>
      <c r="C470" s="71">
        <v>321000</v>
      </c>
      <c r="D470" s="72"/>
      <c r="E470" s="72">
        <v>54</v>
      </c>
      <c r="F470" s="740" t="s">
        <v>123</v>
      </c>
      <c r="G470" s="93">
        <v>518</v>
      </c>
      <c r="H470" s="75" t="s">
        <v>1024</v>
      </c>
      <c r="I470" s="76">
        <v>43732</v>
      </c>
      <c r="J470" s="170">
        <f t="shared" si="11"/>
        <v>-1073.2700000000007</v>
      </c>
      <c r="K470" s="781"/>
      <c r="L470" s="139"/>
    </row>
    <row r="471" spans="1:12" s="10" customFormat="1" ht="12.75" customHeight="1">
      <c r="A471" s="76">
        <v>43738</v>
      </c>
      <c r="B471" s="168">
        <v>192079</v>
      </c>
      <c r="C471" s="71">
        <v>321000</v>
      </c>
      <c r="D471" s="72"/>
      <c r="E471" s="72">
        <v>231</v>
      </c>
      <c r="F471" s="740" t="s">
        <v>737</v>
      </c>
      <c r="G471" s="93">
        <v>518</v>
      </c>
      <c r="H471" s="75" t="s">
        <v>1026</v>
      </c>
      <c r="I471" s="76">
        <v>43739</v>
      </c>
      <c r="J471" s="170">
        <f t="shared" si="11"/>
        <v>-1304.2700000000007</v>
      </c>
      <c r="K471" s="781"/>
      <c r="L471" s="139"/>
    </row>
    <row r="472" spans="1:12" s="10" customFormat="1" ht="12.75" customHeight="1">
      <c r="A472" s="76">
        <v>43738</v>
      </c>
      <c r="B472" s="168">
        <v>192080</v>
      </c>
      <c r="C472" s="71">
        <v>321000</v>
      </c>
      <c r="D472" s="72"/>
      <c r="E472" s="72">
        <v>42</v>
      </c>
      <c r="F472" s="740" t="s">
        <v>737</v>
      </c>
      <c r="G472" s="93">
        <v>501</v>
      </c>
      <c r="H472" s="75" t="s">
        <v>1028</v>
      </c>
      <c r="I472" s="76">
        <v>43739</v>
      </c>
      <c r="J472" s="170">
        <f t="shared" si="11"/>
        <v>-1346.2700000000007</v>
      </c>
      <c r="K472" s="781"/>
      <c r="L472" s="139"/>
    </row>
    <row r="473" spans="1:12" s="10" customFormat="1" ht="12.75" customHeight="1">
      <c r="A473" s="76">
        <v>43738</v>
      </c>
      <c r="B473" s="168">
        <v>192081</v>
      </c>
      <c r="C473" s="71">
        <v>321000</v>
      </c>
      <c r="D473" s="72"/>
      <c r="E473" s="72">
        <v>13.6</v>
      </c>
      <c r="F473" s="740" t="s">
        <v>27</v>
      </c>
      <c r="G473" s="93">
        <v>379</v>
      </c>
      <c r="H473" s="75" t="s">
        <v>1029</v>
      </c>
      <c r="I473" s="76">
        <v>43744</v>
      </c>
      <c r="J473" s="170">
        <f t="shared" si="11"/>
        <v>-1359.8700000000006</v>
      </c>
      <c r="K473" s="781"/>
      <c r="L473" s="139"/>
    </row>
    <row r="474" spans="1:12" s="10" customFormat="1" ht="12.75" customHeight="1">
      <c r="A474" s="76">
        <v>43738</v>
      </c>
      <c r="B474" s="168">
        <v>192082</v>
      </c>
      <c r="C474" s="71">
        <v>321000</v>
      </c>
      <c r="D474" s="72"/>
      <c r="E474" s="72">
        <v>34.93</v>
      </c>
      <c r="F474" s="741" t="s">
        <v>27</v>
      </c>
      <c r="G474" s="93">
        <v>518</v>
      </c>
      <c r="H474" s="75" t="s">
        <v>1030</v>
      </c>
      <c r="I474" s="76">
        <v>43744</v>
      </c>
      <c r="J474" s="170">
        <f t="shared" si="11"/>
        <v>-1394.8000000000006</v>
      </c>
      <c r="K474" s="781"/>
      <c r="L474" s="139"/>
    </row>
    <row r="475" spans="1:12" s="10" customFormat="1" ht="12.75" customHeight="1">
      <c r="A475" s="76">
        <v>43738</v>
      </c>
      <c r="B475" s="168">
        <v>192083</v>
      </c>
      <c r="C475" s="71">
        <v>321000</v>
      </c>
      <c r="D475" s="72"/>
      <c r="E475" s="72">
        <v>19.97</v>
      </c>
      <c r="F475" s="741" t="s">
        <v>27</v>
      </c>
      <c r="G475" s="93">
        <v>518</v>
      </c>
      <c r="H475" s="75" t="s">
        <v>1031</v>
      </c>
      <c r="I475" s="76">
        <v>43744</v>
      </c>
      <c r="J475" s="170">
        <f t="shared" si="11"/>
        <v>-1414.7700000000007</v>
      </c>
      <c r="K475" s="781"/>
      <c r="L475" s="139"/>
    </row>
    <row r="476" spans="1:12" s="10" customFormat="1" ht="12.75" customHeight="1">
      <c r="A476" s="76">
        <v>43738</v>
      </c>
      <c r="B476" s="168">
        <v>192084</v>
      </c>
      <c r="C476" s="71">
        <v>321000</v>
      </c>
      <c r="D476" s="72"/>
      <c r="E476" s="72">
        <v>28</v>
      </c>
      <c r="F476" s="740" t="s">
        <v>23</v>
      </c>
      <c r="G476" s="93">
        <v>501</v>
      </c>
      <c r="H476" s="75" t="s">
        <v>1032</v>
      </c>
      <c r="I476" s="76">
        <v>43731</v>
      </c>
      <c r="J476" s="170">
        <f t="shared" si="11"/>
        <v>-1442.7700000000007</v>
      </c>
      <c r="K476" s="781"/>
      <c r="L476" s="139"/>
    </row>
    <row r="477" spans="1:12" s="10" customFormat="1" ht="12.75" customHeight="1">
      <c r="A477" s="76">
        <v>43738</v>
      </c>
      <c r="B477" s="168">
        <v>192085</v>
      </c>
      <c r="C477" s="71">
        <v>321000</v>
      </c>
      <c r="D477" s="72"/>
      <c r="E477" s="72">
        <v>1096</v>
      </c>
      <c r="F477" s="740" t="s">
        <v>126</v>
      </c>
      <c r="G477" s="93">
        <v>518</v>
      </c>
      <c r="H477" s="75" t="s">
        <v>1034</v>
      </c>
      <c r="I477" s="76">
        <v>43745</v>
      </c>
      <c r="J477" s="170">
        <f t="shared" si="11"/>
        <v>-2538.7700000000004</v>
      </c>
      <c r="K477" s="781"/>
      <c r="L477" s="139"/>
    </row>
    <row r="478" spans="1:12" s="10" customFormat="1" ht="12.75" customHeight="1">
      <c r="A478" s="76">
        <v>43738</v>
      </c>
      <c r="B478" s="91">
        <v>221009</v>
      </c>
      <c r="C478" s="71">
        <v>321000</v>
      </c>
      <c r="D478" s="72">
        <v>6.5</v>
      </c>
      <c r="E478" s="72"/>
      <c r="F478" s="739" t="s">
        <v>734</v>
      </c>
      <c r="G478" s="169">
        <v>221</v>
      </c>
      <c r="H478" s="75" t="s">
        <v>1003</v>
      </c>
      <c r="I478" s="76">
        <v>43711</v>
      </c>
      <c r="J478" s="170">
        <f t="shared" si="11"/>
        <v>-2532.2700000000004</v>
      </c>
      <c r="K478" s="781"/>
      <c r="L478" s="139"/>
    </row>
    <row r="479" spans="1:12" s="10" customFormat="1" ht="12.75" customHeight="1">
      <c r="A479" s="76">
        <v>43738</v>
      </c>
      <c r="B479" s="91">
        <v>221009</v>
      </c>
      <c r="C479" s="71">
        <v>321000</v>
      </c>
      <c r="D479" s="72">
        <v>7.1</v>
      </c>
      <c r="E479" s="72"/>
      <c r="F479" s="739" t="s">
        <v>735</v>
      </c>
      <c r="G479" s="169">
        <v>221</v>
      </c>
      <c r="H479" s="75" t="s">
        <v>1003</v>
      </c>
      <c r="I479" s="76">
        <v>43711</v>
      </c>
      <c r="J479" s="170">
        <f t="shared" si="11"/>
        <v>-2525.1700000000005</v>
      </c>
      <c r="K479" s="781"/>
      <c r="L479" s="139"/>
    </row>
    <row r="480" spans="1:12" s="10" customFormat="1" ht="12.75" customHeight="1">
      <c r="A480" s="76">
        <v>43738</v>
      </c>
      <c r="B480" s="91">
        <v>221009</v>
      </c>
      <c r="C480" s="71">
        <v>321000</v>
      </c>
      <c r="D480" s="72">
        <v>34.5</v>
      </c>
      <c r="E480" s="72"/>
      <c r="F480" s="740" t="s">
        <v>20</v>
      </c>
      <c r="G480" s="169">
        <v>221</v>
      </c>
      <c r="H480" s="75" t="s">
        <v>1004</v>
      </c>
      <c r="I480" s="76">
        <v>43711</v>
      </c>
      <c r="J480" s="170">
        <f t="shared" si="11"/>
        <v>-2490.6700000000005</v>
      </c>
      <c r="K480" s="781"/>
      <c r="L480" s="139"/>
    </row>
    <row r="481" spans="1:12" s="10" customFormat="1" ht="12.75" customHeight="1">
      <c r="A481" s="76">
        <v>43738</v>
      </c>
      <c r="B481" s="91">
        <v>221009</v>
      </c>
      <c r="C481" s="71">
        <v>321000</v>
      </c>
      <c r="D481" s="72">
        <v>16.5</v>
      </c>
      <c r="E481" s="72"/>
      <c r="F481" s="740" t="s">
        <v>20</v>
      </c>
      <c r="G481" s="169">
        <v>221</v>
      </c>
      <c r="H481" s="75" t="s">
        <v>1005</v>
      </c>
      <c r="I481" s="76">
        <v>43711</v>
      </c>
      <c r="J481" s="170">
        <f t="shared" si="11"/>
        <v>-2474.1700000000005</v>
      </c>
      <c r="K481" s="781"/>
      <c r="L481" s="139"/>
    </row>
    <row r="482" spans="1:12" s="10" customFormat="1" ht="12.75" customHeight="1">
      <c r="A482" s="76">
        <v>43738</v>
      </c>
      <c r="B482" s="91">
        <v>221009</v>
      </c>
      <c r="C482" s="71">
        <v>321000</v>
      </c>
      <c r="D482" s="72">
        <v>83.57</v>
      </c>
      <c r="E482" s="72"/>
      <c r="F482" s="739" t="s">
        <v>254</v>
      </c>
      <c r="G482" s="169">
        <v>221</v>
      </c>
      <c r="H482" s="75" t="s">
        <v>1020</v>
      </c>
      <c r="I482" s="76">
        <v>43711</v>
      </c>
      <c r="J482" s="170">
        <f t="shared" si="11"/>
        <v>-2390.6000000000004</v>
      </c>
      <c r="K482" s="781"/>
      <c r="L482" s="139"/>
    </row>
    <row r="483" spans="1:12" s="10" customFormat="1" ht="12.75" customHeight="1">
      <c r="A483" s="76">
        <v>43738</v>
      </c>
      <c r="B483" s="91">
        <v>221009</v>
      </c>
      <c r="C483" s="71">
        <v>321000</v>
      </c>
      <c r="D483" s="72">
        <v>360</v>
      </c>
      <c r="E483" s="72"/>
      <c r="F483" s="739" t="s">
        <v>66</v>
      </c>
      <c r="G483" s="169">
        <v>221</v>
      </c>
      <c r="H483" s="75" t="s">
        <v>1008</v>
      </c>
      <c r="I483" s="76">
        <v>43711</v>
      </c>
      <c r="J483" s="170">
        <f t="shared" si="11"/>
        <v>-2030.6000000000004</v>
      </c>
      <c r="K483" s="781"/>
      <c r="L483" s="139"/>
    </row>
    <row r="484" spans="1:12" s="10" customFormat="1" ht="12.75" customHeight="1">
      <c r="A484" s="76">
        <v>43738</v>
      </c>
      <c r="B484" s="91">
        <v>221009</v>
      </c>
      <c r="C484" s="71">
        <v>321000</v>
      </c>
      <c r="D484" s="72">
        <v>135</v>
      </c>
      <c r="E484" s="72"/>
      <c r="F484" s="740" t="s">
        <v>253</v>
      </c>
      <c r="G484" s="169">
        <v>221</v>
      </c>
      <c r="H484" s="75" t="s">
        <v>1015</v>
      </c>
      <c r="I484" s="76">
        <v>43721</v>
      </c>
      <c r="J484" s="170">
        <f t="shared" si="11"/>
        <v>-1895.6000000000004</v>
      </c>
      <c r="K484" s="781"/>
      <c r="L484" s="139"/>
    </row>
    <row r="485" spans="1:12" s="10" customFormat="1" ht="12.75" customHeight="1">
      <c r="A485" s="76">
        <v>43738</v>
      </c>
      <c r="B485" s="91">
        <v>221009</v>
      </c>
      <c r="C485" s="71">
        <v>321000</v>
      </c>
      <c r="D485" s="72">
        <v>36.1</v>
      </c>
      <c r="E485" s="72"/>
      <c r="F485" s="740" t="s">
        <v>700</v>
      </c>
      <c r="G485" s="169">
        <v>221</v>
      </c>
      <c r="H485" s="75" t="s">
        <v>1013</v>
      </c>
      <c r="I485" s="76">
        <v>43726</v>
      </c>
      <c r="J485" s="170">
        <f t="shared" si="11"/>
        <v>-1859.5000000000005</v>
      </c>
      <c r="K485" s="781"/>
      <c r="L485" s="139"/>
    </row>
    <row r="486" spans="1:12" s="10" customFormat="1" ht="12.75" customHeight="1">
      <c r="A486" s="76">
        <v>43738</v>
      </c>
      <c r="B486" s="91">
        <v>221009</v>
      </c>
      <c r="C486" s="71">
        <v>321000</v>
      </c>
      <c r="D486" s="72">
        <v>30</v>
      </c>
      <c r="E486" s="72"/>
      <c r="F486" s="740" t="s">
        <v>14</v>
      </c>
      <c r="G486" s="169">
        <v>221</v>
      </c>
      <c r="H486" s="609" t="s">
        <v>759</v>
      </c>
      <c r="I486" s="76">
        <v>43731</v>
      </c>
      <c r="J486" s="170">
        <f t="shared" si="11"/>
        <v>-1829.5000000000005</v>
      </c>
      <c r="K486" s="781"/>
      <c r="L486" s="139"/>
    </row>
    <row r="487" spans="1:12" s="10" customFormat="1" ht="12.75" customHeight="1">
      <c r="A487" s="76">
        <v>43738</v>
      </c>
      <c r="B487" s="91">
        <v>221009</v>
      </c>
      <c r="C487" s="71">
        <v>321000</v>
      </c>
      <c r="D487" s="72">
        <v>45</v>
      </c>
      <c r="E487" s="72"/>
      <c r="F487" s="740" t="s">
        <v>701</v>
      </c>
      <c r="G487" s="169">
        <v>221</v>
      </c>
      <c r="H487" s="75" t="s">
        <v>1021</v>
      </c>
      <c r="I487" s="76">
        <v>43731</v>
      </c>
      <c r="J487" s="170">
        <f t="shared" si="11"/>
        <v>-1784.5000000000005</v>
      </c>
      <c r="K487" s="781"/>
      <c r="L487" s="139"/>
    </row>
    <row r="488" spans="1:12" s="10" customFormat="1" ht="12.75" customHeight="1">
      <c r="A488" s="76">
        <v>43738</v>
      </c>
      <c r="B488" s="91">
        <v>221009</v>
      </c>
      <c r="C488" s="71">
        <v>321000</v>
      </c>
      <c r="D488" s="72">
        <v>42</v>
      </c>
      <c r="E488" s="72"/>
      <c r="F488" s="739" t="s">
        <v>737</v>
      </c>
      <c r="G488" s="169">
        <v>221</v>
      </c>
      <c r="H488" s="75" t="s">
        <v>1028</v>
      </c>
      <c r="I488" s="76">
        <v>43738</v>
      </c>
      <c r="J488" s="170">
        <f t="shared" si="11"/>
        <v>-1742.5000000000005</v>
      </c>
      <c r="K488" s="781"/>
      <c r="L488" s="139"/>
    </row>
    <row r="489" spans="1:12" s="10" customFormat="1" ht="12.75" customHeight="1">
      <c r="A489" s="76">
        <v>43738</v>
      </c>
      <c r="B489" s="91">
        <v>221009</v>
      </c>
      <c r="C489" s="71">
        <v>321000</v>
      </c>
      <c r="D489" s="72">
        <v>231</v>
      </c>
      <c r="E489" s="72"/>
      <c r="F489" s="739" t="s">
        <v>737</v>
      </c>
      <c r="G489" s="169">
        <v>221</v>
      </c>
      <c r="H489" s="75" t="s">
        <v>1026</v>
      </c>
      <c r="I489" s="76">
        <v>43738</v>
      </c>
      <c r="J489" s="170">
        <f t="shared" si="11"/>
        <v>-1511.5000000000005</v>
      </c>
      <c r="K489" s="781"/>
      <c r="L489" s="139"/>
    </row>
    <row r="490" spans="1:12" s="10" customFormat="1" ht="12.75" customHeight="1">
      <c r="A490" s="76">
        <v>43738</v>
      </c>
      <c r="B490" s="91">
        <v>221009</v>
      </c>
      <c r="C490" s="71">
        <v>321000</v>
      </c>
      <c r="D490" s="72">
        <v>1096</v>
      </c>
      <c r="E490" s="72"/>
      <c r="F490" s="739" t="s">
        <v>126</v>
      </c>
      <c r="G490" s="169">
        <v>211</v>
      </c>
      <c r="H490" s="75" t="s">
        <v>1034</v>
      </c>
      <c r="I490" s="76">
        <v>43738</v>
      </c>
      <c r="J490" s="170">
        <f t="shared" si="11"/>
        <v>-415.50000000000045</v>
      </c>
      <c r="K490" s="781"/>
      <c r="L490" s="139"/>
    </row>
    <row r="491" spans="1:12" s="10" customFormat="1" ht="12.75" customHeight="1">
      <c r="A491" s="76">
        <v>43738</v>
      </c>
      <c r="B491" s="91">
        <v>211009</v>
      </c>
      <c r="C491" s="71">
        <v>321000</v>
      </c>
      <c r="D491" s="79">
        <v>27</v>
      </c>
      <c r="E491" s="308"/>
      <c r="F491" s="739" t="s">
        <v>625</v>
      </c>
      <c r="G491" s="169">
        <v>211</v>
      </c>
      <c r="H491" s="75" t="s">
        <v>1023</v>
      </c>
      <c r="I491" s="67">
        <v>43717</v>
      </c>
      <c r="J491" s="170">
        <f t="shared" si="11"/>
        <v>-388.50000000000045</v>
      </c>
      <c r="K491" s="781"/>
      <c r="L491" s="139"/>
    </row>
    <row r="492" spans="1:12" s="10" customFormat="1" ht="12.75" customHeight="1">
      <c r="A492" s="76">
        <v>43738</v>
      </c>
      <c r="B492" s="91">
        <v>211009</v>
      </c>
      <c r="C492" s="71">
        <v>321000</v>
      </c>
      <c r="D492" s="79">
        <v>54</v>
      </c>
      <c r="E492" s="308"/>
      <c r="F492" s="739" t="s">
        <v>625</v>
      </c>
      <c r="G492" s="169">
        <v>211</v>
      </c>
      <c r="H492" s="75" t="s">
        <v>1024</v>
      </c>
      <c r="I492" s="67">
        <v>43718</v>
      </c>
      <c r="J492" s="170">
        <f t="shared" si="11"/>
        <v>-334.50000000000045</v>
      </c>
      <c r="K492" s="781"/>
      <c r="L492" s="139"/>
    </row>
    <row r="493" spans="1:12" s="10" customFormat="1" ht="12.75" customHeight="1">
      <c r="A493" s="76">
        <v>43738</v>
      </c>
      <c r="B493" s="91">
        <v>211009</v>
      </c>
      <c r="C493" s="71">
        <v>321000</v>
      </c>
      <c r="D493" s="79">
        <v>28</v>
      </c>
      <c r="E493" s="72"/>
      <c r="F493" s="739" t="s">
        <v>23</v>
      </c>
      <c r="G493" s="169">
        <v>211</v>
      </c>
      <c r="H493" s="75" t="s">
        <v>1032</v>
      </c>
      <c r="I493" s="67">
        <v>43732</v>
      </c>
      <c r="J493" s="170">
        <f t="shared" si="11"/>
        <v>-306.50000000000045</v>
      </c>
      <c r="K493" s="781"/>
      <c r="L493" s="139"/>
    </row>
    <row r="494" spans="1:12" s="10" customFormat="1" ht="12.75" customHeight="1">
      <c r="A494" s="76">
        <v>43769</v>
      </c>
      <c r="B494" s="168" t="s">
        <v>760</v>
      </c>
      <c r="C494" s="71">
        <v>321000</v>
      </c>
      <c r="D494" s="72"/>
      <c r="E494" s="72">
        <v>30</v>
      </c>
      <c r="F494" s="740" t="s">
        <v>14</v>
      </c>
      <c r="G494" s="93">
        <v>518</v>
      </c>
      <c r="H494" s="184" t="s">
        <v>760</v>
      </c>
      <c r="I494" s="76">
        <v>43763</v>
      </c>
      <c r="J494" s="170">
        <f t="shared" si="11"/>
        <v>-336.50000000000045</v>
      </c>
      <c r="K494" s="781"/>
      <c r="L494" s="139"/>
    </row>
    <row r="495" spans="1:12" s="10" customFormat="1" ht="12.75" customHeight="1">
      <c r="A495" s="76">
        <v>43769</v>
      </c>
      <c r="B495" s="168">
        <v>192086</v>
      </c>
      <c r="C495" s="71">
        <v>321000</v>
      </c>
      <c r="D495" s="72"/>
      <c r="E495" s="72">
        <v>36.6</v>
      </c>
      <c r="F495" s="740" t="s">
        <v>21</v>
      </c>
      <c r="G495" s="93">
        <v>518</v>
      </c>
      <c r="H495" s="75" t="s">
        <v>1036</v>
      </c>
      <c r="I495" s="76">
        <v>43756</v>
      </c>
      <c r="J495" s="170">
        <f t="shared" si="11"/>
        <v>-373.10000000000048</v>
      </c>
      <c r="K495" s="781"/>
      <c r="L495" s="139"/>
    </row>
    <row r="496" spans="1:12" s="10" customFormat="1" ht="12.75" customHeight="1">
      <c r="A496" s="76">
        <v>43769</v>
      </c>
      <c r="B496" s="168">
        <v>192087</v>
      </c>
      <c r="C496" s="71">
        <v>321000</v>
      </c>
      <c r="D496" s="72"/>
      <c r="E496" s="72">
        <v>45</v>
      </c>
      <c r="F496" s="740" t="s">
        <v>25</v>
      </c>
      <c r="G496" s="93">
        <v>518</v>
      </c>
      <c r="H496" s="75" t="s">
        <v>1038</v>
      </c>
      <c r="I496" s="76">
        <v>43761</v>
      </c>
      <c r="J496" s="170">
        <f t="shared" si="11"/>
        <v>-418.10000000000048</v>
      </c>
      <c r="K496" s="781"/>
      <c r="L496" s="139"/>
    </row>
    <row r="497" spans="1:12" s="10" customFormat="1" ht="12.75" customHeight="1">
      <c r="A497" s="76">
        <v>43769</v>
      </c>
      <c r="B497" s="168">
        <v>192088</v>
      </c>
      <c r="C497" s="71">
        <v>321000</v>
      </c>
      <c r="D497" s="72"/>
      <c r="E497" s="72">
        <v>77.599999999999994</v>
      </c>
      <c r="F497" s="740" t="s">
        <v>274</v>
      </c>
      <c r="G497" s="93">
        <v>518</v>
      </c>
      <c r="H497" s="75" t="s">
        <v>1039</v>
      </c>
      <c r="I497" s="76">
        <v>43758</v>
      </c>
      <c r="J497" s="170">
        <f t="shared" si="11"/>
        <v>-495.7000000000005</v>
      </c>
      <c r="K497" s="781"/>
      <c r="L497" s="139"/>
    </row>
    <row r="498" spans="1:12" s="10" customFormat="1" ht="12.75" customHeight="1">
      <c r="A498" s="76">
        <v>43769</v>
      </c>
      <c r="B498" s="168">
        <v>192089</v>
      </c>
      <c r="C498" s="71">
        <v>321000</v>
      </c>
      <c r="D498" s="72"/>
      <c r="E498" s="72">
        <v>150</v>
      </c>
      <c r="F498" s="740" t="s">
        <v>22</v>
      </c>
      <c r="G498" s="169">
        <v>314</v>
      </c>
      <c r="H498" s="75" t="s">
        <v>1040</v>
      </c>
      <c r="I498" s="76">
        <v>43760</v>
      </c>
      <c r="J498" s="170">
        <f t="shared" si="11"/>
        <v>-645.7000000000005</v>
      </c>
      <c r="K498" s="781"/>
      <c r="L498" s="139"/>
    </row>
    <row r="499" spans="1:12" s="10" customFormat="1" ht="12.75" customHeight="1">
      <c r="A499" s="76">
        <v>43769</v>
      </c>
      <c r="B499" s="168">
        <v>192090</v>
      </c>
      <c r="C499" s="71">
        <v>321000</v>
      </c>
      <c r="D499" s="72"/>
      <c r="E499" s="72">
        <v>13.6</v>
      </c>
      <c r="F499" s="740" t="s">
        <v>27</v>
      </c>
      <c r="G499" s="93">
        <v>379</v>
      </c>
      <c r="H499" s="75" t="s">
        <v>1041</v>
      </c>
      <c r="I499" s="76">
        <v>43774</v>
      </c>
      <c r="J499" s="170">
        <f t="shared" si="11"/>
        <v>-659.30000000000052</v>
      </c>
      <c r="K499" s="781"/>
      <c r="L499" s="139"/>
    </row>
    <row r="500" spans="1:12" s="10" customFormat="1" ht="12.75" customHeight="1">
      <c r="A500" s="76">
        <v>43769</v>
      </c>
      <c r="B500" s="168">
        <v>192092</v>
      </c>
      <c r="C500" s="71">
        <v>321000</v>
      </c>
      <c r="D500" s="72"/>
      <c r="E500" s="72">
        <v>34.5</v>
      </c>
      <c r="F500" s="741" t="s">
        <v>27</v>
      </c>
      <c r="G500" s="93">
        <v>518</v>
      </c>
      <c r="H500" s="75" t="s">
        <v>1047</v>
      </c>
      <c r="I500" s="76">
        <v>43774</v>
      </c>
      <c r="J500" s="170">
        <f t="shared" si="11"/>
        <v>-693.80000000000052</v>
      </c>
      <c r="K500" s="781"/>
      <c r="L500" s="139"/>
    </row>
    <row r="501" spans="1:12" s="10" customFormat="1" ht="12.75" customHeight="1">
      <c r="A501" s="76">
        <v>43769</v>
      </c>
      <c r="B501" s="168">
        <v>192093</v>
      </c>
      <c r="C501" s="71">
        <v>321000</v>
      </c>
      <c r="D501" s="72"/>
      <c r="E501" s="72">
        <v>16.5</v>
      </c>
      <c r="F501" s="741" t="s">
        <v>27</v>
      </c>
      <c r="G501" s="93">
        <v>518</v>
      </c>
      <c r="H501" s="75" t="s">
        <v>1048</v>
      </c>
      <c r="I501" s="76">
        <v>43774</v>
      </c>
      <c r="J501" s="170">
        <f t="shared" si="11"/>
        <v>-710.30000000000052</v>
      </c>
      <c r="K501" s="781"/>
      <c r="L501" s="139"/>
    </row>
    <row r="502" spans="1:12" s="10" customFormat="1" ht="12.75" customHeight="1">
      <c r="A502" s="76">
        <v>43769</v>
      </c>
      <c r="B502" s="168">
        <v>192094</v>
      </c>
      <c r="C502" s="71">
        <v>321000</v>
      </c>
      <c r="D502" s="72"/>
      <c r="E502" s="72">
        <v>1400</v>
      </c>
      <c r="F502" s="740" t="s">
        <v>741</v>
      </c>
      <c r="G502" s="93">
        <v>518</v>
      </c>
      <c r="H502" s="75" t="s">
        <v>1050</v>
      </c>
      <c r="I502" s="76">
        <v>43776</v>
      </c>
      <c r="J502" s="170">
        <f t="shared" si="11"/>
        <v>-2110.3000000000006</v>
      </c>
      <c r="K502" s="781"/>
      <c r="L502" s="139"/>
    </row>
    <row r="503" spans="1:12" s="10" customFormat="1" ht="12.75" customHeight="1">
      <c r="A503" s="76">
        <v>43769</v>
      </c>
      <c r="B503" s="91">
        <v>221010</v>
      </c>
      <c r="C503" s="71">
        <v>321000</v>
      </c>
      <c r="D503" s="72">
        <v>6.5</v>
      </c>
      <c r="E503" s="72"/>
      <c r="F503" s="739" t="s">
        <v>738</v>
      </c>
      <c r="G503" s="169">
        <v>221</v>
      </c>
      <c r="H503" s="75" t="s">
        <v>1029</v>
      </c>
      <c r="I503" s="76">
        <v>43741</v>
      </c>
      <c r="J503" s="170">
        <f t="shared" si="11"/>
        <v>-2103.8000000000006</v>
      </c>
      <c r="K503" s="781"/>
      <c r="L503" s="139"/>
    </row>
    <row r="504" spans="1:12" s="10" customFormat="1" ht="12.75" customHeight="1">
      <c r="A504" s="76">
        <v>43769</v>
      </c>
      <c r="B504" s="91">
        <v>221010</v>
      </c>
      <c r="C504" s="71">
        <v>321000</v>
      </c>
      <c r="D504" s="72">
        <v>7.1</v>
      </c>
      <c r="E504" s="72"/>
      <c r="F504" s="739" t="s">
        <v>739</v>
      </c>
      <c r="G504" s="169">
        <v>221</v>
      </c>
      <c r="H504" s="75" t="s">
        <v>1029</v>
      </c>
      <c r="I504" s="76">
        <v>43741</v>
      </c>
      <c r="J504" s="170">
        <f t="shared" si="11"/>
        <v>-2096.7000000000007</v>
      </c>
      <c r="K504" s="781"/>
      <c r="L504" s="139"/>
    </row>
    <row r="505" spans="1:12" s="10" customFormat="1" ht="12.75" customHeight="1">
      <c r="A505" s="76">
        <v>43769</v>
      </c>
      <c r="B505" s="91">
        <v>221010</v>
      </c>
      <c r="C505" s="71">
        <v>321000</v>
      </c>
      <c r="D505" s="72">
        <v>34.93</v>
      </c>
      <c r="E505" s="72"/>
      <c r="F505" s="740" t="s">
        <v>20</v>
      </c>
      <c r="G505" s="169">
        <v>221</v>
      </c>
      <c r="H505" s="75" t="s">
        <v>1030</v>
      </c>
      <c r="I505" s="76">
        <v>43741</v>
      </c>
      <c r="J505" s="170">
        <f t="shared" si="11"/>
        <v>-2061.7700000000009</v>
      </c>
      <c r="K505" s="781"/>
      <c r="L505" s="139"/>
    </row>
    <row r="506" spans="1:12" s="10" customFormat="1" ht="12.75" customHeight="1">
      <c r="A506" s="76">
        <v>43769</v>
      </c>
      <c r="B506" s="91">
        <v>221010</v>
      </c>
      <c r="C506" s="71">
        <v>321000</v>
      </c>
      <c r="D506" s="72">
        <v>19.97</v>
      </c>
      <c r="E506" s="72"/>
      <c r="F506" s="740" t="s">
        <v>20</v>
      </c>
      <c r="G506" s="169">
        <v>221</v>
      </c>
      <c r="H506" s="75" t="s">
        <v>1031</v>
      </c>
      <c r="I506" s="76">
        <v>43741</v>
      </c>
      <c r="J506" s="170">
        <f t="shared" si="11"/>
        <v>-2041.8000000000009</v>
      </c>
      <c r="K506" s="781"/>
      <c r="L506" s="139"/>
    </row>
    <row r="507" spans="1:12" s="10" customFormat="1" ht="12.75" customHeight="1">
      <c r="A507" s="76">
        <v>43769</v>
      </c>
      <c r="B507" s="91">
        <v>221010</v>
      </c>
      <c r="C507" s="71">
        <v>321000</v>
      </c>
      <c r="D507" s="72">
        <v>36.6</v>
      </c>
      <c r="E507" s="72"/>
      <c r="F507" s="740" t="s">
        <v>700</v>
      </c>
      <c r="G507" s="169">
        <v>221</v>
      </c>
      <c r="H507" s="75" t="s">
        <v>1036</v>
      </c>
      <c r="I507" s="76">
        <v>43756</v>
      </c>
      <c r="J507" s="170">
        <f t="shared" si="11"/>
        <v>-2005.200000000001</v>
      </c>
      <c r="K507" s="781"/>
      <c r="L507" s="139"/>
    </row>
    <row r="508" spans="1:12" s="10" customFormat="1" ht="12.75" customHeight="1">
      <c r="A508" s="76">
        <v>43769</v>
      </c>
      <c r="B508" s="91">
        <v>221010</v>
      </c>
      <c r="C508" s="71">
        <v>321000</v>
      </c>
      <c r="D508" s="72">
        <v>77.599999999999994</v>
      </c>
      <c r="E508" s="72"/>
      <c r="F508" s="740" t="s">
        <v>274</v>
      </c>
      <c r="G508" s="169">
        <v>221</v>
      </c>
      <c r="H508" s="75" t="s">
        <v>1039</v>
      </c>
      <c r="I508" s="76">
        <v>43759</v>
      </c>
      <c r="J508" s="170">
        <f t="shared" si="11"/>
        <v>-1927.600000000001</v>
      </c>
      <c r="K508" s="781"/>
      <c r="L508" s="139"/>
    </row>
    <row r="509" spans="1:12" s="10" customFormat="1" ht="12.75" customHeight="1">
      <c r="A509" s="76">
        <v>43769</v>
      </c>
      <c r="B509" s="91">
        <v>221010</v>
      </c>
      <c r="C509" s="71">
        <v>321000</v>
      </c>
      <c r="D509" s="72">
        <v>150</v>
      </c>
      <c r="E509" s="72"/>
      <c r="F509" s="740" t="s">
        <v>1166</v>
      </c>
      <c r="G509" s="169">
        <v>221</v>
      </c>
      <c r="H509" s="75" t="s">
        <v>1040</v>
      </c>
      <c r="I509" s="76">
        <v>43759</v>
      </c>
      <c r="J509" s="170">
        <f t="shared" si="11"/>
        <v>-1777.600000000001</v>
      </c>
      <c r="K509" s="781"/>
      <c r="L509" s="139"/>
    </row>
    <row r="510" spans="1:12" s="10" customFormat="1" ht="12.75" customHeight="1">
      <c r="A510" s="76">
        <v>43769</v>
      </c>
      <c r="B510" s="91">
        <v>221010</v>
      </c>
      <c r="C510" s="71">
        <v>321000</v>
      </c>
      <c r="D510" s="72">
        <v>45</v>
      </c>
      <c r="E510" s="72"/>
      <c r="F510" s="740" t="s">
        <v>701</v>
      </c>
      <c r="G510" s="169">
        <v>221</v>
      </c>
      <c r="H510" s="75" t="s">
        <v>1038</v>
      </c>
      <c r="I510" s="76">
        <v>43761</v>
      </c>
      <c r="J510" s="170">
        <f t="shared" si="11"/>
        <v>-1732.600000000001</v>
      </c>
      <c r="K510" s="781"/>
      <c r="L510" s="139"/>
    </row>
    <row r="511" spans="1:12" s="10" customFormat="1" ht="12.75" customHeight="1">
      <c r="A511" s="76">
        <v>43769</v>
      </c>
      <c r="B511" s="91">
        <v>221010</v>
      </c>
      <c r="C511" s="71">
        <v>321000</v>
      </c>
      <c r="D511" s="72">
        <v>30</v>
      </c>
      <c r="E511" s="72"/>
      <c r="F511" s="740" t="s">
        <v>14</v>
      </c>
      <c r="G511" s="169">
        <v>221</v>
      </c>
      <c r="H511" s="75" t="s">
        <v>1074</v>
      </c>
      <c r="I511" s="76">
        <v>43763</v>
      </c>
      <c r="J511" s="170">
        <f t="shared" si="11"/>
        <v>-1702.600000000001</v>
      </c>
      <c r="K511" s="781"/>
      <c r="L511" s="139"/>
    </row>
    <row r="512" spans="1:12" s="10" customFormat="1" ht="12.75" customHeight="1">
      <c r="A512" s="76">
        <v>43769</v>
      </c>
      <c r="B512" s="91">
        <v>221010</v>
      </c>
      <c r="C512" s="71">
        <v>321000</v>
      </c>
      <c r="D512" s="72">
        <v>1400</v>
      </c>
      <c r="E512" s="72"/>
      <c r="F512" s="740" t="s">
        <v>741</v>
      </c>
      <c r="G512" s="169">
        <v>221</v>
      </c>
      <c r="H512" s="75" t="s">
        <v>1050</v>
      </c>
      <c r="I512" s="76">
        <v>43763</v>
      </c>
      <c r="J512" s="170">
        <f t="shared" si="11"/>
        <v>-302.60000000000105</v>
      </c>
      <c r="K512" s="781"/>
      <c r="L512" s="139"/>
    </row>
    <row r="513" spans="1:16" s="10" customFormat="1" ht="12.75" customHeight="1">
      <c r="A513" s="76">
        <v>43769</v>
      </c>
      <c r="B513" s="91">
        <v>221010</v>
      </c>
      <c r="C513" s="71">
        <v>321000</v>
      </c>
      <c r="D513" s="72">
        <v>6.5</v>
      </c>
      <c r="E513" s="72"/>
      <c r="F513" s="739" t="s">
        <v>742</v>
      </c>
      <c r="G513" s="169">
        <v>221</v>
      </c>
      <c r="H513" s="75" t="s">
        <v>1041</v>
      </c>
      <c r="I513" s="76">
        <v>43769</v>
      </c>
      <c r="J513" s="170">
        <f t="shared" si="11"/>
        <v>-296.10000000000105</v>
      </c>
      <c r="K513" s="781"/>
      <c r="L513" s="139"/>
    </row>
    <row r="514" spans="1:16" s="10" customFormat="1" ht="12.75" customHeight="1">
      <c r="A514" s="76">
        <v>43769</v>
      </c>
      <c r="B514" s="91">
        <v>221010</v>
      </c>
      <c r="C514" s="71">
        <v>321000</v>
      </c>
      <c r="D514" s="72">
        <v>7.1</v>
      </c>
      <c r="E514" s="72"/>
      <c r="F514" s="739" t="s">
        <v>743</v>
      </c>
      <c r="G514" s="169">
        <v>221</v>
      </c>
      <c r="H514" s="75" t="s">
        <v>1041</v>
      </c>
      <c r="I514" s="76">
        <v>43769</v>
      </c>
      <c r="J514" s="170">
        <f t="shared" si="11"/>
        <v>-289.00000000000102</v>
      </c>
      <c r="K514" s="781"/>
      <c r="L514" s="139"/>
    </row>
    <row r="515" spans="1:16" s="10" customFormat="1" ht="12.75" customHeight="1">
      <c r="A515" s="76">
        <v>43769</v>
      </c>
      <c r="B515" s="91">
        <v>221010</v>
      </c>
      <c r="C515" s="71">
        <v>321000</v>
      </c>
      <c r="D515" s="72">
        <v>34.5</v>
      </c>
      <c r="E515" s="72"/>
      <c r="F515" s="740" t="s">
        <v>20</v>
      </c>
      <c r="G515" s="169">
        <v>221</v>
      </c>
      <c r="H515" s="75" t="s">
        <v>1047</v>
      </c>
      <c r="I515" s="76">
        <v>43769</v>
      </c>
      <c r="J515" s="170">
        <f t="shared" si="11"/>
        <v>-254.50000000000102</v>
      </c>
      <c r="K515" s="781"/>
      <c r="L515" s="139"/>
    </row>
    <row r="516" spans="1:16" s="10" customFormat="1" ht="12.75" customHeight="1">
      <c r="A516" s="76">
        <v>43769</v>
      </c>
      <c r="B516" s="91">
        <v>221010</v>
      </c>
      <c r="C516" s="71">
        <v>321000</v>
      </c>
      <c r="D516" s="72">
        <v>16.5</v>
      </c>
      <c r="E516" s="72"/>
      <c r="F516" s="740" t="s">
        <v>20</v>
      </c>
      <c r="G516" s="169">
        <v>221</v>
      </c>
      <c r="H516" s="75" t="s">
        <v>1048</v>
      </c>
      <c r="I516" s="76">
        <v>43769</v>
      </c>
      <c r="J516" s="170">
        <f t="shared" si="11"/>
        <v>-238.00000000000102</v>
      </c>
      <c r="K516" s="781"/>
      <c r="L516" s="139"/>
    </row>
    <row r="517" spans="1:16" s="10" customFormat="1" ht="12.75" customHeight="1">
      <c r="A517" s="76">
        <v>43799</v>
      </c>
      <c r="B517" s="168">
        <v>192097</v>
      </c>
      <c r="C517" s="71">
        <v>321000</v>
      </c>
      <c r="D517" s="72"/>
      <c r="E517" s="72">
        <v>13.6</v>
      </c>
      <c r="F517" s="740" t="s">
        <v>27</v>
      </c>
      <c r="G517" s="93">
        <v>379</v>
      </c>
      <c r="H517" s="75" t="s">
        <v>1055</v>
      </c>
      <c r="I517" s="76">
        <v>43805</v>
      </c>
      <c r="J517" s="170">
        <f t="shared" si="11"/>
        <v>-251.60000000000102</v>
      </c>
      <c r="K517" s="781"/>
      <c r="L517" s="139"/>
    </row>
    <row r="518" spans="1:16" s="10" customFormat="1" ht="12.75" customHeight="1">
      <c r="A518" s="76">
        <v>43799</v>
      </c>
      <c r="B518" s="168">
        <v>192095</v>
      </c>
      <c r="C518" s="71">
        <v>321000</v>
      </c>
      <c r="D518" s="72"/>
      <c r="E518" s="72">
        <v>37.369999999999997</v>
      </c>
      <c r="F518" s="740" t="s">
        <v>21</v>
      </c>
      <c r="G518" s="93">
        <v>518</v>
      </c>
      <c r="H518" s="75" t="s">
        <v>1052</v>
      </c>
      <c r="I518" s="76">
        <v>43787</v>
      </c>
      <c r="J518" s="170">
        <f t="shared" si="11"/>
        <v>-288.97000000000099</v>
      </c>
      <c r="K518" s="781"/>
      <c r="L518" s="139"/>
    </row>
    <row r="519" spans="1:16" s="10" customFormat="1" ht="12.75" customHeight="1">
      <c r="A519" s="76">
        <v>43799</v>
      </c>
      <c r="B519" s="168">
        <v>192096</v>
      </c>
      <c r="C519" s="71">
        <v>321000</v>
      </c>
      <c r="D519" s="72"/>
      <c r="E519" s="72">
        <v>58.9</v>
      </c>
      <c r="F519" s="740" t="s">
        <v>25</v>
      </c>
      <c r="G519" s="93">
        <v>518</v>
      </c>
      <c r="H519" s="75" t="s">
        <v>1054</v>
      </c>
      <c r="I519" s="76">
        <v>43794</v>
      </c>
      <c r="J519" s="170">
        <f t="shared" si="11"/>
        <v>-347.87000000000097</v>
      </c>
      <c r="K519" s="781"/>
      <c r="L519" s="139"/>
    </row>
    <row r="520" spans="1:16" s="10" customFormat="1" ht="12.75" customHeight="1">
      <c r="A520" s="76">
        <v>43799</v>
      </c>
      <c r="B520" s="168">
        <v>192098</v>
      </c>
      <c r="C520" s="71">
        <v>321000</v>
      </c>
      <c r="D520" s="72"/>
      <c r="E520" s="72">
        <v>34.5</v>
      </c>
      <c r="F520" s="741" t="s">
        <v>27</v>
      </c>
      <c r="G520" s="93">
        <v>518</v>
      </c>
      <c r="H520" s="75" t="s">
        <v>1058</v>
      </c>
      <c r="I520" s="76">
        <v>43805</v>
      </c>
      <c r="J520" s="170">
        <f t="shared" si="11"/>
        <v>-382.37000000000097</v>
      </c>
      <c r="K520" s="781"/>
      <c r="L520" s="139"/>
    </row>
    <row r="521" spans="1:16" s="10" customFormat="1" ht="12.75" customHeight="1">
      <c r="A521" s="76">
        <v>43799</v>
      </c>
      <c r="B521" s="168">
        <v>192099</v>
      </c>
      <c r="C521" s="71">
        <v>321000</v>
      </c>
      <c r="D521" s="72"/>
      <c r="E521" s="72">
        <v>16.5</v>
      </c>
      <c r="F521" s="741" t="s">
        <v>27</v>
      </c>
      <c r="G521" s="93">
        <v>518</v>
      </c>
      <c r="H521" s="75" t="s">
        <v>1059</v>
      </c>
      <c r="I521" s="76">
        <v>43805</v>
      </c>
      <c r="J521" s="170">
        <f t="shared" ref="J521:J544" si="12">J520+D521-E521</f>
        <v>-398.87000000000097</v>
      </c>
      <c r="K521" s="781"/>
      <c r="L521" s="139"/>
    </row>
    <row r="522" spans="1:16" s="10" customFormat="1" ht="12.75" customHeight="1">
      <c r="A522" s="76">
        <v>43799</v>
      </c>
      <c r="B522" s="91">
        <v>221011</v>
      </c>
      <c r="C522" s="71">
        <v>321000</v>
      </c>
      <c r="D522" s="72">
        <v>37.369999999999997</v>
      </c>
      <c r="E522" s="72"/>
      <c r="F522" s="740" t="s">
        <v>700</v>
      </c>
      <c r="G522" s="169">
        <v>221</v>
      </c>
      <c r="H522" s="75" t="s">
        <v>1052</v>
      </c>
      <c r="I522" s="76">
        <v>43787</v>
      </c>
      <c r="J522" s="170">
        <f t="shared" si="12"/>
        <v>-361.50000000000097</v>
      </c>
      <c r="K522" s="781"/>
      <c r="L522" s="139"/>
    </row>
    <row r="523" spans="1:16" s="10" customFormat="1" ht="12.75" customHeight="1">
      <c r="A523" s="76">
        <v>43799</v>
      </c>
      <c r="B523" s="91">
        <v>221011</v>
      </c>
      <c r="C523" s="71">
        <v>321000</v>
      </c>
      <c r="D523" s="72">
        <v>58.9</v>
      </c>
      <c r="E523" s="72"/>
      <c r="F523" s="740" t="s">
        <v>701</v>
      </c>
      <c r="G523" s="169">
        <v>221</v>
      </c>
      <c r="H523" s="75" t="s">
        <v>1054</v>
      </c>
      <c r="I523" s="76">
        <v>43794</v>
      </c>
      <c r="J523" s="170">
        <f t="shared" si="12"/>
        <v>-302.60000000000099</v>
      </c>
      <c r="K523" s="781"/>
      <c r="L523" s="139"/>
    </row>
    <row r="524" spans="1:16" s="10" customFormat="1" ht="12.75" customHeight="1">
      <c r="A524" s="76">
        <v>43830</v>
      </c>
      <c r="B524" s="168" t="s">
        <v>761</v>
      </c>
      <c r="C524" s="71">
        <v>321000</v>
      </c>
      <c r="D524" s="72"/>
      <c r="E524" s="72">
        <v>60</v>
      </c>
      <c r="F524" s="740" t="s">
        <v>14</v>
      </c>
      <c r="G524" s="93">
        <v>518</v>
      </c>
      <c r="H524" s="184" t="s">
        <v>761</v>
      </c>
      <c r="I524" s="76">
        <v>43824</v>
      </c>
      <c r="J524" s="170">
        <f t="shared" si="12"/>
        <v>-362.60000000000099</v>
      </c>
      <c r="K524" s="781"/>
      <c r="L524" s="139"/>
    </row>
    <row r="525" spans="1:16" s="10" customFormat="1" ht="12.75" customHeight="1">
      <c r="A525" s="76">
        <v>43830</v>
      </c>
      <c r="B525" s="168">
        <v>192100</v>
      </c>
      <c r="C525" s="71">
        <v>321000</v>
      </c>
      <c r="D525" s="72"/>
      <c r="E525" s="72">
        <v>37.96</v>
      </c>
      <c r="F525" s="740" t="s">
        <v>21</v>
      </c>
      <c r="G525" s="93">
        <v>518</v>
      </c>
      <c r="H525" s="75" t="s">
        <v>1064</v>
      </c>
      <c r="I525" s="76">
        <v>43817</v>
      </c>
      <c r="J525" s="170">
        <f t="shared" si="12"/>
        <v>-400.56000000000097</v>
      </c>
      <c r="K525" s="781"/>
      <c r="L525" s="139"/>
    </row>
    <row r="526" spans="1:16" s="10" customFormat="1" ht="12.75" customHeight="1">
      <c r="A526" s="76">
        <v>43830</v>
      </c>
      <c r="B526" s="168">
        <v>192101</v>
      </c>
      <c r="C526" s="71">
        <v>321000</v>
      </c>
      <c r="D526" s="72"/>
      <c r="E526" s="72">
        <v>45</v>
      </c>
      <c r="F526" s="740" t="s">
        <v>25</v>
      </c>
      <c r="G526" s="93">
        <v>518</v>
      </c>
      <c r="H526" s="75" t="s">
        <v>1065</v>
      </c>
      <c r="I526" s="76">
        <v>43822</v>
      </c>
      <c r="J526" s="170">
        <f t="shared" si="12"/>
        <v>-445.56000000000097</v>
      </c>
      <c r="K526" s="165"/>
      <c r="L526" s="165"/>
      <c r="M526"/>
      <c r="N526"/>
      <c r="O526"/>
      <c r="P526"/>
    </row>
    <row r="527" spans="1:16" ht="12.75" customHeight="1">
      <c r="A527" s="76">
        <v>43830</v>
      </c>
      <c r="B527" s="168">
        <v>192102</v>
      </c>
      <c r="C527" s="71">
        <v>321000</v>
      </c>
      <c r="D527" s="72"/>
      <c r="E527" s="72">
        <v>120</v>
      </c>
      <c r="F527" s="740" t="s">
        <v>128</v>
      </c>
      <c r="G527" s="93">
        <v>518</v>
      </c>
      <c r="H527" s="75" t="s">
        <v>1066</v>
      </c>
      <c r="I527" s="76">
        <v>43818</v>
      </c>
      <c r="J527" s="170">
        <f t="shared" si="12"/>
        <v>-565.56000000000097</v>
      </c>
      <c r="K527" s="781"/>
      <c r="L527" s="139"/>
      <c r="M527" s="10"/>
      <c r="N527" s="10"/>
      <c r="O527" s="10"/>
      <c r="P527" s="10"/>
    </row>
    <row r="528" spans="1:16" s="10" customFormat="1" ht="12.75" customHeight="1">
      <c r="A528" s="76">
        <v>43830</v>
      </c>
      <c r="B528" s="168">
        <v>192103</v>
      </c>
      <c r="C528" s="71">
        <v>321000</v>
      </c>
      <c r="D528" s="72"/>
      <c r="E528" s="72">
        <v>419.58</v>
      </c>
      <c r="F528" s="740" t="s">
        <v>973</v>
      </c>
      <c r="G528" s="93">
        <v>213</v>
      </c>
      <c r="H528" s="75" t="s">
        <v>1067</v>
      </c>
      <c r="I528" s="76">
        <v>43808</v>
      </c>
      <c r="J528" s="170">
        <f t="shared" si="12"/>
        <v>-985.14000000000101</v>
      </c>
      <c r="K528" s="781"/>
      <c r="L528" s="139"/>
    </row>
    <row r="529" spans="1:12" s="10" customFormat="1" ht="12.75" customHeight="1">
      <c r="A529" s="76">
        <v>43830</v>
      </c>
      <c r="B529" s="168">
        <v>192104</v>
      </c>
      <c r="C529" s="71">
        <v>321000</v>
      </c>
      <c r="D529" s="72"/>
      <c r="E529" s="72">
        <v>13.6</v>
      </c>
      <c r="F529" s="740" t="s">
        <v>27</v>
      </c>
      <c r="G529" s="93">
        <v>379</v>
      </c>
      <c r="H529" s="75" t="s">
        <v>1068</v>
      </c>
      <c r="I529" s="76">
        <v>43836</v>
      </c>
      <c r="J529" s="170">
        <f t="shared" si="12"/>
        <v>-998.74000000000103</v>
      </c>
      <c r="K529" s="781"/>
      <c r="L529" s="139"/>
    </row>
    <row r="530" spans="1:12" s="10" customFormat="1" ht="12.75" customHeight="1">
      <c r="A530" s="76">
        <v>43830</v>
      </c>
      <c r="B530" s="168">
        <v>192105</v>
      </c>
      <c r="C530" s="71">
        <v>321000</v>
      </c>
      <c r="D530" s="72"/>
      <c r="E530" s="72">
        <v>2900</v>
      </c>
      <c r="F530" s="740" t="s">
        <v>325</v>
      </c>
      <c r="G530" s="169">
        <v>518</v>
      </c>
      <c r="H530" s="75" t="s">
        <v>1069</v>
      </c>
      <c r="I530" s="76">
        <v>43850</v>
      </c>
      <c r="J530" s="170">
        <f t="shared" si="12"/>
        <v>-3898.7400000000011</v>
      </c>
      <c r="K530" s="781"/>
      <c r="L530" s="139"/>
    </row>
    <row r="531" spans="1:12" s="10" customFormat="1" ht="12.75" customHeight="1">
      <c r="A531" s="76">
        <v>43830</v>
      </c>
      <c r="B531" s="168">
        <v>192106</v>
      </c>
      <c r="C531" s="71">
        <v>321000</v>
      </c>
      <c r="D531" s="72"/>
      <c r="E531" s="72">
        <v>37.68</v>
      </c>
      <c r="F531" s="741" t="s">
        <v>27</v>
      </c>
      <c r="G531" s="93">
        <v>518</v>
      </c>
      <c r="H531" s="75" t="s">
        <v>1070</v>
      </c>
      <c r="I531" s="76">
        <v>43471</v>
      </c>
      <c r="J531" s="170">
        <f t="shared" si="12"/>
        <v>-3936.420000000001</v>
      </c>
      <c r="K531" s="781"/>
      <c r="L531" s="139"/>
    </row>
    <row r="532" spans="1:12" s="10" customFormat="1" ht="12.75" customHeight="1">
      <c r="A532" s="76">
        <v>43830</v>
      </c>
      <c r="B532" s="168">
        <v>192107</v>
      </c>
      <c r="C532" s="71">
        <v>321000</v>
      </c>
      <c r="D532" s="72"/>
      <c r="E532" s="72">
        <v>16.5</v>
      </c>
      <c r="F532" s="741" t="s">
        <v>27</v>
      </c>
      <c r="G532" s="93">
        <v>518</v>
      </c>
      <c r="H532" s="75" t="s">
        <v>1071</v>
      </c>
      <c r="I532" s="76">
        <v>43471</v>
      </c>
      <c r="J532" s="170">
        <f t="shared" si="12"/>
        <v>-3952.920000000001</v>
      </c>
      <c r="K532" s="781"/>
      <c r="L532" s="139"/>
    </row>
    <row r="533" spans="1:12" s="10" customFormat="1" ht="12.75" customHeight="1">
      <c r="A533" s="76">
        <v>43830</v>
      </c>
      <c r="B533" s="168">
        <v>192108</v>
      </c>
      <c r="C533" s="71">
        <v>321000</v>
      </c>
      <c r="D533" s="72"/>
      <c r="E533" s="72">
        <v>37.18</v>
      </c>
      <c r="F533" s="740" t="s">
        <v>21</v>
      </c>
      <c r="G533" s="93">
        <v>518</v>
      </c>
      <c r="H533" s="75" t="s">
        <v>1073</v>
      </c>
      <c r="I533" s="76">
        <v>43850</v>
      </c>
      <c r="J533" s="170">
        <f t="shared" si="12"/>
        <v>-3990.1000000000008</v>
      </c>
      <c r="K533" s="781"/>
      <c r="L533" s="139"/>
    </row>
    <row r="534" spans="1:12" s="10" customFormat="1" ht="12.75" customHeight="1">
      <c r="A534" s="76">
        <v>43830</v>
      </c>
      <c r="B534" s="91">
        <v>221012</v>
      </c>
      <c r="C534" s="71">
        <v>321000</v>
      </c>
      <c r="D534" s="72">
        <v>6.5</v>
      </c>
      <c r="E534" s="72"/>
      <c r="F534" s="739" t="s">
        <v>752</v>
      </c>
      <c r="G534" s="169">
        <v>221</v>
      </c>
      <c r="H534" s="75" t="s">
        <v>1055</v>
      </c>
      <c r="I534" s="76">
        <v>43803</v>
      </c>
      <c r="J534" s="170">
        <f t="shared" si="12"/>
        <v>-3983.6000000000008</v>
      </c>
      <c r="K534" s="781"/>
      <c r="L534" s="139"/>
    </row>
    <row r="535" spans="1:12" s="10" customFormat="1" ht="12.75" customHeight="1">
      <c r="A535" s="76">
        <v>43830</v>
      </c>
      <c r="B535" s="91">
        <v>221012</v>
      </c>
      <c r="C535" s="71">
        <v>321000</v>
      </c>
      <c r="D535" s="72">
        <v>7.1</v>
      </c>
      <c r="E535" s="72"/>
      <c r="F535" s="739" t="s">
        <v>753</v>
      </c>
      <c r="G535" s="169">
        <v>221</v>
      </c>
      <c r="H535" s="75" t="s">
        <v>1055</v>
      </c>
      <c r="I535" s="76">
        <v>43803</v>
      </c>
      <c r="J535" s="170">
        <f t="shared" si="12"/>
        <v>-3976.5000000000009</v>
      </c>
      <c r="K535" s="781"/>
      <c r="L535" s="139"/>
    </row>
    <row r="536" spans="1:12" s="10" customFormat="1" ht="12.75" customHeight="1">
      <c r="A536" s="76">
        <v>43830</v>
      </c>
      <c r="B536" s="91">
        <v>221012</v>
      </c>
      <c r="C536" s="71">
        <v>321000</v>
      </c>
      <c r="D536" s="72">
        <v>34.5</v>
      </c>
      <c r="E536" s="72"/>
      <c r="F536" s="740" t="s">
        <v>20</v>
      </c>
      <c r="G536" s="169">
        <v>221</v>
      </c>
      <c r="H536" s="75" t="s">
        <v>1058</v>
      </c>
      <c r="I536" s="76">
        <v>43803</v>
      </c>
      <c r="J536" s="170">
        <f t="shared" si="12"/>
        <v>-3942.0000000000009</v>
      </c>
      <c r="K536" s="781"/>
      <c r="L536" s="139"/>
    </row>
    <row r="537" spans="1:12" s="10" customFormat="1" ht="12.75" customHeight="1">
      <c r="A537" s="76">
        <v>43830</v>
      </c>
      <c r="B537" s="91">
        <v>221012</v>
      </c>
      <c r="C537" s="71">
        <v>321000</v>
      </c>
      <c r="D537" s="72">
        <v>16.5</v>
      </c>
      <c r="E537" s="72"/>
      <c r="F537" s="740" t="s">
        <v>20</v>
      </c>
      <c r="G537" s="169">
        <v>221</v>
      </c>
      <c r="H537" s="75" t="s">
        <v>1059</v>
      </c>
      <c r="I537" s="76">
        <v>43803</v>
      </c>
      <c r="J537" s="170">
        <f t="shared" si="12"/>
        <v>-3925.5000000000009</v>
      </c>
      <c r="K537" s="781"/>
      <c r="L537" s="139"/>
    </row>
    <row r="538" spans="1:12" s="10" customFormat="1" ht="12.75" customHeight="1">
      <c r="A538" s="76">
        <v>43830</v>
      </c>
      <c r="B538" s="91">
        <v>221012</v>
      </c>
      <c r="C538" s="71">
        <v>321000</v>
      </c>
      <c r="D538" s="72">
        <v>120</v>
      </c>
      <c r="E538" s="72"/>
      <c r="F538" s="739" t="s">
        <v>128</v>
      </c>
      <c r="G538" s="169">
        <v>221</v>
      </c>
      <c r="H538" s="75" t="s">
        <v>1066</v>
      </c>
      <c r="I538" s="76">
        <v>43812</v>
      </c>
      <c r="J538" s="170">
        <f t="shared" si="12"/>
        <v>-3805.5000000000009</v>
      </c>
      <c r="K538" s="781"/>
      <c r="L538" s="139"/>
    </row>
    <row r="539" spans="1:12" s="10" customFormat="1" ht="12.75" customHeight="1">
      <c r="A539" s="76">
        <v>43830</v>
      </c>
      <c r="B539" s="91">
        <v>221012</v>
      </c>
      <c r="C539" s="71">
        <v>321000</v>
      </c>
      <c r="D539" s="72">
        <v>60</v>
      </c>
      <c r="E539" s="72"/>
      <c r="F539" s="740" t="s">
        <v>14</v>
      </c>
      <c r="G539" s="169">
        <v>221</v>
      </c>
      <c r="H539" s="609" t="s">
        <v>761</v>
      </c>
      <c r="I539" s="76">
        <v>43815</v>
      </c>
      <c r="J539" s="170">
        <f t="shared" si="12"/>
        <v>-3745.5000000000009</v>
      </c>
      <c r="K539" s="781"/>
      <c r="L539" s="139"/>
    </row>
    <row r="540" spans="1:12" s="10" customFormat="1" ht="12.75" customHeight="1">
      <c r="A540" s="76">
        <v>43830</v>
      </c>
      <c r="B540" s="91">
        <v>221012</v>
      </c>
      <c r="C540" s="71">
        <v>321000</v>
      </c>
      <c r="D540" s="72">
        <v>37.96</v>
      </c>
      <c r="E540" s="72"/>
      <c r="F540" s="739" t="s">
        <v>700</v>
      </c>
      <c r="G540" s="169">
        <v>221</v>
      </c>
      <c r="H540" s="75" t="s">
        <v>1064</v>
      </c>
      <c r="I540" s="76">
        <v>43817</v>
      </c>
      <c r="J540" s="170">
        <f t="shared" si="12"/>
        <v>-3707.5400000000009</v>
      </c>
      <c r="K540" s="781"/>
      <c r="L540" s="139"/>
    </row>
    <row r="541" spans="1:12" s="10" customFormat="1" ht="12.75" customHeight="1">
      <c r="A541" s="76">
        <v>43830</v>
      </c>
      <c r="B541" s="91">
        <v>221012</v>
      </c>
      <c r="C541" s="71">
        <v>321000</v>
      </c>
      <c r="D541" s="72">
        <v>45</v>
      </c>
      <c r="E541" s="69"/>
      <c r="F541" s="740" t="s">
        <v>701</v>
      </c>
      <c r="G541" s="169">
        <v>221</v>
      </c>
      <c r="H541" s="75" t="s">
        <v>1065</v>
      </c>
      <c r="I541" s="76">
        <v>43822</v>
      </c>
      <c r="J541" s="170">
        <f t="shared" si="12"/>
        <v>-3662.5400000000009</v>
      </c>
      <c r="K541" s="781"/>
      <c r="L541" s="139"/>
    </row>
    <row r="542" spans="1:12" s="10" customFormat="1" ht="12.75" customHeight="1">
      <c r="A542" s="586">
        <v>43830</v>
      </c>
      <c r="B542" s="91">
        <v>211012</v>
      </c>
      <c r="C542" s="197">
        <v>321000</v>
      </c>
      <c r="D542" s="159">
        <v>419.58</v>
      </c>
      <c r="E542" s="615"/>
      <c r="F542" s="761" t="s">
        <v>626</v>
      </c>
      <c r="G542" s="614">
        <v>211</v>
      </c>
      <c r="H542" s="613" t="s">
        <v>1067</v>
      </c>
      <c r="I542" s="586">
        <v>43809</v>
      </c>
      <c r="J542" s="170">
        <f t="shared" si="12"/>
        <v>-3242.9600000000009</v>
      </c>
      <c r="K542" s="781"/>
      <c r="L542" s="139"/>
    </row>
    <row r="543" spans="1:12" s="10" customFormat="1" ht="12.75" customHeight="1">
      <c r="A543" s="586">
        <v>43830</v>
      </c>
      <c r="B543" s="91">
        <v>211012</v>
      </c>
      <c r="C543" s="197">
        <v>321000</v>
      </c>
      <c r="D543" s="159">
        <v>178</v>
      </c>
      <c r="E543" s="615"/>
      <c r="F543" s="761" t="s">
        <v>651</v>
      </c>
      <c r="G543" s="614">
        <v>211</v>
      </c>
      <c r="H543" s="613" t="s">
        <v>1007</v>
      </c>
      <c r="I543" s="156">
        <v>43816</v>
      </c>
      <c r="J543" s="170">
        <f t="shared" si="12"/>
        <v>-3064.9600000000009</v>
      </c>
      <c r="K543" s="781"/>
      <c r="L543" s="139"/>
    </row>
    <row r="544" spans="1:12" s="10" customFormat="1" ht="12.75" customHeight="1">
      <c r="A544" s="76">
        <v>43830</v>
      </c>
      <c r="B544" s="91">
        <v>211012</v>
      </c>
      <c r="C544" s="71">
        <v>321000</v>
      </c>
      <c r="D544" s="79">
        <v>2900</v>
      </c>
      <c r="E544" s="308"/>
      <c r="F544" s="602" t="s">
        <v>358</v>
      </c>
      <c r="G544" s="169">
        <v>211</v>
      </c>
      <c r="H544" s="75" t="s">
        <v>1069</v>
      </c>
      <c r="I544" s="67">
        <v>43819</v>
      </c>
      <c r="J544" s="170">
        <f t="shared" si="12"/>
        <v>-164.96000000000095</v>
      </c>
      <c r="K544" s="781"/>
      <c r="L544" s="139"/>
    </row>
    <row r="545" spans="1:16" s="21" customFormat="1" ht="12.75" customHeight="1">
      <c r="A545" s="181"/>
      <c r="B545" s="182" t="s">
        <v>385</v>
      </c>
      <c r="C545" s="199">
        <v>321000</v>
      </c>
      <c r="D545" s="177">
        <f>SUM(D328:D544)</f>
        <v>16717.970000000005</v>
      </c>
      <c r="E545" s="177">
        <f>SUM(E328:E544)</f>
        <v>16882.930000000004</v>
      </c>
      <c r="F545" s="764"/>
      <c r="G545" s="179"/>
      <c r="H545" s="180"/>
      <c r="I545" s="181"/>
      <c r="J545" s="174">
        <f>D545-E545</f>
        <v>-164.95999999999913</v>
      </c>
      <c r="K545" s="781">
        <v>321000</v>
      </c>
      <c r="L545" s="139">
        <v>-164.96</v>
      </c>
    </row>
    <row r="546" spans="1:16" s="21" customFormat="1" ht="12.75" customHeight="1">
      <c r="A546" s="181"/>
      <c r="B546" s="182"/>
      <c r="C546" s="199"/>
      <c r="D546" s="177"/>
      <c r="E546" s="177"/>
      <c r="F546" s="764"/>
      <c r="G546" s="179"/>
      <c r="H546" s="180"/>
      <c r="I546" s="181"/>
      <c r="J546" s="174"/>
      <c r="K546" s="781"/>
      <c r="L546" s="139"/>
    </row>
    <row r="547" spans="1:16" s="5" customFormat="1" ht="12.75" customHeight="1">
      <c r="A547" s="94">
        <v>321100</v>
      </c>
      <c r="B547" s="176" t="s">
        <v>571</v>
      </c>
      <c r="C547" s="199"/>
      <c r="D547" s="174"/>
      <c r="E547" s="174"/>
      <c r="F547" s="764"/>
      <c r="G547" s="183"/>
      <c r="H547" s="180"/>
      <c r="I547" s="181"/>
      <c r="J547" s="174"/>
      <c r="K547" s="781"/>
      <c r="L547" s="139"/>
    </row>
    <row r="548" spans="1:16" s="310" customFormat="1" ht="12.75" customHeight="1">
      <c r="A548" s="76">
        <v>43496</v>
      </c>
      <c r="B548" s="91">
        <v>221001</v>
      </c>
      <c r="C548" s="71">
        <v>321100</v>
      </c>
      <c r="D548" s="72">
        <v>244.74</v>
      </c>
      <c r="E548" s="72"/>
      <c r="F548" s="740" t="s">
        <v>532</v>
      </c>
      <c r="G548" s="169">
        <v>221</v>
      </c>
      <c r="H548" s="75" t="s">
        <v>31</v>
      </c>
      <c r="I548" s="76">
        <v>43475</v>
      </c>
      <c r="J548" s="170">
        <v>244.74</v>
      </c>
      <c r="K548" s="781"/>
      <c r="L548" s="139"/>
      <c r="O548" s="3"/>
      <c r="P548" s="3"/>
    </row>
    <row r="549" spans="1:16" s="310" customFormat="1" ht="12.75" customHeight="1">
      <c r="A549" s="76">
        <v>43496</v>
      </c>
      <c r="B549" s="91">
        <v>221001</v>
      </c>
      <c r="C549" s="71">
        <v>321100</v>
      </c>
      <c r="D549" s="72">
        <v>4.8099999999999996</v>
      </c>
      <c r="E549" s="72"/>
      <c r="F549" s="740" t="s">
        <v>532</v>
      </c>
      <c r="G549" s="169">
        <v>221</v>
      </c>
      <c r="H549" s="75" t="s">
        <v>31</v>
      </c>
      <c r="I549" s="76">
        <v>43496</v>
      </c>
      <c r="J549" s="170">
        <f t="shared" ref="J549:J572" si="13">J548+D549-E549</f>
        <v>249.55</v>
      </c>
      <c r="K549" s="781"/>
      <c r="L549" s="139"/>
      <c r="O549" s="3"/>
      <c r="P549" s="3"/>
    </row>
    <row r="550" spans="1:16" s="310" customFormat="1" ht="12.75" customHeight="1">
      <c r="A550" s="76">
        <v>43496</v>
      </c>
      <c r="B550" s="168">
        <v>3001</v>
      </c>
      <c r="C550" s="71">
        <v>321100</v>
      </c>
      <c r="D550" s="72"/>
      <c r="E550" s="72">
        <v>249.55</v>
      </c>
      <c r="F550" s="740" t="s">
        <v>532</v>
      </c>
      <c r="G550" s="93">
        <v>518</v>
      </c>
      <c r="H550" s="75" t="s">
        <v>31</v>
      </c>
      <c r="I550" s="76">
        <v>43480</v>
      </c>
      <c r="J550" s="170">
        <f t="shared" si="13"/>
        <v>0</v>
      </c>
      <c r="K550" s="781"/>
      <c r="L550" s="139"/>
      <c r="O550" s="3"/>
      <c r="P550" s="3"/>
    </row>
    <row r="551" spans="1:16" s="310" customFormat="1" ht="12.75" customHeight="1">
      <c r="A551" s="76">
        <v>43524</v>
      </c>
      <c r="B551" s="91">
        <v>221002</v>
      </c>
      <c r="C551" s="71">
        <v>321100</v>
      </c>
      <c r="D551" s="72">
        <v>249.55</v>
      </c>
      <c r="E551" s="72"/>
      <c r="F551" s="740" t="s">
        <v>536</v>
      </c>
      <c r="G551" s="169">
        <v>221</v>
      </c>
      <c r="H551" s="75" t="s">
        <v>31</v>
      </c>
      <c r="I551" s="76">
        <v>43507</v>
      </c>
      <c r="J551" s="170">
        <f t="shared" si="13"/>
        <v>249.55</v>
      </c>
      <c r="K551" s="781"/>
      <c r="L551" s="139"/>
      <c r="O551" s="3"/>
      <c r="P551" s="3"/>
    </row>
    <row r="552" spans="1:16" s="310" customFormat="1" ht="12.75" customHeight="1">
      <c r="A552" s="76">
        <v>43524</v>
      </c>
      <c r="B552" s="168">
        <v>3002</v>
      </c>
      <c r="C552" s="71">
        <v>321100</v>
      </c>
      <c r="D552" s="72"/>
      <c r="E552" s="72">
        <v>249.55</v>
      </c>
      <c r="F552" s="740" t="s">
        <v>536</v>
      </c>
      <c r="G552" s="93">
        <v>518</v>
      </c>
      <c r="H552" s="75" t="s">
        <v>70</v>
      </c>
      <c r="I552" s="76">
        <v>43511</v>
      </c>
      <c r="J552" s="170">
        <f t="shared" si="13"/>
        <v>0</v>
      </c>
      <c r="K552" s="781"/>
      <c r="L552" s="139"/>
      <c r="O552" s="3"/>
      <c r="P552" s="3"/>
    </row>
    <row r="553" spans="1:16" s="310" customFormat="1" ht="12.75" customHeight="1">
      <c r="A553" s="76">
        <v>43555</v>
      </c>
      <c r="B553" s="91">
        <v>221003</v>
      </c>
      <c r="C553" s="71">
        <v>321100</v>
      </c>
      <c r="D553" s="72">
        <v>249.55</v>
      </c>
      <c r="E553" s="72"/>
      <c r="F553" s="740" t="s">
        <v>538</v>
      </c>
      <c r="G553" s="169">
        <v>221</v>
      </c>
      <c r="H553" s="75" t="s">
        <v>100</v>
      </c>
      <c r="I553" s="76">
        <v>43535</v>
      </c>
      <c r="J553" s="170">
        <f t="shared" si="13"/>
        <v>249.55</v>
      </c>
      <c r="K553" s="781"/>
      <c r="L553" s="139"/>
      <c r="O553" s="3"/>
      <c r="P553" s="3"/>
    </row>
    <row r="554" spans="1:16" s="310" customFormat="1" ht="12.75" customHeight="1">
      <c r="A554" s="76">
        <v>43555</v>
      </c>
      <c r="B554" s="168">
        <v>3003</v>
      </c>
      <c r="C554" s="71">
        <v>321100</v>
      </c>
      <c r="D554" s="72"/>
      <c r="E554" s="72">
        <v>249.55</v>
      </c>
      <c r="F554" s="740" t="s">
        <v>538</v>
      </c>
      <c r="G554" s="93">
        <v>518</v>
      </c>
      <c r="H554" s="75" t="s">
        <v>100</v>
      </c>
      <c r="I554" s="76">
        <v>43539</v>
      </c>
      <c r="J554" s="170">
        <f t="shared" si="13"/>
        <v>0</v>
      </c>
      <c r="K554" s="781"/>
      <c r="L554" s="139"/>
      <c r="O554" s="3"/>
      <c r="P554" s="3"/>
    </row>
    <row r="555" spans="1:16" s="310" customFormat="1" ht="12.75" customHeight="1">
      <c r="A555" s="76">
        <v>43585</v>
      </c>
      <c r="B555" s="91">
        <v>221004</v>
      </c>
      <c r="C555" s="71">
        <v>321100</v>
      </c>
      <c r="D555" s="72">
        <v>249.55</v>
      </c>
      <c r="E555" s="72"/>
      <c r="F555" s="740" t="s">
        <v>540</v>
      </c>
      <c r="G555" s="169">
        <v>221</v>
      </c>
      <c r="H555" s="75" t="s">
        <v>133</v>
      </c>
      <c r="I555" s="76">
        <v>43565</v>
      </c>
      <c r="J555" s="170">
        <f t="shared" si="13"/>
        <v>249.55</v>
      </c>
      <c r="K555" s="781"/>
      <c r="L555" s="139"/>
      <c r="O555" s="3"/>
      <c r="P555" s="3"/>
    </row>
    <row r="556" spans="1:16" s="310" customFormat="1" ht="12.75" customHeight="1">
      <c r="A556" s="76">
        <v>43585</v>
      </c>
      <c r="B556" s="168">
        <v>3004</v>
      </c>
      <c r="C556" s="71">
        <v>321100</v>
      </c>
      <c r="D556" s="72"/>
      <c r="E556" s="72">
        <v>249.55</v>
      </c>
      <c r="F556" s="740" t="s">
        <v>540</v>
      </c>
      <c r="G556" s="93">
        <v>518</v>
      </c>
      <c r="H556" s="75" t="s">
        <v>133</v>
      </c>
      <c r="I556" s="76">
        <v>43570</v>
      </c>
      <c r="J556" s="170">
        <f t="shared" si="13"/>
        <v>0</v>
      </c>
      <c r="K556" s="781"/>
      <c r="L556" s="139"/>
      <c r="O556" s="3"/>
      <c r="P556" s="3"/>
    </row>
    <row r="557" spans="1:16" s="310" customFormat="1" ht="12.75" customHeight="1">
      <c r="A557" s="76">
        <v>43616</v>
      </c>
      <c r="B557" s="91">
        <v>221005</v>
      </c>
      <c r="C557" s="71">
        <v>321100</v>
      </c>
      <c r="D557" s="72">
        <v>249.55</v>
      </c>
      <c r="E557" s="72"/>
      <c r="F557" s="740" t="s">
        <v>543</v>
      </c>
      <c r="G557" s="169">
        <v>221</v>
      </c>
      <c r="H557" s="75" t="s">
        <v>157</v>
      </c>
      <c r="I557" s="76">
        <v>43595</v>
      </c>
      <c r="J557" s="170">
        <f t="shared" si="13"/>
        <v>249.55</v>
      </c>
      <c r="K557" s="781"/>
      <c r="L557" s="139"/>
      <c r="O557" s="3"/>
      <c r="P557" s="3"/>
    </row>
    <row r="558" spans="1:16" s="310" customFormat="1" ht="12.75" customHeight="1">
      <c r="A558" s="76">
        <v>43616</v>
      </c>
      <c r="B558" s="168">
        <v>3005</v>
      </c>
      <c r="C558" s="71">
        <v>321100</v>
      </c>
      <c r="D558" s="72"/>
      <c r="E558" s="72">
        <v>249.55</v>
      </c>
      <c r="F558" s="740" t="s">
        <v>543</v>
      </c>
      <c r="G558" s="93">
        <v>518</v>
      </c>
      <c r="H558" s="75" t="s">
        <v>157</v>
      </c>
      <c r="I558" s="76">
        <v>43600</v>
      </c>
      <c r="J558" s="170">
        <f t="shared" si="13"/>
        <v>0</v>
      </c>
      <c r="K558" s="781"/>
      <c r="L558" s="139"/>
      <c r="O558" s="3"/>
      <c r="P558" s="3"/>
    </row>
    <row r="559" spans="1:16" s="310" customFormat="1" ht="12.75" customHeight="1">
      <c r="A559" s="76">
        <v>43646</v>
      </c>
      <c r="B559" s="91">
        <v>221006</v>
      </c>
      <c r="C559" s="71">
        <v>321100</v>
      </c>
      <c r="D559" s="72">
        <v>249.55</v>
      </c>
      <c r="E559" s="72"/>
      <c r="F559" s="740" t="s">
        <v>544</v>
      </c>
      <c r="G559" s="169">
        <v>221</v>
      </c>
      <c r="H559" s="75" t="s">
        <v>183</v>
      </c>
      <c r="I559" s="76">
        <v>43626</v>
      </c>
      <c r="J559" s="170">
        <f t="shared" si="13"/>
        <v>249.55</v>
      </c>
      <c r="K559" s="781"/>
      <c r="L559" s="139"/>
      <c r="O559" s="3"/>
      <c r="P559" s="3"/>
    </row>
    <row r="560" spans="1:16" s="310" customFormat="1" ht="12.75" customHeight="1">
      <c r="A560" s="76">
        <v>43646</v>
      </c>
      <c r="B560" s="168">
        <v>3006</v>
      </c>
      <c r="C560" s="71">
        <v>321100</v>
      </c>
      <c r="D560" s="72"/>
      <c r="E560" s="72">
        <v>249.55</v>
      </c>
      <c r="F560" s="740" t="s">
        <v>544</v>
      </c>
      <c r="G560" s="93">
        <v>518</v>
      </c>
      <c r="H560" s="75" t="s">
        <v>183</v>
      </c>
      <c r="I560" s="76">
        <v>43631</v>
      </c>
      <c r="J560" s="170">
        <f t="shared" si="13"/>
        <v>0</v>
      </c>
      <c r="K560" s="781"/>
      <c r="L560" s="139"/>
      <c r="O560" s="3"/>
      <c r="P560" s="3"/>
    </row>
    <row r="561" spans="1:16" s="310" customFormat="1" ht="12.75" customHeight="1">
      <c r="A561" s="76">
        <v>43677</v>
      </c>
      <c r="B561" s="91">
        <v>221007</v>
      </c>
      <c r="C561" s="71">
        <v>321100</v>
      </c>
      <c r="D561" s="72">
        <v>249.55</v>
      </c>
      <c r="E561" s="72"/>
      <c r="F561" s="740" t="s">
        <v>546</v>
      </c>
      <c r="G561" s="169">
        <v>221</v>
      </c>
      <c r="H561" s="75" t="s">
        <v>205</v>
      </c>
      <c r="I561" s="76">
        <v>43656</v>
      </c>
      <c r="J561" s="170">
        <f t="shared" si="13"/>
        <v>249.55</v>
      </c>
      <c r="K561" s="781"/>
      <c r="L561" s="139"/>
      <c r="O561" s="3"/>
      <c r="P561" s="3"/>
    </row>
    <row r="562" spans="1:16" s="310" customFormat="1" ht="12.75" customHeight="1">
      <c r="A562" s="76">
        <v>43677</v>
      </c>
      <c r="B562" s="168">
        <v>3007</v>
      </c>
      <c r="C562" s="71">
        <v>321100</v>
      </c>
      <c r="D562" s="72"/>
      <c r="E562" s="72">
        <v>249.55</v>
      </c>
      <c r="F562" s="740" t="s">
        <v>546</v>
      </c>
      <c r="G562" s="93">
        <v>518</v>
      </c>
      <c r="H562" s="75" t="s">
        <v>205</v>
      </c>
      <c r="I562" s="76">
        <v>43677</v>
      </c>
      <c r="J562" s="170">
        <f t="shared" si="13"/>
        <v>0</v>
      </c>
      <c r="K562" s="781"/>
      <c r="L562" s="139"/>
      <c r="O562" s="3"/>
      <c r="P562" s="3"/>
    </row>
    <row r="563" spans="1:16" s="310" customFormat="1" ht="12.75" customHeight="1">
      <c r="A563" s="76">
        <v>43708</v>
      </c>
      <c r="B563" s="91">
        <v>221008</v>
      </c>
      <c r="C563" s="71">
        <v>321100</v>
      </c>
      <c r="D563" s="72">
        <v>249.55</v>
      </c>
      <c r="E563" s="72"/>
      <c r="F563" s="740" t="s">
        <v>548</v>
      </c>
      <c r="G563" s="169">
        <v>221</v>
      </c>
      <c r="H563" s="75" t="s">
        <v>235</v>
      </c>
      <c r="I563" s="76">
        <v>43689</v>
      </c>
      <c r="J563" s="170">
        <f t="shared" si="13"/>
        <v>249.55</v>
      </c>
      <c r="K563" s="781"/>
      <c r="L563" s="139"/>
      <c r="O563" s="3"/>
      <c r="P563" s="3"/>
    </row>
    <row r="564" spans="1:16" s="310" customFormat="1" ht="12.75" customHeight="1">
      <c r="A564" s="76">
        <v>43708</v>
      </c>
      <c r="B564" s="168">
        <v>3008</v>
      </c>
      <c r="C564" s="71">
        <v>321100</v>
      </c>
      <c r="D564" s="72"/>
      <c r="E564" s="72">
        <v>249.55</v>
      </c>
      <c r="F564" s="740" t="s">
        <v>548</v>
      </c>
      <c r="G564" s="93">
        <v>518</v>
      </c>
      <c r="H564" s="75" t="s">
        <v>235</v>
      </c>
      <c r="I564" s="76">
        <v>43692</v>
      </c>
      <c r="J564" s="170">
        <f t="shared" si="13"/>
        <v>0</v>
      </c>
      <c r="K564" s="781"/>
      <c r="L564" s="139"/>
      <c r="O564" s="3"/>
      <c r="P564" s="3"/>
    </row>
    <row r="565" spans="1:16" s="310" customFormat="1" ht="12.75" customHeight="1">
      <c r="A565" s="76">
        <v>43738</v>
      </c>
      <c r="B565" s="91">
        <v>221009</v>
      </c>
      <c r="C565" s="71">
        <v>321100</v>
      </c>
      <c r="D565" s="72">
        <v>249.55</v>
      </c>
      <c r="E565" s="72"/>
      <c r="F565" s="740" t="s">
        <v>550</v>
      </c>
      <c r="G565" s="169">
        <v>221</v>
      </c>
      <c r="H565" s="75" t="s">
        <v>259</v>
      </c>
      <c r="I565" s="76">
        <v>43718</v>
      </c>
      <c r="J565" s="170">
        <f t="shared" si="13"/>
        <v>249.55</v>
      </c>
      <c r="K565" s="781"/>
      <c r="L565" s="139"/>
      <c r="O565" s="3"/>
      <c r="P565" s="3"/>
    </row>
    <row r="566" spans="1:16" s="310" customFormat="1" ht="12.75" customHeight="1">
      <c r="A566" s="76">
        <v>43738</v>
      </c>
      <c r="B566" s="168">
        <v>3009</v>
      </c>
      <c r="C566" s="71">
        <v>321100</v>
      </c>
      <c r="D566" s="72"/>
      <c r="E566" s="72">
        <v>249.55</v>
      </c>
      <c r="F566" s="740" t="s">
        <v>550</v>
      </c>
      <c r="G566" s="93">
        <v>518</v>
      </c>
      <c r="H566" s="75" t="s">
        <v>259</v>
      </c>
      <c r="I566" s="76">
        <v>43723</v>
      </c>
      <c r="J566" s="170">
        <f t="shared" si="13"/>
        <v>0</v>
      </c>
      <c r="K566" s="781"/>
      <c r="L566" s="139"/>
      <c r="O566" s="3"/>
      <c r="P566" s="3"/>
    </row>
    <row r="567" spans="1:16" s="310" customFormat="1" ht="12.75" customHeight="1">
      <c r="A567" s="76">
        <v>43769</v>
      </c>
      <c r="B567" s="91">
        <v>221010</v>
      </c>
      <c r="C567" s="71">
        <v>321100</v>
      </c>
      <c r="D567" s="72">
        <v>249.55</v>
      </c>
      <c r="E567" s="72"/>
      <c r="F567" s="740" t="s">
        <v>552</v>
      </c>
      <c r="G567" s="169">
        <v>221</v>
      </c>
      <c r="H567" s="75" t="s">
        <v>278</v>
      </c>
      <c r="I567" s="76">
        <v>43748</v>
      </c>
      <c r="J567" s="170">
        <f t="shared" si="13"/>
        <v>249.55</v>
      </c>
      <c r="K567" s="781"/>
      <c r="L567" s="139"/>
      <c r="O567" s="3"/>
      <c r="P567" s="3"/>
    </row>
    <row r="568" spans="1:16" s="310" customFormat="1" ht="12.75" customHeight="1">
      <c r="A568" s="76">
        <v>43769</v>
      </c>
      <c r="B568" s="168">
        <v>3010</v>
      </c>
      <c r="C568" s="71">
        <v>321100</v>
      </c>
      <c r="D568" s="72"/>
      <c r="E568" s="72">
        <v>249.55</v>
      </c>
      <c r="F568" s="740" t="s">
        <v>552</v>
      </c>
      <c r="G568" s="93">
        <v>518</v>
      </c>
      <c r="H568" s="75" t="s">
        <v>278</v>
      </c>
      <c r="I568" s="76">
        <v>43753</v>
      </c>
      <c r="J568" s="170">
        <f t="shared" si="13"/>
        <v>0</v>
      </c>
      <c r="K568" s="781"/>
      <c r="L568" s="139"/>
      <c r="O568" s="3"/>
      <c r="P568" s="3"/>
    </row>
    <row r="569" spans="1:16" s="310" customFormat="1" ht="12.75" customHeight="1">
      <c r="A569" s="76">
        <v>43799</v>
      </c>
      <c r="B569" s="91">
        <v>221011</v>
      </c>
      <c r="C569" s="71">
        <v>321100</v>
      </c>
      <c r="D569" s="72">
        <v>249.55</v>
      </c>
      <c r="E569" s="72"/>
      <c r="F569" s="740" t="s">
        <v>554</v>
      </c>
      <c r="G569" s="169">
        <v>221</v>
      </c>
      <c r="H569" s="75" t="s">
        <v>303</v>
      </c>
      <c r="I569" s="76">
        <v>43780</v>
      </c>
      <c r="J569" s="170">
        <f t="shared" si="13"/>
        <v>249.55</v>
      </c>
      <c r="K569" s="781"/>
      <c r="L569" s="139"/>
      <c r="O569" s="3"/>
      <c r="P569" s="3"/>
    </row>
    <row r="570" spans="1:16" s="310" customFormat="1" ht="12.75" customHeight="1">
      <c r="A570" s="76">
        <v>43799</v>
      </c>
      <c r="B570" s="168">
        <v>3011</v>
      </c>
      <c r="C570" s="71">
        <v>321100</v>
      </c>
      <c r="D570" s="72"/>
      <c r="E570" s="72">
        <v>249.55</v>
      </c>
      <c r="F570" s="740" t="s">
        <v>554</v>
      </c>
      <c r="G570" s="93">
        <v>518</v>
      </c>
      <c r="H570" s="75" t="s">
        <v>303</v>
      </c>
      <c r="I570" s="76">
        <v>43784</v>
      </c>
      <c r="J570" s="170">
        <f t="shared" si="13"/>
        <v>0</v>
      </c>
      <c r="K570" s="781"/>
      <c r="L570" s="139"/>
      <c r="O570" s="3"/>
      <c r="P570" s="3"/>
    </row>
    <row r="571" spans="1:16" s="310" customFormat="1" ht="12.75" customHeight="1">
      <c r="A571" s="76">
        <v>43830</v>
      </c>
      <c r="B571" s="91">
        <v>221012</v>
      </c>
      <c r="C571" s="71">
        <v>321100</v>
      </c>
      <c r="D571" s="72">
        <v>249.55</v>
      </c>
      <c r="E571" s="72"/>
      <c r="F571" s="740" t="s">
        <v>556</v>
      </c>
      <c r="G571" s="169">
        <v>221</v>
      </c>
      <c r="H571" s="75" t="s">
        <v>340</v>
      </c>
      <c r="I571" s="76">
        <v>43809</v>
      </c>
      <c r="J571" s="170">
        <f t="shared" si="13"/>
        <v>249.55</v>
      </c>
      <c r="K571" s="781"/>
      <c r="L571" s="139"/>
      <c r="O571" s="3"/>
      <c r="P571" s="3"/>
    </row>
    <row r="572" spans="1:16" s="310" customFormat="1" ht="12.75" customHeight="1">
      <c r="A572" s="76">
        <v>43830</v>
      </c>
      <c r="B572" s="168">
        <v>3012</v>
      </c>
      <c r="C572" s="71">
        <v>321100</v>
      </c>
      <c r="D572" s="72"/>
      <c r="E572" s="72">
        <v>249.55</v>
      </c>
      <c r="F572" s="740" t="s">
        <v>556</v>
      </c>
      <c r="G572" s="93">
        <v>518</v>
      </c>
      <c r="H572" s="75" t="s">
        <v>340</v>
      </c>
      <c r="I572" s="76">
        <v>43814</v>
      </c>
      <c r="J572" s="170">
        <f t="shared" si="13"/>
        <v>0</v>
      </c>
      <c r="K572" s="781"/>
      <c r="L572" s="139"/>
      <c r="O572" s="3"/>
      <c r="P572" s="3"/>
    </row>
    <row r="573" spans="1:16" s="311" customFormat="1" ht="12.75" customHeight="1">
      <c r="A573" s="181"/>
      <c r="B573" s="182" t="s">
        <v>385</v>
      </c>
      <c r="C573" s="199">
        <v>321100</v>
      </c>
      <c r="D573" s="177">
        <f>SUM(D548:D572)</f>
        <v>2994.6000000000004</v>
      </c>
      <c r="E573" s="177">
        <f>SUM(E548:E572)</f>
        <v>2994.6000000000004</v>
      </c>
      <c r="F573" s="764"/>
      <c r="G573" s="179"/>
      <c r="H573" s="180"/>
      <c r="I573" s="181"/>
      <c r="J573" s="174">
        <f>D573-E573</f>
        <v>0</v>
      </c>
      <c r="K573" s="781">
        <v>321100</v>
      </c>
      <c r="L573" s="139">
        <v>0</v>
      </c>
      <c r="O573" s="5"/>
      <c r="P573" s="5"/>
    </row>
    <row r="574" spans="1:16" s="311" customFormat="1" ht="12.75" customHeight="1">
      <c r="A574" s="181"/>
      <c r="B574" s="182"/>
      <c r="C574" s="199"/>
      <c r="D574" s="177"/>
      <c r="E574" s="177"/>
      <c r="F574" s="764"/>
      <c r="G574" s="179"/>
      <c r="H574" s="180"/>
      <c r="I574" s="181"/>
      <c r="J574" s="174"/>
      <c r="K574" s="781"/>
      <c r="L574" s="139"/>
      <c r="O574" s="5"/>
      <c r="P574" s="5"/>
    </row>
    <row r="575" spans="1:16" s="5" customFormat="1" ht="12.75" customHeight="1">
      <c r="A575" s="94">
        <v>323000</v>
      </c>
      <c r="B575" s="176" t="s">
        <v>572</v>
      </c>
      <c r="C575" s="199"/>
      <c r="D575" s="174"/>
      <c r="E575" s="174"/>
      <c r="F575" s="764"/>
      <c r="G575" s="183"/>
      <c r="H575" s="180"/>
      <c r="I575" s="181"/>
      <c r="J575" s="174"/>
      <c r="K575" s="781"/>
      <c r="L575" s="139"/>
    </row>
    <row r="576" spans="1:16" s="310" customFormat="1" ht="12.75" customHeight="1">
      <c r="A576" s="67"/>
      <c r="B576" s="91"/>
      <c r="C576" s="62"/>
      <c r="D576" s="63"/>
      <c r="E576" s="63"/>
      <c r="F576" s="739"/>
      <c r="G576" s="93"/>
      <c r="H576" s="75"/>
      <c r="I576" s="76"/>
      <c r="J576" s="170">
        <f>J575+D576-E576</f>
        <v>0</v>
      </c>
      <c r="K576" s="781"/>
      <c r="L576" s="139"/>
      <c r="O576" s="3"/>
      <c r="P576" s="3"/>
    </row>
    <row r="577" spans="1:16" s="310" customFormat="1" ht="12.75" customHeight="1">
      <c r="A577" s="67"/>
      <c r="B577" s="91"/>
      <c r="C577" s="62"/>
      <c r="D577" s="63"/>
      <c r="E577" s="63"/>
      <c r="F577" s="739"/>
      <c r="G577" s="93"/>
      <c r="H577" s="75"/>
      <c r="I577" s="76"/>
      <c r="J577" s="170">
        <f>J576+D577-E577</f>
        <v>0</v>
      </c>
      <c r="K577" s="781"/>
      <c r="L577" s="139"/>
      <c r="O577" s="3"/>
      <c r="P577" s="3"/>
    </row>
    <row r="578" spans="1:16" s="311" customFormat="1" ht="12.75" customHeight="1">
      <c r="A578" s="181"/>
      <c r="B578" s="182" t="s">
        <v>385</v>
      </c>
      <c r="C578" s="199">
        <v>323000</v>
      </c>
      <c r="D578" s="177">
        <f>SUM(D576:D577)</f>
        <v>0</v>
      </c>
      <c r="E578" s="177">
        <f>SUM(E576:E577)</f>
        <v>0</v>
      </c>
      <c r="F578" s="764"/>
      <c r="G578" s="179"/>
      <c r="H578" s="180"/>
      <c r="I578" s="181"/>
      <c r="J578" s="174">
        <f>D578-E578</f>
        <v>0</v>
      </c>
      <c r="K578" s="781">
        <v>323000</v>
      </c>
      <c r="L578" s="139">
        <v>0</v>
      </c>
    </row>
    <row r="579" spans="1:16" s="311" customFormat="1" ht="12.75" customHeight="1">
      <c r="A579" s="181"/>
      <c r="B579" s="307"/>
      <c r="C579" s="199"/>
      <c r="D579" s="174"/>
      <c r="E579" s="174"/>
      <c r="F579" s="764"/>
      <c r="G579" s="179"/>
      <c r="H579" s="193"/>
      <c r="I579" s="181"/>
      <c r="J579" s="174"/>
      <c r="K579" s="781"/>
      <c r="L579" s="139"/>
    </row>
    <row r="580" spans="1:16" s="5" customFormat="1" ht="12.75" customHeight="1">
      <c r="A580" s="94">
        <v>324000</v>
      </c>
      <c r="B580" s="176" t="s">
        <v>573</v>
      </c>
      <c r="C580" s="199"/>
      <c r="D580" s="174"/>
      <c r="E580" s="174"/>
      <c r="F580" s="764"/>
      <c r="G580" s="183"/>
      <c r="H580" s="180"/>
      <c r="I580" s="181"/>
      <c r="J580" s="174"/>
      <c r="K580" s="781"/>
      <c r="L580" s="139"/>
    </row>
    <row r="581" spans="1:16" s="310" customFormat="1" ht="12.75" customHeight="1">
      <c r="A581" s="76">
        <v>43496</v>
      </c>
      <c r="B581" s="114" t="s">
        <v>1091</v>
      </c>
      <c r="C581" s="71">
        <v>324000</v>
      </c>
      <c r="D581" s="72">
        <v>1000</v>
      </c>
      <c r="E581" s="72"/>
      <c r="F581" s="740" t="s">
        <v>1129</v>
      </c>
      <c r="G581" s="169">
        <v>602</v>
      </c>
      <c r="H581" s="75" t="s">
        <v>1091</v>
      </c>
      <c r="I581" s="76">
        <v>43495</v>
      </c>
      <c r="J581" s="170">
        <f>J580+D581-E581</f>
        <v>1000</v>
      </c>
      <c r="K581" s="781"/>
      <c r="L581" s="139"/>
      <c r="O581" s="3"/>
      <c r="P581" s="3"/>
    </row>
    <row r="582" spans="1:16" s="310" customFormat="1" ht="12.75" customHeight="1">
      <c r="A582" s="76">
        <v>43496</v>
      </c>
      <c r="B582" s="114" t="s">
        <v>1092</v>
      </c>
      <c r="C582" s="71">
        <v>324000</v>
      </c>
      <c r="D582" s="72">
        <v>1000</v>
      </c>
      <c r="E582" s="72"/>
      <c r="F582" s="740" t="s">
        <v>1130</v>
      </c>
      <c r="G582" s="169">
        <v>602</v>
      </c>
      <c r="H582" s="75" t="s">
        <v>1092</v>
      </c>
      <c r="I582" s="76">
        <v>43495</v>
      </c>
      <c r="J582" s="170">
        <f>J581+D582-E582</f>
        <v>2000</v>
      </c>
      <c r="K582" s="781"/>
      <c r="L582" s="139"/>
      <c r="O582" s="3"/>
      <c r="P582" s="3"/>
    </row>
    <row r="583" spans="1:16" s="310" customFormat="1" ht="12.75" customHeight="1">
      <c r="A583" s="76">
        <v>43496</v>
      </c>
      <c r="B583" s="114" t="s">
        <v>1080</v>
      </c>
      <c r="C583" s="71">
        <v>324000</v>
      </c>
      <c r="D583" s="72"/>
      <c r="E583" s="72">
        <v>1500</v>
      </c>
      <c r="F583" s="740" t="s">
        <v>1085</v>
      </c>
      <c r="G583" s="169">
        <v>311</v>
      </c>
      <c r="H583" s="75" t="s">
        <v>1081</v>
      </c>
      <c r="I583" s="76">
        <v>43475</v>
      </c>
      <c r="J583" s="170">
        <f t="shared" ref="J583:J604" si="14">J582+D583-E583</f>
        <v>500</v>
      </c>
      <c r="K583" s="781"/>
      <c r="L583" s="139"/>
      <c r="O583" s="3"/>
      <c r="P583" s="3"/>
    </row>
    <row r="584" spans="1:16" s="310" customFormat="1" ht="12.75" customHeight="1">
      <c r="A584" s="76">
        <v>43496</v>
      </c>
      <c r="B584" s="114" t="s">
        <v>1081</v>
      </c>
      <c r="C584" s="71">
        <v>324000</v>
      </c>
      <c r="D584" s="72"/>
      <c r="E584" s="72">
        <v>200</v>
      </c>
      <c r="F584" s="740" t="s">
        <v>1089</v>
      </c>
      <c r="G584" s="169">
        <v>311</v>
      </c>
      <c r="H584" s="75" t="s">
        <v>1081</v>
      </c>
      <c r="I584" s="76">
        <v>43495</v>
      </c>
      <c r="J584" s="170">
        <f t="shared" si="14"/>
        <v>300</v>
      </c>
      <c r="K584" s="781"/>
      <c r="L584" s="139"/>
      <c r="O584" s="3"/>
      <c r="P584" s="3"/>
    </row>
    <row r="585" spans="1:16" s="310" customFormat="1" ht="12.75" customHeight="1">
      <c r="A585" s="76">
        <v>43496</v>
      </c>
      <c r="B585" s="114" t="s">
        <v>1082</v>
      </c>
      <c r="C585" s="71">
        <v>324000</v>
      </c>
      <c r="D585" s="72"/>
      <c r="E585" s="72">
        <v>500</v>
      </c>
      <c r="F585" s="740" t="s">
        <v>1086</v>
      </c>
      <c r="G585" s="169">
        <v>311</v>
      </c>
      <c r="H585" s="75" t="s">
        <v>1082</v>
      </c>
      <c r="I585" s="76">
        <v>43495</v>
      </c>
      <c r="J585" s="170">
        <f t="shared" si="14"/>
        <v>-200</v>
      </c>
      <c r="K585" s="781"/>
      <c r="L585" s="139"/>
      <c r="O585" s="3"/>
      <c r="P585" s="3"/>
    </row>
    <row r="586" spans="1:16" s="310" customFormat="1" ht="12.75" customHeight="1">
      <c r="A586" s="76">
        <v>43496</v>
      </c>
      <c r="B586" s="91">
        <v>211001</v>
      </c>
      <c r="C586" s="71">
        <v>324000</v>
      </c>
      <c r="D586" s="79"/>
      <c r="E586" s="72">
        <v>1000</v>
      </c>
      <c r="F586" s="602" t="s">
        <v>1173</v>
      </c>
      <c r="G586" s="169">
        <v>211</v>
      </c>
      <c r="H586" s="75" t="s">
        <v>1091</v>
      </c>
      <c r="I586" s="67">
        <v>43472</v>
      </c>
      <c r="J586" s="170">
        <f t="shared" si="14"/>
        <v>-1200</v>
      </c>
      <c r="K586" s="781"/>
      <c r="L586" s="139"/>
      <c r="O586" s="3"/>
      <c r="P586" s="3"/>
    </row>
    <row r="587" spans="1:16" s="310" customFormat="1" ht="12.75" customHeight="1">
      <c r="A587" s="76">
        <v>43496</v>
      </c>
      <c r="B587" s="91">
        <v>211001</v>
      </c>
      <c r="C587" s="71">
        <v>324000</v>
      </c>
      <c r="D587" s="79"/>
      <c r="E587" s="72">
        <v>1000</v>
      </c>
      <c r="F587" s="602" t="s">
        <v>1174</v>
      </c>
      <c r="G587" s="169">
        <v>211</v>
      </c>
      <c r="H587" s="75" t="s">
        <v>1092</v>
      </c>
      <c r="I587" s="67">
        <v>43475</v>
      </c>
      <c r="J587" s="170">
        <f t="shared" si="14"/>
        <v>-2200</v>
      </c>
      <c r="K587" s="781"/>
      <c r="L587" s="139"/>
      <c r="O587" s="3"/>
      <c r="P587" s="3"/>
    </row>
    <row r="588" spans="1:16" s="310" customFormat="1" ht="12.75" customHeight="1">
      <c r="A588" s="76">
        <v>43524</v>
      </c>
      <c r="B588" s="114" t="s">
        <v>1094</v>
      </c>
      <c r="C588" s="71">
        <v>324000</v>
      </c>
      <c r="D588" s="72">
        <v>1500</v>
      </c>
      <c r="E588" s="72"/>
      <c r="F588" s="740" t="s">
        <v>1085</v>
      </c>
      <c r="G588" s="169">
        <v>602</v>
      </c>
      <c r="H588" s="75" t="s">
        <v>1080</v>
      </c>
      <c r="I588" s="76">
        <v>43554</v>
      </c>
      <c r="J588" s="170">
        <f t="shared" si="14"/>
        <v>-700</v>
      </c>
      <c r="K588" s="781"/>
      <c r="L588" s="139"/>
      <c r="O588" s="3"/>
      <c r="P588" s="3"/>
    </row>
    <row r="589" spans="1:16" s="310" customFormat="1" ht="12.75" customHeight="1">
      <c r="A589" s="76">
        <v>43524</v>
      </c>
      <c r="B589" s="114" t="s">
        <v>1096</v>
      </c>
      <c r="C589" s="71">
        <v>324000</v>
      </c>
      <c r="D589" s="72">
        <v>200</v>
      </c>
      <c r="E589" s="72"/>
      <c r="F589" s="740" t="s">
        <v>1089</v>
      </c>
      <c r="G589" s="169">
        <v>602</v>
      </c>
      <c r="H589" s="75" t="s">
        <v>1081</v>
      </c>
      <c r="I589" s="76">
        <v>43539</v>
      </c>
      <c r="J589" s="170">
        <f t="shared" si="14"/>
        <v>-500</v>
      </c>
      <c r="K589" s="781"/>
      <c r="L589" s="139"/>
      <c r="O589" s="3"/>
      <c r="P589" s="3"/>
    </row>
    <row r="590" spans="1:16" s="48" customFormat="1" ht="12.75" customHeight="1">
      <c r="A590" s="76">
        <v>43524</v>
      </c>
      <c r="B590" s="114" t="s">
        <v>1097</v>
      </c>
      <c r="C590" s="71">
        <v>324000</v>
      </c>
      <c r="D590" s="72">
        <v>500</v>
      </c>
      <c r="E590" s="72"/>
      <c r="F590" s="740" t="s">
        <v>1086</v>
      </c>
      <c r="G590" s="169">
        <v>602</v>
      </c>
      <c r="H590" s="114" t="s">
        <v>1082</v>
      </c>
      <c r="I590" s="76">
        <v>43554</v>
      </c>
      <c r="J590" s="111">
        <f t="shared" si="14"/>
        <v>0</v>
      </c>
    </row>
    <row r="591" spans="1:16" s="310" customFormat="1" ht="12.75" customHeight="1">
      <c r="A591" s="76">
        <v>43555</v>
      </c>
      <c r="B591" s="114" t="s">
        <v>1102</v>
      </c>
      <c r="C591" s="71">
        <v>324000</v>
      </c>
      <c r="D591" s="72">
        <v>1000</v>
      </c>
      <c r="E591" s="72"/>
      <c r="F591" s="740" t="s">
        <v>1136</v>
      </c>
      <c r="G591" s="93">
        <v>602</v>
      </c>
      <c r="H591" s="75" t="s">
        <v>1102</v>
      </c>
      <c r="I591" s="76">
        <v>43569</v>
      </c>
      <c r="J591" s="170">
        <f t="shared" si="14"/>
        <v>1000</v>
      </c>
      <c r="K591" s="781"/>
      <c r="L591" s="139"/>
      <c r="O591" s="3"/>
      <c r="P591" s="3"/>
    </row>
    <row r="592" spans="1:16" s="310" customFormat="1" ht="12.75" customHeight="1">
      <c r="A592" s="76">
        <v>43555</v>
      </c>
      <c r="B592" s="91">
        <v>211003</v>
      </c>
      <c r="C592" s="71">
        <v>324000</v>
      </c>
      <c r="D592" s="79"/>
      <c r="E592" s="308">
        <v>1000</v>
      </c>
      <c r="F592" s="602" t="s">
        <v>1136</v>
      </c>
      <c r="G592" s="169">
        <v>211</v>
      </c>
      <c r="H592" s="75" t="s">
        <v>1102</v>
      </c>
      <c r="I592" s="76">
        <v>43542</v>
      </c>
      <c r="J592" s="170">
        <f t="shared" si="14"/>
        <v>0</v>
      </c>
      <c r="K592" s="781"/>
      <c r="L592" s="139"/>
      <c r="O592" s="3"/>
      <c r="P592" s="3"/>
    </row>
    <row r="593" spans="1:16" s="310" customFormat="1" ht="12.75" customHeight="1">
      <c r="A593" s="76">
        <v>43555</v>
      </c>
      <c r="B593" s="91">
        <v>211003</v>
      </c>
      <c r="C593" s="71">
        <v>324000</v>
      </c>
      <c r="D593" s="79"/>
      <c r="E593" s="63">
        <v>1000</v>
      </c>
      <c r="F593" s="602" t="s">
        <v>1140</v>
      </c>
      <c r="G593" s="169">
        <v>211</v>
      </c>
      <c r="H593" s="75" t="s">
        <v>1105</v>
      </c>
      <c r="I593" s="76">
        <v>43552</v>
      </c>
      <c r="J593" s="170">
        <f t="shared" si="14"/>
        <v>-1000</v>
      </c>
      <c r="K593" s="781"/>
      <c r="L593" s="139"/>
      <c r="O593" s="3"/>
      <c r="P593" s="3"/>
    </row>
    <row r="594" spans="1:16" s="310" customFormat="1" ht="12.75" customHeight="1">
      <c r="A594" s="76">
        <v>43585</v>
      </c>
      <c r="B594" s="114" t="s">
        <v>1105</v>
      </c>
      <c r="C594" s="71">
        <v>324000</v>
      </c>
      <c r="D594" s="72">
        <v>1000</v>
      </c>
      <c r="E594" s="72"/>
      <c r="F594" s="740" t="s">
        <v>1140</v>
      </c>
      <c r="G594" s="169">
        <v>602</v>
      </c>
      <c r="H594" s="75" t="s">
        <v>1105</v>
      </c>
      <c r="I594" s="76">
        <v>43585</v>
      </c>
      <c r="J594" s="170">
        <f t="shared" si="14"/>
        <v>0</v>
      </c>
      <c r="K594" s="781"/>
      <c r="L594" s="139"/>
      <c r="O594" s="3"/>
      <c r="P594" s="3"/>
    </row>
    <row r="595" spans="1:16" s="310" customFormat="1" ht="12.75" customHeight="1">
      <c r="A595" s="76">
        <v>43616</v>
      </c>
      <c r="B595" s="91">
        <v>211005</v>
      </c>
      <c r="C595" s="71">
        <v>324000</v>
      </c>
      <c r="D595" s="79"/>
      <c r="E595" s="308">
        <v>1000</v>
      </c>
      <c r="F595" s="602" t="s">
        <v>1145</v>
      </c>
      <c r="G595" s="169">
        <v>211</v>
      </c>
      <c r="H595" s="75" t="s">
        <v>1112</v>
      </c>
      <c r="I595" s="67">
        <v>43598</v>
      </c>
      <c r="J595" s="170">
        <f t="shared" si="14"/>
        <v>-1000</v>
      </c>
      <c r="K595" s="781"/>
      <c r="L595" s="139"/>
      <c r="O595" s="3"/>
      <c r="P595" s="3"/>
    </row>
    <row r="596" spans="1:16" s="310" customFormat="1" ht="12.75" customHeight="1">
      <c r="A596" s="76">
        <v>43616</v>
      </c>
      <c r="B596" s="91">
        <v>211005</v>
      </c>
      <c r="C596" s="71">
        <v>324000</v>
      </c>
      <c r="D596" s="79"/>
      <c r="E596" s="308">
        <v>1000</v>
      </c>
      <c r="F596" s="602" t="s">
        <v>1152</v>
      </c>
      <c r="G596" s="169">
        <v>211</v>
      </c>
      <c r="H596" s="75" t="s">
        <v>1118</v>
      </c>
      <c r="I596" s="67">
        <v>43608</v>
      </c>
      <c r="J596" s="170">
        <f t="shared" si="14"/>
        <v>-2000</v>
      </c>
      <c r="K596" s="781"/>
      <c r="L596" s="139"/>
      <c r="O596" s="3"/>
      <c r="P596" s="3"/>
    </row>
    <row r="597" spans="1:16" s="310" customFormat="1" ht="12.75" customHeight="1">
      <c r="A597" s="76">
        <v>43646</v>
      </c>
      <c r="B597" s="114" t="s">
        <v>1112</v>
      </c>
      <c r="C597" s="71">
        <v>324000</v>
      </c>
      <c r="D597" s="72">
        <v>1000</v>
      </c>
      <c r="E597" s="72"/>
      <c r="F597" s="740" t="s">
        <v>1145</v>
      </c>
      <c r="G597" s="169">
        <v>602</v>
      </c>
      <c r="H597" s="75" t="s">
        <v>1112</v>
      </c>
      <c r="I597" s="76">
        <v>43660</v>
      </c>
      <c r="J597" s="170">
        <f t="shared" si="14"/>
        <v>-1000</v>
      </c>
      <c r="K597" s="781"/>
      <c r="L597" s="139"/>
      <c r="O597" s="3"/>
      <c r="P597" s="3"/>
    </row>
    <row r="598" spans="1:16" s="310" customFormat="1" ht="12.75" customHeight="1">
      <c r="A598" s="76">
        <v>43646</v>
      </c>
      <c r="B598" s="114" t="s">
        <v>1083</v>
      </c>
      <c r="C598" s="71">
        <v>324000</v>
      </c>
      <c r="D598" s="72"/>
      <c r="E598" s="72">
        <v>600</v>
      </c>
      <c r="F598" s="740" t="s">
        <v>1087</v>
      </c>
      <c r="G598" s="169">
        <v>311</v>
      </c>
      <c r="H598" s="75" t="s">
        <v>1083</v>
      </c>
      <c r="I598" s="76">
        <v>43646</v>
      </c>
      <c r="J598" s="170">
        <f t="shared" si="14"/>
        <v>-1600</v>
      </c>
      <c r="K598" s="781"/>
      <c r="L598" s="139"/>
      <c r="O598" s="3"/>
      <c r="P598" s="3"/>
    </row>
    <row r="599" spans="1:16" s="310" customFormat="1" ht="12.75" customHeight="1">
      <c r="A599" s="76">
        <v>43677</v>
      </c>
      <c r="B599" s="114" t="s">
        <v>1115</v>
      </c>
      <c r="C599" s="71">
        <v>324000</v>
      </c>
      <c r="D599" s="72">
        <v>600</v>
      </c>
      <c r="E599" s="72"/>
      <c r="F599" s="740" t="s">
        <v>1087</v>
      </c>
      <c r="G599" s="93">
        <v>602</v>
      </c>
      <c r="H599" s="75" t="s">
        <v>1083</v>
      </c>
      <c r="I599" s="76">
        <v>43677</v>
      </c>
      <c r="J599" s="170">
        <f t="shared" si="14"/>
        <v>-1000</v>
      </c>
      <c r="K599" s="781"/>
      <c r="L599" s="139"/>
      <c r="O599" s="3"/>
      <c r="P599" s="3"/>
    </row>
    <row r="600" spans="1:16" s="310" customFormat="1" ht="12.75" customHeight="1">
      <c r="A600" s="76">
        <v>43738</v>
      </c>
      <c r="B600" s="114" t="s">
        <v>1118</v>
      </c>
      <c r="C600" s="71">
        <v>324000</v>
      </c>
      <c r="D600" s="72">
        <v>1000</v>
      </c>
      <c r="E600" s="72"/>
      <c r="F600" s="740" t="s">
        <v>1152</v>
      </c>
      <c r="G600" s="169">
        <v>602</v>
      </c>
      <c r="H600" s="75" t="s">
        <v>1118</v>
      </c>
      <c r="I600" s="76">
        <v>43738</v>
      </c>
      <c r="J600" s="170">
        <f t="shared" si="14"/>
        <v>0</v>
      </c>
      <c r="K600" s="781"/>
      <c r="L600" s="139"/>
      <c r="O600" s="3"/>
      <c r="P600" s="3"/>
    </row>
    <row r="601" spans="1:16" s="310" customFormat="1" ht="12.75" customHeight="1">
      <c r="A601" s="76">
        <v>43738</v>
      </c>
      <c r="B601" s="91">
        <v>211009</v>
      </c>
      <c r="C601" s="71">
        <v>324000</v>
      </c>
      <c r="D601" s="79"/>
      <c r="E601" s="308">
        <v>1000</v>
      </c>
      <c r="F601" s="602" t="s">
        <v>1276</v>
      </c>
      <c r="G601" s="169">
        <v>211</v>
      </c>
      <c r="H601" s="75" t="s">
        <v>1124</v>
      </c>
      <c r="I601" s="76">
        <v>43712</v>
      </c>
      <c r="J601" s="170">
        <f t="shared" si="14"/>
        <v>-1000</v>
      </c>
      <c r="K601" s="781"/>
      <c r="L601" s="139"/>
      <c r="O601" s="3"/>
      <c r="P601" s="3"/>
    </row>
    <row r="602" spans="1:16" s="310" customFormat="1" ht="12.75" customHeight="1">
      <c r="A602" s="76">
        <v>43769</v>
      </c>
      <c r="B602" s="114" t="s">
        <v>1084</v>
      </c>
      <c r="C602" s="71">
        <v>324000</v>
      </c>
      <c r="D602" s="72"/>
      <c r="E602" s="72">
        <v>1600</v>
      </c>
      <c r="F602" s="740" t="s">
        <v>1088</v>
      </c>
      <c r="G602" s="169">
        <v>311</v>
      </c>
      <c r="H602" s="75" t="s">
        <v>1084</v>
      </c>
      <c r="I602" s="76">
        <v>43768</v>
      </c>
      <c r="J602" s="170">
        <f t="shared" si="14"/>
        <v>-2600</v>
      </c>
      <c r="K602" s="781"/>
      <c r="L602" s="139"/>
      <c r="O602" s="3"/>
      <c r="P602" s="3"/>
    </row>
    <row r="603" spans="1:16" s="310" customFormat="1" ht="12.75" customHeight="1">
      <c r="A603" s="76">
        <v>43799</v>
      </c>
      <c r="B603" s="114" t="s">
        <v>1124</v>
      </c>
      <c r="C603" s="71">
        <v>324000</v>
      </c>
      <c r="D603" s="72">
        <v>1000</v>
      </c>
      <c r="E603" s="72"/>
      <c r="F603" s="740" t="s">
        <v>1156</v>
      </c>
      <c r="G603" s="169">
        <v>602</v>
      </c>
      <c r="H603" s="75" t="s">
        <v>1124</v>
      </c>
      <c r="I603" s="76">
        <v>43830</v>
      </c>
      <c r="J603" s="170">
        <f t="shared" si="14"/>
        <v>-1600</v>
      </c>
      <c r="K603" s="781"/>
      <c r="L603" s="139"/>
      <c r="O603" s="3"/>
      <c r="P603" s="3"/>
    </row>
    <row r="604" spans="1:16" s="310" customFormat="1" ht="12.75" customHeight="1">
      <c r="A604" s="76">
        <v>43830</v>
      </c>
      <c r="B604" s="114" t="s">
        <v>1125</v>
      </c>
      <c r="C604" s="71">
        <v>324000</v>
      </c>
      <c r="D604" s="72">
        <v>1600</v>
      </c>
      <c r="E604" s="72"/>
      <c r="F604" s="740" t="s">
        <v>1088</v>
      </c>
      <c r="G604" s="93">
        <v>602</v>
      </c>
      <c r="H604" s="75" t="s">
        <v>1125</v>
      </c>
      <c r="I604" s="76">
        <v>43829</v>
      </c>
      <c r="J604" s="170">
        <f t="shared" si="14"/>
        <v>0</v>
      </c>
      <c r="K604" s="781"/>
      <c r="L604" s="139"/>
      <c r="O604" s="3"/>
      <c r="P604" s="3"/>
    </row>
    <row r="605" spans="1:16" s="311" customFormat="1" ht="12.75" customHeight="1">
      <c r="A605" s="181"/>
      <c r="B605" s="182" t="s">
        <v>385</v>
      </c>
      <c r="C605" s="199">
        <v>324000</v>
      </c>
      <c r="D605" s="177">
        <f>SUM(D581:D604)</f>
        <v>11400</v>
      </c>
      <c r="E605" s="177">
        <f>SUM(E581:E604)</f>
        <v>11400</v>
      </c>
      <c r="F605" s="764"/>
      <c r="G605" s="179"/>
      <c r="H605" s="180"/>
      <c r="I605" s="181"/>
      <c r="J605" s="174">
        <f>D605-E605</f>
        <v>0</v>
      </c>
      <c r="K605" s="781">
        <v>324000</v>
      </c>
      <c r="L605" s="139">
        <v>0</v>
      </c>
    </row>
    <row r="606" spans="1:16" s="311" customFormat="1" ht="12.75" customHeight="1">
      <c r="A606" s="181"/>
      <c r="B606" s="307"/>
      <c r="C606" s="199"/>
      <c r="D606" s="174"/>
      <c r="E606" s="174"/>
      <c r="F606" s="764"/>
      <c r="G606" s="179"/>
      <c r="H606" s="193"/>
      <c r="I606" s="181"/>
      <c r="J606" s="174"/>
      <c r="K606" s="781"/>
      <c r="L606" s="139"/>
    </row>
    <row r="607" spans="1:16" s="5" customFormat="1" ht="12.75" customHeight="1">
      <c r="A607" s="94">
        <v>324100</v>
      </c>
      <c r="B607" s="176" t="s">
        <v>574</v>
      </c>
      <c r="C607" s="199"/>
      <c r="D607" s="174"/>
      <c r="E607" s="174"/>
      <c r="F607" s="764"/>
      <c r="G607" s="183"/>
      <c r="H607" s="180"/>
      <c r="I607" s="181"/>
      <c r="J607" s="174"/>
      <c r="K607" s="781"/>
      <c r="L607" s="139"/>
    </row>
    <row r="608" spans="1:16" s="310" customFormat="1" ht="12.75" customHeight="1">
      <c r="A608" s="67"/>
      <c r="B608" s="91"/>
      <c r="C608" s="71"/>
      <c r="D608" s="72"/>
      <c r="E608" s="72"/>
      <c r="F608" s="740"/>
      <c r="G608" s="93"/>
      <c r="H608" s="75"/>
      <c r="I608" s="76"/>
      <c r="J608" s="170">
        <f>J607+D608-E608</f>
        <v>0</v>
      </c>
      <c r="K608" s="781"/>
      <c r="L608" s="139"/>
      <c r="O608" s="3"/>
      <c r="P608" s="3"/>
    </row>
    <row r="609" spans="1:16" s="310" customFormat="1" ht="12.75" customHeight="1">
      <c r="A609" s="67"/>
      <c r="B609" s="91"/>
      <c r="C609" s="71"/>
      <c r="D609" s="72"/>
      <c r="E609" s="72"/>
      <c r="F609" s="740"/>
      <c r="G609" s="93"/>
      <c r="H609" s="75"/>
      <c r="I609" s="76"/>
      <c r="J609" s="170">
        <f>J606+D609-E609</f>
        <v>0</v>
      </c>
      <c r="K609" s="781"/>
      <c r="L609" s="139"/>
      <c r="O609" s="3"/>
      <c r="P609" s="3"/>
    </row>
    <row r="610" spans="1:16" s="311" customFormat="1" ht="12.75" customHeight="1">
      <c r="A610" s="181"/>
      <c r="B610" s="182" t="s">
        <v>385</v>
      </c>
      <c r="C610" s="199">
        <v>324100</v>
      </c>
      <c r="D610" s="177">
        <f>SUM(D608:D609)</f>
        <v>0</v>
      </c>
      <c r="E610" s="177">
        <f>SUM(E608:E609)</f>
        <v>0</v>
      </c>
      <c r="F610" s="764"/>
      <c r="G610" s="179"/>
      <c r="H610" s="180"/>
      <c r="I610" s="181"/>
      <c r="J610" s="174">
        <f>D610-E610</f>
        <v>0</v>
      </c>
      <c r="K610" s="781">
        <v>324100</v>
      </c>
      <c r="L610" s="139">
        <v>0</v>
      </c>
    </row>
    <row r="611" spans="1:16" s="311" customFormat="1" ht="12.75" customHeight="1">
      <c r="A611" s="181"/>
      <c r="B611" s="307"/>
      <c r="C611" s="199"/>
      <c r="D611" s="174"/>
      <c r="E611" s="174"/>
      <c r="F611" s="764"/>
      <c r="G611" s="179"/>
      <c r="H611" s="193"/>
      <c r="I611" s="181"/>
      <c r="J611" s="174"/>
      <c r="K611" s="781"/>
      <c r="L611" s="139"/>
    </row>
    <row r="612" spans="1:16" s="311" customFormat="1" ht="12.75" customHeight="1">
      <c r="A612" s="181"/>
      <c r="B612" s="307"/>
      <c r="C612" s="199"/>
      <c r="D612" s="174"/>
      <c r="E612" s="174"/>
      <c r="F612" s="764"/>
      <c r="G612" s="179"/>
      <c r="H612" s="193"/>
      <c r="I612" s="181"/>
      <c r="J612" s="174"/>
      <c r="K612" s="781"/>
      <c r="L612" s="139"/>
    </row>
    <row r="613" spans="1:16" s="5" customFormat="1" ht="12.75" customHeight="1">
      <c r="A613" s="94">
        <v>326000</v>
      </c>
      <c r="B613" s="176" t="s">
        <v>575</v>
      </c>
      <c r="C613" s="199"/>
      <c r="D613" s="174"/>
      <c r="E613" s="174"/>
      <c r="F613" s="764"/>
      <c r="G613" s="183"/>
      <c r="H613" s="180"/>
      <c r="I613" s="181"/>
      <c r="J613" s="174"/>
      <c r="K613" s="781"/>
      <c r="L613" s="139"/>
    </row>
    <row r="614" spans="1:16" s="310" customFormat="1" ht="12.75" customHeight="1">
      <c r="A614" s="67"/>
      <c r="B614" s="91"/>
      <c r="C614" s="71"/>
      <c r="D614" s="72"/>
      <c r="E614" s="72"/>
      <c r="F614" s="740"/>
      <c r="G614" s="93"/>
      <c r="H614" s="75"/>
      <c r="I614" s="76"/>
      <c r="J614" s="170">
        <f>J613+D614-E614</f>
        <v>0</v>
      </c>
      <c r="K614" s="781"/>
      <c r="L614" s="139"/>
      <c r="O614" s="3"/>
      <c r="P614" s="3"/>
    </row>
    <row r="615" spans="1:16" s="311" customFormat="1" ht="12.75" customHeight="1">
      <c r="A615" s="181"/>
      <c r="B615" s="182" t="s">
        <v>385</v>
      </c>
      <c r="C615" s="199">
        <v>326000</v>
      </c>
      <c r="D615" s="177">
        <f>SUM(D614:D614)</f>
        <v>0</v>
      </c>
      <c r="E615" s="177">
        <f>SUM(E614:E614)</f>
        <v>0</v>
      </c>
      <c r="F615" s="764"/>
      <c r="G615" s="179"/>
      <c r="H615" s="180"/>
      <c r="I615" s="181"/>
      <c r="J615" s="174">
        <f>D615-E615</f>
        <v>0</v>
      </c>
      <c r="K615" s="781">
        <v>326000</v>
      </c>
      <c r="L615" s="139">
        <v>0</v>
      </c>
    </row>
    <row r="616" spans="1:16" s="311" customFormat="1" ht="12.75" customHeight="1">
      <c r="A616" s="181"/>
      <c r="B616" s="307"/>
      <c r="C616" s="199"/>
      <c r="D616" s="174"/>
      <c r="E616" s="174"/>
      <c r="F616" s="764"/>
      <c r="G616" s="179"/>
      <c r="H616" s="193"/>
      <c r="I616" s="181"/>
      <c r="J616" s="174"/>
      <c r="K616" s="781"/>
      <c r="L616" s="139"/>
    </row>
    <row r="617" spans="1:16" s="5" customFormat="1" ht="12.75" customHeight="1">
      <c r="A617" s="94">
        <v>335000</v>
      </c>
      <c r="B617" s="176" t="s">
        <v>576</v>
      </c>
      <c r="C617" s="199"/>
      <c r="D617" s="174"/>
      <c r="E617" s="174"/>
      <c r="F617" s="764"/>
      <c r="G617" s="183"/>
      <c r="H617" s="180"/>
      <c r="I617" s="181"/>
      <c r="J617" s="174"/>
      <c r="K617" s="781"/>
      <c r="L617" s="139"/>
    </row>
    <row r="618" spans="1:16" s="310" customFormat="1" ht="12.75" customHeight="1">
      <c r="A618" s="76"/>
      <c r="B618" s="168"/>
      <c r="C618" s="312"/>
      <c r="D618" s="303"/>
      <c r="E618" s="303"/>
      <c r="F618" s="769"/>
      <c r="G618" s="313"/>
      <c r="H618" s="75"/>
      <c r="I618" s="76"/>
      <c r="J618" s="170">
        <f>J617+D618-E618</f>
        <v>0</v>
      </c>
      <c r="K618" s="781"/>
      <c r="L618" s="139"/>
      <c r="O618" s="3"/>
      <c r="P618" s="3"/>
    </row>
    <row r="619" spans="1:16" s="310" customFormat="1" ht="12.75" customHeight="1">
      <c r="A619" s="76"/>
      <c r="B619" s="168"/>
      <c r="C619" s="71"/>
      <c r="D619" s="72"/>
      <c r="E619" s="72"/>
      <c r="F619" s="740"/>
      <c r="G619" s="169"/>
      <c r="H619" s="75"/>
      <c r="I619" s="76"/>
      <c r="J619" s="170">
        <f>J618+D619-E619</f>
        <v>0</v>
      </c>
      <c r="K619" s="781"/>
      <c r="L619" s="139"/>
      <c r="O619" s="3"/>
      <c r="P619" s="3"/>
    </row>
    <row r="620" spans="1:16" s="311" customFormat="1" ht="12.75" customHeight="1">
      <c r="A620" s="181"/>
      <c r="B620" s="182" t="s">
        <v>385</v>
      </c>
      <c r="C620" s="199">
        <v>335000</v>
      </c>
      <c r="D620" s="177">
        <f>SUM(D618:D619)</f>
        <v>0</v>
      </c>
      <c r="E620" s="177">
        <f>SUM(E618:E619)</f>
        <v>0</v>
      </c>
      <c r="F620" s="764"/>
      <c r="G620" s="179"/>
      <c r="H620" s="180"/>
      <c r="I620" s="181"/>
      <c r="J620" s="174">
        <f>D620-E620</f>
        <v>0</v>
      </c>
      <c r="K620" s="781">
        <v>335000</v>
      </c>
      <c r="L620" s="139">
        <v>0</v>
      </c>
    </row>
    <row r="621" spans="1:16" s="311" customFormat="1" ht="12.75" customHeight="1">
      <c r="A621" s="181"/>
      <c r="B621" s="307"/>
      <c r="C621" s="199"/>
      <c r="D621" s="174"/>
      <c r="E621" s="174"/>
      <c r="F621" s="764"/>
      <c r="G621" s="179"/>
      <c r="H621" s="193"/>
      <c r="I621" s="181"/>
      <c r="J621" s="174"/>
      <c r="K621" s="781"/>
      <c r="L621" s="139"/>
    </row>
    <row r="622" spans="1:16" s="5" customFormat="1" ht="12.75" customHeight="1">
      <c r="A622" s="94">
        <v>336000</v>
      </c>
      <c r="B622" s="176" t="s">
        <v>577</v>
      </c>
      <c r="C622" s="199"/>
      <c r="D622" s="174"/>
      <c r="E622" s="174"/>
      <c r="F622" s="764"/>
      <c r="G622" s="183"/>
      <c r="H622" s="180"/>
      <c r="I622" s="181"/>
      <c r="J622" s="174"/>
      <c r="K622" s="781"/>
      <c r="L622" s="139"/>
    </row>
    <row r="623" spans="1:16" s="310" customFormat="1" ht="12.75" customHeight="1">
      <c r="A623" s="76"/>
      <c r="B623" s="168"/>
      <c r="C623" s="312"/>
      <c r="D623" s="303"/>
      <c r="E623" s="303"/>
      <c r="F623" s="769"/>
      <c r="G623" s="313"/>
      <c r="H623" s="75"/>
      <c r="I623" s="76"/>
      <c r="J623" s="170">
        <v>0</v>
      </c>
      <c r="K623" s="781"/>
      <c r="L623" s="139"/>
      <c r="O623" s="3"/>
      <c r="P623" s="3"/>
    </row>
    <row r="624" spans="1:16" s="310" customFormat="1" ht="12.75" customHeight="1">
      <c r="A624" s="76"/>
      <c r="B624" s="91"/>
      <c r="C624" s="71"/>
      <c r="D624" s="72"/>
      <c r="E624" s="72"/>
      <c r="F624" s="740"/>
      <c r="G624" s="169"/>
      <c r="H624" s="75"/>
      <c r="I624" s="76"/>
      <c r="J624" s="170">
        <f>J623+D624-E624</f>
        <v>0</v>
      </c>
      <c r="K624" s="781"/>
      <c r="L624" s="139"/>
      <c r="O624" s="3"/>
      <c r="P624" s="3"/>
    </row>
    <row r="625" spans="1:12" s="311" customFormat="1" ht="12.75" customHeight="1">
      <c r="A625" s="181"/>
      <c r="B625" s="182" t="s">
        <v>385</v>
      </c>
      <c r="C625" s="199">
        <v>336000</v>
      </c>
      <c r="D625" s="177">
        <f>SUM(D623:D624)</f>
        <v>0</v>
      </c>
      <c r="E625" s="177">
        <f>SUM(E623:E624)</f>
        <v>0</v>
      </c>
      <c r="F625" s="764"/>
      <c r="G625" s="179"/>
      <c r="H625" s="180"/>
      <c r="I625" s="181"/>
      <c r="J625" s="174">
        <f>D625-E625</f>
        <v>0</v>
      </c>
      <c r="K625" s="781">
        <v>336000</v>
      </c>
      <c r="L625" s="139">
        <v>0</v>
      </c>
    </row>
    <row r="626" spans="1:12" s="311" customFormat="1" ht="12.75" customHeight="1">
      <c r="A626" s="181"/>
      <c r="B626" s="307"/>
      <c r="C626" s="199"/>
      <c r="D626" s="174"/>
      <c r="E626" s="174"/>
      <c r="F626" s="764"/>
      <c r="G626" s="179"/>
      <c r="H626" s="193"/>
      <c r="I626" s="181"/>
      <c r="J626" s="174"/>
      <c r="K626" s="781"/>
      <c r="L626" s="139"/>
    </row>
    <row r="627" spans="1:12" s="311" customFormat="1" ht="12.75" customHeight="1">
      <c r="A627" s="94">
        <v>336100</v>
      </c>
      <c r="B627" s="176" t="s">
        <v>376</v>
      </c>
      <c r="C627" s="199"/>
      <c r="D627" s="174"/>
      <c r="E627" s="174"/>
      <c r="F627" s="764"/>
      <c r="G627" s="179"/>
      <c r="H627" s="193"/>
      <c r="I627" s="181"/>
      <c r="J627" s="174"/>
      <c r="K627" s="781"/>
      <c r="L627" s="139"/>
    </row>
    <row r="628" spans="1:12" s="96" customFormat="1" ht="12.75" customHeight="1">
      <c r="A628" s="67">
        <v>43466</v>
      </c>
      <c r="B628" s="91">
        <v>999999</v>
      </c>
      <c r="C628" s="71">
        <v>336100</v>
      </c>
      <c r="D628" s="72"/>
      <c r="E628" s="72">
        <v>51.59</v>
      </c>
      <c r="F628" s="740" t="s">
        <v>331</v>
      </c>
      <c r="G628" s="74" t="s">
        <v>13</v>
      </c>
      <c r="H628" s="75" t="s">
        <v>378</v>
      </c>
      <c r="I628" s="76">
        <v>43465</v>
      </c>
      <c r="J628" s="170">
        <v>-51.59</v>
      </c>
      <c r="K628" s="175"/>
      <c r="L628" s="95"/>
    </row>
    <row r="629" spans="1:12" s="96" customFormat="1" ht="12.75" customHeight="1">
      <c r="A629" s="67">
        <v>43466</v>
      </c>
      <c r="B629" s="91">
        <v>999999</v>
      </c>
      <c r="C629" s="71">
        <v>336100</v>
      </c>
      <c r="D629" s="72"/>
      <c r="E629" s="72">
        <v>128.99</v>
      </c>
      <c r="F629" s="740" t="s">
        <v>331</v>
      </c>
      <c r="G629" s="74" t="s">
        <v>13</v>
      </c>
      <c r="H629" s="75" t="s">
        <v>378</v>
      </c>
      <c r="I629" s="76">
        <v>43465</v>
      </c>
      <c r="J629" s="170">
        <f t="shared" ref="J629:J692" si="15">J628+D629-E629</f>
        <v>-180.58</v>
      </c>
      <c r="K629" s="175"/>
      <c r="L629" s="95"/>
    </row>
    <row r="630" spans="1:12" s="3" customFormat="1" ht="12.75" customHeight="1">
      <c r="A630" s="76">
        <v>43496</v>
      </c>
      <c r="B630" s="91">
        <v>221001</v>
      </c>
      <c r="C630" s="71">
        <v>336100</v>
      </c>
      <c r="D630" s="72">
        <v>180.58</v>
      </c>
      <c r="E630" s="72"/>
      <c r="F630" s="740" t="s">
        <v>331</v>
      </c>
      <c r="G630" s="169">
        <v>221</v>
      </c>
      <c r="H630" s="75" t="s">
        <v>378</v>
      </c>
      <c r="I630" s="76">
        <v>43479</v>
      </c>
      <c r="J630" s="170">
        <f t="shared" si="15"/>
        <v>0</v>
      </c>
      <c r="K630" s="781"/>
      <c r="L630" s="139"/>
    </row>
    <row r="631" spans="1:12" s="3" customFormat="1" ht="12.75" customHeight="1">
      <c r="A631" s="76">
        <v>43524</v>
      </c>
      <c r="B631" s="168">
        <v>6001</v>
      </c>
      <c r="C631" s="71">
        <v>336100</v>
      </c>
      <c r="D631" s="72"/>
      <c r="E631" s="72">
        <v>52</v>
      </c>
      <c r="F631" s="740" t="s">
        <v>392</v>
      </c>
      <c r="G631" s="169">
        <v>366</v>
      </c>
      <c r="H631" s="75" t="s">
        <v>67</v>
      </c>
      <c r="I631" s="76">
        <v>43506</v>
      </c>
      <c r="J631" s="170">
        <f t="shared" si="15"/>
        <v>-52</v>
      </c>
      <c r="K631" s="781"/>
      <c r="L631" s="139"/>
    </row>
    <row r="632" spans="1:12" s="3" customFormat="1" ht="12.75" customHeight="1">
      <c r="A632" s="76">
        <v>43524</v>
      </c>
      <c r="B632" s="168">
        <v>6001</v>
      </c>
      <c r="C632" s="71">
        <v>336100</v>
      </c>
      <c r="D632" s="72"/>
      <c r="E632" s="72">
        <v>130</v>
      </c>
      <c r="F632" s="740" t="s">
        <v>392</v>
      </c>
      <c r="G632" s="169">
        <v>524</v>
      </c>
      <c r="H632" s="75" t="s">
        <v>67</v>
      </c>
      <c r="I632" s="76">
        <v>43506</v>
      </c>
      <c r="J632" s="170">
        <f t="shared" si="15"/>
        <v>-182</v>
      </c>
      <c r="K632" s="781"/>
      <c r="L632" s="139"/>
    </row>
    <row r="633" spans="1:12" s="3" customFormat="1" ht="12.75" customHeight="1">
      <c r="A633" s="76">
        <v>43524</v>
      </c>
      <c r="B633" s="91">
        <v>221002</v>
      </c>
      <c r="C633" s="71">
        <v>336100</v>
      </c>
      <c r="D633" s="72">
        <v>182</v>
      </c>
      <c r="E633" s="72"/>
      <c r="F633" s="740" t="s">
        <v>392</v>
      </c>
      <c r="G633" s="169">
        <v>221</v>
      </c>
      <c r="H633" s="75" t="s">
        <v>67</v>
      </c>
      <c r="I633" s="76">
        <v>43507</v>
      </c>
      <c r="J633" s="170">
        <f t="shared" si="15"/>
        <v>0</v>
      </c>
      <c r="K633" s="781"/>
      <c r="L633" s="139"/>
    </row>
    <row r="634" spans="1:12" s="3" customFormat="1" ht="12.75" customHeight="1">
      <c r="A634" s="76">
        <v>43555</v>
      </c>
      <c r="B634" s="168">
        <v>6002</v>
      </c>
      <c r="C634" s="71">
        <v>336100</v>
      </c>
      <c r="D634" s="72"/>
      <c r="E634" s="72">
        <v>41.6</v>
      </c>
      <c r="F634" s="740" t="s">
        <v>403</v>
      </c>
      <c r="G634" s="169">
        <v>366</v>
      </c>
      <c r="H634" s="75" t="s">
        <v>98</v>
      </c>
      <c r="I634" s="76">
        <v>43534</v>
      </c>
      <c r="J634" s="170">
        <f t="shared" si="15"/>
        <v>-41.6</v>
      </c>
      <c r="K634" s="781"/>
      <c r="L634" s="139"/>
    </row>
    <row r="635" spans="1:12" s="3" customFormat="1" ht="12.75" customHeight="1">
      <c r="A635" s="76">
        <v>43555</v>
      </c>
      <c r="B635" s="168">
        <v>6002</v>
      </c>
      <c r="C635" s="71">
        <v>336100</v>
      </c>
      <c r="D635" s="72"/>
      <c r="E635" s="72">
        <v>104</v>
      </c>
      <c r="F635" s="740" t="s">
        <v>403</v>
      </c>
      <c r="G635" s="169">
        <v>524</v>
      </c>
      <c r="H635" s="75" t="s">
        <v>98</v>
      </c>
      <c r="I635" s="76">
        <v>43534</v>
      </c>
      <c r="J635" s="170">
        <f t="shared" si="15"/>
        <v>-145.6</v>
      </c>
      <c r="K635" s="781"/>
      <c r="L635" s="139"/>
    </row>
    <row r="636" spans="1:12" s="3" customFormat="1" ht="12.75" customHeight="1">
      <c r="A636" s="76">
        <v>43555</v>
      </c>
      <c r="B636" s="91">
        <v>221003</v>
      </c>
      <c r="C636" s="71">
        <v>336100</v>
      </c>
      <c r="D636" s="72">
        <v>145.6</v>
      </c>
      <c r="E636" s="72"/>
      <c r="F636" s="741" t="s">
        <v>403</v>
      </c>
      <c r="G636" s="169">
        <v>221</v>
      </c>
      <c r="H636" s="75" t="s">
        <v>98</v>
      </c>
      <c r="I636" s="76">
        <v>43531</v>
      </c>
      <c r="J636" s="170">
        <f t="shared" si="15"/>
        <v>0</v>
      </c>
      <c r="K636" s="781"/>
      <c r="L636" s="139"/>
    </row>
    <row r="637" spans="1:12" s="3" customFormat="1" ht="12.75" customHeight="1">
      <c r="A637" s="76">
        <v>43585</v>
      </c>
      <c r="B637" s="168">
        <v>6003</v>
      </c>
      <c r="C637" s="71">
        <v>336100</v>
      </c>
      <c r="D637" s="72"/>
      <c r="E637" s="72">
        <v>42.09</v>
      </c>
      <c r="F637" s="740" t="s">
        <v>414</v>
      </c>
      <c r="G637" s="169">
        <v>366</v>
      </c>
      <c r="H637" s="75" t="s">
        <v>130</v>
      </c>
      <c r="I637" s="76">
        <v>43565</v>
      </c>
      <c r="J637" s="170">
        <f t="shared" si="15"/>
        <v>-42.09</v>
      </c>
      <c r="K637" s="781"/>
      <c r="L637" s="139"/>
    </row>
    <row r="638" spans="1:12" s="3" customFormat="1" ht="12.75" customHeight="1">
      <c r="A638" s="76">
        <v>43585</v>
      </c>
      <c r="B638" s="168">
        <v>6003</v>
      </c>
      <c r="C638" s="71">
        <v>336100</v>
      </c>
      <c r="D638" s="72"/>
      <c r="E638" s="72">
        <v>105.23</v>
      </c>
      <c r="F638" s="740" t="s">
        <v>414</v>
      </c>
      <c r="G638" s="169">
        <v>524</v>
      </c>
      <c r="H638" s="75" t="s">
        <v>130</v>
      </c>
      <c r="I638" s="76">
        <v>43565</v>
      </c>
      <c r="J638" s="170">
        <f t="shared" si="15"/>
        <v>-147.32</v>
      </c>
      <c r="K638" s="781"/>
      <c r="L638" s="139"/>
    </row>
    <row r="639" spans="1:12" s="3" customFormat="1" ht="12.75" customHeight="1">
      <c r="A639" s="76">
        <v>43585</v>
      </c>
      <c r="B639" s="91">
        <v>221004</v>
      </c>
      <c r="C639" s="71">
        <v>336100</v>
      </c>
      <c r="D639" s="72">
        <v>147.32</v>
      </c>
      <c r="E639" s="72"/>
      <c r="F639" s="740" t="s">
        <v>414</v>
      </c>
      <c r="G639" s="169">
        <v>221</v>
      </c>
      <c r="H639" s="75" t="s">
        <v>130</v>
      </c>
      <c r="I639" s="76">
        <v>43570</v>
      </c>
      <c r="J639" s="170">
        <f t="shared" si="15"/>
        <v>0</v>
      </c>
      <c r="K639" s="781"/>
      <c r="L639" s="139"/>
    </row>
    <row r="640" spans="1:12" s="3" customFormat="1" ht="12.75" customHeight="1">
      <c r="A640" s="76">
        <v>43616</v>
      </c>
      <c r="B640" s="168">
        <v>6004</v>
      </c>
      <c r="C640" s="71">
        <v>336100</v>
      </c>
      <c r="D640" s="72"/>
      <c r="E640" s="72">
        <v>52</v>
      </c>
      <c r="F640" s="740" t="s">
        <v>426</v>
      </c>
      <c r="G640" s="169">
        <v>366</v>
      </c>
      <c r="H640" s="75" t="s">
        <v>154</v>
      </c>
      <c r="I640" s="76">
        <v>43595</v>
      </c>
      <c r="J640" s="170">
        <f t="shared" si="15"/>
        <v>-52</v>
      </c>
      <c r="K640" s="781"/>
      <c r="L640" s="139"/>
    </row>
    <row r="641" spans="1:12" s="3" customFormat="1" ht="12.75" customHeight="1">
      <c r="A641" s="76">
        <v>43616</v>
      </c>
      <c r="B641" s="168">
        <v>6004</v>
      </c>
      <c r="C641" s="71">
        <v>336100</v>
      </c>
      <c r="D641" s="72"/>
      <c r="E641" s="72">
        <v>130</v>
      </c>
      <c r="F641" s="740" t="s">
        <v>426</v>
      </c>
      <c r="G641" s="169">
        <v>524</v>
      </c>
      <c r="H641" s="75" t="s">
        <v>154</v>
      </c>
      <c r="I641" s="76">
        <v>43595</v>
      </c>
      <c r="J641" s="170">
        <f t="shared" si="15"/>
        <v>-182</v>
      </c>
      <c r="K641" s="781"/>
      <c r="L641" s="139"/>
    </row>
    <row r="642" spans="1:12" s="3" customFormat="1" ht="12.75" customHeight="1">
      <c r="A642" s="76">
        <v>43616</v>
      </c>
      <c r="B642" s="91">
        <v>221005</v>
      </c>
      <c r="C642" s="71">
        <v>336100</v>
      </c>
      <c r="D642" s="72">
        <v>182</v>
      </c>
      <c r="E642" s="72"/>
      <c r="F642" s="741" t="s">
        <v>426</v>
      </c>
      <c r="G642" s="169">
        <v>221</v>
      </c>
      <c r="H642" s="75" t="s">
        <v>154</v>
      </c>
      <c r="I642" s="76">
        <v>43601</v>
      </c>
      <c r="J642" s="170">
        <f t="shared" si="15"/>
        <v>0</v>
      </c>
      <c r="K642" s="781"/>
      <c r="L642" s="139"/>
    </row>
    <row r="643" spans="1:12" s="3" customFormat="1" ht="12.75" customHeight="1">
      <c r="A643" s="76">
        <v>43646</v>
      </c>
      <c r="B643" s="168">
        <v>6005</v>
      </c>
      <c r="C643" s="71">
        <v>336100</v>
      </c>
      <c r="D643" s="72"/>
      <c r="E643" s="72">
        <v>52</v>
      </c>
      <c r="F643" s="740" t="s">
        <v>436</v>
      </c>
      <c r="G643" s="169">
        <v>366</v>
      </c>
      <c r="H643" s="75" t="s">
        <v>181</v>
      </c>
      <c r="I643" s="76">
        <v>43626</v>
      </c>
      <c r="J643" s="170">
        <f t="shared" si="15"/>
        <v>-52</v>
      </c>
      <c r="K643" s="781"/>
      <c r="L643" s="139"/>
    </row>
    <row r="644" spans="1:12" s="3" customFormat="1" ht="12.75" customHeight="1">
      <c r="A644" s="76">
        <v>43646</v>
      </c>
      <c r="B644" s="168">
        <v>6005</v>
      </c>
      <c r="C644" s="71">
        <v>336100</v>
      </c>
      <c r="D644" s="72"/>
      <c r="E644" s="72">
        <v>130</v>
      </c>
      <c r="F644" s="740" t="s">
        <v>436</v>
      </c>
      <c r="G644" s="169">
        <v>524</v>
      </c>
      <c r="H644" s="75" t="s">
        <v>181</v>
      </c>
      <c r="I644" s="76">
        <v>43626</v>
      </c>
      <c r="J644" s="170">
        <f t="shared" si="15"/>
        <v>-182</v>
      </c>
      <c r="K644" s="781"/>
      <c r="L644" s="139"/>
    </row>
    <row r="645" spans="1:12" s="3" customFormat="1" ht="12.75" customHeight="1">
      <c r="A645" s="76">
        <v>43646</v>
      </c>
      <c r="B645" s="91">
        <v>221006</v>
      </c>
      <c r="C645" s="71">
        <v>336100</v>
      </c>
      <c r="D645" s="72">
        <v>182</v>
      </c>
      <c r="E645" s="72"/>
      <c r="F645" s="740" t="s">
        <v>436</v>
      </c>
      <c r="G645" s="169">
        <v>221</v>
      </c>
      <c r="H645" s="75" t="s">
        <v>181</v>
      </c>
      <c r="I645" s="76">
        <v>43626</v>
      </c>
      <c r="J645" s="170">
        <f t="shared" si="15"/>
        <v>0</v>
      </c>
      <c r="K645" s="781"/>
      <c r="L645" s="139"/>
    </row>
    <row r="646" spans="1:12" s="3" customFormat="1" ht="12.75" customHeight="1">
      <c r="A646" s="76">
        <v>43677</v>
      </c>
      <c r="B646" s="168">
        <v>6006</v>
      </c>
      <c r="C646" s="71">
        <v>336100</v>
      </c>
      <c r="D646" s="72"/>
      <c r="E646" s="72">
        <v>52</v>
      </c>
      <c r="F646" s="740" t="s">
        <v>447</v>
      </c>
      <c r="G646" s="169">
        <v>366</v>
      </c>
      <c r="H646" s="75" t="s">
        <v>142</v>
      </c>
      <c r="I646" s="76">
        <v>43656</v>
      </c>
      <c r="J646" s="170">
        <f t="shared" si="15"/>
        <v>-52</v>
      </c>
      <c r="K646" s="781"/>
      <c r="L646" s="139"/>
    </row>
    <row r="647" spans="1:12" s="3" customFormat="1" ht="12.75" customHeight="1">
      <c r="A647" s="76">
        <v>43677</v>
      </c>
      <c r="B647" s="168">
        <v>6006</v>
      </c>
      <c r="C647" s="71">
        <v>336100</v>
      </c>
      <c r="D647" s="72"/>
      <c r="E647" s="72">
        <v>130</v>
      </c>
      <c r="F647" s="740" t="s">
        <v>447</v>
      </c>
      <c r="G647" s="169">
        <v>524</v>
      </c>
      <c r="H647" s="75" t="s">
        <v>142</v>
      </c>
      <c r="I647" s="76">
        <v>43656</v>
      </c>
      <c r="J647" s="170">
        <f t="shared" si="15"/>
        <v>-182</v>
      </c>
      <c r="K647" s="781"/>
      <c r="L647" s="139"/>
    </row>
    <row r="648" spans="1:12" s="3" customFormat="1" ht="12.75" customHeight="1">
      <c r="A648" s="76">
        <v>43677</v>
      </c>
      <c r="B648" s="91">
        <v>221007</v>
      </c>
      <c r="C648" s="71">
        <v>336100</v>
      </c>
      <c r="D648" s="72">
        <v>182</v>
      </c>
      <c r="E648" s="72"/>
      <c r="F648" s="740" t="s">
        <v>447</v>
      </c>
      <c r="G648" s="169">
        <v>221</v>
      </c>
      <c r="H648" s="75" t="s">
        <v>142</v>
      </c>
      <c r="I648" s="76">
        <v>43670</v>
      </c>
      <c r="J648" s="170">
        <f t="shared" si="15"/>
        <v>0</v>
      </c>
      <c r="K648" s="781"/>
      <c r="L648" s="139"/>
    </row>
    <row r="649" spans="1:12" s="3" customFormat="1" ht="12.75" customHeight="1">
      <c r="A649" s="76">
        <v>43708</v>
      </c>
      <c r="B649" s="168">
        <v>6007</v>
      </c>
      <c r="C649" s="71">
        <v>336100</v>
      </c>
      <c r="D649" s="72"/>
      <c r="E649" s="72">
        <v>43.36</v>
      </c>
      <c r="F649" s="740" t="s">
        <v>225</v>
      </c>
      <c r="G649" s="169">
        <v>366</v>
      </c>
      <c r="H649" s="75" t="s">
        <v>224</v>
      </c>
      <c r="I649" s="76">
        <v>43687</v>
      </c>
      <c r="J649" s="170">
        <f t="shared" si="15"/>
        <v>-43.36</v>
      </c>
      <c r="K649" s="781"/>
      <c r="L649" s="139"/>
    </row>
    <row r="650" spans="1:12" s="3" customFormat="1" ht="12.75" customHeight="1">
      <c r="A650" s="76">
        <v>43708</v>
      </c>
      <c r="B650" s="168">
        <v>6007</v>
      </c>
      <c r="C650" s="71">
        <v>336100</v>
      </c>
      <c r="D650" s="72"/>
      <c r="E650" s="72">
        <v>108.43</v>
      </c>
      <c r="F650" s="740" t="s">
        <v>225</v>
      </c>
      <c r="G650" s="169">
        <v>524</v>
      </c>
      <c r="H650" s="75" t="s">
        <v>224</v>
      </c>
      <c r="I650" s="76">
        <v>43687</v>
      </c>
      <c r="J650" s="170">
        <f t="shared" si="15"/>
        <v>-151.79000000000002</v>
      </c>
      <c r="K650" s="781"/>
      <c r="L650" s="139"/>
    </row>
    <row r="651" spans="1:12" s="3" customFormat="1" ht="12.75" customHeight="1">
      <c r="A651" s="76">
        <v>43708</v>
      </c>
      <c r="B651" s="91">
        <v>221008</v>
      </c>
      <c r="C651" s="71">
        <v>336100</v>
      </c>
      <c r="D651" s="72">
        <v>151.79</v>
      </c>
      <c r="E651" s="72"/>
      <c r="F651" s="740" t="s">
        <v>732</v>
      </c>
      <c r="G651" s="169">
        <v>221</v>
      </c>
      <c r="H651" s="75" t="s">
        <v>224</v>
      </c>
      <c r="I651" s="76">
        <v>43696</v>
      </c>
      <c r="J651" s="170">
        <f t="shared" si="15"/>
        <v>-2.8421709430404007E-14</v>
      </c>
      <c r="K651" s="781"/>
      <c r="L651" s="139"/>
    </row>
    <row r="652" spans="1:12" s="3" customFormat="1" ht="12.75" customHeight="1">
      <c r="A652" s="76">
        <v>43738</v>
      </c>
      <c r="B652" s="168">
        <v>6008</v>
      </c>
      <c r="C652" s="71">
        <v>336100</v>
      </c>
      <c r="D652" s="72"/>
      <c r="E652" s="72">
        <v>52.36</v>
      </c>
      <c r="F652" s="740" t="s">
        <v>460</v>
      </c>
      <c r="G652" s="169">
        <v>366</v>
      </c>
      <c r="H652" s="75" t="s">
        <v>257</v>
      </c>
      <c r="I652" s="76">
        <v>43718</v>
      </c>
      <c r="J652" s="170">
        <f t="shared" si="15"/>
        <v>-52.360000000000028</v>
      </c>
      <c r="K652" s="781"/>
      <c r="L652" s="139"/>
    </row>
    <row r="653" spans="1:12" s="3" customFormat="1" ht="12.75" customHeight="1">
      <c r="A653" s="76">
        <v>43738</v>
      </c>
      <c r="B653" s="168">
        <v>6008</v>
      </c>
      <c r="C653" s="71">
        <v>336100</v>
      </c>
      <c r="D653" s="72"/>
      <c r="E653" s="72">
        <v>130.9</v>
      </c>
      <c r="F653" s="740" t="s">
        <v>460</v>
      </c>
      <c r="G653" s="169">
        <v>524</v>
      </c>
      <c r="H653" s="75" t="s">
        <v>257</v>
      </c>
      <c r="I653" s="76">
        <v>43718</v>
      </c>
      <c r="J653" s="170">
        <f t="shared" si="15"/>
        <v>-183.26000000000005</v>
      </c>
      <c r="K653" s="781"/>
      <c r="L653" s="139"/>
    </row>
    <row r="654" spans="1:12" s="3" customFormat="1" ht="12.75" customHeight="1">
      <c r="A654" s="76">
        <v>43738</v>
      </c>
      <c r="B654" s="91">
        <v>221009</v>
      </c>
      <c r="C654" s="71">
        <v>336100</v>
      </c>
      <c r="D654" s="72">
        <v>183.26</v>
      </c>
      <c r="E654" s="72"/>
      <c r="F654" s="740" t="s">
        <v>460</v>
      </c>
      <c r="G654" s="169">
        <v>221</v>
      </c>
      <c r="H654" s="75" t="s">
        <v>257</v>
      </c>
      <c r="I654" s="76">
        <v>43718</v>
      </c>
      <c r="J654" s="170">
        <f t="shared" si="15"/>
        <v>-5.6843418860808015E-14</v>
      </c>
      <c r="K654" s="781"/>
      <c r="L654" s="139"/>
    </row>
    <row r="655" spans="1:12" s="3" customFormat="1" ht="12.75" customHeight="1">
      <c r="A655" s="76">
        <v>43769</v>
      </c>
      <c r="B655" s="168">
        <v>6009</v>
      </c>
      <c r="C655" s="71">
        <v>336100</v>
      </c>
      <c r="D655" s="72"/>
      <c r="E655" s="72">
        <v>52</v>
      </c>
      <c r="F655" s="740" t="s">
        <v>471</v>
      </c>
      <c r="G655" s="169">
        <v>366</v>
      </c>
      <c r="H655" s="75" t="s">
        <v>276</v>
      </c>
      <c r="I655" s="76">
        <v>43748</v>
      </c>
      <c r="J655" s="170">
        <f t="shared" si="15"/>
        <v>-52.000000000000057</v>
      </c>
      <c r="K655" s="781"/>
      <c r="L655" s="139"/>
    </row>
    <row r="656" spans="1:12" s="3" customFormat="1" ht="12.75" customHeight="1">
      <c r="A656" s="76">
        <v>43769</v>
      </c>
      <c r="B656" s="168">
        <v>6009</v>
      </c>
      <c r="C656" s="71">
        <v>336100</v>
      </c>
      <c r="D656" s="72"/>
      <c r="E656" s="72">
        <v>130</v>
      </c>
      <c r="F656" s="740" t="s">
        <v>471</v>
      </c>
      <c r="G656" s="169">
        <v>524</v>
      </c>
      <c r="H656" s="75" t="s">
        <v>276</v>
      </c>
      <c r="I656" s="76">
        <v>43748</v>
      </c>
      <c r="J656" s="170">
        <f t="shared" si="15"/>
        <v>-182.00000000000006</v>
      </c>
      <c r="K656" s="781"/>
      <c r="L656" s="139"/>
    </row>
    <row r="657" spans="1:12" s="3" customFormat="1" ht="12.75" customHeight="1">
      <c r="A657" s="76">
        <v>43769</v>
      </c>
      <c r="B657" s="91">
        <v>221010</v>
      </c>
      <c r="C657" s="71">
        <v>336100</v>
      </c>
      <c r="D657" s="72">
        <v>182</v>
      </c>
      <c r="E657" s="72"/>
      <c r="F657" s="740" t="s">
        <v>471</v>
      </c>
      <c r="G657" s="169">
        <v>221</v>
      </c>
      <c r="H657" s="75" t="s">
        <v>276</v>
      </c>
      <c r="I657" s="76">
        <v>43746</v>
      </c>
      <c r="J657" s="170">
        <f t="shared" si="15"/>
        <v>-5.6843418860808015E-14</v>
      </c>
      <c r="K657" s="781"/>
      <c r="L657" s="139"/>
    </row>
    <row r="658" spans="1:12" s="3" customFormat="1" ht="12.75" customHeight="1">
      <c r="A658" s="76">
        <v>43799</v>
      </c>
      <c r="B658" s="168">
        <v>6010</v>
      </c>
      <c r="C658" s="71">
        <v>336100</v>
      </c>
      <c r="D658" s="72"/>
      <c r="E658" s="72">
        <v>52</v>
      </c>
      <c r="F658" s="740" t="s">
        <v>482</v>
      </c>
      <c r="G658" s="169">
        <v>366</v>
      </c>
      <c r="H658" s="75" t="s">
        <v>301</v>
      </c>
      <c r="I658" s="76">
        <v>43779</v>
      </c>
      <c r="J658" s="170">
        <f t="shared" si="15"/>
        <v>-52.000000000000057</v>
      </c>
      <c r="K658" s="781"/>
      <c r="L658" s="139"/>
    </row>
    <row r="659" spans="1:12" s="3" customFormat="1" ht="12.75" customHeight="1">
      <c r="A659" s="76">
        <v>43799</v>
      </c>
      <c r="B659" s="168">
        <v>6010</v>
      </c>
      <c r="C659" s="71">
        <v>336100</v>
      </c>
      <c r="D659" s="72"/>
      <c r="E659" s="72">
        <v>130</v>
      </c>
      <c r="F659" s="740" t="s">
        <v>482</v>
      </c>
      <c r="G659" s="169">
        <v>524</v>
      </c>
      <c r="H659" s="75" t="s">
        <v>301</v>
      </c>
      <c r="I659" s="76">
        <v>43779</v>
      </c>
      <c r="J659" s="170">
        <f t="shared" si="15"/>
        <v>-182.00000000000006</v>
      </c>
      <c r="K659" s="781"/>
      <c r="L659" s="139"/>
    </row>
    <row r="660" spans="1:12" s="3" customFormat="1" ht="12.75" customHeight="1">
      <c r="A660" s="76">
        <v>43799</v>
      </c>
      <c r="B660" s="91">
        <v>221011</v>
      </c>
      <c r="C660" s="71">
        <v>336100</v>
      </c>
      <c r="D660" s="72">
        <v>182</v>
      </c>
      <c r="E660" s="72"/>
      <c r="F660" s="739" t="s">
        <v>482</v>
      </c>
      <c r="G660" s="169">
        <v>221</v>
      </c>
      <c r="H660" s="75" t="s">
        <v>301</v>
      </c>
      <c r="I660" s="76">
        <v>43781</v>
      </c>
      <c r="J660" s="170">
        <f t="shared" si="15"/>
        <v>-5.6843418860808015E-14</v>
      </c>
      <c r="K660" s="781"/>
      <c r="L660" s="139"/>
    </row>
    <row r="661" spans="1:12" s="3" customFormat="1" ht="12.75" customHeight="1">
      <c r="A661" s="76">
        <v>43830</v>
      </c>
      <c r="B661" s="168">
        <v>6011</v>
      </c>
      <c r="C661" s="71">
        <v>336100</v>
      </c>
      <c r="D661" s="72"/>
      <c r="E661" s="72">
        <v>51.6</v>
      </c>
      <c r="F661" s="740" t="s">
        <v>494</v>
      </c>
      <c r="G661" s="169">
        <v>366</v>
      </c>
      <c r="H661" s="75" t="s">
        <v>328</v>
      </c>
      <c r="I661" s="76">
        <v>43809</v>
      </c>
      <c r="J661" s="170">
        <f t="shared" si="15"/>
        <v>-51.600000000000058</v>
      </c>
      <c r="K661" s="781"/>
      <c r="L661" s="139"/>
    </row>
    <row r="662" spans="1:12" s="3" customFormat="1" ht="12.75" customHeight="1">
      <c r="A662" s="76">
        <v>43830</v>
      </c>
      <c r="B662" s="168">
        <v>6011</v>
      </c>
      <c r="C662" s="71">
        <v>336100</v>
      </c>
      <c r="D662" s="72"/>
      <c r="E662" s="72">
        <v>129.02000000000001</v>
      </c>
      <c r="F662" s="740" t="s">
        <v>494</v>
      </c>
      <c r="G662" s="169">
        <v>524</v>
      </c>
      <c r="H662" s="75" t="s">
        <v>328</v>
      </c>
      <c r="I662" s="76">
        <v>43809</v>
      </c>
      <c r="J662" s="170">
        <f t="shared" si="15"/>
        <v>-180.62000000000006</v>
      </c>
      <c r="K662" s="781"/>
      <c r="L662" s="139"/>
    </row>
    <row r="663" spans="1:12" s="3" customFormat="1" ht="12.75" customHeight="1">
      <c r="A663" s="76">
        <v>43830</v>
      </c>
      <c r="B663" s="168">
        <v>6012</v>
      </c>
      <c r="C663" s="71">
        <v>336100</v>
      </c>
      <c r="D663" s="72"/>
      <c r="E663" s="72">
        <v>52.12</v>
      </c>
      <c r="F663" s="740" t="s">
        <v>504</v>
      </c>
      <c r="G663" s="169">
        <v>366</v>
      </c>
      <c r="H663" s="75" t="s">
        <v>330</v>
      </c>
      <c r="I663" s="76">
        <v>43839</v>
      </c>
      <c r="J663" s="170">
        <f t="shared" si="15"/>
        <v>-232.74000000000007</v>
      </c>
      <c r="K663" s="781"/>
      <c r="L663" s="139"/>
    </row>
    <row r="664" spans="1:12" s="3" customFormat="1" ht="12.75" customHeight="1">
      <c r="A664" s="76">
        <v>43830</v>
      </c>
      <c r="B664" s="168">
        <v>6012</v>
      </c>
      <c r="C664" s="71">
        <v>336100</v>
      </c>
      <c r="D664" s="72"/>
      <c r="E664" s="72">
        <v>130.30000000000001</v>
      </c>
      <c r="F664" s="740" t="s">
        <v>504</v>
      </c>
      <c r="G664" s="169">
        <v>524</v>
      </c>
      <c r="H664" s="75" t="s">
        <v>330</v>
      </c>
      <c r="I664" s="76">
        <v>43839</v>
      </c>
      <c r="J664" s="170">
        <f t="shared" si="15"/>
        <v>-363.04000000000008</v>
      </c>
      <c r="K664" s="781"/>
      <c r="L664" s="139"/>
    </row>
    <row r="665" spans="1:12" s="3" customFormat="1" ht="12.75" customHeight="1">
      <c r="A665" s="76">
        <v>43830</v>
      </c>
      <c r="B665" s="91">
        <v>221012</v>
      </c>
      <c r="C665" s="71">
        <v>336100</v>
      </c>
      <c r="D665" s="72">
        <v>180.62</v>
      </c>
      <c r="E665" s="72"/>
      <c r="F665" s="740" t="s">
        <v>494</v>
      </c>
      <c r="G665" s="169">
        <v>221</v>
      </c>
      <c r="H665" s="75" t="s">
        <v>328</v>
      </c>
      <c r="I665" s="76">
        <v>43809</v>
      </c>
      <c r="J665" s="170">
        <f t="shared" si="15"/>
        <v>-182.42000000000007</v>
      </c>
      <c r="K665" s="781"/>
      <c r="L665" s="139"/>
    </row>
    <row r="666" spans="1:12" s="21" customFormat="1" ht="12.75" customHeight="1">
      <c r="A666" s="181"/>
      <c r="B666" s="182" t="s">
        <v>385</v>
      </c>
      <c r="C666" s="199">
        <v>336100</v>
      </c>
      <c r="D666" s="177">
        <f>SUM(D628:D665)</f>
        <v>2081.17</v>
      </c>
      <c r="E666" s="177">
        <f>SUM(E628:E665)</f>
        <v>2263.59</v>
      </c>
      <c r="F666" s="764"/>
      <c r="G666" s="179"/>
      <c r="H666" s="180"/>
      <c r="I666" s="181"/>
      <c r="J666" s="174">
        <f>D666-E666</f>
        <v>-182.42000000000007</v>
      </c>
      <c r="K666" s="781">
        <v>336100</v>
      </c>
      <c r="L666" s="139">
        <v>-182.42</v>
      </c>
    </row>
    <row r="667" spans="1:12" s="21" customFormat="1" ht="12.75" customHeight="1">
      <c r="A667" s="181"/>
      <c r="B667" s="307"/>
      <c r="C667" s="198"/>
      <c r="D667" s="174"/>
      <c r="E667" s="174"/>
      <c r="F667" s="766"/>
      <c r="G667" s="179"/>
      <c r="H667" s="193"/>
      <c r="I667" s="181"/>
      <c r="J667" s="174"/>
      <c r="K667" s="781"/>
      <c r="L667" s="139"/>
    </row>
    <row r="668" spans="1:12" s="21" customFormat="1" ht="12.75" customHeight="1">
      <c r="A668" s="94">
        <v>336200</v>
      </c>
      <c r="B668" s="176" t="s">
        <v>377</v>
      </c>
      <c r="C668" s="198"/>
      <c r="D668" s="174"/>
      <c r="E668" s="174"/>
      <c r="F668" s="766"/>
      <c r="G668" s="179"/>
      <c r="H668" s="193"/>
      <c r="I668" s="181"/>
      <c r="J668" s="174"/>
      <c r="K668" s="781"/>
      <c r="L668" s="139"/>
    </row>
    <row r="669" spans="1:12" s="96" customFormat="1" ht="12.75" customHeight="1">
      <c r="A669" s="67">
        <v>43466</v>
      </c>
      <c r="B669" s="91">
        <v>999999</v>
      </c>
      <c r="C669" s="71">
        <v>336200</v>
      </c>
      <c r="D669" s="72"/>
      <c r="E669" s="72">
        <v>18.05</v>
      </c>
      <c r="F669" s="740" t="s">
        <v>332</v>
      </c>
      <c r="G669" s="74" t="s">
        <v>13</v>
      </c>
      <c r="H669" s="75" t="s">
        <v>378</v>
      </c>
      <c r="I669" s="76">
        <v>43465</v>
      </c>
      <c r="J669" s="170">
        <v>-18.05</v>
      </c>
      <c r="K669" s="175"/>
      <c r="L669" s="95"/>
    </row>
    <row r="670" spans="1:12" s="96" customFormat="1" ht="12.75" customHeight="1">
      <c r="A670" s="67">
        <v>43466</v>
      </c>
      <c r="B670" s="91">
        <v>999999</v>
      </c>
      <c r="C670" s="71">
        <v>336200</v>
      </c>
      <c r="D670" s="72"/>
      <c r="E670" s="72">
        <v>51.59</v>
      </c>
      <c r="F670" s="740" t="s">
        <v>333</v>
      </c>
      <c r="G670" s="74" t="s">
        <v>13</v>
      </c>
      <c r="H670" s="75" t="s">
        <v>378</v>
      </c>
      <c r="I670" s="76">
        <v>43465</v>
      </c>
      <c r="J670" s="170">
        <f t="shared" si="15"/>
        <v>-69.64</v>
      </c>
      <c r="K670" s="175"/>
      <c r="L670" s="95"/>
    </row>
    <row r="671" spans="1:12" s="3" customFormat="1" ht="12.75" customHeight="1">
      <c r="A671" s="67">
        <v>43466</v>
      </c>
      <c r="B671" s="91">
        <v>999999</v>
      </c>
      <c r="C671" s="71">
        <v>336200</v>
      </c>
      <c r="D671" s="72"/>
      <c r="E671" s="72">
        <v>38.69</v>
      </c>
      <c r="F671" s="740" t="s">
        <v>334</v>
      </c>
      <c r="G671" s="74" t="s">
        <v>13</v>
      </c>
      <c r="H671" s="75" t="s">
        <v>378</v>
      </c>
      <c r="I671" s="76">
        <v>43465</v>
      </c>
      <c r="J671" s="170">
        <f t="shared" si="15"/>
        <v>-108.33</v>
      </c>
      <c r="K671" s="781"/>
      <c r="L671" s="139"/>
    </row>
    <row r="672" spans="1:12" s="3" customFormat="1" ht="12.75" customHeight="1">
      <c r="A672" s="67">
        <v>43466</v>
      </c>
      <c r="B672" s="91">
        <v>999999</v>
      </c>
      <c r="C672" s="71">
        <v>336200</v>
      </c>
      <c r="D672" s="72"/>
      <c r="E672" s="72">
        <v>12.89</v>
      </c>
      <c r="F672" s="740" t="s">
        <v>335</v>
      </c>
      <c r="G672" s="74" t="s">
        <v>13</v>
      </c>
      <c r="H672" s="75" t="s">
        <v>378</v>
      </c>
      <c r="I672" s="76">
        <v>43465</v>
      </c>
      <c r="J672" s="170">
        <f t="shared" si="15"/>
        <v>-121.22</v>
      </c>
      <c r="K672" s="781"/>
      <c r="L672" s="139"/>
    </row>
    <row r="673" spans="1:12" s="3" customFormat="1" ht="12.75" customHeight="1">
      <c r="A673" s="67">
        <v>43466</v>
      </c>
      <c r="B673" s="91">
        <v>999999</v>
      </c>
      <c r="C673" s="71">
        <v>336200</v>
      </c>
      <c r="D673" s="72"/>
      <c r="E673" s="72">
        <v>18.05</v>
      </c>
      <c r="F673" s="740" t="s">
        <v>332</v>
      </c>
      <c r="G673" s="74" t="s">
        <v>13</v>
      </c>
      <c r="H673" s="75" t="s">
        <v>378</v>
      </c>
      <c r="I673" s="76">
        <v>43465</v>
      </c>
      <c r="J673" s="170">
        <f t="shared" si="15"/>
        <v>-139.27000000000001</v>
      </c>
      <c r="K673" s="781"/>
      <c r="L673" s="139"/>
    </row>
    <row r="674" spans="1:12" s="3" customFormat="1" ht="12.75" customHeight="1">
      <c r="A674" s="67">
        <v>43466</v>
      </c>
      <c r="B674" s="91">
        <v>999999</v>
      </c>
      <c r="C674" s="71">
        <v>336200</v>
      </c>
      <c r="D674" s="72"/>
      <c r="E674" s="72">
        <v>180.6</v>
      </c>
      <c r="F674" s="740" t="s">
        <v>333</v>
      </c>
      <c r="G674" s="74" t="s">
        <v>13</v>
      </c>
      <c r="H674" s="75" t="s">
        <v>378</v>
      </c>
      <c r="I674" s="76">
        <v>43465</v>
      </c>
      <c r="J674" s="170">
        <f t="shared" si="15"/>
        <v>-319.87</v>
      </c>
      <c r="K674" s="781"/>
      <c r="L674" s="139"/>
    </row>
    <row r="675" spans="1:12" s="3" customFormat="1" ht="12.75" customHeight="1">
      <c r="A675" s="67">
        <v>43466</v>
      </c>
      <c r="B675" s="91">
        <v>999999</v>
      </c>
      <c r="C675" s="71">
        <v>336200</v>
      </c>
      <c r="D675" s="72"/>
      <c r="E675" s="72">
        <v>38.69</v>
      </c>
      <c r="F675" s="740" t="s">
        <v>334</v>
      </c>
      <c r="G675" s="74" t="s">
        <v>13</v>
      </c>
      <c r="H675" s="75" t="s">
        <v>378</v>
      </c>
      <c r="I675" s="76">
        <v>43465</v>
      </c>
      <c r="J675" s="170">
        <f t="shared" si="15"/>
        <v>-358.56</v>
      </c>
      <c r="K675" s="781"/>
      <c r="L675" s="139"/>
    </row>
    <row r="676" spans="1:12" s="3" customFormat="1" ht="12.75" customHeight="1">
      <c r="A676" s="67">
        <v>43466</v>
      </c>
      <c r="B676" s="91">
        <v>999999</v>
      </c>
      <c r="C676" s="71">
        <v>336200</v>
      </c>
      <c r="D676" s="72"/>
      <c r="E676" s="72">
        <v>12.89</v>
      </c>
      <c r="F676" s="740" t="s">
        <v>335</v>
      </c>
      <c r="G676" s="74" t="s">
        <v>13</v>
      </c>
      <c r="H676" s="75" t="s">
        <v>378</v>
      </c>
      <c r="I676" s="76">
        <v>43465</v>
      </c>
      <c r="J676" s="170">
        <f t="shared" si="15"/>
        <v>-371.45</v>
      </c>
      <c r="K676" s="781"/>
      <c r="L676" s="139"/>
    </row>
    <row r="677" spans="1:12" s="3" customFormat="1" ht="12.75" customHeight="1">
      <c r="A677" s="67">
        <v>43466</v>
      </c>
      <c r="B677" s="91">
        <v>999999</v>
      </c>
      <c r="C677" s="71">
        <v>336200</v>
      </c>
      <c r="D677" s="72"/>
      <c r="E677" s="72">
        <v>10.31</v>
      </c>
      <c r="F677" s="740" t="s">
        <v>337</v>
      </c>
      <c r="G677" s="74" t="s">
        <v>13</v>
      </c>
      <c r="H677" s="75" t="s">
        <v>378</v>
      </c>
      <c r="I677" s="76">
        <v>43465</v>
      </c>
      <c r="J677" s="170">
        <f t="shared" si="15"/>
        <v>-381.76</v>
      </c>
      <c r="K677" s="781"/>
      <c r="L677" s="139"/>
    </row>
    <row r="678" spans="1:12" s="3" customFormat="1" ht="12.75" customHeight="1">
      <c r="A678" s="67">
        <v>43466</v>
      </c>
      <c r="B678" s="91">
        <v>999999</v>
      </c>
      <c r="C678" s="71">
        <v>336200</v>
      </c>
      <c r="D678" s="72"/>
      <c r="E678" s="72">
        <v>61.27</v>
      </c>
      <c r="F678" s="740" t="s">
        <v>338</v>
      </c>
      <c r="G678" s="74" t="s">
        <v>13</v>
      </c>
      <c r="H678" s="75" t="s">
        <v>378</v>
      </c>
      <c r="I678" s="76">
        <v>43465</v>
      </c>
      <c r="J678" s="170">
        <f t="shared" si="15"/>
        <v>-443.03</v>
      </c>
      <c r="K678" s="781"/>
      <c r="L678" s="139"/>
    </row>
    <row r="679" spans="1:12" s="3" customFormat="1" ht="12.75" customHeight="1">
      <c r="A679" s="76">
        <v>43496</v>
      </c>
      <c r="B679" s="91">
        <v>221001</v>
      </c>
      <c r="C679" s="71">
        <v>336200</v>
      </c>
      <c r="D679" s="72">
        <v>443.03</v>
      </c>
      <c r="E679" s="72"/>
      <c r="F679" s="740" t="s">
        <v>694</v>
      </c>
      <c r="G679" s="169">
        <v>221</v>
      </c>
      <c r="H679" s="75" t="s">
        <v>378</v>
      </c>
      <c r="I679" s="76">
        <v>43479</v>
      </c>
      <c r="J679" s="170">
        <f t="shared" si="15"/>
        <v>0</v>
      </c>
      <c r="K679" s="781"/>
      <c r="L679" s="139"/>
    </row>
    <row r="680" spans="1:12" s="3" customFormat="1" ht="12.75" customHeight="1">
      <c r="A680" s="76">
        <v>43524</v>
      </c>
      <c r="B680" s="168">
        <v>6001</v>
      </c>
      <c r="C680" s="71">
        <v>336200</v>
      </c>
      <c r="D680" s="72"/>
      <c r="E680" s="72">
        <v>18.2</v>
      </c>
      <c r="F680" s="740" t="s">
        <v>393</v>
      </c>
      <c r="G680" s="169">
        <v>366</v>
      </c>
      <c r="H680" s="75" t="s">
        <v>67</v>
      </c>
      <c r="I680" s="76">
        <v>43506</v>
      </c>
      <c r="J680" s="170">
        <f t="shared" si="15"/>
        <v>-18.2</v>
      </c>
      <c r="K680" s="781"/>
      <c r="L680" s="139"/>
    </row>
    <row r="681" spans="1:12" s="3" customFormat="1" ht="12.75" customHeight="1">
      <c r="A681" s="76">
        <v>43524</v>
      </c>
      <c r="B681" s="168">
        <v>6001</v>
      </c>
      <c r="C681" s="71">
        <v>336200</v>
      </c>
      <c r="D681" s="72"/>
      <c r="E681" s="72">
        <v>52</v>
      </c>
      <c r="F681" s="740" t="s">
        <v>394</v>
      </c>
      <c r="G681" s="169">
        <v>366</v>
      </c>
      <c r="H681" s="75" t="s">
        <v>67</v>
      </c>
      <c r="I681" s="76">
        <v>43506</v>
      </c>
      <c r="J681" s="170">
        <f t="shared" si="15"/>
        <v>-70.2</v>
      </c>
      <c r="K681" s="781"/>
      <c r="L681" s="139"/>
    </row>
    <row r="682" spans="1:12" s="3" customFormat="1" ht="12.75" customHeight="1">
      <c r="A682" s="76">
        <v>43524</v>
      </c>
      <c r="B682" s="168">
        <v>6001</v>
      </c>
      <c r="C682" s="71">
        <v>336200</v>
      </c>
      <c r="D682" s="72"/>
      <c r="E682" s="72">
        <v>39</v>
      </c>
      <c r="F682" s="740" t="s">
        <v>395</v>
      </c>
      <c r="G682" s="169">
        <v>366</v>
      </c>
      <c r="H682" s="75" t="s">
        <v>67</v>
      </c>
      <c r="I682" s="76">
        <v>43506</v>
      </c>
      <c r="J682" s="170">
        <f t="shared" si="15"/>
        <v>-109.2</v>
      </c>
      <c r="K682" s="781"/>
      <c r="L682" s="139"/>
    </row>
    <row r="683" spans="1:12" s="3" customFormat="1" ht="12.75" customHeight="1">
      <c r="A683" s="76">
        <v>43524</v>
      </c>
      <c r="B683" s="168">
        <v>6001</v>
      </c>
      <c r="C683" s="71">
        <v>336200</v>
      </c>
      <c r="D683" s="72"/>
      <c r="E683" s="72">
        <v>13</v>
      </c>
      <c r="F683" s="740" t="s">
        <v>396</v>
      </c>
      <c r="G683" s="169">
        <v>366</v>
      </c>
      <c r="H683" s="75" t="s">
        <v>67</v>
      </c>
      <c r="I683" s="76">
        <v>43506</v>
      </c>
      <c r="J683" s="170">
        <f t="shared" si="15"/>
        <v>-122.2</v>
      </c>
      <c r="K683" s="781"/>
      <c r="L683" s="139"/>
    </row>
    <row r="684" spans="1:12" s="3" customFormat="1" ht="12.75" customHeight="1">
      <c r="A684" s="76">
        <v>43524</v>
      </c>
      <c r="B684" s="168">
        <v>6001</v>
      </c>
      <c r="C684" s="71">
        <v>336200</v>
      </c>
      <c r="D684" s="72"/>
      <c r="E684" s="72">
        <v>18.2</v>
      </c>
      <c r="F684" s="740" t="s">
        <v>393</v>
      </c>
      <c r="G684" s="169">
        <v>524</v>
      </c>
      <c r="H684" s="75" t="s">
        <v>67</v>
      </c>
      <c r="I684" s="76">
        <v>43506</v>
      </c>
      <c r="J684" s="170">
        <f t="shared" si="15"/>
        <v>-140.4</v>
      </c>
      <c r="K684" s="781"/>
      <c r="L684" s="139"/>
    </row>
    <row r="685" spans="1:12" s="3" customFormat="1" ht="12.75" customHeight="1">
      <c r="A685" s="76">
        <v>43524</v>
      </c>
      <c r="B685" s="168">
        <v>6001</v>
      </c>
      <c r="C685" s="71">
        <v>336200</v>
      </c>
      <c r="D685" s="72"/>
      <c r="E685" s="72">
        <v>182</v>
      </c>
      <c r="F685" s="740" t="s">
        <v>394</v>
      </c>
      <c r="G685" s="169">
        <v>524</v>
      </c>
      <c r="H685" s="75" t="s">
        <v>67</v>
      </c>
      <c r="I685" s="76">
        <v>43506</v>
      </c>
      <c r="J685" s="170">
        <f t="shared" si="15"/>
        <v>-322.39999999999998</v>
      </c>
      <c r="K685" s="781"/>
      <c r="L685" s="139"/>
    </row>
    <row r="686" spans="1:12" s="3" customFormat="1" ht="12.75" customHeight="1">
      <c r="A686" s="76">
        <v>43524</v>
      </c>
      <c r="B686" s="168">
        <v>6001</v>
      </c>
      <c r="C686" s="71">
        <v>336200</v>
      </c>
      <c r="D686" s="72"/>
      <c r="E686" s="72">
        <v>39</v>
      </c>
      <c r="F686" s="740" t="s">
        <v>395</v>
      </c>
      <c r="G686" s="169">
        <v>524</v>
      </c>
      <c r="H686" s="75" t="s">
        <v>67</v>
      </c>
      <c r="I686" s="76">
        <v>43506</v>
      </c>
      <c r="J686" s="170">
        <f t="shared" si="15"/>
        <v>-361.4</v>
      </c>
      <c r="K686" s="781"/>
      <c r="L686" s="139"/>
    </row>
    <row r="687" spans="1:12" s="3" customFormat="1" ht="12.75" customHeight="1">
      <c r="A687" s="76">
        <v>43524</v>
      </c>
      <c r="B687" s="168">
        <v>6001</v>
      </c>
      <c r="C687" s="71">
        <v>336200</v>
      </c>
      <c r="D687" s="72"/>
      <c r="E687" s="72">
        <v>13</v>
      </c>
      <c r="F687" s="740" t="s">
        <v>396</v>
      </c>
      <c r="G687" s="169">
        <v>524</v>
      </c>
      <c r="H687" s="75" t="s">
        <v>67</v>
      </c>
      <c r="I687" s="76">
        <v>43506</v>
      </c>
      <c r="J687" s="170">
        <f t="shared" si="15"/>
        <v>-374.4</v>
      </c>
      <c r="K687" s="781"/>
      <c r="L687" s="139"/>
    </row>
    <row r="688" spans="1:12" s="3" customFormat="1" ht="12.75" customHeight="1">
      <c r="A688" s="76">
        <v>43524</v>
      </c>
      <c r="B688" s="168">
        <v>6001</v>
      </c>
      <c r="C688" s="71">
        <v>336200</v>
      </c>
      <c r="D688" s="72"/>
      <c r="E688" s="72">
        <v>10.4</v>
      </c>
      <c r="F688" s="740" t="s">
        <v>397</v>
      </c>
      <c r="G688" s="169">
        <v>524</v>
      </c>
      <c r="H688" s="75" t="s">
        <v>67</v>
      </c>
      <c r="I688" s="76">
        <v>43506</v>
      </c>
      <c r="J688" s="170">
        <f t="shared" si="15"/>
        <v>-384.79999999999995</v>
      </c>
      <c r="K688" s="781"/>
      <c r="L688" s="139"/>
    </row>
    <row r="689" spans="1:12" s="3" customFormat="1" ht="12.75" customHeight="1">
      <c r="A689" s="76">
        <v>43524</v>
      </c>
      <c r="B689" s="168">
        <v>6001</v>
      </c>
      <c r="C689" s="71">
        <v>336200</v>
      </c>
      <c r="D689" s="72"/>
      <c r="E689" s="72">
        <v>61.74</v>
      </c>
      <c r="F689" s="740" t="s">
        <v>398</v>
      </c>
      <c r="G689" s="169">
        <v>524</v>
      </c>
      <c r="H689" s="75" t="s">
        <v>67</v>
      </c>
      <c r="I689" s="76">
        <v>43506</v>
      </c>
      <c r="J689" s="170">
        <f t="shared" si="15"/>
        <v>-446.53999999999996</v>
      </c>
      <c r="K689" s="781"/>
      <c r="L689" s="139"/>
    </row>
    <row r="690" spans="1:12" s="3" customFormat="1" ht="12.75" customHeight="1">
      <c r="A690" s="76">
        <v>43524</v>
      </c>
      <c r="B690" s="91">
        <v>221002</v>
      </c>
      <c r="C690" s="71">
        <v>336200</v>
      </c>
      <c r="D690" s="72">
        <v>446.54</v>
      </c>
      <c r="E690" s="72"/>
      <c r="F690" s="741" t="s">
        <v>71</v>
      </c>
      <c r="G690" s="169">
        <v>221</v>
      </c>
      <c r="H690" s="75" t="s">
        <v>67</v>
      </c>
      <c r="I690" s="76">
        <v>43521</v>
      </c>
      <c r="J690" s="170">
        <f t="shared" si="15"/>
        <v>5.6843418860808015E-14</v>
      </c>
      <c r="K690" s="781"/>
      <c r="L690" s="139"/>
    </row>
    <row r="691" spans="1:12" s="3" customFormat="1" ht="12.75" customHeight="1">
      <c r="A691" s="76">
        <v>43555</v>
      </c>
      <c r="B691" s="168">
        <v>6002</v>
      </c>
      <c r="C691" s="71">
        <v>336200</v>
      </c>
      <c r="D691" s="72"/>
      <c r="E691" s="72">
        <v>14.56</v>
      </c>
      <c r="F691" s="740" t="s">
        <v>404</v>
      </c>
      <c r="G691" s="169">
        <v>366</v>
      </c>
      <c r="H691" s="75" t="s">
        <v>98</v>
      </c>
      <c r="I691" s="76">
        <v>43534</v>
      </c>
      <c r="J691" s="170">
        <f t="shared" si="15"/>
        <v>-14.559999999999944</v>
      </c>
      <c r="K691" s="781"/>
      <c r="L691" s="139"/>
    </row>
    <row r="692" spans="1:12" s="3" customFormat="1" ht="12.75" customHeight="1">
      <c r="A692" s="76">
        <v>43555</v>
      </c>
      <c r="B692" s="168">
        <v>6002</v>
      </c>
      <c r="C692" s="71">
        <v>336200</v>
      </c>
      <c r="D692" s="72"/>
      <c r="E692" s="72">
        <v>41.6</v>
      </c>
      <c r="F692" s="740" t="s">
        <v>405</v>
      </c>
      <c r="G692" s="169">
        <v>366</v>
      </c>
      <c r="H692" s="75" t="s">
        <v>98</v>
      </c>
      <c r="I692" s="76">
        <v>43534</v>
      </c>
      <c r="J692" s="170">
        <f t="shared" si="15"/>
        <v>-56.159999999999947</v>
      </c>
      <c r="K692" s="781"/>
      <c r="L692" s="139"/>
    </row>
    <row r="693" spans="1:12" s="3" customFormat="1" ht="12.75" customHeight="1">
      <c r="A693" s="76">
        <v>43555</v>
      </c>
      <c r="B693" s="168">
        <v>6002</v>
      </c>
      <c r="C693" s="71">
        <v>336200</v>
      </c>
      <c r="D693" s="72"/>
      <c r="E693" s="72">
        <v>31.2</v>
      </c>
      <c r="F693" s="740" t="s">
        <v>406</v>
      </c>
      <c r="G693" s="169">
        <v>366</v>
      </c>
      <c r="H693" s="75" t="s">
        <v>98</v>
      </c>
      <c r="I693" s="76">
        <v>43534</v>
      </c>
      <c r="J693" s="170">
        <f t="shared" ref="J693:J756" si="16">J692+D693-E693</f>
        <v>-87.359999999999943</v>
      </c>
      <c r="K693" s="781"/>
      <c r="L693" s="139"/>
    </row>
    <row r="694" spans="1:12" s="3" customFormat="1" ht="12.75" customHeight="1">
      <c r="A694" s="76">
        <v>43555</v>
      </c>
      <c r="B694" s="168">
        <v>6002</v>
      </c>
      <c r="C694" s="71">
        <v>336200</v>
      </c>
      <c r="D694" s="72"/>
      <c r="E694" s="72">
        <v>10.4</v>
      </c>
      <c r="F694" s="740" t="s">
        <v>407</v>
      </c>
      <c r="G694" s="169">
        <v>366</v>
      </c>
      <c r="H694" s="75" t="s">
        <v>98</v>
      </c>
      <c r="I694" s="76">
        <v>43534</v>
      </c>
      <c r="J694" s="170">
        <f t="shared" si="16"/>
        <v>-97.759999999999948</v>
      </c>
      <c r="K694" s="781"/>
      <c r="L694" s="139"/>
    </row>
    <row r="695" spans="1:12" s="3" customFormat="1" ht="12.75" customHeight="1">
      <c r="A695" s="76">
        <v>43555</v>
      </c>
      <c r="B695" s="168">
        <v>6002</v>
      </c>
      <c r="C695" s="71">
        <v>336200</v>
      </c>
      <c r="D695" s="72"/>
      <c r="E695" s="72">
        <v>14.56</v>
      </c>
      <c r="F695" s="740" t="s">
        <v>404</v>
      </c>
      <c r="G695" s="169">
        <v>524</v>
      </c>
      <c r="H695" s="75" t="s">
        <v>98</v>
      </c>
      <c r="I695" s="76">
        <v>43534</v>
      </c>
      <c r="J695" s="170">
        <f t="shared" si="16"/>
        <v>-112.31999999999995</v>
      </c>
      <c r="K695" s="781"/>
      <c r="L695" s="139"/>
    </row>
    <row r="696" spans="1:12" s="3" customFormat="1" ht="12.75" customHeight="1">
      <c r="A696" s="76">
        <v>43555</v>
      </c>
      <c r="B696" s="168">
        <v>6002</v>
      </c>
      <c r="C696" s="71">
        <v>336200</v>
      </c>
      <c r="D696" s="72"/>
      <c r="E696" s="72">
        <v>145.6</v>
      </c>
      <c r="F696" s="740" t="s">
        <v>405</v>
      </c>
      <c r="G696" s="169">
        <v>524</v>
      </c>
      <c r="H696" s="75" t="s">
        <v>98</v>
      </c>
      <c r="I696" s="76">
        <v>43534</v>
      </c>
      <c r="J696" s="170">
        <f t="shared" si="16"/>
        <v>-257.91999999999996</v>
      </c>
      <c r="K696" s="781"/>
      <c r="L696" s="139"/>
    </row>
    <row r="697" spans="1:12" s="3" customFormat="1" ht="12.75" customHeight="1">
      <c r="A697" s="76">
        <v>43555</v>
      </c>
      <c r="B697" s="168">
        <v>6002</v>
      </c>
      <c r="C697" s="71">
        <v>336200</v>
      </c>
      <c r="D697" s="72"/>
      <c r="E697" s="72">
        <v>31.2</v>
      </c>
      <c r="F697" s="740" t="s">
        <v>406</v>
      </c>
      <c r="G697" s="169">
        <v>524</v>
      </c>
      <c r="H697" s="75" t="s">
        <v>98</v>
      </c>
      <c r="I697" s="76">
        <v>43534</v>
      </c>
      <c r="J697" s="170">
        <f t="shared" si="16"/>
        <v>-289.11999999999995</v>
      </c>
      <c r="K697" s="781"/>
      <c r="L697" s="139"/>
    </row>
    <row r="698" spans="1:12" s="3" customFormat="1" ht="12.75" customHeight="1">
      <c r="A698" s="76">
        <v>43555</v>
      </c>
      <c r="B698" s="168">
        <v>6002</v>
      </c>
      <c r="C698" s="71">
        <v>336200</v>
      </c>
      <c r="D698" s="72"/>
      <c r="E698" s="72">
        <v>10.4</v>
      </c>
      <c r="F698" s="740" t="s">
        <v>407</v>
      </c>
      <c r="G698" s="169">
        <v>524</v>
      </c>
      <c r="H698" s="75" t="s">
        <v>98</v>
      </c>
      <c r="I698" s="76">
        <v>43534</v>
      </c>
      <c r="J698" s="170">
        <f t="shared" si="16"/>
        <v>-299.51999999999992</v>
      </c>
      <c r="K698" s="781"/>
      <c r="L698" s="139"/>
    </row>
    <row r="699" spans="1:12" s="3" customFormat="1" ht="12.75" customHeight="1">
      <c r="A699" s="76">
        <v>43555</v>
      </c>
      <c r="B699" s="168">
        <v>6002</v>
      </c>
      <c r="C699" s="71">
        <v>336200</v>
      </c>
      <c r="D699" s="72"/>
      <c r="E699" s="72">
        <v>8.32</v>
      </c>
      <c r="F699" s="740" t="s">
        <v>409</v>
      </c>
      <c r="G699" s="169">
        <v>524</v>
      </c>
      <c r="H699" s="75" t="s">
        <v>98</v>
      </c>
      <c r="I699" s="76">
        <v>43534</v>
      </c>
      <c r="J699" s="170">
        <f t="shared" si="16"/>
        <v>-307.83999999999992</v>
      </c>
      <c r="K699" s="781"/>
      <c r="L699" s="139"/>
    </row>
    <row r="700" spans="1:12" s="3" customFormat="1" ht="12.75" customHeight="1">
      <c r="A700" s="76">
        <v>43555</v>
      </c>
      <c r="B700" s="168">
        <v>6002</v>
      </c>
      <c r="C700" s="71">
        <v>336200</v>
      </c>
      <c r="D700" s="72"/>
      <c r="E700" s="72">
        <v>49.39</v>
      </c>
      <c r="F700" s="740" t="s">
        <v>410</v>
      </c>
      <c r="G700" s="169">
        <v>524</v>
      </c>
      <c r="H700" s="75" t="s">
        <v>98</v>
      </c>
      <c r="I700" s="76">
        <v>43534</v>
      </c>
      <c r="J700" s="170">
        <f t="shared" si="16"/>
        <v>-357.2299999999999</v>
      </c>
      <c r="K700" s="781"/>
      <c r="L700" s="139"/>
    </row>
    <row r="701" spans="1:12" s="3" customFormat="1" ht="12.75" customHeight="1">
      <c r="A701" s="76">
        <v>43555</v>
      </c>
      <c r="B701" s="91">
        <v>221003</v>
      </c>
      <c r="C701" s="71">
        <v>336200</v>
      </c>
      <c r="D701" s="72">
        <v>357.23</v>
      </c>
      <c r="E701" s="72"/>
      <c r="F701" s="739" t="s">
        <v>704</v>
      </c>
      <c r="G701" s="169">
        <v>221</v>
      </c>
      <c r="H701" s="75" t="s">
        <v>98</v>
      </c>
      <c r="I701" s="76">
        <v>43531</v>
      </c>
      <c r="J701" s="170">
        <f t="shared" si="16"/>
        <v>1.1368683772161603E-13</v>
      </c>
      <c r="K701" s="781"/>
      <c r="L701" s="139"/>
    </row>
    <row r="702" spans="1:12" s="3" customFormat="1" ht="12.75" customHeight="1">
      <c r="A702" s="76">
        <v>43585</v>
      </c>
      <c r="B702" s="168">
        <v>6003</v>
      </c>
      <c r="C702" s="71">
        <v>336200</v>
      </c>
      <c r="D702" s="72"/>
      <c r="E702" s="72">
        <v>14.73</v>
      </c>
      <c r="F702" s="740" t="s">
        <v>415</v>
      </c>
      <c r="G702" s="169">
        <v>366</v>
      </c>
      <c r="H702" s="75" t="s">
        <v>130</v>
      </c>
      <c r="I702" s="76">
        <v>43565</v>
      </c>
      <c r="J702" s="170">
        <f t="shared" si="16"/>
        <v>-14.729999999999887</v>
      </c>
      <c r="K702" s="781"/>
      <c r="L702" s="139"/>
    </row>
    <row r="703" spans="1:12" s="3" customFormat="1" ht="12.75" customHeight="1">
      <c r="A703" s="76">
        <v>43585</v>
      </c>
      <c r="B703" s="168">
        <v>6003</v>
      </c>
      <c r="C703" s="71">
        <v>336200</v>
      </c>
      <c r="D703" s="72"/>
      <c r="E703" s="72">
        <v>42.09</v>
      </c>
      <c r="F703" s="740" t="s">
        <v>416</v>
      </c>
      <c r="G703" s="169">
        <v>366</v>
      </c>
      <c r="H703" s="75" t="s">
        <v>130</v>
      </c>
      <c r="I703" s="76">
        <v>43565</v>
      </c>
      <c r="J703" s="170">
        <f t="shared" si="16"/>
        <v>-56.819999999999894</v>
      </c>
      <c r="K703" s="781"/>
      <c r="L703" s="139"/>
    </row>
    <row r="704" spans="1:12" s="3" customFormat="1" ht="12.75" customHeight="1">
      <c r="A704" s="76">
        <v>43585</v>
      </c>
      <c r="B704" s="168">
        <v>6003</v>
      </c>
      <c r="C704" s="71">
        <v>336200</v>
      </c>
      <c r="D704" s="72"/>
      <c r="E704" s="72">
        <v>31.57</v>
      </c>
      <c r="F704" s="740" t="s">
        <v>417</v>
      </c>
      <c r="G704" s="169">
        <v>366</v>
      </c>
      <c r="H704" s="75" t="s">
        <v>130</v>
      </c>
      <c r="I704" s="76">
        <v>43565</v>
      </c>
      <c r="J704" s="170">
        <f t="shared" si="16"/>
        <v>-88.389999999999901</v>
      </c>
      <c r="K704" s="781"/>
      <c r="L704" s="139"/>
    </row>
    <row r="705" spans="1:12" s="3" customFormat="1" ht="12.75" customHeight="1">
      <c r="A705" s="76">
        <v>43585</v>
      </c>
      <c r="B705" s="168">
        <v>6003</v>
      </c>
      <c r="C705" s="71">
        <v>336200</v>
      </c>
      <c r="D705" s="72"/>
      <c r="E705" s="72">
        <v>10.52</v>
      </c>
      <c r="F705" s="740" t="s">
        <v>418</v>
      </c>
      <c r="G705" s="169">
        <v>366</v>
      </c>
      <c r="H705" s="75" t="s">
        <v>130</v>
      </c>
      <c r="I705" s="76">
        <v>43565</v>
      </c>
      <c r="J705" s="170">
        <f t="shared" si="16"/>
        <v>-98.909999999999897</v>
      </c>
      <c r="K705" s="781"/>
      <c r="L705" s="139"/>
    </row>
    <row r="706" spans="1:12" s="3" customFormat="1" ht="12.75" customHeight="1">
      <c r="A706" s="76">
        <v>43585</v>
      </c>
      <c r="B706" s="168">
        <v>6003</v>
      </c>
      <c r="C706" s="71">
        <v>336200</v>
      </c>
      <c r="D706" s="72"/>
      <c r="E706" s="72">
        <v>14.73</v>
      </c>
      <c r="F706" s="740" t="s">
        <v>415</v>
      </c>
      <c r="G706" s="169">
        <v>524</v>
      </c>
      <c r="H706" s="75" t="s">
        <v>130</v>
      </c>
      <c r="I706" s="76">
        <v>43565</v>
      </c>
      <c r="J706" s="170">
        <f t="shared" si="16"/>
        <v>-113.6399999999999</v>
      </c>
      <c r="K706" s="781"/>
      <c r="L706" s="139"/>
    </row>
    <row r="707" spans="1:12" s="3" customFormat="1" ht="12.75" customHeight="1">
      <c r="A707" s="76">
        <v>43585</v>
      </c>
      <c r="B707" s="168">
        <v>6003</v>
      </c>
      <c r="C707" s="71">
        <v>336200</v>
      </c>
      <c r="D707" s="72"/>
      <c r="E707" s="72">
        <v>147.33000000000001</v>
      </c>
      <c r="F707" s="740" t="s">
        <v>416</v>
      </c>
      <c r="G707" s="169">
        <v>524</v>
      </c>
      <c r="H707" s="75" t="s">
        <v>130</v>
      </c>
      <c r="I707" s="76">
        <v>43565</v>
      </c>
      <c r="J707" s="170">
        <f t="shared" si="16"/>
        <v>-260.96999999999991</v>
      </c>
      <c r="K707" s="781"/>
      <c r="L707" s="139"/>
    </row>
    <row r="708" spans="1:12" s="3" customFormat="1" ht="12.75" customHeight="1">
      <c r="A708" s="76">
        <v>43585</v>
      </c>
      <c r="B708" s="168">
        <v>6003</v>
      </c>
      <c r="C708" s="71">
        <v>336200</v>
      </c>
      <c r="D708" s="72"/>
      <c r="E708" s="72">
        <v>31.57</v>
      </c>
      <c r="F708" s="740" t="s">
        <v>417</v>
      </c>
      <c r="G708" s="169">
        <v>524</v>
      </c>
      <c r="H708" s="75" t="s">
        <v>130</v>
      </c>
      <c r="I708" s="76">
        <v>43565</v>
      </c>
      <c r="J708" s="170">
        <f t="shared" si="16"/>
        <v>-292.53999999999991</v>
      </c>
      <c r="K708" s="781"/>
      <c r="L708" s="139"/>
    </row>
    <row r="709" spans="1:12" s="3" customFormat="1" ht="12.75" customHeight="1">
      <c r="A709" s="76">
        <v>43585</v>
      </c>
      <c r="B709" s="168">
        <v>6003</v>
      </c>
      <c r="C709" s="71">
        <v>336200</v>
      </c>
      <c r="D709" s="72"/>
      <c r="E709" s="72">
        <v>10.52</v>
      </c>
      <c r="F709" s="740" t="s">
        <v>418</v>
      </c>
      <c r="G709" s="169">
        <v>524</v>
      </c>
      <c r="H709" s="75" t="s">
        <v>130</v>
      </c>
      <c r="I709" s="76">
        <v>43565</v>
      </c>
      <c r="J709" s="170">
        <f t="shared" si="16"/>
        <v>-303.05999999999989</v>
      </c>
      <c r="K709" s="781"/>
      <c r="L709" s="139"/>
    </row>
    <row r="710" spans="1:12" s="3" customFormat="1" ht="12.75" customHeight="1">
      <c r="A710" s="76">
        <v>43585</v>
      </c>
      <c r="B710" s="168">
        <v>6003</v>
      </c>
      <c r="C710" s="71">
        <v>336200</v>
      </c>
      <c r="D710" s="72"/>
      <c r="E710" s="72">
        <v>8.41</v>
      </c>
      <c r="F710" s="740" t="s">
        <v>420</v>
      </c>
      <c r="G710" s="169">
        <v>524</v>
      </c>
      <c r="H710" s="75" t="s">
        <v>130</v>
      </c>
      <c r="I710" s="76">
        <v>43565</v>
      </c>
      <c r="J710" s="170">
        <f t="shared" si="16"/>
        <v>-311.46999999999991</v>
      </c>
      <c r="K710" s="781"/>
      <c r="L710" s="139"/>
    </row>
    <row r="711" spans="1:12" s="3" customFormat="1" ht="12.75" customHeight="1">
      <c r="A711" s="76">
        <v>43585</v>
      </c>
      <c r="B711" s="168">
        <v>6003</v>
      </c>
      <c r="C711" s="71">
        <v>336200</v>
      </c>
      <c r="D711" s="72"/>
      <c r="E711" s="72">
        <v>49.98</v>
      </c>
      <c r="F711" s="740" t="s">
        <v>421</v>
      </c>
      <c r="G711" s="169">
        <v>524</v>
      </c>
      <c r="H711" s="75" t="s">
        <v>130</v>
      </c>
      <c r="I711" s="76">
        <v>43565</v>
      </c>
      <c r="J711" s="170">
        <f t="shared" si="16"/>
        <v>-361.44999999999993</v>
      </c>
      <c r="K711" s="781"/>
      <c r="L711" s="139"/>
    </row>
    <row r="712" spans="1:12" s="3" customFormat="1" ht="12.75" customHeight="1">
      <c r="A712" s="76">
        <v>43585</v>
      </c>
      <c r="B712" s="91">
        <v>221004</v>
      </c>
      <c r="C712" s="71">
        <v>336200</v>
      </c>
      <c r="D712" s="72">
        <v>361.45</v>
      </c>
      <c r="E712" s="72"/>
      <c r="F712" s="740" t="s">
        <v>708</v>
      </c>
      <c r="G712" s="169">
        <v>221</v>
      </c>
      <c r="H712" s="75" t="s">
        <v>130</v>
      </c>
      <c r="I712" s="76">
        <v>43570</v>
      </c>
      <c r="J712" s="170">
        <f t="shared" si="16"/>
        <v>5.6843418860808015E-14</v>
      </c>
      <c r="K712" s="781"/>
      <c r="L712" s="139"/>
    </row>
    <row r="713" spans="1:12" s="3" customFormat="1" ht="12.75" customHeight="1">
      <c r="A713" s="76">
        <v>43616</v>
      </c>
      <c r="B713" s="168">
        <v>6004</v>
      </c>
      <c r="C713" s="71">
        <v>336200</v>
      </c>
      <c r="D713" s="72"/>
      <c r="E713" s="72">
        <v>18.2</v>
      </c>
      <c r="F713" s="740" t="s">
        <v>427</v>
      </c>
      <c r="G713" s="169">
        <v>366</v>
      </c>
      <c r="H713" s="75" t="s">
        <v>154</v>
      </c>
      <c r="I713" s="76">
        <v>43595</v>
      </c>
      <c r="J713" s="170">
        <f t="shared" si="16"/>
        <v>-18.199999999999942</v>
      </c>
      <c r="K713" s="781"/>
      <c r="L713" s="139"/>
    </row>
    <row r="714" spans="1:12" s="3" customFormat="1" ht="12.75" customHeight="1">
      <c r="A714" s="76">
        <v>43616</v>
      </c>
      <c r="B714" s="168">
        <v>6004</v>
      </c>
      <c r="C714" s="71">
        <v>336200</v>
      </c>
      <c r="D714" s="72"/>
      <c r="E714" s="72">
        <v>52</v>
      </c>
      <c r="F714" s="740" t="s">
        <v>428</v>
      </c>
      <c r="G714" s="169">
        <v>366</v>
      </c>
      <c r="H714" s="75" t="s">
        <v>154</v>
      </c>
      <c r="I714" s="76">
        <v>43595</v>
      </c>
      <c r="J714" s="170">
        <f t="shared" si="16"/>
        <v>-70.199999999999946</v>
      </c>
      <c r="K714" s="781"/>
      <c r="L714" s="139"/>
    </row>
    <row r="715" spans="1:12" s="3" customFormat="1" ht="12.75" customHeight="1">
      <c r="A715" s="76">
        <v>43616</v>
      </c>
      <c r="B715" s="168">
        <v>6004</v>
      </c>
      <c r="C715" s="71">
        <v>336200</v>
      </c>
      <c r="D715" s="72"/>
      <c r="E715" s="72">
        <v>39</v>
      </c>
      <c r="F715" s="740" t="s">
        <v>429</v>
      </c>
      <c r="G715" s="169">
        <v>366</v>
      </c>
      <c r="H715" s="75" t="s">
        <v>154</v>
      </c>
      <c r="I715" s="76">
        <v>43595</v>
      </c>
      <c r="J715" s="170">
        <f t="shared" si="16"/>
        <v>-109.19999999999995</v>
      </c>
      <c r="K715" s="781"/>
      <c r="L715" s="139"/>
    </row>
    <row r="716" spans="1:12" s="3" customFormat="1" ht="12.75" customHeight="1">
      <c r="A716" s="76">
        <v>43616</v>
      </c>
      <c r="B716" s="168">
        <v>6004</v>
      </c>
      <c r="C716" s="71">
        <v>336200</v>
      </c>
      <c r="D716" s="72"/>
      <c r="E716" s="72">
        <v>13</v>
      </c>
      <c r="F716" s="740" t="s">
        <v>430</v>
      </c>
      <c r="G716" s="169">
        <v>366</v>
      </c>
      <c r="H716" s="75" t="s">
        <v>154</v>
      </c>
      <c r="I716" s="76">
        <v>43595</v>
      </c>
      <c r="J716" s="170">
        <f t="shared" si="16"/>
        <v>-122.19999999999995</v>
      </c>
      <c r="K716" s="781"/>
      <c r="L716" s="139"/>
    </row>
    <row r="717" spans="1:12" s="3" customFormat="1" ht="12.75" customHeight="1">
      <c r="A717" s="76">
        <v>43616</v>
      </c>
      <c r="B717" s="168">
        <v>6004</v>
      </c>
      <c r="C717" s="71">
        <v>336200</v>
      </c>
      <c r="D717" s="72"/>
      <c r="E717" s="72">
        <v>18.2</v>
      </c>
      <c r="F717" s="740" t="s">
        <v>427</v>
      </c>
      <c r="G717" s="169">
        <v>524</v>
      </c>
      <c r="H717" s="75" t="s">
        <v>154</v>
      </c>
      <c r="I717" s="76">
        <v>43595</v>
      </c>
      <c r="J717" s="170">
        <f t="shared" si="16"/>
        <v>-140.39999999999995</v>
      </c>
      <c r="K717" s="781"/>
      <c r="L717" s="139"/>
    </row>
    <row r="718" spans="1:12" s="3" customFormat="1" ht="12.75" customHeight="1">
      <c r="A718" s="76">
        <v>43616</v>
      </c>
      <c r="B718" s="168">
        <v>6004</v>
      </c>
      <c r="C718" s="71">
        <v>336200</v>
      </c>
      <c r="D718" s="72"/>
      <c r="E718" s="72">
        <v>182</v>
      </c>
      <c r="F718" s="740" t="s">
        <v>428</v>
      </c>
      <c r="G718" s="169">
        <v>524</v>
      </c>
      <c r="H718" s="75" t="s">
        <v>154</v>
      </c>
      <c r="I718" s="76">
        <v>43595</v>
      </c>
      <c r="J718" s="170">
        <f t="shared" si="16"/>
        <v>-322.39999999999998</v>
      </c>
      <c r="K718" s="781"/>
      <c r="L718" s="139"/>
    </row>
    <row r="719" spans="1:12" s="3" customFormat="1" ht="12.75" customHeight="1">
      <c r="A719" s="76">
        <v>43616</v>
      </c>
      <c r="B719" s="168">
        <v>6004</v>
      </c>
      <c r="C719" s="71">
        <v>336200</v>
      </c>
      <c r="D719" s="72"/>
      <c r="E719" s="72">
        <v>39</v>
      </c>
      <c r="F719" s="740" t="s">
        <v>429</v>
      </c>
      <c r="G719" s="169">
        <v>524</v>
      </c>
      <c r="H719" s="75" t="s">
        <v>154</v>
      </c>
      <c r="I719" s="76">
        <v>43595</v>
      </c>
      <c r="J719" s="170">
        <f t="shared" si="16"/>
        <v>-361.4</v>
      </c>
      <c r="K719" s="781"/>
      <c r="L719" s="139"/>
    </row>
    <row r="720" spans="1:12" s="3" customFormat="1" ht="12.75" customHeight="1">
      <c r="A720" s="76">
        <v>43616</v>
      </c>
      <c r="B720" s="168">
        <v>6004</v>
      </c>
      <c r="C720" s="71">
        <v>336200</v>
      </c>
      <c r="D720" s="72"/>
      <c r="E720" s="72">
        <v>13</v>
      </c>
      <c r="F720" s="740" t="s">
        <v>430</v>
      </c>
      <c r="G720" s="169">
        <v>524</v>
      </c>
      <c r="H720" s="75" t="s">
        <v>154</v>
      </c>
      <c r="I720" s="76">
        <v>43595</v>
      </c>
      <c r="J720" s="170">
        <f t="shared" si="16"/>
        <v>-374.4</v>
      </c>
      <c r="K720" s="781"/>
      <c r="L720" s="139"/>
    </row>
    <row r="721" spans="1:12" s="3" customFormat="1" ht="12.75" customHeight="1">
      <c r="A721" s="76">
        <v>43616</v>
      </c>
      <c r="B721" s="168">
        <v>6004</v>
      </c>
      <c r="C721" s="71">
        <v>336200</v>
      </c>
      <c r="D721" s="72"/>
      <c r="E721" s="72">
        <v>10.4</v>
      </c>
      <c r="F721" s="740" t="s">
        <v>432</v>
      </c>
      <c r="G721" s="169">
        <v>524</v>
      </c>
      <c r="H721" s="75" t="s">
        <v>154</v>
      </c>
      <c r="I721" s="76">
        <v>43595</v>
      </c>
      <c r="J721" s="170">
        <f t="shared" si="16"/>
        <v>-384.79999999999995</v>
      </c>
      <c r="K721" s="781"/>
      <c r="L721" s="139"/>
    </row>
    <row r="722" spans="1:12" s="3" customFormat="1" ht="12.75" customHeight="1">
      <c r="A722" s="76">
        <v>43616</v>
      </c>
      <c r="B722" s="168">
        <v>6004</v>
      </c>
      <c r="C722" s="71">
        <v>336200</v>
      </c>
      <c r="D722" s="72"/>
      <c r="E722" s="72">
        <v>61.74</v>
      </c>
      <c r="F722" s="740" t="s">
        <v>433</v>
      </c>
      <c r="G722" s="169">
        <v>524</v>
      </c>
      <c r="H722" s="75" t="s">
        <v>154</v>
      </c>
      <c r="I722" s="76">
        <v>43595</v>
      </c>
      <c r="J722" s="170">
        <f t="shared" si="16"/>
        <v>-446.53999999999996</v>
      </c>
      <c r="K722" s="781"/>
      <c r="L722" s="139"/>
    </row>
    <row r="723" spans="1:12" s="3" customFormat="1" ht="12.75" customHeight="1">
      <c r="A723" s="76">
        <v>43616</v>
      </c>
      <c r="B723" s="91">
        <v>221005</v>
      </c>
      <c r="C723" s="71">
        <v>336200</v>
      </c>
      <c r="D723" s="72">
        <v>446.54</v>
      </c>
      <c r="E723" s="72"/>
      <c r="F723" s="741" t="s">
        <v>709</v>
      </c>
      <c r="G723" s="169">
        <v>221</v>
      </c>
      <c r="H723" s="75" t="s">
        <v>154</v>
      </c>
      <c r="I723" s="76">
        <v>43601</v>
      </c>
      <c r="J723" s="170">
        <f t="shared" si="16"/>
        <v>5.6843418860808015E-14</v>
      </c>
      <c r="K723" s="781"/>
      <c r="L723" s="139"/>
    </row>
    <row r="724" spans="1:12" s="3" customFormat="1" ht="12.75" customHeight="1">
      <c r="A724" s="76">
        <v>43646</v>
      </c>
      <c r="B724" s="168">
        <v>6005</v>
      </c>
      <c r="C724" s="71">
        <v>336200</v>
      </c>
      <c r="D724" s="72"/>
      <c r="E724" s="72">
        <v>18.2</v>
      </c>
      <c r="F724" s="740" t="s">
        <v>437</v>
      </c>
      <c r="G724" s="169">
        <v>366</v>
      </c>
      <c r="H724" s="75" t="s">
        <v>181</v>
      </c>
      <c r="I724" s="76">
        <v>43626</v>
      </c>
      <c r="J724" s="170">
        <f t="shared" si="16"/>
        <v>-18.199999999999942</v>
      </c>
      <c r="K724" s="781"/>
      <c r="L724" s="139"/>
    </row>
    <row r="725" spans="1:12" s="3" customFormat="1" ht="12.75" customHeight="1">
      <c r="A725" s="76">
        <v>43646</v>
      </c>
      <c r="B725" s="168">
        <v>6005</v>
      </c>
      <c r="C725" s="71">
        <v>336200</v>
      </c>
      <c r="D725" s="72"/>
      <c r="E725" s="72">
        <v>52</v>
      </c>
      <c r="F725" s="740" t="s">
        <v>438</v>
      </c>
      <c r="G725" s="169">
        <v>366</v>
      </c>
      <c r="H725" s="75" t="s">
        <v>181</v>
      </c>
      <c r="I725" s="76">
        <v>43626</v>
      </c>
      <c r="J725" s="170">
        <f t="shared" si="16"/>
        <v>-70.199999999999946</v>
      </c>
      <c r="K725" s="781"/>
      <c r="L725" s="139"/>
    </row>
    <row r="726" spans="1:12" s="10" customFormat="1" ht="12.75" customHeight="1">
      <c r="A726" s="76">
        <v>43646</v>
      </c>
      <c r="B726" s="168">
        <v>6005</v>
      </c>
      <c r="C726" s="71">
        <v>336200</v>
      </c>
      <c r="D726" s="72"/>
      <c r="E726" s="72">
        <v>39</v>
      </c>
      <c r="F726" s="740" t="s">
        <v>439</v>
      </c>
      <c r="G726" s="169">
        <v>366</v>
      </c>
      <c r="H726" s="75" t="s">
        <v>181</v>
      </c>
      <c r="I726" s="76">
        <v>43626</v>
      </c>
      <c r="J726" s="170">
        <f t="shared" si="16"/>
        <v>-109.19999999999995</v>
      </c>
      <c r="K726" s="781"/>
      <c r="L726" s="139"/>
    </row>
    <row r="727" spans="1:12" s="10" customFormat="1" ht="12.75" customHeight="1">
      <c r="A727" s="76">
        <v>43646</v>
      </c>
      <c r="B727" s="168">
        <v>6005</v>
      </c>
      <c r="C727" s="71">
        <v>336200</v>
      </c>
      <c r="D727" s="72"/>
      <c r="E727" s="72">
        <v>13</v>
      </c>
      <c r="F727" s="740" t="s">
        <v>440</v>
      </c>
      <c r="G727" s="169">
        <v>366</v>
      </c>
      <c r="H727" s="75" t="s">
        <v>181</v>
      </c>
      <c r="I727" s="76">
        <v>43626</v>
      </c>
      <c r="J727" s="170">
        <f t="shared" si="16"/>
        <v>-122.19999999999995</v>
      </c>
      <c r="K727" s="781"/>
      <c r="L727" s="139"/>
    </row>
    <row r="728" spans="1:12" s="10" customFormat="1" ht="12.75" customHeight="1">
      <c r="A728" s="76">
        <v>43646</v>
      </c>
      <c r="B728" s="168">
        <v>6005</v>
      </c>
      <c r="C728" s="71">
        <v>336200</v>
      </c>
      <c r="D728" s="72"/>
      <c r="E728" s="72">
        <v>18.2</v>
      </c>
      <c r="F728" s="740" t="s">
        <v>437</v>
      </c>
      <c r="G728" s="169">
        <v>524</v>
      </c>
      <c r="H728" s="75" t="s">
        <v>181</v>
      </c>
      <c r="I728" s="76">
        <v>43626</v>
      </c>
      <c r="J728" s="170">
        <f t="shared" si="16"/>
        <v>-140.39999999999995</v>
      </c>
      <c r="K728" s="781"/>
      <c r="L728" s="139"/>
    </row>
    <row r="729" spans="1:12" s="10" customFormat="1" ht="12.75" customHeight="1">
      <c r="A729" s="76">
        <v>43646</v>
      </c>
      <c r="B729" s="168">
        <v>6005</v>
      </c>
      <c r="C729" s="71">
        <v>336200</v>
      </c>
      <c r="D729" s="72"/>
      <c r="E729" s="72">
        <v>182</v>
      </c>
      <c r="F729" s="740" t="s">
        <v>438</v>
      </c>
      <c r="G729" s="169">
        <v>524</v>
      </c>
      <c r="H729" s="75" t="s">
        <v>181</v>
      </c>
      <c r="I729" s="76">
        <v>43626</v>
      </c>
      <c r="J729" s="170">
        <f t="shared" si="16"/>
        <v>-322.39999999999998</v>
      </c>
      <c r="K729" s="781"/>
      <c r="L729" s="139"/>
    </row>
    <row r="730" spans="1:12" s="10" customFormat="1" ht="12.75" customHeight="1">
      <c r="A730" s="76">
        <v>43646</v>
      </c>
      <c r="B730" s="168">
        <v>6005</v>
      </c>
      <c r="C730" s="71">
        <v>336200</v>
      </c>
      <c r="D730" s="72"/>
      <c r="E730" s="72">
        <v>39</v>
      </c>
      <c r="F730" s="740" t="s">
        <v>439</v>
      </c>
      <c r="G730" s="169">
        <v>524</v>
      </c>
      <c r="H730" s="75" t="s">
        <v>181</v>
      </c>
      <c r="I730" s="76">
        <v>43626</v>
      </c>
      <c r="J730" s="170">
        <f t="shared" si="16"/>
        <v>-361.4</v>
      </c>
      <c r="K730" s="781"/>
      <c r="L730" s="139"/>
    </row>
    <row r="731" spans="1:12" s="10" customFormat="1" ht="12.75" customHeight="1">
      <c r="A731" s="76">
        <v>43646</v>
      </c>
      <c r="B731" s="168">
        <v>6005</v>
      </c>
      <c r="C731" s="71">
        <v>336200</v>
      </c>
      <c r="D731" s="72"/>
      <c r="E731" s="72">
        <v>13</v>
      </c>
      <c r="F731" s="740" t="s">
        <v>440</v>
      </c>
      <c r="G731" s="169">
        <v>524</v>
      </c>
      <c r="H731" s="75" t="s">
        <v>181</v>
      </c>
      <c r="I731" s="76">
        <v>43626</v>
      </c>
      <c r="J731" s="170">
        <f t="shared" si="16"/>
        <v>-374.4</v>
      </c>
      <c r="K731" s="781"/>
      <c r="L731" s="139"/>
    </row>
    <row r="732" spans="1:12" s="10" customFormat="1" ht="12.75" customHeight="1">
      <c r="A732" s="76">
        <v>43646</v>
      </c>
      <c r="B732" s="168">
        <v>6005</v>
      </c>
      <c r="C732" s="71">
        <v>336200</v>
      </c>
      <c r="D732" s="72"/>
      <c r="E732" s="72">
        <v>10.4</v>
      </c>
      <c r="F732" s="740" t="s">
        <v>442</v>
      </c>
      <c r="G732" s="169">
        <v>524</v>
      </c>
      <c r="H732" s="75" t="s">
        <v>181</v>
      </c>
      <c r="I732" s="76">
        <v>43626</v>
      </c>
      <c r="J732" s="170">
        <f t="shared" si="16"/>
        <v>-384.79999999999995</v>
      </c>
      <c r="K732" s="781"/>
      <c r="L732" s="139"/>
    </row>
    <row r="733" spans="1:12" s="10" customFormat="1" ht="12.75" customHeight="1">
      <c r="A733" s="76">
        <v>43646</v>
      </c>
      <c r="B733" s="168">
        <v>6005</v>
      </c>
      <c r="C733" s="71">
        <v>336200</v>
      </c>
      <c r="D733" s="72"/>
      <c r="E733" s="72">
        <v>61.74</v>
      </c>
      <c r="F733" s="740" t="s">
        <v>443</v>
      </c>
      <c r="G733" s="169">
        <v>524</v>
      </c>
      <c r="H733" s="75" t="s">
        <v>181</v>
      </c>
      <c r="I733" s="76">
        <v>43626</v>
      </c>
      <c r="J733" s="170">
        <f t="shared" si="16"/>
        <v>-446.53999999999996</v>
      </c>
      <c r="K733" s="781"/>
      <c r="L733" s="139"/>
    </row>
    <row r="734" spans="1:12" s="10" customFormat="1" ht="12.75" customHeight="1">
      <c r="A734" s="76">
        <v>43646</v>
      </c>
      <c r="B734" s="91">
        <v>221006</v>
      </c>
      <c r="C734" s="71">
        <v>336200</v>
      </c>
      <c r="D734" s="72">
        <v>446.54</v>
      </c>
      <c r="E734" s="72"/>
      <c r="F734" s="740" t="s">
        <v>713</v>
      </c>
      <c r="G734" s="169">
        <v>221</v>
      </c>
      <c r="H734" s="75" t="s">
        <v>181</v>
      </c>
      <c r="I734" s="76">
        <v>43626</v>
      </c>
      <c r="J734" s="170">
        <f t="shared" si="16"/>
        <v>5.6843418860808015E-14</v>
      </c>
      <c r="K734" s="781"/>
      <c r="L734" s="139"/>
    </row>
    <row r="735" spans="1:12" s="10" customFormat="1" ht="12.75" customHeight="1">
      <c r="A735" s="76">
        <v>43677</v>
      </c>
      <c r="B735" s="168">
        <v>6006</v>
      </c>
      <c r="C735" s="71">
        <v>336200</v>
      </c>
      <c r="D735" s="72"/>
      <c r="E735" s="72">
        <v>18.2</v>
      </c>
      <c r="F735" s="740" t="s">
        <v>448</v>
      </c>
      <c r="G735" s="169">
        <v>366</v>
      </c>
      <c r="H735" s="75" t="s">
        <v>142</v>
      </c>
      <c r="I735" s="76">
        <v>43656</v>
      </c>
      <c r="J735" s="170">
        <f t="shared" si="16"/>
        <v>-18.199999999999942</v>
      </c>
      <c r="K735" s="781"/>
      <c r="L735" s="139"/>
    </row>
    <row r="736" spans="1:12" s="10" customFormat="1" ht="12.75" customHeight="1">
      <c r="A736" s="76">
        <v>43677</v>
      </c>
      <c r="B736" s="168">
        <v>6006</v>
      </c>
      <c r="C736" s="71">
        <v>336200</v>
      </c>
      <c r="D736" s="72"/>
      <c r="E736" s="72">
        <v>52</v>
      </c>
      <c r="F736" s="740" t="s">
        <v>449</v>
      </c>
      <c r="G736" s="169">
        <v>366</v>
      </c>
      <c r="H736" s="75" t="s">
        <v>142</v>
      </c>
      <c r="I736" s="76">
        <v>43656</v>
      </c>
      <c r="J736" s="170">
        <f t="shared" si="16"/>
        <v>-70.199999999999946</v>
      </c>
      <c r="K736" s="781"/>
      <c r="L736" s="139"/>
    </row>
    <row r="737" spans="1:12" s="10" customFormat="1" ht="12.75" customHeight="1">
      <c r="A737" s="76">
        <v>43677</v>
      </c>
      <c r="B737" s="168">
        <v>6006</v>
      </c>
      <c r="C737" s="71">
        <v>336200</v>
      </c>
      <c r="D737" s="72"/>
      <c r="E737" s="72">
        <v>39</v>
      </c>
      <c r="F737" s="740" t="s">
        <v>450</v>
      </c>
      <c r="G737" s="169">
        <v>366</v>
      </c>
      <c r="H737" s="75" t="s">
        <v>142</v>
      </c>
      <c r="I737" s="76">
        <v>43656</v>
      </c>
      <c r="J737" s="170">
        <f t="shared" si="16"/>
        <v>-109.19999999999995</v>
      </c>
      <c r="K737" s="781"/>
      <c r="L737" s="139"/>
    </row>
    <row r="738" spans="1:12" s="10" customFormat="1" ht="12.75" customHeight="1">
      <c r="A738" s="76">
        <v>43677</v>
      </c>
      <c r="B738" s="168">
        <v>6006</v>
      </c>
      <c r="C738" s="71">
        <v>336200</v>
      </c>
      <c r="D738" s="72"/>
      <c r="E738" s="72">
        <v>13</v>
      </c>
      <c r="F738" s="740" t="s">
        <v>451</v>
      </c>
      <c r="G738" s="169">
        <v>366</v>
      </c>
      <c r="H738" s="75" t="s">
        <v>142</v>
      </c>
      <c r="I738" s="76">
        <v>43656</v>
      </c>
      <c r="J738" s="170">
        <f t="shared" si="16"/>
        <v>-122.19999999999995</v>
      </c>
      <c r="K738" s="781"/>
      <c r="L738" s="139"/>
    </row>
    <row r="739" spans="1:12" s="10" customFormat="1" ht="12.75" customHeight="1">
      <c r="A739" s="76">
        <v>43677</v>
      </c>
      <c r="B739" s="168">
        <v>6006</v>
      </c>
      <c r="C739" s="71">
        <v>336200</v>
      </c>
      <c r="D739" s="72"/>
      <c r="E739" s="72">
        <v>18.2</v>
      </c>
      <c r="F739" s="740" t="s">
        <v>448</v>
      </c>
      <c r="G739" s="169">
        <v>524</v>
      </c>
      <c r="H739" s="75" t="s">
        <v>142</v>
      </c>
      <c r="I739" s="76">
        <v>43656</v>
      </c>
      <c r="J739" s="170">
        <f t="shared" si="16"/>
        <v>-140.39999999999995</v>
      </c>
      <c r="K739" s="781"/>
      <c r="L739" s="139"/>
    </row>
    <row r="740" spans="1:12" s="10" customFormat="1" ht="12.75" customHeight="1">
      <c r="A740" s="76">
        <v>43677</v>
      </c>
      <c r="B740" s="168">
        <v>6006</v>
      </c>
      <c r="C740" s="71">
        <v>336200</v>
      </c>
      <c r="D740" s="72"/>
      <c r="E740" s="72">
        <v>182</v>
      </c>
      <c r="F740" s="740" t="s">
        <v>449</v>
      </c>
      <c r="G740" s="169">
        <v>524</v>
      </c>
      <c r="H740" s="75" t="s">
        <v>142</v>
      </c>
      <c r="I740" s="76">
        <v>43656</v>
      </c>
      <c r="J740" s="170">
        <f t="shared" si="16"/>
        <v>-322.39999999999998</v>
      </c>
      <c r="K740" s="781"/>
      <c r="L740" s="139"/>
    </row>
    <row r="741" spans="1:12" s="10" customFormat="1" ht="12.75" customHeight="1">
      <c r="A741" s="76">
        <v>43677</v>
      </c>
      <c r="B741" s="168">
        <v>6006</v>
      </c>
      <c r="C741" s="71">
        <v>336200</v>
      </c>
      <c r="D741" s="72"/>
      <c r="E741" s="72">
        <v>39</v>
      </c>
      <c r="F741" s="740" t="s">
        <v>450</v>
      </c>
      <c r="G741" s="169">
        <v>524</v>
      </c>
      <c r="H741" s="75" t="s">
        <v>142</v>
      </c>
      <c r="I741" s="76">
        <v>43656</v>
      </c>
      <c r="J741" s="170">
        <f t="shared" si="16"/>
        <v>-361.4</v>
      </c>
      <c r="K741" s="781"/>
      <c r="L741" s="139"/>
    </row>
    <row r="742" spans="1:12" s="10" customFormat="1" ht="12.75" customHeight="1">
      <c r="A742" s="76">
        <v>43677</v>
      </c>
      <c r="B742" s="168">
        <v>6006</v>
      </c>
      <c r="C742" s="71">
        <v>336200</v>
      </c>
      <c r="D742" s="72"/>
      <c r="E742" s="72">
        <v>13</v>
      </c>
      <c r="F742" s="740" t="s">
        <v>451</v>
      </c>
      <c r="G742" s="169">
        <v>524</v>
      </c>
      <c r="H742" s="75" t="s">
        <v>142</v>
      </c>
      <c r="I742" s="76">
        <v>43656</v>
      </c>
      <c r="J742" s="170">
        <f t="shared" si="16"/>
        <v>-374.4</v>
      </c>
      <c r="K742" s="781"/>
      <c r="L742" s="139"/>
    </row>
    <row r="743" spans="1:12" s="10" customFormat="1" ht="12.75" customHeight="1">
      <c r="A743" s="76">
        <v>43677</v>
      </c>
      <c r="B743" s="168">
        <v>6006</v>
      </c>
      <c r="C743" s="71">
        <v>336200</v>
      </c>
      <c r="D743" s="72"/>
      <c r="E743" s="72">
        <v>10.4</v>
      </c>
      <c r="F743" s="740" t="s">
        <v>453</v>
      </c>
      <c r="G743" s="169">
        <v>524</v>
      </c>
      <c r="H743" s="75" t="s">
        <v>142</v>
      </c>
      <c r="I743" s="76">
        <v>43656</v>
      </c>
      <c r="J743" s="170">
        <f t="shared" si="16"/>
        <v>-384.79999999999995</v>
      </c>
      <c r="K743" s="781"/>
      <c r="L743" s="139"/>
    </row>
    <row r="744" spans="1:12" s="10" customFormat="1" ht="12.75" customHeight="1">
      <c r="A744" s="76">
        <v>43677</v>
      </c>
      <c r="B744" s="168">
        <v>6006</v>
      </c>
      <c r="C744" s="71">
        <v>336200</v>
      </c>
      <c r="D744" s="72"/>
      <c r="E744" s="72">
        <v>61.74</v>
      </c>
      <c r="F744" s="740" t="s">
        <v>454</v>
      </c>
      <c r="G744" s="169">
        <v>524</v>
      </c>
      <c r="H744" s="75" t="s">
        <v>142</v>
      </c>
      <c r="I744" s="76">
        <v>43656</v>
      </c>
      <c r="J744" s="170">
        <f t="shared" si="16"/>
        <v>-446.53999999999996</v>
      </c>
      <c r="K744" s="781"/>
      <c r="L744" s="139"/>
    </row>
    <row r="745" spans="1:12" s="10" customFormat="1" ht="12.75" customHeight="1">
      <c r="A745" s="76">
        <v>43677</v>
      </c>
      <c r="B745" s="91">
        <v>221007</v>
      </c>
      <c r="C745" s="71">
        <v>336200</v>
      </c>
      <c r="D745" s="72">
        <v>446.54</v>
      </c>
      <c r="E745" s="72"/>
      <c r="F745" s="740" t="s">
        <v>726</v>
      </c>
      <c r="G745" s="169">
        <v>221</v>
      </c>
      <c r="H745" s="75" t="s">
        <v>142</v>
      </c>
      <c r="I745" s="76">
        <v>43670</v>
      </c>
      <c r="J745" s="170">
        <f t="shared" si="16"/>
        <v>5.6843418860808015E-14</v>
      </c>
      <c r="K745" s="781"/>
      <c r="L745" s="139"/>
    </row>
    <row r="746" spans="1:12" s="10" customFormat="1" ht="12.75" customHeight="1">
      <c r="A746" s="76">
        <v>43708</v>
      </c>
      <c r="B746" s="168">
        <v>6007</v>
      </c>
      <c r="C746" s="71">
        <v>336200</v>
      </c>
      <c r="D746" s="72"/>
      <c r="E746" s="72">
        <v>15.17</v>
      </c>
      <c r="F746" s="740" t="s">
        <v>226</v>
      </c>
      <c r="G746" s="169">
        <v>366</v>
      </c>
      <c r="H746" s="75" t="s">
        <v>224</v>
      </c>
      <c r="I746" s="76">
        <v>43687</v>
      </c>
      <c r="J746" s="170">
        <f t="shared" si="16"/>
        <v>-15.169999999999943</v>
      </c>
      <c r="K746" s="781"/>
      <c r="L746" s="139"/>
    </row>
    <row r="747" spans="1:12" s="10" customFormat="1" ht="12.75" customHeight="1">
      <c r="A747" s="76">
        <v>43708</v>
      </c>
      <c r="B747" s="168">
        <v>6007</v>
      </c>
      <c r="C747" s="71">
        <v>336200</v>
      </c>
      <c r="D747" s="72"/>
      <c r="E747" s="72">
        <v>43.36</v>
      </c>
      <c r="F747" s="740" t="s">
        <v>227</v>
      </c>
      <c r="G747" s="169">
        <v>366</v>
      </c>
      <c r="H747" s="75" t="s">
        <v>224</v>
      </c>
      <c r="I747" s="76">
        <v>43687</v>
      </c>
      <c r="J747" s="170">
        <f t="shared" si="16"/>
        <v>-58.529999999999944</v>
      </c>
      <c r="K747" s="781"/>
      <c r="L747" s="139"/>
    </row>
    <row r="748" spans="1:12" s="10" customFormat="1" ht="12.75" customHeight="1">
      <c r="A748" s="76">
        <v>43708</v>
      </c>
      <c r="B748" s="168">
        <v>6007</v>
      </c>
      <c r="C748" s="71">
        <v>336200</v>
      </c>
      <c r="D748" s="72"/>
      <c r="E748" s="72">
        <v>32.520000000000003</v>
      </c>
      <c r="F748" s="740" t="s">
        <v>228</v>
      </c>
      <c r="G748" s="169">
        <v>366</v>
      </c>
      <c r="H748" s="75" t="s">
        <v>224</v>
      </c>
      <c r="I748" s="76">
        <v>43687</v>
      </c>
      <c r="J748" s="170">
        <f t="shared" si="16"/>
        <v>-91.049999999999955</v>
      </c>
      <c r="K748" s="781"/>
      <c r="L748" s="139"/>
    </row>
    <row r="749" spans="1:12" s="10" customFormat="1" ht="12.75" customHeight="1">
      <c r="A749" s="76">
        <v>43708</v>
      </c>
      <c r="B749" s="168">
        <v>6007</v>
      </c>
      <c r="C749" s="71">
        <v>336200</v>
      </c>
      <c r="D749" s="72"/>
      <c r="E749" s="72">
        <v>10.84</v>
      </c>
      <c r="F749" s="740" t="s">
        <v>229</v>
      </c>
      <c r="G749" s="169">
        <v>366</v>
      </c>
      <c r="H749" s="75" t="s">
        <v>224</v>
      </c>
      <c r="I749" s="76">
        <v>43687</v>
      </c>
      <c r="J749" s="170">
        <f t="shared" si="16"/>
        <v>-101.88999999999996</v>
      </c>
      <c r="K749" s="781"/>
      <c r="L749" s="139"/>
    </row>
    <row r="750" spans="1:12" s="10" customFormat="1" ht="12.75" customHeight="1">
      <c r="A750" s="76">
        <v>43708</v>
      </c>
      <c r="B750" s="168">
        <v>6007</v>
      </c>
      <c r="C750" s="71">
        <v>336200</v>
      </c>
      <c r="D750" s="72"/>
      <c r="E750" s="72">
        <v>15.17</v>
      </c>
      <c r="F750" s="740" t="s">
        <v>226</v>
      </c>
      <c r="G750" s="169">
        <v>524</v>
      </c>
      <c r="H750" s="75" t="s">
        <v>224</v>
      </c>
      <c r="I750" s="76">
        <v>43687</v>
      </c>
      <c r="J750" s="170">
        <f t="shared" si="16"/>
        <v>-117.05999999999996</v>
      </c>
      <c r="K750" s="781"/>
      <c r="L750" s="139"/>
    </row>
    <row r="751" spans="1:12" s="10" customFormat="1" ht="12.75" customHeight="1">
      <c r="A751" s="76">
        <v>43708</v>
      </c>
      <c r="B751" s="168">
        <v>6007</v>
      </c>
      <c r="C751" s="71">
        <v>336200</v>
      </c>
      <c r="D751" s="72"/>
      <c r="E751" s="72">
        <v>151.80000000000001</v>
      </c>
      <c r="F751" s="740" t="s">
        <v>227</v>
      </c>
      <c r="G751" s="169">
        <v>524</v>
      </c>
      <c r="H751" s="75" t="s">
        <v>224</v>
      </c>
      <c r="I751" s="76">
        <v>43687</v>
      </c>
      <c r="J751" s="170">
        <f t="shared" si="16"/>
        <v>-268.85999999999996</v>
      </c>
      <c r="K751" s="781"/>
      <c r="L751" s="139"/>
    </row>
    <row r="752" spans="1:12" s="10" customFormat="1" ht="12.75" customHeight="1">
      <c r="A752" s="76">
        <v>43708</v>
      </c>
      <c r="B752" s="168">
        <v>6007</v>
      </c>
      <c r="C752" s="71">
        <v>336200</v>
      </c>
      <c r="D752" s="72"/>
      <c r="E752" s="72">
        <v>32.520000000000003</v>
      </c>
      <c r="F752" s="740" t="s">
        <v>228</v>
      </c>
      <c r="G752" s="169">
        <v>524</v>
      </c>
      <c r="H752" s="75" t="s">
        <v>224</v>
      </c>
      <c r="I752" s="76">
        <v>43687</v>
      </c>
      <c r="J752" s="170">
        <f t="shared" si="16"/>
        <v>-301.37999999999994</v>
      </c>
      <c r="K752" s="781"/>
      <c r="L752" s="139"/>
    </row>
    <row r="753" spans="1:12" s="10" customFormat="1" ht="12.75" customHeight="1">
      <c r="A753" s="76">
        <v>43708</v>
      </c>
      <c r="B753" s="168">
        <v>6007</v>
      </c>
      <c r="C753" s="71">
        <v>336200</v>
      </c>
      <c r="D753" s="72"/>
      <c r="E753" s="72">
        <v>10.84</v>
      </c>
      <c r="F753" s="740" t="s">
        <v>229</v>
      </c>
      <c r="G753" s="169">
        <v>524</v>
      </c>
      <c r="H753" s="75" t="s">
        <v>224</v>
      </c>
      <c r="I753" s="76">
        <v>43687</v>
      </c>
      <c r="J753" s="170">
        <f t="shared" si="16"/>
        <v>-312.21999999999991</v>
      </c>
      <c r="K753" s="781"/>
      <c r="L753" s="139"/>
    </row>
    <row r="754" spans="1:12" s="10" customFormat="1" ht="12.75" customHeight="1">
      <c r="A754" s="76">
        <v>43708</v>
      </c>
      <c r="B754" s="168">
        <v>6007</v>
      </c>
      <c r="C754" s="71">
        <v>336200</v>
      </c>
      <c r="D754" s="72"/>
      <c r="E754" s="72">
        <v>8.67</v>
      </c>
      <c r="F754" s="740" t="s">
        <v>231</v>
      </c>
      <c r="G754" s="169">
        <v>524</v>
      </c>
      <c r="H754" s="75" t="s">
        <v>224</v>
      </c>
      <c r="I754" s="76">
        <v>43687</v>
      </c>
      <c r="J754" s="170">
        <f t="shared" si="16"/>
        <v>-320.88999999999993</v>
      </c>
      <c r="K754" s="781"/>
      <c r="L754" s="139"/>
    </row>
    <row r="755" spans="1:12" s="10" customFormat="1" ht="12.75" customHeight="1">
      <c r="A755" s="76">
        <v>43708</v>
      </c>
      <c r="B755" s="168">
        <v>6007</v>
      </c>
      <c r="C755" s="71">
        <v>336200</v>
      </c>
      <c r="D755" s="72"/>
      <c r="E755" s="72">
        <v>51.5</v>
      </c>
      <c r="F755" s="740" t="s">
        <v>232</v>
      </c>
      <c r="G755" s="169">
        <v>524</v>
      </c>
      <c r="H755" s="75" t="s">
        <v>224</v>
      </c>
      <c r="I755" s="76">
        <v>43687</v>
      </c>
      <c r="J755" s="170">
        <f t="shared" si="16"/>
        <v>-372.38999999999993</v>
      </c>
      <c r="K755" s="781"/>
      <c r="L755" s="139"/>
    </row>
    <row r="756" spans="1:12" s="10" customFormat="1" ht="12.75" customHeight="1">
      <c r="A756" s="76">
        <v>43708</v>
      </c>
      <c r="B756" s="91">
        <v>221008</v>
      </c>
      <c r="C756" s="71">
        <v>336200</v>
      </c>
      <c r="D756" s="72">
        <v>372.39</v>
      </c>
      <c r="E756" s="72"/>
      <c r="F756" s="740" t="s">
        <v>733</v>
      </c>
      <c r="G756" s="169">
        <v>221</v>
      </c>
      <c r="H756" s="75" t="s">
        <v>224</v>
      </c>
      <c r="I756" s="76">
        <v>43696</v>
      </c>
      <c r="J756" s="170">
        <f t="shared" si="16"/>
        <v>5.6843418860808015E-14</v>
      </c>
      <c r="K756" s="781"/>
      <c r="L756" s="139"/>
    </row>
    <row r="757" spans="1:12" s="10" customFormat="1" ht="12.75" customHeight="1">
      <c r="A757" s="76">
        <v>43738</v>
      </c>
      <c r="B757" s="168">
        <v>6008</v>
      </c>
      <c r="C757" s="71">
        <v>336200</v>
      </c>
      <c r="D757" s="72"/>
      <c r="E757" s="72">
        <v>18.32</v>
      </c>
      <c r="F757" s="740" t="s">
        <v>461</v>
      </c>
      <c r="G757" s="169">
        <v>366</v>
      </c>
      <c r="H757" s="75" t="s">
        <v>257</v>
      </c>
      <c r="I757" s="76">
        <v>43718</v>
      </c>
      <c r="J757" s="170">
        <f t="shared" ref="J757:J810" si="17">J756+D757-E757</f>
        <v>-18.319999999999943</v>
      </c>
      <c r="K757" s="781"/>
      <c r="L757" s="139"/>
    </row>
    <row r="758" spans="1:12" s="10" customFormat="1" ht="12.75" customHeight="1">
      <c r="A758" s="76">
        <v>43738</v>
      </c>
      <c r="B758" s="168">
        <v>6008</v>
      </c>
      <c r="C758" s="71">
        <v>336200</v>
      </c>
      <c r="D758" s="72"/>
      <c r="E758" s="72">
        <v>52.36</v>
      </c>
      <c r="F758" s="740" t="s">
        <v>462</v>
      </c>
      <c r="G758" s="169">
        <v>366</v>
      </c>
      <c r="H758" s="75" t="s">
        <v>257</v>
      </c>
      <c r="I758" s="76">
        <v>43718</v>
      </c>
      <c r="J758" s="170">
        <f t="shared" si="17"/>
        <v>-70.67999999999995</v>
      </c>
      <c r="K758" s="781"/>
      <c r="L758" s="139"/>
    </row>
    <row r="759" spans="1:12" s="10" customFormat="1" ht="12.75" customHeight="1">
      <c r="A759" s="76">
        <v>43738</v>
      </c>
      <c r="B759" s="168">
        <v>6008</v>
      </c>
      <c r="C759" s="71">
        <v>336200</v>
      </c>
      <c r="D759" s="72"/>
      <c r="E759" s="72">
        <v>39.26</v>
      </c>
      <c r="F759" s="740" t="s">
        <v>463</v>
      </c>
      <c r="G759" s="169">
        <v>366</v>
      </c>
      <c r="H759" s="75" t="s">
        <v>257</v>
      </c>
      <c r="I759" s="76">
        <v>43718</v>
      </c>
      <c r="J759" s="170">
        <f t="shared" si="17"/>
        <v>-109.93999999999994</v>
      </c>
      <c r="K759" s="781"/>
      <c r="L759" s="139"/>
    </row>
    <row r="760" spans="1:12" s="10" customFormat="1" ht="12.75" customHeight="1">
      <c r="A760" s="76">
        <v>43738</v>
      </c>
      <c r="B760" s="168">
        <v>6008</v>
      </c>
      <c r="C760" s="71">
        <v>336200</v>
      </c>
      <c r="D760" s="72"/>
      <c r="E760" s="72">
        <v>13.08</v>
      </c>
      <c r="F760" s="740" t="s">
        <v>464</v>
      </c>
      <c r="G760" s="169">
        <v>366</v>
      </c>
      <c r="H760" s="75" t="s">
        <v>257</v>
      </c>
      <c r="I760" s="76">
        <v>43718</v>
      </c>
      <c r="J760" s="170">
        <f t="shared" si="17"/>
        <v>-123.01999999999994</v>
      </c>
      <c r="K760" s="781"/>
      <c r="L760" s="139"/>
    </row>
    <row r="761" spans="1:12" s="10" customFormat="1" ht="12.75" customHeight="1">
      <c r="A761" s="76">
        <v>43738</v>
      </c>
      <c r="B761" s="168">
        <v>6008</v>
      </c>
      <c r="C761" s="71">
        <v>336200</v>
      </c>
      <c r="D761" s="72"/>
      <c r="E761" s="72">
        <v>18.32</v>
      </c>
      <c r="F761" s="740" t="s">
        <v>461</v>
      </c>
      <c r="G761" s="169">
        <v>524</v>
      </c>
      <c r="H761" s="75" t="s">
        <v>257</v>
      </c>
      <c r="I761" s="76">
        <v>43718</v>
      </c>
      <c r="J761" s="170">
        <f t="shared" si="17"/>
        <v>-141.33999999999995</v>
      </c>
      <c r="K761" s="781"/>
      <c r="L761" s="139"/>
    </row>
    <row r="762" spans="1:12" s="10" customFormat="1" ht="12.75" customHeight="1">
      <c r="A762" s="76">
        <v>43738</v>
      </c>
      <c r="B762" s="168">
        <v>6008</v>
      </c>
      <c r="C762" s="71">
        <v>336200</v>
      </c>
      <c r="D762" s="72"/>
      <c r="E762" s="72">
        <v>183.26</v>
      </c>
      <c r="F762" s="740" t="s">
        <v>462</v>
      </c>
      <c r="G762" s="169">
        <v>524</v>
      </c>
      <c r="H762" s="75" t="s">
        <v>257</v>
      </c>
      <c r="I762" s="76">
        <v>43718</v>
      </c>
      <c r="J762" s="170">
        <f t="shared" si="17"/>
        <v>-324.59999999999991</v>
      </c>
      <c r="K762" s="781"/>
      <c r="L762" s="139"/>
    </row>
    <row r="763" spans="1:12" s="10" customFormat="1" ht="12.75" customHeight="1">
      <c r="A763" s="76">
        <v>43738</v>
      </c>
      <c r="B763" s="168">
        <v>6008</v>
      </c>
      <c r="C763" s="71">
        <v>336200</v>
      </c>
      <c r="D763" s="72"/>
      <c r="E763" s="72">
        <v>39.26</v>
      </c>
      <c r="F763" s="740" t="s">
        <v>463</v>
      </c>
      <c r="G763" s="169">
        <v>524</v>
      </c>
      <c r="H763" s="75" t="s">
        <v>257</v>
      </c>
      <c r="I763" s="76">
        <v>43718</v>
      </c>
      <c r="J763" s="170">
        <f t="shared" si="17"/>
        <v>-363.8599999999999</v>
      </c>
      <c r="K763" s="781"/>
      <c r="L763" s="139"/>
    </row>
    <row r="764" spans="1:12" s="10" customFormat="1" ht="12.75" customHeight="1">
      <c r="A764" s="76">
        <v>43738</v>
      </c>
      <c r="B764" s="168">
        <v>6008</v>
      </c>
      <c r="C764" s="71">
        <v>336200</v>
      </c>
      <c r="D764" s="72"/>
      <c r="E764" s="72">
        <v>13.08</v>
      </c>
      <c r="F764" s="740" t="s">
        <v>464</v>
      </c>
      <c r="G764" s="169">
        <v>524</v>
      </c>
      <c r="H764" s="75" t="s">
        <v>257</v>
      </c>
      <c r="I764" s="76">
        <v>43718</v>
      </c>
      <c r="J764" s="170">
        <f t="shared" si="17"/>
        <v>-376.93999999999988</v>
      </c>
      <c r="K764" s="781"/>
      <c r="L764" s="139"/>
    </row>
    <row r="765" spans="1:12" s="10" customFormat="1" ht="12.75" customHeight="1">
      <c r="A765" s="76">
        <v>43738</v>
      </c>
      <c r="B765" s="168">
        <v>6008</v>
      </c>
      <c r="C765" s="71">
        <v>336200</v>
      </c>
      <c r="D765" s="72"/>
      <c r="E765" s="72">
        <v>10.46</v>
      </c>
      <c r="F765" s="740" t="s">
        <v>466</v>
      </c>
      <c r="G765" s="169">
        <v>524</v>
      </c>
      <c r="H765" s="75" t="s">
        <v>257</v>
      </c>
      <c r="I765" s="76">
        <v>43718</v>
      </c>
      <c r="J765" s="170">
        <f t="shared" si="17"/>
        <v>-387.39999999999986</v>
      </c>
      <c r="K765" s="781"/>
      <c r="L765" s="139"/>
    </row>
    <row r="766" spans="1:12" s="10" customFormat="1" ht="12.75" customHeight="1">
      <c r="A766" s="76">
        <v>43738</v>
      </c>
      <c r="B766" s="168">
        <v>6008</v>
      </c>
      <c r="C766" s="71">
        <v>336200</v>
      </c>
      <c r="D766" s="72"/>
      <c r="E766" s="72">
        <v>62.18</v>
      </c>
      <c r="F766" s="740" t="s">
        <v>467</v>
      </c>
      <c r="G766" s="169">
        <v>524</v>
      </c>
      <c r="H766" s="75" t="s">
        <v>257</v>
      </c>
      <c r="I766" s="76">
        <v>43718</v>
      </c>
      <c r="J766" s="170">
        <f t="shared" si="17"/>
        <v>-449.57999999999987</v>
      </c>
      <c r="K766" s="781"/>
      <c r="L766" s="139"/>
    </row>
    <row r="767" spans="1:12" s="10" customFormat="1" ht="12.75" customHeight="1">
      <c r="A767" s="76">
        <v>43738</v>
      </c>
      <c r="B767" s="91">
        <v>221009</v>
      </c>
      <c r="C767" s="71">
        <v>336200</v>
      </c>
      <c r="D767" s="72">
        <v>449.58</v>
      </c>
      <c r="E767" s="72"/>
      <c r="F767" s="740" t="s">
        <v>736</v>
      </c>
      <c r="G767" s="169">
        <v>221</v>
      </c>
      <c r="H767" s="75" t="s">
        <v>257</v>
      </c>
      <c r="I767" s="76">
        <v>43718</v>
      </c>
      <c r="J767" s="170">
        <f t="shared" si="17"/>
        <v>1.1368683772161603E-13</v>
      </c>
      <c r="K767" s="781"/>
      <c r="L767" s="139"/>
    </row>
    <row r="768" spans="1:12" s="10" customFormat="1" ht="12.75" customHeight="1">
      <c r="A768" s="76">
        <v>43769</v>
      </c>
      <c r="B768" s="168">
        <v>6009</v>
      </c>
      <c r="C768" s="71">
        <v>336200</v>
      </c>
      <c r="D768" s="72"/>
      <c r="E768" s="72">
        <v>18.2</v>
      </c>
      <c r="F768" s="740" t="s">
        <v>472</v>
      </c>
      <c r="G768" s="169">
        <v>366</v>
      </c>
      <c r="H768" s="75" t="s">
        <v>276</v>
      </c>
      <c r="I768" s="76">
        <v>43748</v>
      </c>
      <c r="J768" s="170">
        <f t="shared" si="17"/>
        <v>-18.199999999999886</v>
      </c>
      <c r="K768" s="781"/>
      <c r="L768" s="139"/>
    </row>
    <row r="769" spans="1:12" s="10" customFormat="1" ht="12.75" customHeight="1">
      <c r="A769" s="76">
        <v>43769</v>
      </c>
      <c r="B769" s="168">
        <v>6009</v>
      </c>
      <c r="C769" s="71">
        <v>336200</v>
      </c>
      <c r="D769" s="72"/>
      <c r="E769" s="72">
        <v>52</v>
      </c>
      <c r="F769" s="740" t="s">
        <v>473</v>
      </c>
      <c r="G769" s="169">
        <v>366</v>
      </c>
      <c r="H769" s="75" t="s">
        <v>276</v>
      </c>
      <c r="I769" s="76">
        <v>43748</v>
      </c>
      <c r="J769" s="170">
        <f t="shared" si="17"/>
        <v>-70.199999999999889</v>
      </c>
      <c r="K769" s="781"/>
      <c r="L769" s="139"/>
    </row>
    <row r="770" spans="1:12" s="10" customFormat="1" ht="12.75" customHeight="1">
      <c r="A770" s="76">
        <v>43769</v>
      </c>
      <c r="B770" s="168">
        <v>6009</v>
      </c>
      <c r="C770" s="71">
        <v>336200</v>
      </c>
      <c r="D770" s="72"/>
      <c r="E770" s="72">
        <v>39</v>
      </c>
      <c r="F770" s="740" t="s">
        <v>474</v>
      </c>
      <c r="G770" s="169">
        <v>366</v>
      </c>
      <c r="H770" s="75" t="s">
        <v>276</v>
      </c>
      <c r="I770" s="76">
        <v>43748</v>
      </c>
      <c r="J770" s="170">
        <f t="shared" si="17"/>
        <v>-109.19999999999989</v>
      </c>
      <c r="K770" s="781"/>
      <c r="L770" s="139"/>
    </row>
    <row r="771" spans="1:12" s="10" customFormat="1" ht="12.75" customHeight="1">
      <c r="A771" s="76">
        <v>43769</v>
      </c>
      <c r="B771" s="168">
        <v>6009</v>
      </c>
      <c r="C771" s="71">
        <v>336200</v>
      </c>
      <c r="D771" s="72"/>
      <c r="E771" s="72">
        <v>13</v>
      </c>
      <c r="F771" s="740" t="s">
        <v>475</v>
      </c>
      <c r="G771" s="169">
        <v>366</v>
      </c>
      <c r="H771" s="75" t="s">
        <v>276</v>
      </c>
      <c r="I771" s="76">
        <v>43748</v>
      </c>
      <c r="J771" s="170">
        <f t="shared" si="17"/>
        <v>-122.19999999999989</v>
      </c>
      <c r="K771" s="781"/>
      <c r="L771" s="139"/>
    </row>
    <row r="772" spans="1:12" s="10" customFormat="1" ht="12.75" customHeight="1">
      <c r="A772" s="76">
        <v>43769</v>
      </c>
      <c r="B772" s="168">
        <v>6009</v>
      </c>
      <c r="C772" s="71">
        <v>336200</v>
      </c>
      <c r="D772" s="72"/>
      <c r="E772" s="72">
        <v>18.2</v>
      </c>
      <c r="F772" s="740" t="s">
        <v>472</v>
      </c>
      <c r="G772" s="169">
        <v>524</v>
      </c>
      <c r="H772" s="75" t="s">
        <v>276</v>
      </c>
      <c r="I772" s="76">
        <v>43748</v>
      </c>
      <c r="J772" s="170">
        <f t="shared" si="17"/>
        <v>-140.39999999999989</v>
      </c>
      <c r="K772" s="781"/>
      <c r="L772" s="139"/>
    </row>
    <row r="773" spans="1:12" s="10" customFormat="1" ht="12.75" customHeight="1">
      <c r="A773" s="76">
        <v>43769</v>
      </c>
      <c r="B773" s="168">
        <v>6009</v>
      </c>
      <c r="C773" s="71">
        <v>336200</v>
      </c>
      <c r="D773" s="72"/>
      <c r="E773" s="72">
        <v>182</v>
      </c>
      <c r="F773" s="740" t="s">
        <v>473</v>
      </c>
      <c r="G773" s="169">
        <v>524</v>
      </c>
      <c r="H773" s="75" t="s">
        <v>276</v>
      </c>
      <c r="I773" s="76">
        <v>43748</v>
      </c>
      <c r="J773" s="170">
        <f t="shared" si="17"/>
        <v>-322.39999999999986</v>
      </c>
      <c r="K773" s="781"/>
      <c r="L773" s="139"/>
    </row>
    <row r="774" spans="1:12" s="191" customFormat="1" ht="12.75" customHeight="1">
      <c r="A774" s="76">
        <v>43769</v>
      </c>
      <c r="B774" s="168">
        <v>6009</v>
      </c>
      <c r="C774" s="71">
        <v>336200</v>
      </c>
      <c r="D774" s="72"/>
      <c r="E774" s="72">
        <v>39</v>
      </c>
      <c r="F774" s="740" t="s">
        <v>474</v>
      </c>
      <c r="G774" s="169">
        <v>524</v>
      </c>
      <c r="H774" s="75" t="s">
        <v>276</v>
      </c>
      <c r="I774" s="76">
        <v>43748</v>
      </c>
      <c r="J774" s="170">
        <f t="shared" si="17"/>
        <v>-361.39999999999986</v>
      </c>
      <c r="K774" s="195"/>
      <c r="L774" s="195"/>
    </row>
    <row r="775" spans="1:12" s="191" customFormat="1" ht="12.75" customHeight="1">
      <c r="A775" s="76">
        <v>43769</v>
      </c>
      <c r="B775" s="168">
        <v>6009</v>
      </c>
      <c r="C775" s="71">
        <v>336200</v>
      </c>
      <c r="D775" s="72"/>
      <c r="E775" s="72">
        <v>13</v>
      </c>
      <c r="F775" s="740" t="s">
        <v>475</v>
      </c>
      <c r="G775" s="169">
        <v>524</v>
      </c>
      <c r="H775" s="75" t="s">
        <v>276</v>
      </c>
      <c r="I775" s="76">
        <v>43748</v>
      </c>
      <c r="J775" s="170">
        <f t="shared" si="17"/>
        <v>-374.39999999999986</v>
      </c>
      <c r="K775" s="195"/>
      <c r="L775" s="195"/>
    </row>
    <row r="776" spans="1:12" s="191" customFormat="1" ht="12.75" customHeight="1">
      <c r="A776" s="76">
        <v>43769</v>
      </c>
      <c r="B776" s="168">
        <v>6009</v>
      </c>
      <c r="C776" s="71">
        <v>336200</v>
      </c>
      <c r="D776" s="72"/>
      <c r="E776" s="72">
        <v>10.4</v>
      </c>
      <c r="F776" s="740" t="s">
        <v>477</v>
      </c>
      <c r="G776" s="169">
        <v>524</v>
      </c>
      <c r="H776" s="75" t="s">
        <v>276</v>
      </c>
      <c r="I776" s="76">
        <v>43748</v>
      </c>
      <c r="J776" s="170">
        <f t="shared" si="17"/>
        <v>-384.79999999999984</v>
      </c>
      <c r="K776" s="195"/>
      <c r="L776" s="195"/>
    </row>
    <row r="777" spans="1:12" s="191" customFormat="1" ht="12.75" customHeight="1">
      <c r="A777" s="76">
        <v>43769</v>
      </c>
      <c r="B777" s="168">
        <v>6009</v>
      </c>
      <c r="C777" s="71">
        <v>336200</v>
      </c>
      <c r="D777" s="72"/>
      <c r="E777" s="72">
        <v>61.74</v>
      </c>
      <c r="F777" s="740" t="s">
        <v>478</v>
      </c>
      <c r="G777" s="169">
        <v>524</v>
      </c>
      <c r="H777" s="75" t="s">
        <v>276</v>
      </c>
      <c r="I777" s="76">
        <v>43748</v>
      </c>
      <c r="J777" s="170">
        <f t="shared" si="17"/>
        <v>-446.53999999999985</v>
      </c>
      <c r="K777" s="195"/>
      <c r="L777" s="195"/>
    </row>
    <row r="778" spans="1:12" s="191" customFormat="1" ht="12.75" customHeight="1">
      <c r="A778" s="76">
        <v>43769</v>
      </c>
      <c r="B778" s="91">
        <v>221010</v>
      </c>
      <c r="C778" s="71">
        <v>336200</v>
      </c>
      <c r="D778" s="72">
        <v>446.54</v>
      </c>
      <c r="E778" s="72"/>
      <c r="F778" s="740" t="s">
        <v>740</v>
      </c>
      <c r="G778" s="169">
        <v>221</v>
      </c>
      <c r="H778" s="75" t="s">
        <v>276</v>
      </c>
      <c r="I778" s="76">
        <v>43746</v>
      </c>
      <c r="J778" s="170">
        <f t="shared" si="17"/>
        <v>1.7053025658242404E-13</v>
      </c>
      <c r="K778" s="195"/>
      <c r="L778" s="195"/>
    </row>
    <row r="779" spans="1:12" s="191" customFormat="1" ht="12.75" customHeight="1">
      <c r="A779" s="76">
        <v>43799</v>
      </c>
      <c r="B779" s="168">
        <v>6010</v>
      </c>
      <c r="C779" s="71">
        <v>336200</v>
      </c>
      <c r="D779" s="72"/>
      <c r="E779" s="72">
        <v>18.2</v>
      </c>
      <c r="F779" s="740" t="s">
        <v>483</v>
      </c>
      <c r="G779" s="169">
        <v>366</v>
      </c>
      <c r="H779" s="75" t="s">
        <v>301</v>
      </c>
      <c r="I779" s="76">
        <v>43779</v>
      </c>
      <c r="J779" s="170">
        <f t="shared" si="17"/>
        <v>-18.199999999999829</v>
      </c>
      <c r="K779" s="195"/>
      <c r="L779" s="195"/>
    </row>
    <row r="780" spans="1:12" s="191" customFormat="1" ht="12.75" customHeight="1">
      <c r="A780" s="76">
        <v>43799</v>
      </c>
      <c r="B780" s="168">
        <v>6010</v>
      </c>
      <c r="C780" s="71">
        <v>336200</v>
      </c>
      <c r="D780" s="72"/>
      <c r="E780" s="72">
        <v>52</v>
      </c>
      <c r="F780" s="740" t="s">
        <v>484</v>
      </c>
      <c r="G780" s="169">
        <v>366</v>
      </c>
      <c r="H780" s="75" t="s">
        <v>301</v>
      </c>
      <c r="I780" s="76">
        <v>43779</v>
      </c>
      <c r="J780" s="170">
        <f t="shared" si="17"/>
        <v>-70.199999999999832</v>
      </c>
      <c r="K780" s="195"/>
      <c r="L780" s="195"/>
    </row>
    <row r="781" spans="1:12" s="191" customFormat="1" ht="12.75" customHeight="1">
      <c r="A781" s="76">
        <v>43799</v>
      </c>
      <c r="B781" s="168">
        <v>6010</v>
      </c>
      <c r="C781" s="71">
        <v>336200</v>
      </c>
      <c r="D781" s="72"/>
      <c r="E781" s="72">
        <v>39</v>
      </c>
      <c r="F781" s="740" t="s">
        <v>485</v>
      </c>
      <c r="G781" s="169">
        <v>366</v>
      </c>
      <c r="H781" s="75" t="s">
        <v>301</v>
      </c>
      <c r="I781" s="76">
        <v>43779</v>
      </c>
      <c r="J781" s="170">
        <f t="shared" si="17"/>
        <v>-109.19999999999983</v>
      </c>
      <c r="K781" s="195"/>
      <c r="L781" s="195"/>
    </row>
    <row r="782" spans="1:12" s="191" customFormat="1" ht="12.75" customHeight="1">
      <c r="A782" s="76">
        <v>43799</v>
      </c>
      <c r="B782" s="168">
        <v>6010</v>
      </c>
      <c r="C782" s="71">
        <v>336200</v>
      </c>
      <c r="D782" s="72"/>
      <c r="E782" s="72">
        <v>13</v>
      </c>
      <c r="F782" s="740" t="s">
        <v>486</v>
      </c>
      <c r="G782" s="169">
        <v>366</v>
      </c>
      <c r="H782" s="75" t="s">
        <v>301</v>
      </c>
      <c r="I782" s="76">
        <v>43779</v>
      </c>
      <c r="J782" s="170">
        <f t="shared" si="17"/>
        <v>-122.19999999999983</v>
      </c>
      <c r="K782" s="195"/>
      <c r="L782" s="195"/>
    </row>
    <row r="783" spans="1:12" s="191" customFormat="1" ht="12.75" customHeight="1">
      <c r="A783" s="76">
        <v>43799</v>
      </c>
      <c r="B783" s="168">
        <v>6010</v>
      </c>
      <c r="C783" s="71">
        <v>336200</v>
      </c>
      <c r="D783" s="72"/>
      <c r="E783" s="72">
        <v>18.2</v>
      </c>
      <c r="F783" s="740" t="s">
        <v>483</v>
      </c>
      <c r="G783" s="169">
        <v>524</v>
      </c>
      <c r="H783" s="75" t="s">
        <v>301</v>
      </c>
      <c r="I783" s="76">
        <v>43779</v>
      </c>
      <c r="J783" s="170">
        <f t="shared" si="17"/>
        <v>-140.39999999999984</v>
      </c>
      <c r="K783" s="195"/>
      <c r="L783" s="195"/>
    </row>
    <row r="784" spans="1:12" s="191" customFormat="1" ht="12.75" customHeight="1">
      <c r="A784" s="76">
        <v>43799</v>
      </c>
      <c r="B784" s="168">
        <v>6010</v>
      </c>
      <c r="C784" s="71">
        <v>336200</v>
      </c>
      <c r="D784" s="72"/>
      <c r="E784" s="72">
        <v>182</v>
      </c>
      <c r="F784" s="740" t="s">
        <v>484</v>
      </c>
      <c r="G784" s="169">
        <v>524</v>
      </c>
      <c r="H784" s="75" t="s">
        <v>301</v>
      </c>
      <c r="I784" s="76">
        <v>43779</v>
      </c>
      <c r="J784" s="170">
        <f t="shared" si="17"/>
        <v>-322.39999999999986</v>
      </c>
      <c r="K784" s="195"/>
      <c r="L784" s="195"/>
    </row>
    <row r="785" spans="1:16" s="191" customFormat="1" ht="12.75" customHeight="1">
      <c r="A785" s="76">
        <v>43799</v>
      </c>
      <c r="B785" s="168">
        <v>6010</v>
      </c>
      <c r="C785" s="71">
        <v>336200</v>
      </c>
      <c r="D785" s="72"/>
      <c r="E785" s="72">
        <v>39</v>
      </c>
      <c r="F785" s="740" t="s">
        <v>485</v>
      </c>
      <c r="G785" s="169">
        <v>524</v>
      </c>
      <c r="H785" s="75" t="s">
        <v>301</v>
      </c>
      <c r="I785" s="76">
        <v>43779</v>
      </c>
      <c r="J785" s="170">
        <f t="shared" si="17"/>
        <v>-361.39999999999986</v>
      </c>
      <c r="K785" s="195"/>
      <c r="L785" s="195"/>
    </row>
    <row r="786" spans="1:16" s="191" customFormat="1" ht="12.75" customHeight="1">
      <c r="A786" s="76">
        <v>43799</v>
      </c>
      <c r="B786" s="168">
        <v>6010</v>
      </c>
      <c r="C786" s="71">
        <v>336200</v>
      </c>
      <c r="D786" s="72"/>
      <c r="E786" s="72">
        <v>13</v>
      </c>
      <c r="F786" s="740" t="s">
        <v>486</v>
      </c>
      <c r="G786" s="169">
        <v>524</v>
      </c>
      <c r="H786" s="75" t="s">
        <v>301</v>
      </c>
      <c r="I786" s="76">
        <v>43779</v>
      </c>
      <c r="J786" s="170">
        <f t="shared" si="17"/>
        <v>-374.39999999999986</v>
      </c>
      <c r="K786" s="195"/>
      <c r="L786" s="195"/>
    </row>
    <row r="787" spans="1:16" s="191" customFormat="1" ht="12.75" customHeight="1">
      <c r="A787" s="76">
        <v>43799</v>
      </c>
      <c r="B787" s="168">
        <v>6010</v>
      </c>
      <c r="C787" s="71">
        <v>336200</v>
      </c>
      <c r="D787" s="72"/>
      <c r="E787" s="72">
        <v>10.4</v>
      </c>
      <c r="F787" s="740" t="s">
        <v>488</v>
      </c>
      <c r="G787" s="169">
        <v>524</v>
      </c>
      <c r="H787" s="75" t="s">
        <v>301</v>
      </c>
      <c r="I787" s="76">
        <v>43779</v>
      </c>
      <c r="J787" s="170">
        <f t="shared" si="17"/>
        <v>-384.79999999999984</v>
      </c>
      <c r="K787" s="195"/>
      <c r="L787" s="195"/>
    </row>
    <row r="788" spans="1:16" s="191" customFormat="1" ht="12.75" customHeight="1">
      <c r="A788" s="76">
        <v>43799</v>
      </c>
      <c r="B788" s="168">
        <v>6010</v>
      </c>
      <c r="C788" s="71">
        <v>336200</v>
      </c>
      <c r="D788" s="72"/>
      <c r="E788" s="72">
        <v>61.74</v>
      </c>
      <c r="F788" s="740" t="s">
        <v>489</v>
      </c>
      <c r="G788" s="169">
        <v>524</v>
      </c>
      <c r="H788" s="75" t="s">
        <v>301</v>
      </c>
      <c r="I788" s="76">
        <v>43779</v>
      </c>
      <c r="J788" s="170">
        <f t="shared" si="17"/>
        <v>-446.53999999999985</v>
      </c>
      <c r="K788" s="195"/>
      <c r="L788" s="195"/>
    </row>
    <row r="789" spans="1:16" s="191" customFormat="1" ht="12.75" customHeight="1">
      <c r="A789" s="76">
        <v>43799</v>
      </c>
      <c r="B789" s="91">
        <v>221011</v>
      </c>
      <c r="C789" s="71">
        <v>336200</v>
      </c>
      <c r="D789" s="72">
        <v>446.54</v>
      </c>
      <c r="E789" s="72"/>
      <c r="F789" s="740" t="s">
        <v>750</v>
      </c>
      <c r="G789" s="169">
        <v>221</v>
      </c>
      <c r="H789" s="75" t="s">
        <v>301</v>
      </c>
      <c r="I789" s="76">
        <v>43781</v>
      </c>
      <c r="J789" s="170">
        <f t="shared" si="17"/>
        <v>1.7053025658242404E-13</v>
      </c>
      <c r="K789" s="195"/>
      <c r="L789" s="195"/>
    </row>
    <row r="790" spans="1:16" s="191" customFormat="1" ht="12.75" customHeight="1">
      <c r="A790" s="76">
        <v>43830</v>
      </c>
      <c r="B790" s="168">
        <v>6011</v>
      </c>
      <c r="C790" s="71">
        <v>336200</v>
      </c>
      <c r="D790" s="72"/>
      <c r="E790" s="72">
        <v>18.05</v>
      </c>
      <c r="F790" s="740" t="s">
        <v>495</v>
      </c>
      <c r="G790" s="169">
        <v>366</v>
      </c>
      <c r="H790" s="75" t="s">
        <v>328</v>
      </c>
      <c r="I790" s="76">
        <v>43809</v>
      </c>
      <c r="J790" s="170">
        <f t="shared" si="17"/>
        <v>-18.04999999999983</v>
      </c>
      <c r="K790" s="195"/>
      <c r="L790" s="195"/>
    </row>
    <row r="791" spans="1:16" s="191" customFormat="1" ht="12.75" customHeight="1">
      <c r="A791" s="76">
        <v>43830</v>
      </c>
      <c r="B791" s="168">
        <v>6011</v>
      </c>
      <c r="C791" s="71">
        <v>336200</v>
      </c>
      <c r="D791" s="72"/>
      <c r="E791" s="72">
        <v>51.6</v>
      </c>
      <c r="F791" s="740" t="s">
        <v>496</v>
      </c>
      <c r="G791" s="169">
        <v>366</v>
      </c>
      <c r="H791" s="75" t="s">
        <v>328</v>
      </c>
      <c r="I791" s="76">
        <v>43809</v>
      </c>
      <c r="J791" s="170">
        <f t="shared" si="17"/>
        <v>-69.649999999999835</v>
      </c>
      <c r="K791" s="195"/>
      <c r="L791" s="195"/>
    </row>
    <row r="792" spans="1:16" s="191" customFormat="1" ht="12.75" customHeight="1">
      <c r="A792" s="76">
        <v>43830</v>
      </c>
      <c r="B792" s="168">
        <v>6011</v>
      </c>
      <c r="C792" s="71">
        <v>336200</v>
      </c>
      <c r="D792" s="72"/>
      <c r="E792" s="72">
        <v>38.700000000000003</v>
      </c>
      <c r="F792" s="740" t="s">
        <v>497</v>
      </c>
      <c r="G792" s="169">
        <v>366</v>
      </c>
      <c r="H792" s="75" t="s">
        <v>328</v>
      </c>
      <c r="I792" s="76">
        <v>43809</v>
      </c>
      <c r="J792" s="170">
        <f t="shared" si="17"/>
        <v>-108.34999999999984</v>
      </c>
      <c r="K792" s="195"/>
      <c r="L792" s="195"/>
    </row>
    <row r="793" spans="1:16" s="191" customFormat="1" ht="12.75" customHeight="1">
      <c r="A793" s="76">
        <v>43830</v>
      </c>
      <c r="B793" s="168">
        <v>6011</v>
      </c>
      <c r="C793" s="71">
        <v>336200</v>
      </c>
      <c r="D793" s="72"/>
      <c r="E793" s="72">
        <v>12.89</v>
      </c>
      <c r="F793" s="740" t="s">
        <v>498</v>
      </c>
      <c r="G793" s="169">
        <v>366</v>
      </c>
      <c r="H793" s="75" t="s">
        <v>328</v>
      </c>
      <c r="I793" s="76">
        <v>43809</v>
      </c>
      <c r="J793" s="170">
        <f t="shared" si="17"/>
        <v>-121.23999999999984</v>
      </c>
      <c r="K793" s="195"/>
      <c r="L793" s="195"/>
    </row>
    <row r="794" spans="1:16" s="191" customFormat="1" ht="12.75" customHeight="1">
      <c r="A794" s="76">
        <v>43830</v>
      </c>
      <c r="B794" s="168">
        <v>6011</v>
      </c>
      <c r="C794" s="71">
        <v>336200</v>
      </c>
      <c r="D794" s="72"/>
      <c r="E794" s="72">
        <v>18.05</v>
      </c>
      <c r="F794" s="740" t="s">
        <v>495</v>
      </c>
      <c r="G794" s="169">
        <v>524</v>
      </c>
      <c r="H794" s="75" t="s">
        <v>328</v>
      </c>
      <c r="I794" s="76">
        <v>43809</v>
      </c>
      <c r="J794" s="170">
        <f t="shared" si="17"/>
        <v>-139.28999999999985</v>
      </c>
      <c r="K794" s="195"/>
      <c r="L794" s="195"/>
    </row>
    <row r="795" spans="1:16" s="191" customFormat="1" ht="12.75" customHeight="1">
      <c r="A795" s="76">
        <v>43830</v>
      </c>
      <c r="B795" s="168">
        <v>6011</v>
      </c>
      <c r="C795" s="71">
        <v>336200</v>
      </c>
      <c r="D795" s="72"/>
      <c r="E795" s="72">
        <v>180.63</v>
      </c>
      <c r="F795" s="740" t="s">
        <v>496</v>
      </c>
      <c r="G795" s="169">
        <v>524</v>
      </c>
      <c r="H795" s="75" t="s">
        <v>328</v>
      </c>
      <c r="I795" s="76">
        <v>43809</v>
      </c>
      <c r="J795" s="170">
        <f t="shared" si="17"/>
        <v>-319.91999999999985</v>
      </c>
      <c r="K795" s="195"/>
      <c r="L795" s="195"/>
    </row>
    <row r="796" spans="1:16" s="191" customFormat="1" ht="12.75" customHeight="1">
      <c r="A796" s="76">
        <v>43830</v>
      </c>
      <c r="B796" s="168">
        <v>6011</v>
      </c>
      <c r="C796" s="71">
        <v>336200</v>
      </c>
      <c r="D796" s="72"/>
      <c r="E796" s="72">
        <v>38.700000000000003</v>
      </c>
      <c r="F796" s="740" t="s">
        <v>497</v>
      </c>
      <c r="G796" s="169">
        <v>524</v>
      </c>
      <c r="H796" s="75" t="s">
        <v>328</v>
      </c>
      <c r="I796" s="76">
        <v>43809</v>
      </c>
      <c r="J796" s="170">
        <f t="shared" si="17"/>
        <v>-358.61999999999983</v>
      </c>
      <c r="K796" s="195"/>
      <c r="L796" s="195"/>
    </row>
    <row r="797" spans="1:16" s="191" customFormat="1" ht="12.75" customHeight="1">
      <c r="A797" s="76">
        <v>43830</v>
      </c>
      <c r="B797" s="168">
        <v>6011</v>
      </c>
      <c r="C797" s="71">
        <v>336200</v>
      </c>
      <c r="D797" s="72"/>
      <c r="E797" s="72">
        <v>12.89</v>
      </c>
      <c r="F797" s="740" t="s">
        <v>498</v>
      </c>
      <c r="G797" s="169">
        <v>524</v>
      </c>
      <c r="H797" s="75" t="s">
        <v>328</v>
      </c>
      <c r="I797" s="76">
        <v>43809</v>
      </c>
      <c r="J797" s="170">
        <f t="shared" si="17"/>
        <v>-371.50999999999982</v>
      </c>
      <c r="K797" s="195"/>
      <c r="L797" s="195"/>
    </row>
    <row r="798" spans="1:16" s="190" customFormat="1" ht="12.75" customHeight="1">
      <c r="A798" s="76">
        <v>43830</v>
      </c>
      <c r="B798" s="168">
        <v>6011</v>
      </c>
      <c r="C798" s="71">
        <v>336200</v>
      </c>
      <c r="D798" s="72"/>
      <c r="E798" s="72">
        <v>10.31</v>
      </c>
      <c r="F798" s="740" t="s">
        <v>500</v>
      </c>
      <c r="G798" s="169">
        <v>524</v>
      </c>
      <c r="H798" s="75" t="s">
        <v>328</v>
      </c>
      <c r="I798" s="76">
        <v>43809</v>
      </c>
      <c r="J798" s="170">
        <f t="shared" si="17"/>
        <v>-381.81999999999982</v>
      </c>
      <c r="K798" s="305"/>
      <c r="L798" s="305"/>
    </row>
    <row r="799" spans="1:16" s="190" customFormat="1" ht="12.75" customHeight="1">
      <c r="A799" s="76">
        <v>43830</v>
      </c>
      <c r="B799" s="168">
        <v>6011</v>
      </c>
      <c r="C799" s="71">
        <v>336200</v>
      </c>
      <c r="D799" s="72"/>
      <c r="E799" s="72">
        <v>61.28</v>
      </c>
      <c r="F799" s="740" t="s">
        <v>501</v>
      </c>
      <c r="G799" s="169">
        <v>524</v>
      </c>
      <c r="H799" s="75" t="s">
        <v>328</v>
      </c>
      <c r="I799" s="76">
        <v>43809</v>
      </c>
      <c r="J799" s="170">
        <f t="shared" si="17"/>
        <v>-443.0999999999998</v>
      </c>
      <c r="K799" s="305"/>
      <c r="L799" s="305"/>
    </row>
    <row r="800" spans="1:16" s="190" customFormat="1" ht="12.75" customHeight="1">
      <c r="A800" s="76">
        <v>43830</v>
      </c>
      <c r="B800" s="168">
        <v>6012</v>
      </c>
      <c r="C800" s="71">
        <v>336200</v>
      </c>
      <c r="D800" s="72"/>
      <c r="E800" s="72">
        <v>18.23</v>
      </c>
      <c r="F800" s="740" t="s">
        <v>505</v>
      </c>
      <c r="G800" s="169">
        <v>366</v>
      </c>
      <c r="H800" s="75" t="s">
        <v>330</v>
      </c>
      <c r="I800" s="76">
        <v>43839</v>
      </c>
      <c r="J800" s="170">
        <f t="shared" si="17"/>
        <v>-461.32999999999981</v>
      </c>
      <c r="K800" s="195"/>
      <c r="L800" s="195"/>
      <c r="M800" s="191"/>
      <c r="N800" s="191"/>
      <c r="O800" s="191"/>
      <c r="P800" s="191"/>
    </row>
    <row r="801" spans="1:16" s="190" customFormat="1" ht="12.75" customHeight="1">
      <c r="A801" s="76">
        <v>43830</v>
      </c>
      <c r="B801" s="168">
        <v>6012</v>
      </c>
      <c r="C801" s="71">
        <v>336200</v>
      </c>
      <c r="D801" s="72"/>
      <c r="E801" s="72">
        <v>52.12</v>
      </c>
      <c r="F801" s="740" t="s">
        <v>506</v>
      </c>
      <c r="G801" s="169">
        <v>366</v>
      </c>
      <c r="H801" s="75" t="s">
        <v>330</v>
      </c>
      <c r="I801" s="76">
        <v>43839</v>
      </c>
      <c r="J801" s="170">
        <f t="shared" si="17"/>
        <v>-513.44999999999982</v>
      </c>
      <c r="K801" s="175"/>
      <c r="L801" s="95"/>
      <c r="M801" s="96"/>
      <c r="N801" s="96"/>
      <c r="O801" s="96"/>
      <c r="P801" s="96"/>
    </row>
    <row r="802" spans="1:16" s="190" customFormat="1" ht="12.75" customHeight="1">
      <c r="A802" s="76">
        <v>43830</v>
      </c>
      <c r="B802" s="168">
        <v>6012</v>
      </c>
      <c r="C802" s="71">
        <v>336200</v>
      </c>
      <c r="D802" s="72"/>
      <c r="E802" s="72">
        <v>39.08</v>
      </c>
      <c r="F802" s="740" t="s">
        <v>507</v>
      </c>
      <c r="G802" s="169">
        <v>366</v>
      </c>
      <c r="H802" s="75" t="s">
        <v>330</v>
      </c>
      <c r="I802" s="76">
        <v>43839</v>
      </c>
      <c r="J802" s="170">
        <f t="shared" si="17"/>
        <v>-552.52999999999986</v>
      </c>
      <c r="K802" s="305"/>
      <c r="L802" s="305"/>
    </row>
    <row r="803" spans="1:16" s="190" customFormat="1" ht="12.75" customHeight="1">
      <c r="A803" s="76">
        <v>43830</v>
      </c>
      <c r="B803" s="168">
        <v>6012</v>
      </c>
      <c r="C803" s="71">
        <v>336200</v>
      </c>
      <c r="D803" s="72"/>
      <c r="E803" s="72">
        <v>13.02</v>
      </c>
      <c r="F803" s="740" t="s">
        <v>508</v>
      </c>
      <c r="G803" s="169">
        <v>366</v>
      </c>
      <c r="H803" s="75" t="s">
        <v>330</v>
      </c>
      <c r="I803" s="76">
        <v>43839</v>
      </c>
      <c r="J803" s="170">
        <f t="shared" si="17"/>
        <v>-565.54999999999984</v>
      </c>
      <c r="K803" s="305"/>
      <c r="L803" s="305"/>
    </row>
    <row r="804" spans="1:16" s="190" customFormat="1" ht="12.75" customHeight="1">
      <c r="A804" s="76">
        <v>43830</v>
      </c>
      <c r="B804" s="168">
        <v>6012</v>
      </c>
      <c r="C804" s="71">
        <v>336200</v>
      </c>
      <c r="D804" s="72"/>
      <c r="E804" s="72">
        <v>18.23</v>
      </c>
      <c r="F804" s="740" t="s">
        <v>505</v>
      </c>
      <c r="G804" s="169">
        <v>524</v>
      </c>
      <c r="H804" s="75" t="s">
        <v>330</v>
      </c>
      <c r="I804" s="76">
        <v>43839</v>
      </c>
      <c r="J804" s="170">
        <f t="shared" si="17"/>
        <v>-583.77999999999986</v>
      </c>
      <c r="K804" s="305"/>
      <c r="L804" s="305"/>
    </row>
    <row r="805" spans="1:16" s="190" customFormat="1" ht="12.75" customHeight="1">
      <c r="A805" s="76">
        <v>43830</v>
      </c>
      <c r="B805" s="168">
        <v>6012</v>
      </c>
      <c r="C805" s="71">
        <v>336200</v>
      </c>
      <c r="D805" s="72"/>
      <c r="E805" s="72">
        <v>182.43</v>
      </c>
      <c r="F805" s="740" t="s">
        <v>506</v>
      </c>
      <c r="G805" s="169">
        <v>524</v>
      </c>
      <c r="H805" s="75" t="s">
        <v>330</v>
      </c>
      <c r="I805" s="76">
        <v>43839</v>
      </c>
      <c r="J805" s="170">
        <f t="shared" si="17"/>
        <v>-766.20999999999981</v>
      </c>
      <c r="K805" s="305"/>
      <c r="L805" s="305"/>
    </row>
    <row r="806" spans="1:16" s="190" customFormat="1" ht="12.75" customHeight="1">
      <c r="A806" s="76">
        <v>43830</v>
      </c>
      <c r="B806" s="168">
        <v>6012</v>
      </c>
      <c r="C806" s="71">
        <v>336200</v>
      </c>
      <c r="D806" s="72"/>
      <c r="E806" s="72">
        <v>39.08</v>
      </c>
      <c r="F806" s="740" t="s">
        <v>507</v>
      </c>
      <c r="G806" s="169">
        <v>524</v>
      </c>
      <c r="H806" s="75" t="s">
        <v>330</v>
      </c>
      <c r="I806" s="76">
        <v>43839</v>
      </c>
      <c r="J806" s="170">
        <f t="shared" si="17"/>
        <v>-805.28999999999985</v>
      </c>
      <c r="K806" s="305"/>
      <c r="L806" s="305"/>
    </row>
    <row r="807" spans="1:16" s="190" customFormat="1" ht="12.75" customHeight="1">
      <c r="A807" s="76">
        <v>43830</v>
      </c>
      <c r="B807" s="168">
        <v>6012</v>
      </c>
      <c r="C807" s="71">
        <v>336200</v>
      </c>
      <c r="D807" s="72"/>
      <c r="E807" s="72">
        <v>13.02</v>
      </c>
      <c r="F807" s="740" t="s">
        <v>508</v>
      </c>
      <c r="G807" s="169">
        <v>524</v>
      </c>
      <c r="H807" s="75" t="s">
        <v>330</v>
      </c>
      <c r="I807" s="76">
        <v>43839</v>
      </c>
      <c r="J807" s="170">
        <f t="shared" si="17"/>
        <v>-818.30999999999983</v>
      </c>
      <c r="K807" s="305"/>
      <c r="L807" s="305"/>
    </row>
    <row r="808" spans="1:16" s="190" customFormat="1" ht="12.75" customHeight="1">
      <c r="A808" s="76">
        <v>43830</v>
      </c>
      <c r="B808" s="168">
        <v>6012</v>
      </c>
      <c r="C808" s="71">
        <v>336200</v>
      </c>
      <c r="D808" s="72"/>
      <c r="E808" s="72">
        <v>10.42</v>
      </c>
      <c r="F808" s="740" t="s">
        <v>510</v>
      </c>
      <c r="G808" s="169">
        <v>524</v>
      </c>
      <c r="H808" s="75" t="s">
        <v>330</v>
      </c>
      <c r="I808" s="76">
        <v>43839</v>
      </c>
      <c r="J808" s="170">
        <f t="shared" si="17"/>
        <v>-828.72999999999979</v>
      </c>
      <c r="K808" s="305"/>
      <c r="L808" s="305"/>
    </row>
    <row r="809" spans="1:16" s="191" customFormat="1" ht="12.75" customHeight="1">
      <c r="A809" s="76">
        <v>43830</v>
      </c>
      <c r="B809" s="168">
        <v>6012</v>
      </c>
      <c r="C809" s="71">
        <v>336200</v>
      </c>
      <c r="D809" s="72"/>
      <c r="E809" s="72">
        <v>61.89</v>
      </c>
      <c r="F809" s="740" t="s">
        <v>511</v>
      </c>
      <c r="G809" s="169">
        <v>524</v>
      </c>
      <c r="H809" s="75" t="s">
        <v>330</v>
      </c>
      <c r="I809" s="76">
        <v>43839</v>
      </c>
      <c r="J809" s="170">
        <f t="shared" si="17"/>
        <v>-890.61999999999978</v>
      </c>
      <c r="K809" s="305"/>
      <c r="L809" s="305"/>
      <c r="M809" s="190"/>
      <c r="N809" s="190"/>
      <c r="O809" s="190"/>
      <c r="P809" s="190"/>
    </row>
    <row r="810" spans="1:16" s="96" customFormat="1" ht="12.75" customHeight="1">
      <c r="A810" s="76">
        <v>43830</v>
      </c>
      <c r="B810" s="91">
        <v>221012</v>
      </c>
      <c r="C810" s="71">
        <v>336200</v>
      </c>
      <c r="D810" s="72">
        <v>443.1</v>
      </c>
      <c r="E810" s="72"/>
      <c r="F810" s="740" t="s">
        <v>754</v>
      </c>
      <c r="G810" s="169">
        <v>221</v>
      </c>
      <c r="H810" s="75" t="s">
        <v>328</v>
      </c>
      <c r="I810" s="76">
        <v>43809</v>
      </c>
      <c r="J810" s="170">
        <f t="shared" si="17"/>
        <v>-447.51999999999975</v>
      </c>
      <c r="K810" s="305"/>
      <c r="L810" s="305"/>
      <c r="M810" s="190"/>
      <c r="N810" s="190"/>
      <c r="O810" s="190"/>
      <c r="P810" s="190"/>
    </row>
    <row r="811" spans="1:16" s="21" customFormat="1" ht="12.75" customHeight="1">
      <c r="A811" s="181"/>
      <c r="B811" s="182" t="s">
        <v>385</v>
      </c>
      <c r="C811" s="199">
        <v>336200</v>
      </c>
      <c r="D811" s="177">
        <f>SUM(D669:D810)</f>
        <v>5106.0200000000004</v>
      </c>
      <c r="E811" s="177">
        <f>SUM(E669:E810)</f>
        <v>5553.54</v>
      </c>
      <c r="F811" s="764"/>
      <c r="G811" s="179"/>
      <c r="H811" s="180"/>
      <c r="I811" s="181"/>
      <c r="J811" s="174">
        <f>D811-E811</f>
        <v>-447.51999999999953</v>
      </c>
      <c r="K811" s="781">
        <v>336200</v>
      </c>
      <c r="L811" s="139">
        <v>-447.52</v>
      </c>
    </row>
    <row r="812" spans="1:16" s="21" customFormat="1" ht="12.75" customHeight="1">
      <c r="A812" s="181"/>
      <c r="B812" s="182"/>
      <c r="C812" s="199"/>
      <c r="D812" s="177"/>
      <c r="E812" s="177"/>
      <c r="F812" s="764"/>
      <c r="G812" s="179"/>
      <c r="H812" s="180"/>
      <c r="I812" s="181"/>
      <c r="J812" s="174"/>
      <c r="K812" s="781"/>
      <c r="L812" s="139"/>
    </row>
    <row r="813" spans="1:16" s="5" customFormat="1" ht="12.75" customHeight="1">
      <c r="A813" s="94">
        <v>341000</v>
      </c>
      <c r="B813" s="176" t="s">
        <v>578</v>
      </c>
      <c r="C813" s="199"/>
      <c r="D813" s="174"/>
      <c r="E813" s="174"/>
      <c r="F813" s="764"/>
      <c r="G813" s="183"/>
      <c r="H813" s="180"/>
      <c r="I813" s="181"/>
      <c r="J813" s="174"/>
      <c r="K813" s="781"/>
      <c r="L813" s="139"/>
    </row>
    <row r="814" spans="1:16" s="3" customFormat="1" ht="12.75" customHeight="1">
      <c r="A814" s="67">
        <v>43466</v>
      </c>
      <c r="B814" s="91">
        <v>999999</v>
      </c>
      <c r="C814" s="71">
        <v>341000</v>
      </c>
      <c r="D814" s="72"/>
      <c r="E814" s="72">
        <v>644.94000000000005</v>
      </c>
      <c r="F814" s="740" t="s">
        <v>373</v>
      </c>
      <c r="G814" s="74" t="s">
        <v>13</v>
      </c>
      <c r="H814" s="75">
        <v>999999</v>
      </c>
      <c r="I814" s="76">
        <v>43466</v>
      </c>
      <c r="J814" s="72">
        <f>J813+D814-E814</f>
        <v>-644.94000000000005</v>
      </c>
      <c r="K814" s="781"/>
      <c r="L814" s="139"/>
    </row>
    <row r="815" spans="1:16" s="69" customFormat="1" ht="12.75" customHeight="1">
      <c r="A815" s="76">
        <v>43646</v>
      </c>
      <c r="B815" s="91">
        <v>221006</v>
      </c>
      <c r="C815" s="71">
        <v>341000</v>
      </c>
      <c r="D815" s="72">
        <v>644.94000000000005</v>
      </c>
      <c r="E815" s="72"/>
      <c r="F815" s="739" t="s">
        <v>184</v>
      </c>
      <c r="G815" s="169">
        <v>221</v>
      </c>
      <c r="H815" s="75" t="s">
        <v>387</v>
      </c>
      <c r="I815" s="76">
        <v>43642</v>
      </c>
      <c r="J815" s="72">
        <f>J814+D815-E815</f>
        <v>0</v>
      </c>
      <c r="K815" s="48"/>
      <c r="L815" s="48"/>
      <c r="M815" s="48"/>
      <c r="N815" s="48"/>
      <c r="O815" s="48"/>
      <c r="P815" s="48"/>
    </row>
    <row r="816" spans="1:16" s="3" customFormat="1" ht="12.75" customHeight="1">
      <c r="A816" s="76">
        <v>43830</v>
      </c>
      <c r="B816" s="168">
        <v>3012</v>
      </c>
      <c r="C816" s="71">
        <v>341000</v>
      </c>
      <c r="D816" s="72"/>
      <c r="E816" s="72">
        <v>718.72</v>
      </c>
      <c r="F816" s="740" t="s">
        <v>1270</v>
      </c>
      <c r="G816" s="93">
        <v>591</v>
      </c>
      <c r="H816" s="75" t="s">
        <v>340</v>
      </c>
      <c r="I816" s="76">
        <v>43830</v>
      </c>
      <c r="J816" s="72">
        <f>J815+D816-E816</f>
        <v>-718.72</v>
      </c>
      <c r="K816" s="781"/>
      <c r="L816" s="139"/>
    </row>
    <row r="817" spans="1:12" s="5" customFormat="1" ht="12.75" customHeight="1">
      <c r="A817" s="181"/>
      <c r="B817" s="182" t="s">
        <v>385</v>
      </c>
      <c r="C817" s="314">
        <v>341000</v>
      </c>
      <c r="D817" s="177">
        <f>SUM(D814:D816)</f>
        <v>644.94000000000005</v>
      </c>
      <c r="E817" s="177">
        <f>SUM(E814:E816)</f>
        <v>1363.66</v>
      </c>
      <c r="F817" s="764"/>
      <c r="G817" s="179"/>
      <c r="H817" s="180"/>
      <c r="I817" s="181"/>
      <c r="J817" s="174">
        <f>D817-E817</f>
        <v>-718.72</v>
      </c>
      <c r="K817" s="781">
        <v>341000</v>
      </c>
      <c r="L817" s="139">
        <v>-718.72</v>
      </c>
    </row>
    <row r="818" spans="1:12" s="5" customFormat="1" ht="12.75" customHeight="1">
      <c r="A818" s="181"/>
      <c r="B818" s="182"/>
      <c r="C818" s="199"/>
      <c r="D818" s="286"/>
      <c r="E818" s="174"/>
      <c r="F818" s="764"/>
      <c r="G818" s="179"/>
      <c r="H818" s="180"/>
      <c r="I818" s="181"/>
      <c r="J818" s="174"/>
      <c r="K818" s="781"/>
      <c r="L818" s="139"/>
    </row>
    <row r="819" spans="1:12" s="21" customFormat="1" ht="12.75" customHeight="1">
      <c r="A819" s="94">
        <v>342000</v>
      </c>
      <c r="B819" s="176" t="s">
        <v>379</v>
      </c>
      <c r="C819" s="198"/>
      <c r="D819" s="174"/>
      <c r="E819" s="174"/>
      <c r="F819" s="766"/>
      <c r="G819" s="179"/>
      <c r="H819" s="193"/>
      <c r="I819" s="181"/>
      <c r="J819" s="174"/>
      <c r="K819" s="781"/>
      <c r="L819" s="139"/>
    </row>
    <row r="820" spans="1:12" s="96" customFormat="1" ht="12.75" customHeight="1">
      <c r="A820" s="67">
        <v>43466</v>
      </c>
      <c r="B820" s="91">
        <v>999999</v>
      </c>
      <c r="C820" s="71">
        <v>342000</v>
      </c>
      <c r="D820" s="72"/>
      <c r="E820" s="72">
        <v>90.97</v>
      </c>
      <c r="F820" s="740" t="s">
        <v>336</v>
      </c>
      <c r="G820" s="74" t="s">
        <v>13</v>
      </c>
      <c r="H820" s="75" t="s">
        <v>378</v>
      </c>
      <c r="I820" s="76">
        <v>43465</v>
      </c>
      <c r="J820" s="170">
        <v>-90.97</v>
      </c>
      <c r="K820" s="175"/>
      <c r="L820" s="95"/>
    </row>
    <row r="821" spans="1:12" s="3" customFormat="1" ht="12.75" customHeight="1">
      <c r="A821" s="76">
        <v>43496</v>
      </c>
      <c r="B821" s="91">
        <v>221001</v>
      </c>
      <c r="C821" s="71">
        <v>342000</v>
      </c>
      <c r="D821" s="72">
        <v>90.97</v>
      </c>
      <c r="E821" s="72"/>
      <c r="F821" s="740" t="s">
        <v>336</v>
      </c>
      <c r="G821" s="169">
        <v>221</v>
      </c>
      <c r="H821" s="75" t="s">
        <v>378</v>
      </c>
      <c r="I821" s="76">
        <v>43479</v>
      </c>
      <c r="J821" s="170">
        <f>J820+D821-E821</f>
        <v>0</v>
      </c>
      <c r="K821" s="781"/>
      <c r="L821" s="139"/>
    </row>
    <row r="822" spans="1:12" s="3" customFormat="1" ht="12.75" customHeight="1">
      <c r="A822" s="76">
        <v>43524</v>
      </c>
      <c r="B822" s="168">
        <v>6001</v>
      </c>
      <c r="C822" s="71">
        <v>342000</v>
      </c>
      <c r="D822" s="72"/>
      <c r="E822" s="72">
        <v>89.22</v>
      </c>
      <c r="F822" s="740" t="s">
        <v>400</v>
      </c>
      <c r="G822" s="169">
        <v>366</v>
      </c>
      <c r="H822" s="75" t="s">
        <v>67</v>
      </c>
      <c r="I822" s="76">
        <v>43506</v>
      </c>
      <c r="J822" s="170">
        <f t="shared" ref="J822:J845" si="18">J821+D822-E822</f>
        <v>-89.22</v>
      </c>
      <c r="K822" s="781"/>
      <c r="L822" s="139"/>
    </row>
    <row r="823" spans="1:12" s="3" customFormat="1" ht="12.75" customHeight="1">
      <c r="A823" s="76">
        <v>43524</v>
      </c>
      <c r="B823" s="91">
        <v>221002</v>
      </c>
      <c r="C823" s="71">
        <v>342000</v>
      </c>
      <c r="D823" s="72">
        <v>89.22</v>
      </c>
      <c r="E823" s="72"/>
      <c r="F823" s="740" t="s">
        <v>400</v>
      </c>
      <c r="G823" s="169">
        <v>221</v>
      </c>
      <c r="H823" s="75" t="s">
        <v>67</v>
      </c>
      <c r="I823" s="76">
        <v>43507</v>
      </c>
      <c r="J823" s="170">
        <f t="shared" si="18"/>
        <v>0</v>
      </c>
      <c r="K823" s="781"/>
      <c r="L823" s="139"/>
    </row>
    <row r="824" spans="1:12" s="3" customFormat="1" ht="12.75" customHeight="1">
      <c r="A824" s="76">
        <v>43555</v>
      </c>
      <c r="B824" s="168">
        <v>6002</v>
      </c>
      <c r="C824" s="71">
        <v>342000</v>
      </c>
      <c r="D824" s="72"/>
      <c r="E824" s="72">
        <v>46.43</v>
      </c>
      <c r="F824" s="740" t="s">
        <v>408</v>
      </c>
      <c r="G824" s="169">
        <v>366</v>
      </c>
      <c r="H824" s="75" t="s">
        <v>98</v>
      </c>
      <c r="I824" s="76">
        <v>43534</v>
      </c>
      <c r="J824" s="170">
        <f t="shared" si="18"/>
        <v>-46.43</v>
      </c>
      <c r="K824" s="781"/>
      <c r="L824" s="139"/>
    </row>
    <row r="825" spans="1:12" s="3" customFormat="1" ht="12.75" customHeight="1">
      <c r="A825" s="76">
        <v>43555</v>
      </c>
      <c r="B825" s="91">
        <v>221003</v>
      </c>
      <c r="C825" s="71">
        <v>342000</v>
      </c>
      <c r="D825" s="72">
        <v>46.43</v>
      </c>
      <c r="E825" s="72"/>
      <c r="F825" s="741" t="s">
        <v>408</v>
      </c>
      <c r="G825" s="169">
        <v>221</v>
      </c>
      <c r="H825" s="75" t="s">
        <v>98</v>
      </c>
      <c r="I825" s="76">
        <v>43531</v>
      </c>
      <c r="J825" s="170">
        <f t="shared" si="18"/>
        <v>0</v>
      </c>
      <c r="K825" s="781"/>
      <c r="L825" s="139"/>
    </row>
    <row r="826" spans="1:12" s="3" customFormat="1" ht="12.75" customHeight="1">
      <c r="A826" s="76">
        <v>43585</v>
      </c>
      <c r="B826" s="168">
        <v>6003</v>
      </c>
      <c r="C826" s="71">
        <v>342000</v>
      </c>
      <c r="D826" s="72"/>
      <c r="E826" s="72">
        <v>48.48</v>
      </c>
      <c r="F826" s="740" t="s">
        <v>419</v>
      </c>
      <c r="G826" s="169">
        <v>366</v>
      </c>
      <c r="H826" s="75" t="s">
        <v>130</v>
      </c>
      <c r="I826" s="76">
        <v>43565</v>
      </c>
      <c r="J826" s="170">
        <f t="shared" si="18"/>
        <v>-48.48</v>
      </c>
      <c r="K826" s="781"/>
      <c r="L826" s="139"/>
    </row>
    <row r="827" spans="1:12" s="96" customFormat="1" ht="12.75" customHeight="1">
      <c r="A827" s="76">
        <v>43616</v>
      </c>
      <c r="B827" s="168">
        <v>6004</v>
      </c>
      <c r="C827" s="71">
        <v>342000</v>
      </c>
      <c r="D827" s="72"/>
      <c r="E827" s="72">
        <v>89.22</v>
      </c>
      <c r="F827" s="740" t="s">
        <v>431</v>
      </c>
      <c r="G827" s="169">
        <v>366</v>
      </c>
      <c r="H827" s="75" t="s">
        <v>154</v>
      </c>
      <c r="I827" s="76">
        <v>43595</v>
      </c>
      <c r="J827" s="170">
        <f t="shared" si="18"/>
        <v>-137.69999999999999</v>
      </c>
      <c r="K827" s="175"/>
      <c r="L827" s="95"/>
    </row>
    <row r="828" spans="1:12" s="3" customFormat="1" ht="12.75" customHeight="1">
      <c r="A828" s="76">
        <v>43616</v>
      </c>
      <c r="B828" s="91">
        <v>221005</v>
      </c>
      <c r="C828" s="71">
        <v>342000</v>
      </c>
      <c r="D828" s="72">
        <v>48.48</v>
      </c>
      <c r="E828" s="72"/>
      <c r="F828" s="741" t="s">
        <v>419</v>
      </c>
      <c r="G828" s="169">
        <v>221</v>
      </c>
      <c r="H828" s="75" t="s">
        <v>130</v>
      </c>
      <c r="I828" s="76">
        <v>43601</v>
      </c>
      <c r="J828" s="170">
        <f t="shared" si="18"/>
        <v>-89.22</v>
      </c>
      <c r="K828" s="781"/>
      <c r="L828" s="139"/>
    </row>
    <row r="829" spans="1:12" s="3" customFormat="1" ht="12.75" customHeight="1">
      <c r="A829" s="76">
        <v>43616</v>
      </c>
      <c r="B829" s="91">
        <v>221005</v>
      </c>
      <c r="C829" s="71">
        <v>342000</v>
      </c>
      <c r="D829" s="72">
        <v>88.99</v>
      </c>
      <c r="E829" s="72"/>
      <c r="F829" s="741" t="s">
        <v>431</v>
      </c>
      <c r="G829" s="169">
        <v>221</v>
      </c>
      <c r="H829" s="75" t="s">
        <v>154</v>
      </c>
      <c r="I829" s="76">
        <v>43601</v>
      </c>
      <c r="J829" s="170">
        <f t="shared" si="18"/>
        <v>-0.23000000000000398</v>
      </c>
      <c r="K829" s="781"/>
      <c r="L829" s="139"/>
    </row>
    <row r="830" spans="1:12" s="3" customFormat="1" ht="12.75" customHeight="1">
      <c r="A830" s="76">
        <v>43616</v>
      </c>
      <c r="B830" s="168">
        <v>3005</v>
      </c>
      <c r="C830" s="71">
        <v>342000</v>
      </c>
      <c r="D830" s="72">
        <v>0.23</v>
      </c>
      <c r="E830" s="72"/>
      <c r="F830" s="740" t="s">
        <v>431</v>
      </c>
      <c r="G830" s="93">
        <v>648</v>
      </c>
      <c r="H830" s="75" t="s">
        <v>154</v>
      </c>
      <c r="I830" s="76">
        <v>43601</v>
      </c>
      <c r="J830" s="170">
        <f t="shared" si="18"/>
        <v>-3.9690473130349346E-15</v>
      </c>
      <c r="K830" s="781"/>
      <c r="L830" s="139"/>
    </row>
    <row r="831" spans="1:12" s="3" customFormat="1" ht="12.75" customHeight="1">
      <c r="A831" s="76">
        <v>43646</v>
      </c>
      <c r="B831" s="168">
        <v>6005</v>
      </c>
      <c r="C831" s="71">
        <v>342000</v>
      </c>
      <c r="D831" s="72"/>
      <c r="E831" s="72">
        <v>89.22</v>
      </c>
      <c r="F831" s="740" t="s">
        <v>441</v>
      </c>
      <c r="G831" s="169">
        <v>366</v>
      </c>
      <c r="H831" s="75" t="s">
        <v>181</v>
      </c>
      <c r="I831" s="76">
        <v>43626</v>
      </c>
      <c r="J831" s="170">
        <f t="shared" si="18"/>
        <v>-89.22</v>
      </c>
      <c r="K831" s="781"/>
      <c r="L831" s="139"/>
    </row>
    <row r="832" spans="1:12" s="3" customFormat="1" ht="12.75" customHeight="1">
      <c r="A832" s="76">
        <v>43646</v>
      </c>
      <c r="B832" s="91">
        <v>221006</v>
      </c>
      <c r="C832" s="71">
        <v>342000</v>
      </c>
      <c r="D832" s="72">
        <v>89.22</v>
      </c>
      <c r="E832" s="72"/>
      <c r="F832" s="740" t="s">
        <v>441</v>
      </c>
      <c r="G832" s="169">
        <v>221</v>
      </c>
      <c r="H832" s="75" t="s">
        <v>181</v>
      </c>
      <c r="I832" s="76">
        <v>43626</v>
      </c>
      <c r="J832" s="170">
        <f t="shared" si="18"/>
        <v>0</v>
      </c>
      <c r="K832" s="781"/>
      <c r="L832" s="139"/>
    </row>
    <row r="833" spans="1:12" s="3" customFormat="1" ht="12.75" customHeight="1">
      <c r="A833" s="76">
        <v>43677</v>
      </c>
      <c r="B833" s="168">
        <v>6006</v>
      </c>
      <c r="C833" s="71">
        <v>342000</v>
      </c>
      <c r="D833" s="72"/>
      <c r="E833" s="72">
        <v>89.22</v>
      </c>
      <c r="F833" s="740" t="s">
        <v>452</v>
      </c>
      <c r="G833" s="169">
        <v>366</v>
      </c>
      <c r="H833" s="75" t="s">
        <v>142</v>
      </c>
      <c r="I833" s="76">
        <v>43656</v>
      </c>
      <c r="J833" s="170">
        <f t="shared" si="18"/>
        <v>-89.22</v>
      </c>
      <c r="K833" s="781"/>
      <c r="L833" s="139"/>
    </row>
    <row r="834" spans="1:12" s="3" customFormat="1" ht="12.75" customHeight="1">
      <c r="A834" s="76">
        <v>43677</v>
      </c>
      <c r="B834" s="91">
        <v>221007</v>
      </c>
      <c r="C834" s="71">
        <v>342000</v>
      </c>
      <c r="D834" s="72">
        <v>89.22</v>
      </c>
      <c r="E834" s="72"/>
      <c r="F834" s="740" t="s">
        <v>452</v>
      </c>
      <c r="G834" s="169">
        <v>221</v>
      </c>
      <c r="H834" s="75" t="s">
        <v>142</v>
      </c>
      <c r="I834" s="76">
        <v>43670</v>
      </c>
      <c r="J834" s="170">
        <f t="shared" si="18"/>
        <v>0</v>
      </c>
      <c r="K834" s="781"/>
      <c r="L834" s="139"/>
    </row>
    <row r="835" spans="1:12" s="3" customFormat="1" ht="12.75" customHeight="1">
      <c r="A835" s="76">
        <v>43708</v>
      </c>
      <c r="B835" s="168">
        <v>6007</v>
      </c>
      <c r="C835" s="71">
        <v>342000</v>
      </c>
      <c r="D835" s="72"/>
      <c r="E835" s="72">
        <v>53.74</v>
      </c>
      <c r="F835" s="740" t="s">
        <v>230</v>
      </c>
      <c r="G835" s="169">
        <v>366</v>
      </c>
      <c r="H835" s="75" t="s">
        <v>224</v>
      </c>
      <c r="I835" s="76">
        <v>43687</v>
      </c>
      <c r="J835" s="170">
        <f t="shared" si="18"/>
        <v>-53.74</v>
      </c>
      <c r="K835" s="781"/>
      <c r="L835" s="139"/>
    </row>
    <row r="836" spans="1:12" s="3" customFormat="1" ht="12.75" customHeight="1">
      <c r="A836" s="76">
        <v>43708</v>
      </c>
      <c r="B836" s="91">
        <v>221008</v>
      </c>
      <c r="C836" s="71">
        <v>342000</v>
      </c>
      <c r="D836" s="72">
        <v>53.74</v>
      </c>
      <c r="E836" s="72"/>
      <c r="F836" s="740" t="s">
        <v>731</v>
      </c>
      <c r="G836" s="169">
        <v>221</v>
      </c>
      <c r="H836" s="75" t="s">
        <v>224</v>
      </c>
      <c r="I836" s="76">
        <v>43696</v>
      </c>
      <c r="J836" s="170">
        <f t="shared" si="18"/>
        <v>0</v>
      </c>
      <c r="K836" s="781"/>
      <c r="L836" s="139"/>
    </row>
    <row r="837" spans="1:12" s="3" customFormat="1" ht="12.75" customHeight="1">
      <c r="A837" s="76">
        <v>43738</v>
      </c>
      <c r="B837" s="168">
        <v>6008</v>
      </c>
      <c r="C837" s="71">
        <v>342000</v>
      </c>
      <c r="D837" s="72"/>
      <c r="E837" s="72">
        <v>90.72</v>
      </c>
      <c r="F837" s="740" t="s">
        <v>465</v>
      </c>
      <c r="G837" s="169">
        <v>366</v>
      </c>
      <c r="H837" s="75" t="s">
        <v>257</v>
      </c>
      <c r="I837" s="76">
        <v>43718</v>
      </c>
      <c r="J837" s="170">
        <f t="shared" si="18"/>
        <v>-90.72</v>
      </c>
      <c r="K837" s="781"/>
      <c r="L837" s="139"/>
    </row>
    <row r="838" spans="1:12" s="3" customFormat="1" ht="12.75" customHeight="1">
      <c r="A838" s="76">
        <v>43738</v>
      </c>
      <c r="B838" s="91">
        <v>221009</v>
      </c>
      <c r="C838" s="71">
        <v>342000</v>
      </c>
      <c r="D838" s="72">
        <v>90.72</v>
      </c>
      <c r="E838" s="72"/>
      <c r="F838" s="740" t="s">
        <v>465</v>
      </c>
      <c r="G838" s="169">
        <v>221</v>
      </c>
      <c r="H838" s="75" t="s">
        <v>257</v>
      </c>
      <c r="I838" s="76">
        <v>43718</v>
      </c>
      <c r="J838" s="170">
        <f t="shared" si="18"/>
        <v>0</v>
      </c>
      <c r="K838" s="781"/>
      <c r="L838" s="139"/>
    </row>
    <row r="839" spans="1:12" s="3" customFormat="1" ht="12.75" customHeight="1">
      <c r="A839" s="76">
        <v>43769</v>
      </c>
      <c r="B839" s="168">
        <v>6009</v>
      </c>
      <c r="C839" s="71">
        <v>342000</v>
      </c>
      <c r="D839" s="72"/>
      <c r="E839" s="72">
        <v>89.22</v>
      </c>
      <c r="F839" s="740" t="s">
        <v>476</v>
      </c>
      <c r="G839" s="169">
        <v>366</v>
      </c>
      <c r="H839" s="75" t="s">
        <v>276</v>
      </c>
      <c r="I839" s="76">
        <v>43748</v>
      </c>
      <c r="J839" s="170">
        <f t="shared" si="18"/>
        <v>-89.22</v>
      </c>
      <c r="K839" s="781"/>
      <c r="L839" s="139"/>
    </row>
    <row r="840" spans="1:12" s="3" customFormat="1" ht="12.75" customHeight="1">
      <c r="A840" s="76">
        <v>43769</v>
      </c>
      <c r="B840" s="91">
        <v>221010</v>
      </c>
      <c r="C840" s="71">
        <v>342000</v>
      </c>
      <c r="D840" s="72">
        <v>89.22</v>
      </c>
      <c r="E840" s="72"/>
      <c r="F840" s="740" t="s">
        <v>476</v>
      </c>
      <c r="G840" s="169">
        <v>221</v>
      </c>
      <c r="H840" s="75" t="s">
        <v>276</v>
      </c>
      <c r="I840" s="76">
        <v>43746</v>
      </c>
      <c r="J840" s="170">
        <f t="shared" si="18"/>
        <v>0</v>
      </c>
      <c r="K840" s="781"/>
      <c r="L840" s="139"/>
    </row>
    <row r="841" spans="1:12" s="3" customFormat="1" ht="12.75" customHeight="1">
      <c r="A841" s="76">
        <v>43799</v>
      </c>
      <c r="B841" s="168">
        <v>6010</v>
      </c>
      <c r="C841" s="71">
        <v>342000</v>
      </c>
      <c r="D841" s="72"/>
      <c r="E841" s="72">
        <v>89.22</v>
      </c>
      <c r="F841" s="740" t="s">
        <v>487</v>
      </c>
      <c r="G841" s="169">
        <v>366</v>
      </c>
      <c r="H841" s="75" t="s">
        <v>301</v>
      </c>
      <c r="I841" s="76">
        <v>43779</v>
      </c>
      <c r="J841" s="170">
        <f t="shared" si="18"/>
        <v>-89.22</v>
      </c>
      <c r="K841" s="781"/>
      <c r="L841" s="139"/>
    </row>
    <row r="842" spans="1:12" s="3" customFormat="1" ht="12.75" customHeight="1">
      <c r="A842" s="76">
        <v>43799</v>
      </c>
      <c r="B842" s="91">
        <v>221011</v>
      </c>
      <c r="C842" s="71">
        <v>342000</v>
      </c>
      <c r="D842" s="72">
        <v>89.22</v>
      </c>
      <c r="E842" s="72"/>
      <c r="F842" s="739" t="s">
        <v>487</v>
      </c>
      <c r="G842" s="169">
        <v>221</v>
      </c>
      <c r="H842" s="75" t="s">
        <v>301</v>
      </c>
      <c r="I842" s="76">
        <v>43781</v>
      </c>
      <c r="J842" s="170">
        <f t="shared" si="18"/>
        <v>0</v>
      </c>
      <c r="K842" s="781"/>
      <c r="L842" s="139"/>
    </row>
    <row r="843" spans="1:12" s="3" customFormat="1" ht="12.75" customHeight="1">
      <c r="A843" s="76">
        <v>43830</v>
      </c>
      <c r="B843" s="168">
        <v>6011</v>
      </c>
      <c r="C843" s="71">
        <v>342000</v>
      </c>
      <c r="D843" s="72"/>
      <c r="E843" s="72">
        <v>87.62</v>
      </c>
      <c r="F843" s="740" t="s">
        <v>499</v>
      </c>
      <c r="G843" s="169">
        <v>366</v>
      </c>
      <c r="H843" s="75" t="s">
        <v>328</v>
      </c>
      <c r="I843" s="76">
        <v>43809</v>
      </c>
      <c r="J843" s="170">
        <f t="shared" si="18"/>
        <v>-87.62</v>
      </c>
      <c r="K843" s="781"/>
      <c r="L843" s="139"/>
    </row>
    <row r="844" spans="1:12" s="3" customFormat="1" ht="12.75" customHeight="1">
      <c r="A844" s="76">
        <v>43830</v>
      </c>
      <c r="B844" s="168">
        <v>6012</v>
      </c>
      <c r="C844" s="71">
        <v>342000</v>
      </c>
      <c r="D844" s="72"/>
      <c r="E844" s="72">
        <v>89.73</v>
      </c>
      <c r="F844" s="740" t="s">
        <v>509</v>
      </c>
      <c r="G844" s="169">
        <v>366</v>
      </c>
      <c r="H844" s="75" t="s">
        <v>330</v>
      </c>
      <c r="I844" s="76">
        <v>43839</v>
      </c>
      <c r="J844" s="170">
        <f t="shared" si="18"/>
        <v>-177.35000000000002</v>
      </c>
      <c r="K844" s="781"/>
      <c r="L844" s="139"/>
    </row>
    <row r="845" spans="1:12" s="3" customFormat="1" ht="12.75" customHeight="1">
      <c r="A845" s="76">
        <v>43830</v>
      </c>
      <c r="B845" s="91">
        <v>221012</v>
      </c>
      <c r="C845" s="71">
        <v>342000</v>
      </c>
      <c r="D845" s="72">
        <v>87.62</v>
      </c>
      <c r="E845" s="72"/>
      <c r="F845" s="739" t="s">
        <v>499</v>
      </c>
      <c r="G845" s="169">
        <v>221</v>
      </c>
      <c r="H845" s="75" t="s">
        <v>328</v>
      </c>
      <c r="I845" s="76">
        <v>43809</v>
      </c>
      <c r="J845" s="170">
        <f t="shared" si="18"/>
        <v>-89.730000000000018</v>
      </c>
      <c r="K845" s="781"/>
      <c r="L845" s="139"/>
    </row>
    <row r="846" spans="1:12" s="21" customFormat="1" ht="12.75" customHeight="1">
      <c r="A846" s="181"/>
      <c r="B846" s="182" t="s">
        <v>385</v>
      </c>
      <c r="C846" s="199">
        <v>342000</v>
      </c>
      <c r="D846" s="177">
        <f>SUM(D820:D845)</f>
        <v>953.2800000000002</v>
      </c>
      <c r="E846" s="177">
        <f>SUM(E820:E845)</f>
        <v>1043.0100000000002</v>
      </c>
      <c r="F846" s="764"/>
      <c r="G846" s="179"/>
      <c r="H846" s="180"/>
      <c r="I846" s="181"/>
      <c r="J846" s="174">
        <f>D846-E846</f>
        <v>-89.730000000000018</v>
      </c>
      <c r="K846" s="781">
        <v>342000</v>
      </c>
      <c r="L846" s="139">
        <v>-89.73</v>
      </c>
    </row>
    <row r="847" spans="1:12" s="21" customFormat="1" ht="12.75" customHeight="1">
      <c r="A847" s="181"/>
      <c r="B847" s="307"/>
      <c r="C847" s="198"/>
      <c r="D847" s="174"/>
      <c r="E847" s="174"/>
      <c r="F847" s="766"/>
      <c r="G847" s="179"/>
      <c r="H847" s="193"/>
      <c r="I847" s="181"/>
      <c r="J847" s="174"/>
      <c r="K847" s="781"/>
      <c r="L847" s="139"/>
    </row>
    <row r="848" spans="1:12" s="189" customFormat="1" ht="12.75" customHeight="1">
      <c r="A848" s="94">
        <v>345000</v>
      </c>
      <c r="B848" s="176" t="s">
        <v>380</v>
      </c>
      <c r="C848" s="198"/>
      <c r="D848" s="174"/>
      <c r="E848" s="174"/>
      <c r="F848" s="766"/>
      <c r="G848" s="179"/>
      <c r="H848" s="193"/>
      <c r="I848" s="181"/>
      <c r="J848" s="174"/>
      <c r="K848" s="175"/>
      <c r="L848" s="95"/>
    </row>
    <row r="849" spans="1:12" s="3" customFormat="1" ht="12.75" customHeight="1">
      <c r="A849" s="67">
        <v>43466</v>
      </c>
      <c r="B849" s="91">
        <v>999999</v>
      </c>
      <c r="C849" s="71">
        <v>345000</v>
      </c>
      <c r="D849" s="72"/>
      <c r="E849" s="72">
        <v>150.25</v>
      </c>
      <c r="F849" s="742" t="s">
        <v>363</v>
      </c>
      <c r="G849" s="74" t="s">
        <v>13</v>
      </c>
      <c r="H849" s="75" t="s">
        <v>387</v>
      </c>
      <c r="I849" s="76">
        <v>43465</v>
      </c>
      <c r="J849" s="170">
        <f>J848+D849-E849</f>
        <v>-150.25</v>
      </c>
      <c r="K849" s="781"/>
      <c r="L849" s="139"/>
    </row>
    <row r="850" spans="1:12" s="3" customFormat="1" ht="12.75" customHeight="1">
      <c r="A850" s="76">
        <v>43496</v>
      </c>
      <c r="B850" s="91">
        <v>221001</v>
      </c>
      <c r="C850" s="71">
        <v>345000</v>
      </c>
      <c r="D850" s="72">
        <v>150.25</v>
      </c>
      <c r="E850" s="72"/>
      <c r="F850" s="740" t="s">
        <v>696</v>
      </c>
      <c r="G850" s="169">
        <v>221</v>
      </c>
      <c r="H850" s="75" t="s">
        <v>387</v>
      </c>
      <c r="I850" s="76">
        <v>43495</v>
      </c>
      <c r="J850" s="170">
        <f>J849+D850-E850</f>
        <v>0</v>
      </c>
      <c r="K850" s="781"/>
      <c r="L850" s="139"/>
    </row>
    <row r="851" spans="1:12" s="3" customFormat="1" ht="12.75" customHeight="1">
      <c r="A851" s="76">
        <v>43646</v>
      </c>
      <c r="B851" s="168">
        <v>192047</v>
      </c>
      <c r="C851" s="71">
        <v>345000</v>
      </c>
      <c r="D851" s="72"/>
      <c r="E851" s="72">
        <v>55.4</v>
      </c>
      <c r="F851" s="740" t="s">
        <v>26</v>
      </c>
      <c r="G851" s="93">
        <v>518</v>
      </c>
      <c r="H851" s="75" t="s">
        <v>963</v>
      </c>
      <c r="I851" s="76">
        <v>43636</v>
      </c>
      <c r="J851" s="170">
        <f>J850+D851-E851</f>
        <v>-55.4</v>
      </c>
      <c r="K851" s="781"/>
      <c r="L851" s="139"/>
    </row>
    <row r="852" spans="1:12" s="3" customFormat="1" ht="12.75" customHeight="1">
      <c r="A852" s="76">
        <v>43677</v>
      </c>
      <c r="B852" s="91">
        <v>221007</v>
      </c>
      <c r="C852" s="71">
        <v>345000</v>
      </c>
      <c r="D852" s="72">
        <v>55.4</v>
      </c>
      <c r="E852" s="72"/>
      <c r="F852" s="740" t="s">
        <v>26</v>
      </c>
      <c r="G852" s="169">
        <v>221</v>
      </c>
      <c r="H852" s="75" t="s">
        <v>963</v>
      </c>
      <c r="I852" s="76">
        <v>43661</v>
      </c>
      <c r="J852" s="170">
        <f>J851+D852-E852</f>
        <v>0</v>
      </c>
      <c r="K852" s="781"/>
      <c r="L852" s="139"/>
    </row>
    <row r="853" spans="1:12" s="3" customFormat="1" ht="12.75" customHeight="1">
      <c r="A853" s="76">
        <v>43830</v>
      </c>
      <c r="B853" s="168">
        <v>3012</v>
      </c>
      <c r="C853" s="71">
        <v>345000</v>
      </c>
      <c r="D853" s="72"/>
      <c r="E853" s="72">
        <v>156</v>
      </c>
      <c r="F853" s="742" t="s">
        <v>1271</v>
      </c>
      <c r="G853" s="169">
        <v>531</v>
      </c>
      <c r="H853" s="75" t="s">
        <v>340</v>
      </c>
      <c r="I853" s="76">
        <v>43830</v>
      </c>
      <c r="J853" s="170">
        <f>J852+D853-E853</f>
        <v>-156</v>
      </c>
      <c r="K853" s="781"/>
      <c r="L853" s="139"/>
    </row>
    <row r="854" spans="1:12" s="21" customFormat="1" ht="12.75" customHeight="1">
      <c r="A854" s="181"/>
      <c r="B854" s="182" t="s">
        <v>385</v>
      </c>
      <c r="C854" s="199">
        <v>345000</v>
      </c>
      <c r="D854" s="177">
        <f>SUM(D849:D853)</f>
        <v>205.65</v>
      </c>
      <c r="E854" s="177">
        <f>SUM(E849:E853)</f>
        <v>361.65</v>
      </c>
      <c r="F854" s="764"/>
      <c r="G854" s="179"/>
      <c r="H854" s="180"/>
      <c r="I854" s="181"/>
      <c r="J854" s="174">
        <f>D854-E854</f>
        <v>-155.99999999999997</v>
      </c>
      <c r="K854" s="781">
        <v>345000</v>
      </c>
      <c r="L854" s="139">
        <v>-156</v>
      </c>
    </row>
    <row r="855" spans="1:12" s="21" customFormat="1" ht="12.75" customHeight="1">
      <c r="A855" s="181"/>
      <c r="B855" s="307"/>
      <c r="C855" s="198"/>
      <c r="D855" s="174"/>
      <c r="E855" s="174"/>
      <c r="F855" s="767"/>
      <c r="G855" s="179"/>
      <c r="H855" s="196"/>
      <c r="I855" s="13"/>
      <c r="J855" s="174"/>
      <c r="K855" s="781"/>
      <c r="L855" s="139"/>
    </row>
    <row r="856" spans="1:12" s="189" customFormat="1" ht="12.75" customHeight="1">
      <c r="A856" s="94">
        <v>365000</v>
      </c>
      <c r="B856" s="176" t="s">
        <v>579</v>
      </c>
      <c r="C856" s="198"/>
      <c r="D856" s="174"/>
      <c r="E856" s="174"/>
      <c r="F856" s="766"/>
      <c r="G856" s="179"/>
      <c r="H856" s="193"/>
      <c r="I856" s="181"/>
      <c r="J856" s="174"/>
      <c r="K856" s="175"/>
      <c r="L856" s="95"/>
    </row>
    <row r="857" spans="1:12" s="3" customFormat="1" ht="12.75" customHeight="1">
      <c r="A857" s="76">
        <v>43555</v>
      </c>
      <c r="B857" s="91">
        <v>221003</v>
      </c>
      <c r="C857" s="71">
        <v>365000</v>
      </c>
      <c r="D857" s="72">
        <v>42.72</v>
      </c>
      <c r="E857" s="72"/>
      <c r="F857" s="741" t="s">
        <v>702</v>
      </c>
      <c r="G857" s="169">
        <v>221</v>
      </c>
      <c r="H857" s="75" t="s">
        <v>99</v>
      </c>
      <c r="I857" s="76">
        <v>43525</v>
      </c>
      <c r="J857" s="170">
        <f t="shared" ref="J857:J862" si="19">J856+D857-E857</f>
        <v>42.72</v>
      </c>
      <c r="K857" s="781"/>
      <c r="L857" s="139"/>
    </row>
    <row r="858" spans="1:12" s="3" customFormat="1" ht="12.75" customHeight="1">
      <c r="A858" s="76">
        <v>43555</v>
      </c>
      <c r="B858" s="91">
        <v>211003</v>
      </c>
      <c r="C858" s="71">
        <v>365000</v>
      </c>
      <c r="D858" s="79"/>
      <c r="E858" s="308">
        <v>42.72</v>
      </c>
      <c r="F858" s="602" t="s">
        <v>1159</v>
      </c>
      <c r="G858" s="169">
        <v>211</v>
      </c>
      <c r="H858" s="610">
        <v>212013</v>
      </c>
      <c r="I858" s="67">
        <v>43525</v>
      </c>
      <c r="J858" s="170">
        <f t="shared" si="19"/>
        <v>0</v>
      </c>
      <c r="K858" s="781"/>
      <c r="L858" s="139"/>
    </row>
    <row r="859" spans="1:12" s="3" customFormat="1" ht="12.75" customHeight="1">
      <c r="A859" s="76">
        <v>43677</v>
      </c>
      <c r="B859" s="91">
        <v>221007</v>
      </c>
      <c r="C859" s="71">
        <v>365000</v>
      </c>
      <c r="D859" s="72">
        <v>26.19</v>
      </c>
      <c r="E859" s="72"/>
      <c r="F859" s="740" t="s">
        <v>727</v>
      </c>
      <c r="G859" s="169">
        <v>221</v>
      </c>
      <c r="H859" s="75" t="s">
        <v>204</v>
      </c>
      <c r="I859" s="67">
        <v>43675</v>
      </c>
      <c r="J859" s="170">
        <f t="shared" si="19"/>
        <v>26.19</v>
      </c>
      <c r="K859" s="781"/>
      <c r="L859" s="139"/>
    </row>
    <row r="860" spans="1:12" s="3" customFormat="1" ht="12.75" customHeight="1">
      <c r="A860" s="76">
        <v>43677</v>
      </c>
      <c r="B860" s="91">
        <v>211007</v>
      </c>
      <c r="C860" s="71">
        <v>365000</v>
      </c>
      <c r="D860" s="79"/>
      <c r="E860" s="72">
        <v>26.19</v>
      </c>
      <c r="F860" s="602" t="s">
        <v>1218</v>
      </c>
      <c r="G860" s="169">
        <v>211</v>
      </c>
      <c r="H860" s="75" t="s">
        <v>1217</v>
      </c>
      <c r="I860" s="67">
        <v>43675</v>
      </c>
      <c r="J860" s="170">
        <f t="shared" si="19"/>
        <v>0</v>
      </c>
      <c r="K860" s="781"/>
      <c r="L860" s="139"/>
    </row>
    <row r="861" spans="1:12" s="3" customFormat="1" ht="12.75" customHeight="1">
      <c r="A861" s="76">
        <v>43738</v>
      </c>
      <c r="B861" s="91">
        <v>221009</v>
      </c>
      <c r="C861" s="71">
        <v>365000</v>
      </c>
      <c r="D861" s="72">
        <v>3.5</v>
      </c>
      <c r="E861" s="72"/>
      <c r="F861" s="740" t="s">
        <v>1164</v>
      </c>
      <c r="G861" s="169">
        <v>221</v>
      </c>
      <c r="H861" s="75" t="s">
        <v>258</v>
      </c>
      <c r="I861" s="76">
        <v>43734</v>
      </c>
      <c r="J861" s="170">
        <f t="shared" si="19"/>
        <v>3.5</v>
      </c>
      <c r="K861" s="781"/>
      <c r="L861" s="139"/>
    </row>
    <row r="862" spans="1:12" s="3" customFormat="1" ht="12.75" customHeight="1">
      <c r="A862" s="76">
        <v>43738</v>
      </c>
      <c r="B862" s="91">
        <v>211009</v>
      </c>
      <c r="C862" s="71">
        <v>365000</v>
      </c>
      <c r="D862" s="79"/>
      <c r="E862" s="72">
        <v>3.5</v>
      </c>
      <c r="F862" s="602" t="s">
        <v>1229</v>
      </c>
      <c r="G862" s="169">
        <v>211</v>
      </c>
      <c r="H862" s="75" t="s">
        <v>341</v>
      </c>
      <c r="I862" s="67">
        <v>43734</v>
      </c>
      <c r="J862" s="170">
        <f t="shared" si="19"/>
        <v>0</v>
      </c>
      <c r="K862" s="781"/>
      <c r="L862" s="139"/>
    </row>
    <row r="863" spans="1:12" s="21" customFormat="1" ht="12.75" customHeight="1">
      <c r="A863" s="181"/>
      <c r="B863" s="182" t="s">
        <v>385</v>
      </c>
      <c r="C863" s="199">
        <v>365000</v>
      </c>
      <c r="D863" s="177">
        <f>SUM(D857:D862)</f>
        <v>72.41</v>
      </c>
      <c r="E863" s="177">
        <f>SUM(E857:E862)</f>
        <v>72.41</v>
      </c>
      <c r="F863" s="764"/>
      <c r="G863" s="179"/>
      <c r="H863" s="180"/>
      <c r="I863" s="181"/>
      <c r="J863" s="174">
        <f>D863-E863</f>
        <v>0</v>
      </c>
      <c r="K863" s="781">
        <v>365000</v>
      </c>
      <c r="L863" s="139">
        <v>0</v>
      </c>
    </row>
    <row r="864" spans="1:12" s="21" customFormat="1" ht="12.75" customHeight="1">
      <c r="A864" s="181"/>
      <c r="B864" s="182"/>
      <c r="C864" s="199"/>
      <c r="D864" s="177"/>
      <c r="E864" s="177"/>
      <c r="F864" s="764"/>
      <c r="G864" s="179"/>
      <c r="H864" s="180"/>
      <c r="I864" s="181"/>
      <c r="J864" s="174"/>
      <c r="K864" s="781"/>
      <c r="L864" s="139"/>
    </row>
    <row r="865" spans="1:12" s="189" customFormat="1" ht="12.75" customHeight="1">
      <c r="A865" s="94">
        <v>365100</v>
      </c>
      <c r="B865" s="176" t="s">
        <v>381</v>
      </c>
      <c r="C865" s="198"/>
      <c r="D865" s="174"/>
      <c r="E865" s="174"/>
      <c r="F865" s="766"/>
      <c r="G865" s="179"/>
      <c r="H865" s="193"/>
      <c r="I865" s="181"/>
      <c r="J865" s="174"/>
      <c r="K865" s="175"/>
      <c r="L865" s="95"/>
    </row>
    <row r="866" spans="1:12" s="3" customFormat="1" ht="12.75" customHeight="1">
      <c r="A866" s="67">
        <v>43466</v>
      </c>
      <c r="B866" s="91">
        <v>999999</v>
      </c>
      <c r="C866" s="83">
        <v>365100</v>
      </c>
      <c r="D866" s="72"/>
      <c r="E866" s="63">
        <v>7000</v>
      </c>
      <c r="F866" s="740" t="s">
        <v>373</v>
      </c>
      <c r="G866" s="74" t="s">
        <v>13</v>
      </c>
      <c r="H866" s="75" t="s">
        <v>11</v>
      </c>
      <c r="I866" s="76">
        <v>43466</v>
      </c>
      <c r="J866" s="170">
        <v>-7000</v>
      </c>
      <c r="K866" s="781"/>
      <c r="L866" s="139"/>
    </row>
    <row r="867" spans="1:12" s="3" customFormat="1" ht="12.75" customHeight="1">
      <c r="A867" s="76">
        <v>43738</v>
      </c>
      <c r="B867" s="91">
        <v>211009</v>
      </c>
      <c r="C867" s="71">
        <v>365100</v>
      </c>
      <c r="D867" s="79"/>
      <c r="E867" s="63">
        <v>2000</v>
      </c>
      <c r="F867" s="754" t="s">
        <v>1224</v>
      </c>
      <c r="G867" s="169">
        <v>211</v>
      </c>
      <c r="H867" s="75" t="s">
        <v>305</v>
      </c>
      <c r="I867" s="76">
        <v>43709</v>
      </c>
      <c r="J867" s="170">
        <f>J866+D867-E867</f>
        <v>-9000</v>
      </c>
      <c r="K867" s="781"/>
      <c r="L867" s="139"/>
    </row>
    <row r="868" spans="1:12" s="3" customFormat="1" ht="12.75" customHeight="1">
      <c r="A868" s="76">
        <v>43830</v>
      </c>
      <c r="B868" s="91">
        <v>221012</v>
      </c>
      <c r="C868" s="71">
        <v>365100</v>
      </c>
      <c r="D868" s="72">
        <v>1000</v>
      </c>
      <c r="E868" s="72"/>
      <c r="F868" s="602" t="s">
        <v>360</v>
      </c>
      <c r="G868" s="169">
        <v>221</v>
      </c>
      <c r="H868" s="75" t="s">
        <v>339</v>
      </c>
      <c r="I868" s="76">
        <v>43822</v>
      </c>
      <c r="J868" s="170">
        <f>J867+D868-E868</f>
        <v>-8000</v>
      </c>
      <c r="K868" s="781"/>
      <c r="L868" s="139"/>
    </row>
    <row r="869" spans="1:12" s="3" customFormat="1" ht="12.75" customHeight="1">
      <c r="A869" s="76">
        <v>43830</v>
      </c>
      <c r="B869" s="91">
        <v>211012</v>
      </c>
      <c r="C869" s="71">
        <v>365100</v>
      </c>
      <c r="D869" s="79">
        <v>2000</v>
      </c>
      <c r="E869" s="308"/>
      <c r="F869" s="602" t="s">
        <v>360</v>
      </c>
      <c r="G869" s="169">
        <v>211</v>
      </c>
      <c r="H869" s="75" t="s">
        <v>1261</v>
      </c>
      <c r="I869" s="76">
        <v>43828</v>
      </c>
      <c r="J869" s="170">
        <f>J868+D869-E869</f>
        <v>-6000</v>
      </c>
      <c r="K869" s="781"/>
      <c r="L869" s="139"/>
    </row>
    <row r="870" spans="1:12" s="21" customFormat="1" ht="12.75" customHeight="1">
      <c r="A870" s="181"/>
      <c r="B870" s="182" t="s">
        <v>385</v>
      </c>
      <c r="C870" s="199">
        <v>365100</v>
      </c>
      <c r="D870" s="177">
        <f>SUM(D866:D869)</f>
        <v>3000</v>
      </c>
      <c r="E870" s="177">
        <f>SUM(E866:E869)</f>
        <v>9000</v>
      </c>
      <c r="F870" s="764"/>
      <c r="G870" s="179"/>
      <c r="H870" s="180"/>
      <c r="I870" s="181"/>
      <c r="J870" s="174">
        <f>D870-E870</f>
        <v>-6000</v>
      </c>
      <c r="K870" s="781">
        <v>365100</v>
      </c>
      <c r="L870" s="139">
        <v>-6000</v>
      </c>
    </row>
    <row r="871" spans="1:12" s="21" customFormat="1" ht="12.75" customHeight="1">
      <c r="A871" s="181"/>
      <c r="B871" s="182"/>
      <c r="C871" s="199"/>
      <c r="D871" s="177"/>
      <c r="E871" s="177"/>
      <c r="F871" s="764"/>
      <c r="G871" s="179"/>
      <c r="H871" s="180"/>
      <c r="I871" s="181"/>
      <c r="J871" s="174"/>
      <c r="K871" s="781"/>
      <c r="L871" s="139"/>
    </row>
    <row r="872" spans="1:12" s="189" customFormat="1" ht="12.75" customHeight="1">
      <c r="A872" s="94">
        <v>365200</v>
      </c>
      <c r="B872" s="176" t="s">
        <v>382</v>
      </c>
      <c r="C872" s="198"/>
      <c r="D872" s="174"/>
      <c r="E872" s="174"/>
      <c r="F872" s="766"/>
      <c r="G872" s="179"/>
      <c r="H872" s="193"/>
      <c r="I872" s="181"/>
      <c r="J872" s="174"/>
      <c r="K872" s="175"/>
      <c r="L872" s="95"/>
    </row>
    <row r="873" spans="1:12" s="3" customFormat="1" ht="12.75" customHeight="1">
      <c r="A873" s="67">
        <v>43466</v>
      </c>
      <c r="B873" s="91">
        <v>999999</v>
      </c>
      <c r="C873" s="83">
        <v>365200</v>
      </c>
      <c r="D873" s="72"/>
      <c r="E873" s="63">
        <v>8000</v>
      </c>
      <c r="F873" s="740" t="s">
        <v>373</v>
      </c>
      <c r="G873" s="74" t="s">
        <v>13</v>
      </c>
      <c r="H873" s="75" t="s">
        <v>11</v>
      </c>
      <c r="I873" s="76">
        <v>43466</v>
      </c>
      <c r="J873" s="170">
        <v>-8000</v>
      </c>
      <c r="K873" s="781"/>
      <c r="L873" s="139"/>
    </row>
    <row r="874" spans="1:12" s="3" customFormat="1" ht="12.75" customHeight="1">
      <c r="A874" s="76">
        <v>43738</v>
      </c>
      <c r="B874" s="91">
        <v>211009</v>
      </c>
      <c r="C874" s="71">
        <v>365200</v>
      </c>
      <c r="D874" s="79"/>
      <c r="E874" s="308">
        <v>2000</v>
      </c>
      <c r="F874" s="754" t="s">
        <v>1225</v>
      </c>
      <c r="G874" s="169">
        <v>211</v>
      </c>
      <c r="H874" s="75" t="s">
        <v>307</v>
      </c>
      <c r="I874" s="76">
        <v>43709</v>
      </c>
      <c r="J874" s="170">
        <f>J873+D874-E874</f>
        <v>-10000</v>
      </c>
      <c r="K874" s="781"/>
      <c r="L874" s="139"/>
    </row>
    <row r="875" spans="1:12" s="3" customFormat="1" ht="12.75" customHeight="1">
      <c r="A875" s="76">
        <v>43830</v>
      </c>
      <c r="B875" s="91">
        <v>221012</v>
      </c>
      <c r="C875" s="71">
        <v>365200</v>
      </c>
      <c r="D875" s="72">
        <v>2000</v>
      </c>
      <c r="E875" s="72"/>
      <c r="F875" s="602" t="s">
        <v>290</v>
      </c>
      <c r="G875" s="169">
        <v>221</v>
      </c>
      <c r="H875" s="75" t="s">
        <v>339</v>
      </c>
      <c r="I875" s="76">
        <v>43822</v>
      </c>
      <c r="J875" s="170">
        <f>J874+D875-E875</f>
        <v>-8000</v>
      </c>
      <c r="K875" s="781"/>
      <c r="L875" s="139"/>
    </row>
    <row r="876" spans="1:12" s="3" customFormat="1" ht="12.75" customHeight="1">
      <c r="A876" s="76">
        <v>43830</v>
      </c>
      <c r="B876" s="91">
        <v>211012</v>
      </c>
      <c r="C876" s="71">
        <v>365200</v>
      </c>
      <c r="D876" s="79">
        <v>2000</v>
      </c>
      <c r="E876" s="308"/>
      <c r="F876" s="602" t="s">
        <v>1397</v>
      </c>
      <c r="G876" s="169">
        <v>211</v>
      </c>
      <c r="H876" s="75" t="s">
        <v>1262</v>
      </c>
      <c r="I876" s="76">
        <v>43828</v>
      </c>
      <c r="J876" s="170">
        <f>J875+D876-E876</f>
        <v>-6000</v>
      </c>
      <c r="K876" s="781"/>
      <c r="L876" s="139"/>
    </row>
    <row r="877" spans="1:12" s="21" customFormat="1" ht="12.75" customHeight="1">
      <c r="A877" s="181"/>
      <c r="B877" s="182" t="s">
        <v>385</v>
      </c>
      <c r="C877" s="199">
        <v>365200</v>
      </c>
      <c r="D877" s="177">
        <f>SUM(D873:D876)</f>
        <v>4000</v>
      </c>
      <c r="E877" s="177">
        <f>SUM(E873:E876)</f>
        <v>10000</v>
      </c>
      <c r="F877" s="764"/>
      <c r="G877" s="179"/>
      <c r="H877" s="180"/>
      <c r="I877" s="181"/>
      <c r="J877" s="174">
        <f>D877-E877</f>
        <v>-6000</v>
      </c>
      <c r="K877" s="781">
        <v>365200</v>
      </c>
      <c r="L877" s="139">
        <v>-6000</v>
      </c>
    </row>
    <row r="878" spans="1:12" s="21" customFormat="1" ht="12.75" customHeight="1">
      <c r="A878" s="181"/>
      <c r="B878" s="182"/>
      <c r="C878" s="199"/>
      <c r="D878" s="177"/>
      <c r="E878" s="177"/>
      <c r="F878" s="764"/>
      <c r="G878" s="179"/>
      <c r="H878" s="180"/>
      <c r="I878" s="181"/>
      <c r="J878" s="174"/>
      <c r="K878" s="781"/>
      <c r="L878" s="139"/>
    </row>
    <row r="879" spans="1:12" s="21" customFormat="1" ht="12.75" customHeight="1">
      <c r="A879" s="94">
        <v>366000</v>
      </c>
      <c r="B879" s="176" t="s">
        <v>383</v>
      </c>
      <c r="C879" s="198"/>
      <c r="D879" s="174"/>
      <c r="E879" s="174"/>
      <c r="F879" s="767"/>
      <c r="G879" s="179"/>
      <c r="H879" s="196"/>
      <c r="I879" s="13"/>
      <c r="J879" s="174"/>
      <c r="K879" s="781"/>
      <c r="L879" s="139"/>
    </row>
    <row r="880" spans="1:12" s="96" customFormat="1" ht="12.75" customHeight="1">
      <c r="A880" s="67">
        <v>43466</v>
      </c>
      <c r="B880" s="91">
        <v>999999</v>
      </c>
      <c r="C880" s="71">
        <v>366000</v>
      </c>
      <c r="D880" s="72"/>
      <c r="E880" s="72">
        <v>1290.02</v>
      </c>
      <c r="F880" s="740" t="s">
        <v>329</v>
      </c>
      <c r="G880" s="74" t="s">
        <v>13</v>
      </c>
      <c r="H880" s="75" t="s">
        <v>378</v>
      </c>
      <c r="I880" s="76">
        <v>43465</v>
      </c>
      <c r="J880" s="170">
        <v>-1290.02</v>
      </c>
      <c r="K880" s="175"/>
      <c r="L880" s="95"/>
    </row>
    <row r="881" spans="1:12" s="96" customFormat="1" ht="12.75" customHeight="1">
      <c r="A881" s="67">
        <v>43466</v>
      </c>
      <c r="B881" s="91">
        <v>999999</v>
      </c>
      <c r="C881" s="71">
        <v>366000</v>
      </c>
      <c r="D881" s="72">
        <v>263.77999999999997</v>
      </c>
      <c r="E881" s="72"/>
      <c r="F881" s="740" t="s">
        <v>329</v>
      </c>
      <c r="G881" s="74" t="s">
        <v>13</v>
      </c>
      <c r="H881" s="75" t="s">
        <v>378</v>
      </c>
      <c r="I881" s="76">
        <v>43465</v>
      </c>
      <c r="J881" s="170">
        <f t="shared" ref="J881:J917" si="20">J880+D881-E881</f>
        <v>-1026.24</v>
      </c>
      <c r="K881" s="175"/>
      <c r="L881" s="95"/>
    </row>
    <row r="882" spans="1:12" s="3" customFormat="1" ht="12.75" customHeight="1">
      <c r="A882" s="76">
        <v>43496</v>
      </c>
      <c r="B882" s="91">
        <v>211001</v>
      </c>
      <c r="C882" s="71">
        <v>366000</v>
      </c>
      <c r="D882" s="79">
        <v>1026.24</v>
      </c>
      <c r="E882" s="308"/>
      <c r="F882" s="602" t="s">
        <v>329</v>
      </c>
      <c r="G882" s="169">
        <v>211</v>
      </c>
      <c r="H882" s="315" t="s">
        <v>378</v>
      </c>
      <c r="I882" s="67">
        <v>43475</v>
      </c>
      <c r="J882" s="170">
        <f t="shared" si="20"/>
        <v>0</v>
      </c>
      <c r="K882" s="781"/>
      <c r="L882" s="139"/>
    </row>
    <row r="883" spans="1:12" s="3" customFormat="1" ht="12.75" customHeight="1">
      <c r="A883" s="76">
        <v>43524</v>
      </c>
      <c r="B883" s="168">
        <v>6001</v>
      </c>
      <c r="C883" s="71">
        <v>366000</v>
      </c>
      <c r="D883" s="72"/>
      <c r="E883" s="72">
        <v>1300</v>
      </c>
      <c r="F883" s="740" t="s">
        <v>391</v>
      </c>
      <c r="G883" s="169">
        <v>522</v>
      </c>
      <c r="H883" s="75" t="s">
        <v>67</v>
      </c>
      <c r="I883" s="76">
        <v>43506</v>
      </c>
      <c r="J883" s="170">
        <f t="shared" si="20"/>
        <v>-1300</v>
      </c>
      <c r="K883" s="781"/>
      <c r="L883" s="139"/>
    </row>
    <row r="884" spans="1:12" s="3" customFormat="1" ht="12.75" customHeight="1">
      <c r="A884" s="76">
        <v>43524</v>
      </c>
      <c r="B884" s="168">
        <v>6001</v>
      </c>
      <c r="C884" s="71">
        <v>366000</v>
      </c>
      <c r="D884" s="72">
        <v>263.42</v>
      </c>
      <c r="E884" s="72"/>
      <c r="F884" s="740" t="s">
        <v>391</v>
      </c>
      <c r="G884" s="169">
        <v>336</v>
      </c>
      <c r="H884" s="75" t="s">
        <v>67</v>
      </c>
      <c r="I884" s="76">
        <v>43506</v>
      </c>
      <c r="J884" s="170">
        <f t="shared" si="20"/>
        <v>-1036.58</v>
      </c>
      <c r="K884" s="781"/>
      <c r="L884" s="139"/>
    </row>
    <row r="885" spans="1:12" s="3" customFormat="1" ht="12.75" customHeight="1">
      <c r="A885" s="76">
        <v>43524</v>
      </c>
      <c r="B885" s="91">
        <v>211002</v>
      </c>
      <c r="C885" s="71">
        <v>366000</v>
      </c>
      <c r="D885" s="72">
        <v>1036.58</v>
      </c>
      <c r="E885" s="63"/>
      <c r="F885" s="742" t="s">
        <v>391</v>
      </c>
      <c r="G885" s="169">
        <v>211</v>
      </c>
      <c r="H885" s="75" t="s">
        <v>67</v>
      </c>
      <c r="I885" s="76">
        <v>43506</v>
      </c>
      <c r="J885" s="170">
        <f t="shared" si="20"/>
        <v>0</v>
      </c>
      <c r="K885" s="781"/>
      <c r="L885" s="139"/>
    </row>
    <row r="886" spans="1:12" s="3" customFormat="1" ht="12.75" customHeight="1">
      <c r="A886" s="76">
        <v>43555</v>
      </c>
      <c r="B886" s="168">
        <v>6002</v>
      </c>
      <c r="C886" s="71">
        <v>366000</v>
      </c>
      <c r="D886" s="72"/>
      <c r="E886" s="72">
        <v>1040</v>
      </c>
      <c r="F886" s="740" t="s">
        <v>402</v>
      </c>
      <c r="G886" s="169">
        <v>522</v>
      </c>
      <c r="H886" s="75" t="s">
        <v>98</v>
      </c>
      <c r="I886" s="76">
        <v>43534</v>
      </c>
      <c r="J886" s="170">
        <f t="shared" si="20"/>
        <v>-1040</v>
      </c>
      <c r="K886" s="781"/>
      <c r="L886" s="139"/>
    </row>
    <row r="887" spans="1:12" s="3" customFormat="1" ht="12.75" customHeight="1">
      <c r="A887" s="76">
        <v>43555</v>
      </c>
      <c r="B887" s="168">
        <v>6002</v>
      </c>
      <c r="C887" s="71">
        <v>366000</v>
      </c>
      <c r="D887" s="72">
        <v>185.79</v>
      </c>
      <c r="E887" s="72"/>
      <c r="F887" s="740" t="s">
        <v>402</v>
      </c>
      <c r="G887" s="169">
        <v>336</v>
      </c>
      <c r="H887" s="75" t="s">
        <v>98</v>
      </c>
      <c r="I887" s="76">
        <v>43534</v>
      </c>
      <c r="J887" s="170">
        <f t="shared" si="20"/>
        <v>-854.21</v>
      </c>
      <c r="K887" s="781"/>
      <c r="L887" s="139"/>
    </row>
    <row r="888" spans="1:12" s="3" customFormat="1" ht="12.75" customHeight="1">
      <c r="A888" s="76">
        <v>43555</v>
      </c>
      <c r="B888" s="91">
        <v>211003</v>
      </c>
      <c r="C888" s="71">
        <v>366000</v>
      </c>
      <c r="D888" s="79">
        <v>854.21</v>
      </c>
      <c r="E888" s="72"/>
      <c r="F888" s="602" t="s">
        <v>402</v>
      </c>
      <c r="G888" s="169">
        <v>211</v>
      </c>
      <c r="H888" s="75" t="s">
        <v>98</v>
      </c>
      <c r="I888" s="67">
        <v>43534</v>
      </c>
      <c r="J888" s="170">
        <f t="shared" si="20"/>
        <v>0</v>
      </c>
      <c r="K888" s="781"/>
      <c r="L888" s="139"/>
    </row>
    <row r="889" spans="1:12" s="3" customFormat="1" ht="12.75" customHeight="1">
      <c r="A889" s="76">
        <v>43585</v>
      </c>
      <c r="B889" s="168">
        <v>6003</v>
      </c>
      <c r="C889" s="71">
        <v>366000</v>
      </c>
      <c r="D889" s="72"/>
      <c r="E889" s="72">
        <v>1052.3900000000001</v>
      </c>
      <c r="F889" s="740" t="s">
        <v>413</v>
      </c>
      <c r="G889" s="169">
        <v>522</v>
      </c>
      <c r="H889" s="75" t="s">
        <v>130</v>
      </c>
      <c r="I889" s="76">
        <v>43565</v>
      </c>
      <c r="J889" s="170">
        <f t="shared" si="20"/>
        <v>-1052.3900000000001</v>
      </c>
      <c r="K889" s="781"/>
      <c r="L889" s="139"/>
    </row>
    <row r="890" spans="1:12" s="3" customFormat="1" ht="12.75" customHeight="1">
      <c r="A890" s="76">
        <v>43585</v>
      </c>
      <c r="B890" s="168">
        <v>6003</v>
      </c>
      <c r="C890" s="71">
        <v>366000</v>
      </c>
      <c r="D890" s="72">
        <v>189.48</v>
      </c>
      <c r="E890" s="72"/>
      <c r="F890" s="740" t="s">
        <v>413</v>
      </c>
      <c r="G890" s="169">
        <v>336</v>
      </c>
      <c r="H890" s="75" t="s">
        <v>130</v>
      </c>
      <c r="I890" s="76">
        <v>43565</v>
      </c>
      <c r="J890" s="170">
        <f t="shared" si="20"/>
        <v>-862.91000000000008</v>
      </c>
      <c r="K890" s="781"/>
      <c r="L890" s="139"/>
    </row>
    <row r="891" spans="1:12" s="96" customFormat="1" ht="12.75" customHeight="1">
      <c r="A891" s="76">
        <v>43585</v>
      </c>
      <c r="B891" s="91">
        <v>211004</v>
      </c>
      <c r="C891" s="71">
        <v>366000</v>
      </c>
      <c r="D891" s="79">
        <v>862.91</v>
      </c>
      <c r="E891" s="308"/>
      <c r="F891" s="602" t="s">
        <v>413</v>
      </c>
      <c r="G891" s="169">
        <v>211</v>
      </c>
      <c r="H891" s="75" t="s">
        <v>130</v>
      </c>
      <c r="I891" s="76">
        <v>43565</v>
      </c>
      <c r="J891" s="170">
        <f t="shared" si="20"/>
        <v>-1.1368683772161603E-13</v>
      </c>
      <c r="K891" s="175"/>
      <c r="L891" s="95"/>
    </row>
    <row r="892" spans="1:12" s="3" customFormat="1" ht="12.75" customHeight="1">
      <c r="A892" s="76">
        <v>43616</v>
      </c>
      <c r="B892" s="168">
        <v>6004</v>
      </c>
      <c r="C892" s="71">
        <v>366000</v>
      </c>
      <c r="D892" s="72"/>
      <c r="E892" s="72">
        <v>1300</v>
      </c>
      <c r="F892" s="740" t="s">
        <v>424</v>
      </c>
      <c r="G892" s="169">
        <v>522</v>
      </c>
      <c r="H892" s="75" t="s">
        <v>154</v>
      </c>
      <c r="I892" s="76">
        <v>43595</v>
      </c>
      <c r="J892" s="170">
        <f t="shared" si="20"/>
        <v>-1300</v>
      </c>
      <c r="K892" s="781"/>
      <c r="L892" s="139"/>
    </row>
    <row r="893" spans="1:12" s="3" customFormat="1" ht="12.75" customHeight="1">
      <c r="A893" s="76">
        <v>43616</v>
      </c>
      <c r="B893" s="168">
        <v>6004</v>
      </c>
      <c r="C893" s="71">
        <v>366000</v>
      </c>
      <c r="D893" s="72">
        <v>263.42</v>
      </c>
      <c r="E893" s="72"/>
      <c r="F893" s="740" t="s">
        <v>424</v>
      </c>
      <c r="G893" s="169">
        <v>336</v>
      </c>
      <c r="H893" s="75" t="s">
        <v>154</v>
      </c>
      <c r="I893" s="76">
        <v>43595</v>
      </c>
      <c r="J893" s="170">
        <f t="shared" si="20"/>
        <v>-1036.58</v>
      </c>
      <c r="K893" s="781"/>
      <c r="L893" s="139"/>
    </row>
    <row r="894" spans="1:12" s="96" customFormat="1" ht="12.75" customHeight="1">
      <c r="A894" s="76">
        <v>43616</v>
      </c>
      <c r="B894" s="91">
        <v>211005</v>
      </c>
      <c r="C894" s="71">
        <v>366000</v>
      </c>
      <c r="D894" s="79">
        <v>1036.58</v>
      </c>
      <c r="E894" s="308"/>
      <c r="F894" s="602" t="s">
        <v>424</v>
      </c>
      <c r="G894" s="169">
        <v>211</v>
      </c>
      <c r="H894" s="610">
        <v>6004</v>
      </c>
      <c r="I894" s="67">
        <v>43595</v>
      </c>
      <c r="J894" s="170">
        <f t="shared" si="20"/>
        <v>0</v>
      </c>
      <c r="K894" s="175"/>
      <c r="L894" s="95"/>
    </row>
    <row r="895" spans="1:12" s="3" customFormat="1" ht="12.75" customHeight="1">
      <c r="A895" s="76">
        <v>43646</v>
      </c>
      <c r="B895" s="168">
        <v>6005</v>
      </c>
      <c r="C895" s="71">
        <v>366000</v>
      </c>
      <c r="D895" s="72"/>
      <c r="E895" s="72">
        <v>1300</v>
      </c>
      <c r="F895" s="740" t="s">
        <v>435</v>
      </c>
      <c r="G895" s="169">
        <v>522</v>
      </c>
      <c r="H895" s="75" t="s">
        <v>181</v>
      </c>
      <c r="I895" s="76">
        <v>43626</v>
      </c>
      <c r="J895" s="170">
        <f t="shared" si="20"/>
        <v>-1300</v>
      </c>
      <c r="K895" s="781"/>
      <c r="L895" s="139"/>
    </row>
    <row r="896" spans="1:12" s="3" customFormat="1" ht="12.75" customHeight="1">
      <c r="A896" s="76">
        <v>43646</v>
      </c>
      <c r="B896" s="168">
        <v>6005</v>
      </c>
      <c r="C896" s="71">
        <v>366000</v>
      </c>
      <c r="D896" s="72">
        <v>263.42</v>
      </c>
      <c r="E896" s="72"/>
      <c r="F896" s="740" t="s">
        <v>435</v>
      </c>
      <c r="G896" s="169">
        <v>336</v>
      </c>
      <c r="H896" s="75" t="s">
        <v>181</v>
      </c>
      <c r="I896" s="76">
        <v>43626</v>
      </c>
      <c r="J896" s="170">
        <f t="shared" si="20"/>
        <v>-1036.58</v>
      </c>
      <c r="K896" s="781"/>
      <c r="L896" s="139"/>
    </row>
    <row r="897" spans="1:14" s="3" customFormat="1" ht="12.75" customHeight="1">
      <c r="A897" s="76">
        <v>43646</v>
      </c>
      <c r="B897" s="91">
        <v>211006</v>
      </c>
      <c r="C897" s="71">
        <v>366000</v>
      </c>
      <c r="D897" s="79">
        <v>1036.58</v>
      </c>
      <c r="E897" s="308"/>
      <c r="F897" s="602" t="s">
        <v>435</v>
      </c>
      <c r="G897" s="169">
        <v>211</v>
      </c>
      <c r="H897" s="75" t="s">
        <v>181</v>
      </c>
      <c r="I897" s="76">
        <v>43626</v>
      </c>
      <c r="J897" s="170">
        <f t="shared" si="20"/>
        <v>0</v>
      </c>
      <c r="K897" s="781"/>
      <c r="L897" s="139"/>
    </row>
    <row r="898" spans="1:14" s="3" customFormat="1" ht="12.75" customHeight="1">
      <c r="A898" s="76">
        <v>43677</v>
      </c>
      <c r="B898" s="168">
        <v>6006</v>
      </c>
      <c r="C898" s="71">
        <v>366000</v>
      </c>
      <c r="D898" s="72"/>
      <c r="E898" s="72">
        <v>1300</v>
      </c>
      <c r="F898" s="740" t="s">
        <v>446</v>
      </c>
      <c r="G898" s="169">
        <v>522</v>
      </c>
      <c r="H898" s="75" t="s">
        <v>142</v>
      </c>
      <c r="I898" s="76">
        <v>43656</v>
      </c>
      <c r="J898" s="170">
        <f t="shared" si="20"/>
        <v>-1300</v>
      </c>
      <c r="K898" s="781"/>
      <c r="L898" s="139"/>
    </row>
    <row r="899" spans="1:14" s="3" customFormat="1" ht="12.75" customHeight="1">
      <c r="A899" s="76">
        <v>43677</v>
      </c>
      <c r="B899" s="168">
        <v>6006</v>
      </c>
      <c r="C899" s="71">
        <v>366000</v>
      </c>
      <c r="D899" s="72">
        <v>263.42</v>
      </c>
      <c r="E899" s="72"/>
      <c r="F899" s="740" t="s">
        <v>446</v>
      </c>
      <c r="G899" s="169">
        <v>336</v>
      </c>
      <c r="H899" s="75" t="s">
        <v>142</v>
      </c>
      <c r="I899" s="76">
        <v>43656</v>
      </c>
      <c r="J899" s="170">
        <f t="shared" si="20"/>
        <v>-1036.58</v>
      </c>
      <c r="K899" s="781"/>
      <c r="L899" s="139"/>
    </row>
    <row r="900" spans="1:14" s="3" customFormat="1" ht="12.75" customHeight="1">
      <c r="A900" s="76">
        <v>43677</v>
      </c>
      <c r="B900" s="91">
        <v>211007</v>
      </c>
      <c r="C900" s="71">
        <v>366000</v>
      </c>
      <c r="D900" s="79">
        <v>1036.58</v>
      </c>
      <c r="E900" s="308"/>
      <c r="F900" s="602" t="s">
        <v>446</v>
      </c>
      <c r="G900" s="169">
        <v>211</v>
      </c>
      <c r="H900" s="75" t="s">
        <v>142</v>
      </c>
      <c r="I900" s="76">
        <v>43656</v>
      </c>
      <c r="J900" s="170">
        <f t="shared" si="20"/>
        <v>0</v>
      </c>
      <c r="K900" s="781"/>
      <c r="L900" s="139"/>
    </row>
    <row r="901" spans="1:14" s="3" customFormat="1" ht="12.75" customHeight="1">
      <c r="A901" s="76">
        <v>43708</v>
      </c>
      <c r="B901" s="168">
        <v>6007</v>
      </c>
      <c r="C901" s="71">
        <v>366000</v>
      </c>
      <c r="D901" s="72"/>
      <c r="E901" s="72">
        <v>1084.3599999999999</v>
      </c>
      <c r="F901" s="740" t="s">
        <v>457</v>
      </c>
      <c r="G901" s="169">
        <v>522</v>
      </c>
      <c r="H901" s="75" t="s">
        <v>224</v>
      </c>
      <c r="I901" s="76">
        <v>43687</v>
      </c>
      <c r="J901" s="170">
        <f t="shared" si="20"/>
        <v>-1084.3599999999999</v>
      </c>
      <c r="K901" s="781"/>
      <c r="L901" s="139"/>
    </row>
    <row r="902" spans="1:14" s="3" customFormat="1" ht="12.75" customHeight="1">
      <c r="A902" s="76">
        <v>43708</v>
      </c>
      <c r="B902" s="168">
        <v>6007</v>
      </c>
      <c r="C902" s="71">
        <v>366000</v>
      </c>
      <c r="D902" s="72">
        <v>198.99</v>
      </c>
      <c r="E902" s="72"/>
      <c r="F902" s="740" t="s">
        <v>457</v>
      </c>
      <c r="G902" s="169">
        <v>336</v>
      </c>
      <c r="H902" s="75" t="s">
        <v>224</v>
      </c>
      <c r="I902" s="76">
        <v>43687</v>
      </c>
      <c r="J902" s="170">
        <f t="shared" si="20"/>
        <v>-885.36999999999989</v>
      </c>
      <c r="K902" s="781"/>
      <c r="L902" s="139"/>
    </row>
    <row r="903" spans="1:14" s="3" customFormat="1" ht="12.75" customHeight="1">
      <c r="A903" s="76">
        <v>43708</v>
      </c>
      <c r="B903" s="91">
        <v>211008</v>
      </c>
      <c r="C903" s="71">
        <v>366000</v>
      </c>
      <c r="D903" s="79">
        <v>885.37</v>
      </c>
      <c r="E903" s="63"/>
      <c r="F903" s="602" t="s">
        <v>457</v>
      </c>
      <c r="G903" s="169">
        <v>211</v>
      </c>
      <c r="H903" s="75" t="s">
        <v>224</v>
      </c>
      <c r="I903" s="76">
        <v>43687</v>
      </c>
      <c r="J903" s="170">
        <f t="shared" si="20"/>
        <v>1.1368683772161603E-13</v>
      </c>
      <c r="K903" s="781"/>
      <c r="L903" s="139"/>
    </row>
    <row r="904" spans="1:14" s="3" customFormat="1" ht="12.75" customHeight="1">
      <c r="A904" s="76">
        <v>43738</v>
      </c>
      <c r="B904" s="168">
        <v>6008</v>
      </c>
      <c r="C904" s="71">
        <v>366000</v>
      </c>
      <c r="D904" s="72"/>
      <c r="E904" s="72">
        <v>1309.0999999999999</v>
      </c>
      <c r="F904" s="740" t="s">
        <v>459</v>
      </c>
      <c r="G904" s="169">
        <v>522</v>
      </c>
      <c r="H904" s="75" t="s">
        <v>257</v>
      </c>
      <c r="I904" s="76">
        <v>43718</v>
      </c>
      <c r="J904" s="170">
        <f t="shared" si="20"/>
        <v>-1309.0999999999999</v>
      </c>
      <c r="K904" s="781"/>
      <c r="L904" s="139"/>
    </row>
    <row r="905" spans="1:14" s="3" customFormat="1" ht="12.75" customHeight="1">
      <c r="A905" s="76">
        <v>43738</v>
      </c>
      <c r="B905" s="168">
        <v>6008</v>
      </c>
      <c r="C905" s="71">
        <v>366000</v>
      </c>
      <c r="D905" s="72">
        <v>266.10000000000002</v>
      </c>
      <c r="E905" s="72"/>
      <c r="F905" s="740" t="s">
        <v>459</v>
      </c>
      <c r="G905" s="169">
        <v>336</v>
      </c>
      <c r="H905" s="75" t="s">
        <v>257</v>
      </c>
      <c r="I905" s="76">
        <v>43718</v>
      </c>
      <c r="J905" s="170">
        <f t="shared" si="20"/>
        <v>-1043</v>
      </c>
      <c r="K905" s="781"/>
      <c r="L905" s="139"/>
    </row>
    <row r="906" spans="1:14" s="3" customFormat="1" ht="12.75" customHeight="1">
      <c r="A906" s="76">
        <v>43738</v>
      </c>
      <c r="B906" s="91">
        <v>211009</v>
      </c>
      <c r="C906" s="71">
        <v>366000</v>
      </c>
      <c r="D906" s="79">
        <v>1043</v>
      </c>
      <c r="E906" s="308"/>
      <c r="F906" s="756" t="s">
        <v>527</v>
      </c>
      <c r="G906" s="169">
        <v>211</v>
      </c>
      <c r="H906" s="75" t="s">
        <v>267</v>
      </c>
      <c r="I906" s="67">
        <v>43718</v>
      </c>
      <c r="J906" s="170">
        <f t="shared" si="20"/>
        <v>0</v>
      </c>
      <c r="K906" s="781"/>
      <c r="L906" s="139"/>
    </row>
    <row r="907" spans="1:14" s="96" customFormat="1" ht="12.75" customHeight="1">
      <c r="A907" s="76">
        <v>43769</v>
      </c>
      <c r="B907" s="168">
        <v>6009</v>
      </c>
      <c r="C907" s="71">
        <v>366000</v>
      </c>
      <c r="D907" s="72"/>
      <c r="E907" s="72">
        <v>1300</v>
      </c>
      <c r="F907" s="740" t="s">
        <v>470</v>
      </c>
      <c r="G907" s="169">
        <v>522</v>
      </c>
      <c r="H907" s="75" t="s">
        <v>276</v>
      </c>
      <c r="I907" s="76">
        <v>43748</v>
      </c>
      <c r="J907" s="170">
        <f t="shared" si="20"/>
        <v>-1300</v>
      </c>
      <c r="K907" s="175"/>
      <c r="L907" s="95"/>
      <c r="N907" s="3"/>
    </row>
    <row r="908" spans="1:14" s="3" customFormat="1" ht="12.75" customHeight="1">
      <c r="A908" s="76">
        <v>43769</v>
      </c>
      <c r="B908" s="168">
        <v>6009</v>
      </c>
      <c r="C908" s="71">
        <v>366000</v>
      </c>
      <c r="D908" s="72">
        <v>263.42</v>
      </c>
      <c r="E908" s="72"/>
      <c r="F908" s="740" t="s">
        <v>470</v>
      </c>
      <c r="G908" s="169">
        <v>336</v>
      </c>
      <c r="H908" s="75" t="s">
        <v>276</v>
      </c>
      <c r="I908" s="76">
        <v>43748</v>
      </c>
      <c r="J908" s="170">
        <f t="shared" si="20"/>
        <v>-1036.58</v>
      </c>
      <c r="K908" s="781"/>
      <c r="L908" s="139"/>
    </row>
    <row r="909" spans="1:14" s="96" customFormat="1" ht="12.75" customHeight="1">
      <c r="A909" s="76">
        <v>43769</v>
      </c>
      <c r="B909" s="91">
        <v>211010</v>
      </c>
      <c r="C909" s="71">
        <v>366000</v>
      </c>
      <c r="D909" s="79">
        <v>1036.58</v>
      </c>
      <c r="E909" s="72"/>
      <c r="F909" s="756" t="s">
        <v>528</v>
      </c>
      <c r="G909" s="169">
        <v>211</v>
      </c>
      <c r="H909" s="75" t="s">
        <v>276</v>
      </c>
      <c r="I909" s="67">
        <v>43748</v>
      </c>
      <c r="J909" s="170">
        <f t="shared" si="20"/>
        <v>0</v>
      </c>
      <c r="K909" s="175"/>
      <c r="L909" s="95"/>
      <c r="N909" s="3"/>
    </row>
    <row r="910" spans="1:14" s="191" customFormat="1" ht="12.75" customHeight="1">
      <c r="A910" s="76">
        <v>43799</v>
      </c>
      <c r="B910" s="168">
        <v>6010</v>
      </c>
      <c r="C910" s="71">
        <v>366000</v>
      </c>
      <c r="D910" s="72"/>
      <c r="E910" s="72">
        <v>1300</v>
      </c>
      <c r="F910" s="740" t="s">
        <v>481</v>
      </c>
      <c r="G910" s="169">
        <v>522</v>
      </c>
      <c r="H910" s="75" t="s">
        <v>301</v>
      </c>
      <c r="I910" s="76">
        <v>43779</v>
      </c>
      <c r="J910" s="170">
        <f t="shared" si="20"/>
        <v>-1300</v>
      </c>
      <c r="K910" s="195"/>
      <c r="L910" s="195"/>
      <c r="N910" s="3"/>
    </row>
    <row r="911" spans="1:14" s="191" customFormat="1" ht="12.75" customHeight="1">
      <c r="A911" s="76">
        <v>43799</v>
      </c>
      <c r="B911" s="168">
        <v>6010</v>
      </c>
      <c r="C911" s="71">
        <v>366000</v>
      </c>
      <c r="D911" s="72">
        <v>263.42</v>
      </c>
      <c r="E911" s="72"/>
      <c r="F911" s="740" t="s">
        <v>481</v>
      </c>
      <c r="G911" s="169">
        <v>336</v>
      </c>
      <c r="H911" s="75" t="s">
        <v>301</v>
      </c>
      <c r="I911" s="76">
        <v>43779</v>
      </c>
      <c r="J911" s="170">
        <f t="shared" si="20"/>
        <v>-1036.58</v>
      </c>
      <c r="K911" s="195"/>
      <c r="L911" s="195"/>
      <c r="N911" s="3"/>
    </row>
    <row r="912" spans="1:14" s="191" customFormat="1" ht="12.75" customHeight="1">
      <c r="A912" s="76">
        <v>43799</v>
      </c>
      <c r="B912" s="91">
        <v>211011</v>
      </c>
      <c r="C912" s="71">
        <v>366000</v>
      </c>
      <c r="D912" s="79">
        <v>1036.58</v>
      </c>
      <c r="E912" s="308"/>
      <c r="F912" s="602" t="s">
        <v>481</v>
      </c>
      <c r="G912" s="169">
        <v>211</v>
      </c>
      <c r="H912" s="75" t="s">
        <v>301</v>
      </c>
      <c r="I912" s="76">
        <v>43779</v>
      </c>
      <c r="J912" s="170">
        <f t="shared" si="20"/>
        <v>0</v>
      </c>
      <c r="K912" s="195"/>
      <c r="L912" s="195"/>
      <c r="N912" s="3"/>
    </row>
    <row r="913" spans="1:16" s="191" customFormat="1" ht="12.75" customHeight="1">
      <c r="A913" s="76">
        <v>43830</v>
      </c>
      <c r="B913" s="168">
        <v>6011</v>
      </c>
      <c r="C913" s="71">
        <v>366000</v>
      </c>
      <c r="D913" s="72"/>
      <c r="E913" s="72">
        <v>1290.32</v>
      </c>
      <c r="F913" s="740" t="s">
        <v>492</v>
      </c>
      <c r="G913" s="169">
        <v>522</v>
      </c>
      <c r="H913" s="75" t="s">
        <v>328</v>
      </c>
      <c r="I913" s="76">
        <v>43809</v>
      </c>
      <c r="J913" s="170">
        <f t="shared" si="20"/>
        <v>-1290.32</v>
      </c>
      <c r="K913" s="195"/>
      <c r="L913" s="195"/>
      <c r="N913" s="3"/>
    </row>
    <row r="914" spans="1:16" s="191" customFormat="1" ht="12.75" customHeight="1">
      <c r="A914" s="76">
        <v>43830</v>
      </c>
      <c r="B914" s="168">
        <v>6011</v>
      </c>
      <c r="C914" s="71">
        <v>366000</v>
      </c>
      <c r="D914" s="72">
        <v>260.45999999999998</v>
      </c>
      <c r="E914" s="72"/>
      <c r="F914" s="740" t="s">
        <v>492</v>
      </c>
      <c r="G914" s="169">
        <v>336</v>
      </c>
      <c r="H914" s="75" t="s">
        <v>328</v>
      </c>
      <c r="I914" s="76">
        <v>43809</v>
      </c>
      <c r="J914" s="170">
        <f t="shared" si="20"/>
        <v>-1029.8599999999999</v>
      </c>
      <c r="K914" s="195"/>
      <c r="L914" s="195"/>
      <c r="N914" s="3"/>
    </row>
    <row r="915" spans="1:16" s="190" customFormat="1" ht="12.75" customHeight="1">
      <c r="A915" s="76">
        <v>43830</v>
      </c>
      <c r="B915" s="168">
        <v>6012</v>
      </c>
      <c r="C915" s="71">
        <v>366000</v>
      </c>
      <c r="D915" s="72"/>
      <c r="E915" s="72">
        <v>1303.1099999999999</v>
      </c>
      <c r="F915" s="740" t="s">
        <v>502</v>
      </c>
      <c r="G915" s="169">
        <v>522</v>
      </c>
      <c r="H915" s="75" t="s">
        <v>330</v>
      </c>
      <c r="I915" s="76">
        <v>43839</v>
      </c>
      <c r="J915" s="170">
        <f t="shared" si="20"/>
        <v>-2332.9699999999998</v>
      </c>
      <c r="K915" s="195"/>
      <c r="L915" s="195"/>
      <c r="M915" s="191"/>
      <c r="N915" s="3"/>
      <c r="O915" s="191"/>
      <c r="P915" s="191"/>
    </row>
    <row r="916" spans="1:16" s="191" customFormat="1" ht="12.75" customHeight="1">
      <c r="A916" s="76">
        <v>43830</v>
      </c>
      <c r="B916" s="168">
        <v>6012</v>
      </c>
      <c r="C916" s="71">
        <v>366000</v>
      </c>
      <c r="D916" s="72">
        <v>264.3</v>
      </c>
      <c r="E916" s="72"/>
      <c r="F916" s="740" t="s">
        <v>502</v>
      </c>
      <c r="G916" s="169">
        <v>336</v>
      </c>
      <c r="H916" s="75" t="s">
        <v>330</v>
      </c>
      <c r="I916" s="76">
        <v>43839</v>
      </c>
      <c r="J916" s="170">
        <f t="shared" si="20"/>
        <v>-2068.6699999999996</v>
      </c>
      <c r="K916" s="195"/>
      <c r="L916" s="195"/>
      <c r="N916" s="3"/>
    </row>
    <row r="917" spans="1:16" s="191" customFormat="1" ht="12.75" customHeight="1">
      <c r="A917" s="586">
        <v>43830</v>
      </c>
      <c r="B917" s="91">
        <v>211012</v>
      </c>
      <c r="C917" s="197">
        <v>366000</v>
      </c>
      <c r="D917" s="159">
        <v>1029.8599999999999</v>
      </c>
      <c r="E917" s="615"/>
      <c r="F917" s="761" t="s">
        <v>492</v>
      </c>
      <c r="G917" s="614">
        <v>211</v>
      </c>
      <c r="H917" s="613" t="s">
        <v>328</v>
      </c>
      <c r="I917" s="586">
        <v>43809</v>
      </c>
      <c r="J917" s="170">
        <f t="shared" si="20"/>
        <v>-1038.8099999999997</v>
      </c>
      <c r="K917" s="195"/>
      <c r="L917" s="195"/>
      <c r="N917" s="3"/>
    </row>
    <row r="918" spans="1:16" s="21" customFormat="1" ht="12.75" customHeight="1">
      <c r="A918" s="181"/>
      <c r="B918" s="182" t="s">
        <v>385</v>
      </c>
      <c r="C918" s="199">
        <v>366000</v>
      </c>
      <c r="D918" s="177">
        <f>SUM(D880:D917)</f>
        <v>15130.49</v>
      </c>
      <c r="E918" s="177">
        <f>SUM(E880:E917)</f>
        <v>16169.300000000001</v>
      </c>
      <c r="F918" s="764"/>
      <c r="G918" s="179"/>
      <c r="H918" s="180"/>
      <c r="I918" s="181"/>
      <c r="J918" s="174">
        <f>D918-E918</f>
        <v>-1038.8100000000013</v>
      </c>
      <c r="K918" s="781">
        <v>366000</v>
      </c>
      <c r="L918" s="139">
        <v>-1038.81</v>
      </c>
      <c r="M918" s="316"/>
      <c r="N918" s="3"/>
    </row>
    <row r="919" spans="1:16" s="21" customFormat="1" ht="12.75" customHeight="1">
      <c r="A919" s="181" t="s">
        <v>580</v>
      </c>
      <c r="B919" s="182"/>
      <c r="C919" s="199"/>
      <c r="D919" s="177"/>
      <c r="E919" s="177"/>
      <c r="F919" s="764"/>
      <c r="G919" s="179"/>
      <c r="H919" s="180"/>
      <c r="I919" s="181"/>
      <c r="J919" s="174"/>
      <c r="K919" s="781"/>
      <c r="L919" s="139"/>
      <c r="M919" s="316"/>
      <c r="N919" s="3"/>
    </row>
    <row r="920" spans="1:16" s="21" customFormat="1" ht="12.75" customHeight="1">
      <c r="A920" s="94">
        <v>379000</v>
      </c>
      <c r="B920" s="176" t="s">
        <v>384</v>
      </c>
      <c r="C920" s="198"/>
      <c r="D920" s="174"/>
      <c r="E920" s="174"/>
      <c r="F920" s="767"/>
      <c r="G920" s="179"/>
      <c r="H920" s="196"/>
      <c r="I920" s="13"/>
      <c r="J920" s="174"/>
      <c r="K920" s="781"/>
      <c r="L920" s="139"/>
    </row>
    <row r="921" spans="1:16" s="96" customFormat="1" ht="12.75" customHeight="1">
      <c r="A921" s="67">
        <v>43466</v>
      </c>
      <c r="B921" s="91">
        <v>999999</v>
      </c>
      <c r="C921" s="71">
        <v>379000</v>
      </c>
      <c r="D921" s="72"/>
      <c r="E921" s="72">
        <v>334.4</v>
      </c>
      <c r="F921" s="739" t="s">
        <v>318</v>
      </c>
      <c r="G921" s="74" t="s">
        <v>13</v>
      </c>
      <c r="H921" s="75" t="s">
        <v>531</v>
      </c>
      <c r="I921" s="76">
        <v>43434</v>
      </c>
      <c r="J921" s="170">
        <f>J920+D921-E921</f>
        <v>-334.4</v>
      </c>
      <c r="K921" s="175"/>
      <c r="L921" s="95"/>
    </row>
    <row r="922" spans="1:16" s="96" customFormat="1" ht="12.75" customHeight="1">
      <c r="A922" s="76">
        <v>43496</v>
      </c>
      <c r="B922" s="91">
        <v>221001</v>
      </c>
      <c r="C922" s="71">
        <v>379000</v>
      </c>
      <c r="D922" s="72">
        <v>334.4</v>
      </c>
      <c r="E922" s="72"/>
      <c r="F922" s="739" t="s">
        <v>318</v>
      </c>
      <c r="G922" s="169">
        <v>221</v>
      </c>
      <c r="H922" s="75" t="s">
        <v>531</v>
      </c>
      <c r="I922" s="76">
        <v>43479</v>
      </c>
      <c r="J922" s="170">
        <f>J921+D922-E922</f>
        <v>0</v>
      </c>
      <c r="K922" s="175"/>
      <c r="L922" s="95"/>
    </row>
    <row r="923" spans="1:16" s="96" customFormat="1" ht="12.75" customHeight="1">
      <c r="A923" s="76">
        <v>43646</v>
      </c>
      <c r="B923" s="91">
        <v>221006</v>
      </c>
      <c r="C923" s="71">
        <v>379000</v>
      </c>
      <c r="D923" s="72">
        <v>59.13</v>
      </c>
      <c r="E923" s="72"/>
      <c r="F923" s="739" t="s">
        <v>677</v>
      </c>
      <c r="G923" s="169">
        <v>568</v>
      </c>
      <c r="H923" s="75" t="s">
        <v>183</v>
      </c>
      <c r="I923" s="76">
        <v>43640</v>
      </c>
      <c r="J923" s="170">
        <f t="shared" ref="J923:J932" si="21">J922+D923-E923</f>
        <v>59.13</v>
      </c>
      <c r="K923" s="175"/>
      <c r="L923" s="95"/>
    </row>
    <row r="924" spans="1:16" s="96" customFormat="1" ht="12.75" customHeight="1">
      <c r="A924" s="76">
        <v>43646</v>
      </c>
      <c r="B924" s="91">
        <v>221006</v>
      </c>
      <c r="C924" s="105">
        <v>379000</v>
      </c>
      <c r="D924" s="79">
        <v>275.95999999999998</v>
      </c>
      <c r="E924" s="79"/>
      <c r="F924" s="739" t="s">
        <v>691</v>
      </c>
      <c r="G924" s="93">
        <v>548</v>
      </c>
      <c r="H924" s="75" t="s">
        <v>183</v>
      </c>
      <c r="I924" s="76">
        <v>43640</v>
      </c>
      <c r="J924" s="170">
        <f t="shared" si="21"/>
        <v>335.09</v>
      </c>
      <c r="K924" s="175"/>
      <c r="L924" s="782"/>
      <c r="M924" s="621"/>
      <c r="N924" s="621"/>
      <c r="O924" s="621"/>
      <c r="P924" s="621"/>
    </row>
    <row r="925" spans="1:16" s="96" customFormat="1" ht="12.75" customHeight="1">
      <c r="A925" s="76">
        <v>43646</v>
      </c>
      <c r="B925" s="168">
        <v>3006</v>
      </c>
      <c r="C925" s="71">
        <v>379000</v>
      </c>
      <c r="D925" s="72"/>
      <c r="E925" s="72">
        <v>275.95999999999998</v>
      </c>
      <c r="F925" s="739" t="s">
        <v>677</v>
      </c>
      <c r="G925" s="169">
        <v>568</v>
      </c>
      <c r="H925" s="75" t="s">
        <v>183</v>
      </c>
      <c r="I925" s="76">
        <v>43630</v>
      </c>
      <c r="J925" s="170">
        <f t="shared" si="21"/>
        <v>59.129999999999995</v>
      </c>
      <c r="K925" s="175"/>
      <c r="L925" s="782"/>
    </row>
    <row r="926" spans="1:16" s="96" customFormat="1" ht="12.75" customHeight="1">
      <c r="A926" s="76">
        <v>43646</v>
      </c>
      <c r="B926" s="168">
        <v>3006</v>
      </c>
      <c r="C926" s="105">
        <v>379000</v>
      </c>
      <c r="D926" s="79"/>
      <c r="E926" s="79">
        <v>59.13</v>
      </c>
      <c r="F926" s="739" t="s">
        <v>691</v>
      </c>
      <c r="G926" s="93">
        <v>548</v>
      </c>
      <c r="H926" s="75" t="s">
        <v>183</v>
      </c>
      <c r="I926" s="76">
        <v>43630</v>
      </c>
      <c r="J926" s="170">
        <f t="shared" si="21"/>
        <v>0</v>
      </c>
      <c r="K926" s="175"/>
      <c r="L926" s="95"/>
    </row>
    <row r="927" spans="1:16" s="96" customFormat="1" ht="12.75" customHeight="1">
      <c r="A927" s="76">
        <v>43799</v>
      </c>
      <c r="B927" s="91">
        <v>221011</v>
      </c>
      <c r="C927" s="71">
        <v>379000</v>
      </c>
      <c r="D927" s="72">
        <v>102.15</v>
      </c>
      <c r="E927" s="72"/>
      <c r="F927" s="739" t="s">
        <v>745</v>
      </c>
      <c r="G927" s="169">
        <v>221</v>
      </c>
      <c r="H927" s="75" t="s">
        <v>303</v>
      </c>
      <c r="I927" s="76">
        <v>43782</v>
      </c>
      <c r="J927" s="170">
        <f t="shared" si="21"/>
        <v>102.15</v>
      </c>
      <c r="K927" s="175"/>
      <c r="L927" s="95"/>
    </row>
    <row r="928" spans="1:16" s="96" customFormat="1" ht="12.75" customHeight="1">
      <c r="A928" s="76">
        <v>43799</v>
      </c>
      <c r="B928" s="91">
        <v>221011</v>
      </c>
      <c r="C928" s="71">
        <v>379000</v>
      </c>
      <c r="D928" s="72">
        <v>275.95999999999998</v>
      </c>
      <c r="E928" s="72"/>
      <c r="F928" s="739" t="s">
        <v>682</v>
      </c>
      <c r="G928" s="169">
        <v>568</v>
      </c>
      <c r="H928" s="75" t="s">
        <v>340</v>
      </c>
      <c r="I928" s="76">
        <v>43782</v>
      </c>
      <c r="J928" s="170">
        <f t="shared" si="21"/>
        <v>378.11</v>
      </c>
      <c r="K928" s="175"/>
      <c r="L928" s="95"/>
    </row>
    <row r="929" spans="1:12" s="96" customFormat="1" ht="12.75" customHeight="1">
      <c r="A929" s="76">
        <v>43799</v>
      </c>
      <c r="B929" s="91">
        <v>221011</v>
      </c>
      <c r="C929" s="71">
        <v>379000</v>
      </c>
      <c r="D929" s="72">
        <v>334.4</v>
      </c>
      <c r="E929" s="72"/>
      <c r="F929" s="739" t="s">
        <v>668</v>
      </c>
      <c r="G929" s="169">
        <v>548</v>
      </c>
      <c r="H929" s="75" t="s">
        <v>303</v>
      </c>
      <c r="I929" s="76">
        <v>43782</v>
      </c>
      <c r="J929" s="170">
        <f t="shared" si="21"/>
        <v>712.51</v>
      </c>
      <c r="K929" s="175"/>
      <c r="L929" s="95"/>
    </row>
    <row r="930" spans="1:12" s="96" customFormat="1" ht="12.75" customHeight="1">
      <c r="A930" s="76">
        <v>43799</v>
      </c>
      <c r="B930" s="168">
        <v>3011</v>
      </c>
      <c r="C930" s="71">
        <v>379000</v>
      </c>
      <c r="D930" s="72"/>
      <c r="E930" s="72">
        <v>334.4</v>
      </c>
      <c r="F930" s="739" t="s">
        <v>668</v>
      </c>
      <c r="G930" s="169">
        <v>548</v>
      </c>
      <c r="H930" s="75" t="s">
        <v>303</v>
      </c>
      <c r="I930" s="76">
        <v>43799</v>
      </c>
      <c r="J930" s="170">
        <f t="shared" si="21"/>
        <v>378.11</v>
      </c>
      <c r="K930" s="175"/>
      <c r="L930" s="95"/>
    </row>
    <row r="931" spans="1:12" s="96" customFormat="1" ht="12.75" customHeight="1">
      <c r="A931" s="76">
        <v>43799</v>
      </c>
      <c r="B931" s="168">
        <v>3011</v>
      </c>
      <c r="C931" s="71">
        <v>379000</v>
      </c>
      <c r="D931" s="72"/>
      <c r="E931" s="72">
        <v>102.15</v>
      </c>
      <c r="F931" s="739" t="s">
        <v>745</v>
      </c>
      <c r="G931" s="169">
        <v>568</v>
      </c>
      <c r="H931" s="75" t="s">
        <v>303</v>
      </c>
      <c r="I931" s="76">
        <v>43787</v>
      </c>
      <c r="J931" s="170">
        <f t="shared" si="21"/>
        <v>275.96000000000004</v>
      </c>
      <c r="K931" s="175"/>
      <c r="L931" s="95"/>
    </row>
    <row r="932" spans="1:12" s="96" customFormat="1" ht="12.75" customHeight="1">
      <c r="A932" s="76">
        <v>43830</v>
      </c>
      <c r="B932" s="168">
        <v>3012</v>
      </c>
      <c r="C932" s="71">
        <v>379000</v>
      </c>
      <c r="D932" s="72"/>
      <c r="E932" s="72">
        <v>275.95999999999998</v>
      </c>
      <c r="F932" s="739" t="s">
        <v>682</v>
      </c>
      <c r="G932" s="169">
        <v>568</v>
      </c>
      <c r="H932" s="75" t="s">
        <v>340</v>
      </c>
      <c r="I932" s="76">
        <v>43813</v>
      </c>
      <c r="J932" s="170">
        <f t="shared" si="21"/>
        <v>0</v>
      </c>
      <c r="K932" s="175"/>
      <c r="L932" s="95"/>
    </row>
    <row r="933" spans="1:12" s="5" customFormat="1" ht="12.75" customHeight="1">
      <c r="A933" s="181"/>
      <c r="B933" s="182" t="s">
        <v>385</v>
      </c>
      <c r="C933" s="199">
        <v>379000</v>
      </c>
      <c r="D933" s="177">
        <f>SUM(D921:D932)</f>
        <v>1382</v>
      </c>
      <c r="E933" s="177">
        <f>SUM(E921:E932)</f>
        <v>1382</v>
      </c>
      <c r="F933" s="764"/>
      <c r="G933" s="179"/>
      <c r="H933" s="180"/>
      <c r="I933" s="181"/>
      <c r="J933" s="174">
        <f>D933-E933</f>
        <v>0</v>
      </c>
      <c r="K933" s="781">
        <v>379000</v>
      </c>
      <c r="L933" s="139">
        <v>0</v>
      </c>
    </row>
    <row r="934" spans="1:12" s="5" customFormat="1" ht="12.75" customHeight="1">
      <c r="A934" s="181"/>
      <c r="B934" s="182"/>
      <c r="C934" s="199"/>
      <c r="D934" s="177"/>
      <c r="E934" s="177"/>
      <c r="F934" s="764"/>
      <c r="G934" s="179"/>
      <c r="H934" s="180"/>
      <c r="I934" s="181"/>
      <c r="J934" s="174"/>
      <c r="K934" s="781"/>
      <c r="L934" s="139"/>
    </row>
    <row r="935" spans="1:12" s="21" customFormat="1" ht="12.75" customHeight="1">
      <c r="A935" s="94">
        <v>379100</v>
      </c>
      <c r="B935" s="176" t="s">
        <v>1278</v>
      </c>
      <c r="C935" s="198"/>
      <c r="D935" s="174"/>
      <c r="E935" s="174"/>
      <c r="F935" s="767"/>
      <c r="G935" s="179"/>
      <c r="H935" s="196"/>
      <c r="I935" s="13"/>
      <c r="J935" s="174"/>
      <c r="K935" s="781"/>
      <c r="L935" s="139"/>
    </row>
    <row r="936" spans="1:12" s="96" customFormat="1" ht="12.75" customHeight="1">
      <c r="A936" s="76">
        <v>43646</v>
      </c>
      <c r="B936" s="168">
        <v>192050</v>
      </c>
      <c r="C936" s="71">
        <v>379100</v>
      </c>
      <c r="D936" s="72">
        <v>6.5</v>
      </c>
      <c r="E936" s="72"/>
      <c r="F936" s="739" t="s">
        <v>1282</v>
      </c>
      <c r="G936" s="93">
        <v>321</v>
      </c>
      <c r="H936" s="75" t="s">
        <v>966</v>
      </c>
      <c r="I936" s="76">
        <v>43652</v>
      </c>
      <c r="J936" s="170">
        <f>J935+D936-E936</f>
        <v>6.5</v>
      </c>
      <c r="K936" s="175"/>
      <c r="L936" s="95"/>
    </row>
    <row r="937" spans="1:12" s="96" customFormat="1" ht="12.75" customHeight="1">
      <c r="A937" s="76">
        <v>43646</v>
      </c>
      <c r="B937" s="91">
        <v>211006</v>
      </c>
      <c r="C937" s="71">
        <v>379100</v>
      </c>
      <c r="D937" s="72">
        <v>1.5</v>
      </c>
      <c r="E937" s="72"/>
      <c r="F937" s="740" t="s">
        <v>1200</v>
      </c>
      <c r="G937" s="169">
        <v>211</v>
      </c>
      <c r="H937" s="75" t="s">
        <v>191</v>
      </c>
      <c r="I937" s="67">
        <v>43621</v>
      </c>
      <c r="J937" s="170">
        <f>J936+D937-E937</f>
        <v>8</v>
      </c>
      <c r="K937" s="175"/>
      <c r="L937" s="95"/>
    </row>
    <row r="938" spans="1:12" s="96" customFormat="1" ht="12.75" customHeight="1">
      <c r="A938" s="76">
        <v>43646</v>
      </c>
      <c r="B938" s="168">
        <v>3006</v>
      </c>
      <c r="C938" s="105">
        <v>379100</v>
      </c>
      <c r="D938" s="79"/>
      <c r="E938" s="79">
        <v>157.5</v>
      </c>
      <c r="F938" s="757" t="s">
        <v>1170</v>
      </c>
      <c r="G938" s="93">
        <v>501</v>
      </c>
      <c r="H938" s="75" t="s">
        <v>183</v>
      </c>
      <c r="I938" s="76">
        <v>43621</v>
      </c>
      <c r="J938" s="170">
        <f t="shared" ref="J938:J944" si="22">J937+D938-E938</f>
        <v>-149.5</v>
      </c>
      <c r="K938" s="175"/>
      <c r="L938" s="95"/>
    </row>
    <row r="939" spans="1:12" s="96" customFormat="1" ht="12.75" customHeight="1">
      <c r="A939" s="76">
        <v>43677</v>
      </c>
      <c r="B939" s="168">
        <v>192060</v>
      </c>
      <c r="C939" s="71">
        <v>379100</v>
      </c>
      <c r="D939" s="72">
        <v>6.5</v>
      </c>
      <c r="E939" s="72"/>
      <c r="F939" s="740" t="s">
        <v>1284</v>
      </c>
      <c r="G939" s="93">
        <v>321</v>
      </c>
      <c r="H939" s="75" t="s">
        <v>987</v>
      </c>
      <c r="I939" s="76">
        <v>43682</v>
      </c>
      <c r="J939" s="170">
        <f t="shared" si="22"/>
        <v>-143</v>
      </c>
      <c r="K939" s="175"/>
      <c r="L939" s="95"/>
    </row>
    <row r="940" spans="1:12" s="96" customFormat="1" ht="12.75" customHeight="1">
      <c r="A940" s="76">
        <v>43708</v>
      </c>
      <c r="B940" s="168">
        <v>192068</v>
      </c>
      <c r="C940" s="71">
        <v>379100</v>
      </c>
      <c r="D940" s="72">
        <v>6.5</v>
      </c>
      <c r="E940" s="72"/>
      <c r="F940" s="740" t="s">
        <v>1286</v>
      </c>
      <c r="G940" s="93">
        <v>321</v>
      </c>
      <c r="H940" s="75" t="s">
        <v>1003</v>
      </c>
      <c r="I940" s="76">
        <v>43713</v>
      </c>
      <c r="J940" s="170">
        <f t="shared" si="22"/>
        <v>-136.5</v>
      </c>
      <c r="K940" s="175"/>
      <c r="L940" s="95"/>
    </row>
    <row r="941" spans="1:12" s="96" customFormat="1" ht="12.75" customHeight="1">
      <c r="A941" s="76">
        <v>43738</v>
      </c>
      <c r="B941" s="168">
        <v>192081</v>
      </c>
      <c r="C941" s="71">
        <v>379100</v>
      </c>
      <c r="D941" s="72">
        <v>6.5</v>
      </c>
      <c r="E941" s="72"/>
      <c r="F941" s="740" t="s">
        <v>1288</v>
      </c>
      <c r="G941" s="93">
        <v>321</v>
      </c>
      <c r="H941" s="75" t="s">
        <v>1029</v>
      </c>
      <c r="I941" s="76">
        <v>43744</v>
      </c>
      <c r="J941" s="170">
        <f t="shared" si="22"/>
        <v>-130</v>
      </c>
      <c r="K941" s="175"/>
      <c r="L941" s="95"/>
    </row>
    <row r="942" spans="1:12" s="96" customFormat="1" ht="12.75" customHeight="1">
      <c r="A942" s="76">
        <v>43769</v>
      </c>
      <c r="B942" s="168">
        <v>192090</v>
      </c>
      <c r="C942" s="71">
        <v>379100</v>
      </c>
      <c r="D942" s="72">
        <v>6.5</v>
      </c>
      <c r="E942" s="72"/>
      <c r="F942" s="740" t="s">
        <v>1290</v>
      </c>
      <c r="G942" s="93">
        <v>321</v>
      </c>
      <c r="H942" s="75" t="s">
        <v>1041</v>
      </c>
      <c r="I942" s="76">
        <v>43774</v>
      </c>
      <c r="J942" s="170">
        <f t="shared" si="22"/>
        <v>-123.5</v>
      </c>
      <c r="K942" s="175"/>
      <c r="L942" s="95"/>
    </row>
    <row r="943" spans="1:12" s="96" customFormat="1" ht="12.75" customHeight="1">
      <c r="A943" s="76">
        <v>43799</v>
      </c>
      <c r="B943" s="168">
        <v>192097</v>
      </c>
      <c r="C943" s="71">
        <v>379100</v>
      </c>
      <c r="D943" s="72">
        <v>6.5</v>
      </c>
      <c r="E943" s="72"/>
      <c r="F943" s="740" t="s">
        <v>1292</v>
      </c>
      <c r="G943" s="93">
        <v>321</v>
      </c>
      <c r="H943" s="75" t="s">
        <v>1055</v>
      </c>
      <c r="I943" s="76">
        <v>43805</v>
      </c>
      <c r="J943" s="170">
        <f t="shared" si="22"/>
        <v>-117</v>
      </c>
      <c r="K943" s="175"/>
      <c r="L943" s="95"/>
    </row>
    <row r="944" spans="1:12" s="96" customFormat="1" ht="12.75" customHeight="1">
      <c r="A944" s="76">
        <v>43830</v>
      </c>
      <c r="B944" s="168">
        <v>192104</v>
      </c>
      <c r="C944" s="71">
        <v>379100</v>
      </c>
      <c r="D944" s="72">
        <v>6.5</v>
      </c>
      <c r="E944" s="72"/>
      <c r="F944" s="740" t="s">
        <v>1294</v>
      </c>
      <c r="G944" s="93">
        <v>321</v>
      </c>
      <c r="H944" s="75" t="s">
        <v>1068</v>
      </c>
      <c r="I944" s="76">
        <v>43836</v>
      </c>
      <c r="J944" s="170">
        <f t="shared" si="22"/>
        <v>-110.5</v>
      </c>
      <c r="K944" s="175"/>
      <c r="L944" s="95"/>
    </row>
    <row r="945" spans="1:12" s="5" customFormat="1" ht="12.75" customHeight="1">
      <c r="A945" s="181"/>
      <c r="B945" s="182" t="s">
        <v>385</v>
      </c>
      <c r="C945" s="199">
        <v>379100</v>
      </c>
      <c r="D945" s="177">
        <f>SUM(D936:D944)</f>
        <v>47</v>
      </c>
      <c r="E945" s="177">
        <f>SUM(E936:E944)</f>
        <v>157.5</v>
      </c>
      <c r="F945" s="770"/>
      <c r="G945" s="179"/>
      <c r="H945" s="180"/>
      <c r="I945" s="181"/>
      <c r="J945" s="174">
        <f>D945-E945</f>
        <v>-110.5</v>
      </c>
      <c r="K945" s="781">
        <v>379100</v>
      </c>
      <c r="L945" s="139">
        <v>-110.5</v>
      </c>
    </row>
    <row r="946" spans="1:12" s="5" customFormat="1" ht="12.75" customHeight="1">
      <c r="A946" s="181"/>
      <c r="B946" s="182"/>
      <c r="C946" s="199"/>
      <c r="D946" s="177"/>
      <c r="E946" s="177"/>
      <c r="F946" s="770"/>
      <c r="G946" s="179"/>
      <c r="H946" s="180"/>
      <c r="I946" s="181"/>
      <c r="J946" s="174"/>
      <c r="K946" s="781"/>
      <c r="L946" s="139"/>
    </row>
    <row r="947" spans="1:12" s="21" customFormat="1" ht="12.75" customHeight="1">
      <c r="A947" s="94">
        <v>379200</v>
      </c>
      <c r="B947" s="176" t="s">
        <v>1279</v>
      </c>
      <c r="C947" s="198"/>
      <c r="D947" s="174"/>
      <c r="E947" s="174"/>
      <c r="F947" s="771"/>
      <c r="G947" s="179"/>
      <c r="H947" s="196"/>
      <c r="I947" s="13"/>
      <c r="J947" s="174"/>
      <c r="K947" s="781"/>
      <c r="L947" s="139"/>
    </row>
    <row r="948" spans="1:12" s="96" customFormat="1" ht="12.75" customHeight="1">
      <c r="A948" s="76">
        <v>43646</v>
      </c>
      <c r="B948" s="168">
        <v>192050</v>
      </c>
      <c r="C948" s="71">
        <v>379200</v>
      </c>
      <c r="D948" s="72">
        <v>7.1</v>
      </c>
      <c r="E948" s="72"/>
      <c r="F948" s="740" t="s">
        <v>1283</v>
      </c>
      <c r="G948" s="93">
        <v>321</v>
      </c>
      <c r="H948" s="75" t="s">
        <v>966</v>
      </c>
      <c r="I948" s="76">
        <v>43652</v>
      </c>
      <c r="J948" s="170">
        <f>J947+D948-E948</f>
        <v>7.1</v>
      </c>
      <c r="K948" s="175"/>
      <c r="L948" s="95"/>
    </row>
    <row r="949" spans="1:12" s="96" customFormat="1" ht="12.75" customHeight="1">
      <c r="A949" s="76">
        <v>43646</v>
      </c>
      <c r="B949" s="91">
        <v>211006</v>
      </c>
      <c r="C949" s="71">
        <v>379200</v>
      </c>
      <c r="D949" s="72">
        <v>2.4</v>
      </c>
      <c r="E949" s="72"/>
      <c r="F949" s="740" t="s">
        <v>1201</v>
      </c>
      <c r="G949" s="169">
        <v>211</v>
      </c>
      <c r="H949" s="75" t="s">
        <v>192</v>
      </c>
      <c r="I949" s="67">
        <v>43621</v>
      </c>
      <c r="J949" s="170">
        <f>J948+D949-E949</f>
        <v>9.5</v>
      </c>
      <c r="K949" s="175"/>
      <c r="L949" s="95"/>
    </row>
    <row r="950" spans="1:12" s="96" customFormat="1" ht="12.75" customHeight="1">
      <c r="A950" s="76">
        <v>43646</v>
      </c>
      <c r="B950" s="168">
        <v>3006</v>
      </c>
      <c r="C950" s="105">
        <v>379200</v>
      </c>
      <c r="D950" s="79"/>
      <c r="E950" s="79">
        <v>172.8</v>
      </c>
      <c r="F950" s="757" t="s">
        <v>1171</v>
      </c>
      <c r="G950" s="93">
        <v>501</v>
      </c>
      <c r="H950" s="75" t="s">
        <v>183</v>
      </c>
      <c r="I950" s="76">
        <v>43621</v>
      </c>
      <c r="J950" s="170">
        <f t="shared" ref="J950:J956" si="23">J949+D950-E950</f>
        <v>-163.30000000000001</v>
      </c>
      <c r="K950" s="175"/>
      <c r="L950" s="95"/>
    </row>
    <row r="951" spans="1:12" s="96" customFormat="1" ht="12.75" customHeight="1">
      <c r="A951" s="76">
        <v>43677</v>
      </c>
      <c r="B951" s="168">
        <v>192060</v>
      </c>
      <c r="C951" s="71">
        <v>379200</v>
      </c>
      <c r="D951" s="72">
        <v>7.1</v>
      </c>
      <c r="E951" s="72"/>
      <c r="F951" s="740" t="s">
        <v>1285</v>
      </c>
      <c r="G951" s="93">
        <v>321</v>
      </c>
      <c r="H951" s="75" t="s">
        <v>987</v>
      </c>
      <c r="I951" s="76">
        <v>43682</v>
      </c>
      <c r="J951" s="170">
        <f t="shared" si="23"/>
        <v>-156.20000000000002</v>
      </c>
      <c r="K951" s="175"/>
      <c r="L951" s="95"/>
    </row>
    <row r="952" spans="1:12" s="96" customFormat="1" ht="12.75" customHeight="1">
      <c r="A952" s="76">
        <v>43708</v>
      </c>
      <c r="B952" s="168">
        <v>192068</v>
      </c>
      <c r="C952" s="71">
        <v>379200</v>
      </c>
      <c r="D952" s="72">
        <v>7.1</v>
      </c>
      <c r="E952" s="72"/>
      <c r="F952" s="740" t="s">
        <v>1287</v>
      </c>
      <c r="G952" s="93">
        <v>321</v>
      </c>
      <c r="H952" s="75" t="s">
        <v>1003</v>
      </c>
      <c r="I952" s="76">
        <v>43713</v>
      </c>
      <c r="J952" s="170">
        <f t="shared" si="23"/>
        <v>-149.10000000000002</v>
      </c>
      <c r="K952" s="175"/>
      <c r="L952" s="95"/>
    </row>
    <row r="953" spans="1:12" s="96" customFormat="1" ht="12.75" customHeight="1">
      <c r="A953" s="76">
        <v>43738</v>
      </c>
      <c r="B953" s="168">
        <v>192081</v>
      </c>
      <c r="C953" s="71">
        <v>379200</v>
      </c>
      <c r="D953" s="72">
        <v>7.1</v>
      </c>
      <c r="E953" s="72"/>
      <c r="F953" s="740" t="s">
        <v>1289</v>
      </c>
      <c r="G953" s="93">
        <v>321</v>
      </c>
      <c r="H953" s="75" t="s">
        <v>1029</v>
      </c>
      <c r="I953" s="76">
        <v>43744</v>
      </c>
      <c r="J953" s="170">
        <f t="shared" si="23"/>
        <v>-142.00000000000003</v>
      </c>
      <c r="K953" s="175"/>
      <c r="L953" s="95"/>
    </row>
    <row r="954" spans="1:12" s="96" customFormat="1" ht="12.75" customHeight="1">
      <c r="A954" s="76">
        <v>43769</v>
      </c>
      <c r="B954" s="168">
        <v>192090</v>
      </c>
      <c r="C954" s="71">
        <v>379200</v>
      </c>
      <c r="D954" s="72">
        <v>7.1</v>
      </c>
      <c r="E954" s="72"/>
      <c r="F954" s="740" t="s">
        <v>1291</v>
      </c>
      <c r="G954" s="93">
        <v>321</v>
      </c>
      <c r="H954" s="75" t="s">
        <v>1041</v>
      </c>
      <c r="I954" s="76">
        <v>43774</v>
      </c>
      <c r="J954" s="170">
        <f t="shared" si="23"/>
        <v>-134.90000000000003</v>
      </c>
      <c r="K954" s="175"/>
      <c r="L954" s="95"/>
    </row>
    <row r="955" spans="1:12" s="96" customFormat="1" ht="12.75" customHeight="1">
      <c r="A955" s="76">
        <v>43799</v>
      </c>
      <c r="B955" s="168">
        <v>192097</v>
      </c>
      <c r="C955" s="71">
        <v>379200</v>
      </c>
      <c r="D955" s="72">
        <v>7.1</v>
      </c>
      <c r="E955" s="72"/>
      <c r="F955" s="740" t="s">
        <v>1293</v>
      </c>
      <c r="G955" s="93">
        <v>321</v>
      </c>
      <c r="H955" s="75" t="s">
        <v>1055</v>
      </c>
      <c r="I955" s="76">
        <v>43805</v>
      </c>
      <c r="J955" s="170">
        <f t="shared" si="23"/>
        <v>-127.80000000000004</v>
      </c>
      <c r="K955" s="175"/>
      <c r="L955" s="95"/>
    </row>
    <row r="956" spans="1:12" s="96" customFormat="1" ht="12.75" customHeight="1">
      <c r="A956" s="76">
        <v>43830</v>
      </c>
      <c r="B956" s="168">
        <v>192104</v>
      </c>
      <c r="C956" s="71">
        <v>379200</v>
      </c>
      <c r="D956" s="72">
        <v>7.1</v>
      </c>
      <c r="E956" s="72"/>
      <c r="F956" s="740" t="s">
        <v>1295</v>
      </c>
      <c r="G956" s="93">
        <v>321</v>
      </c>
      <c r="H956" s="75" t="s">
        <v>1068</v>
      </c>
      <c r="I956" s="76">
        <v>43836</v>
      </c>
      <c r="J956" s="170">
        <f t="shared" si="23"/>
        <v>-120.70000000000005</v>
      </c>
      <c r="K956" s="175"/>
      <c r="L956" s="95"/>
    </row>
    <row r="957" spans="1:12" s="5" customFormat="1" ht="12.75" customHeight="1">
      <c r="A957" s="181"/>
      <c r="B957" s="182" t="s">
        <v>385</v>
      </c>
      <c r="C957" s="199">
        <v>379200</v>
      </c>
      <c r="D957" s="177">
        <f>SUM(D948:D956)</f>
        <v>52.100000000000009</v>
      </c>
      <c r="E957" s="177">
        <f>SUM(E948:E956)</f>
        <v>172.8</v>
      </c>
      <c r="F957" s="770"/>
      <c r="G957" s="179"/>
      <c r="H957" s="180"/>
      <c r="I957" s="181"/>
      <c r="J957" s="174">
        <f>D957-E957</f>
        <v>-120.7</v>
      </c>
      <c r="K957" s="781">
        <v>379200</v>
      </c>
      <c r="L957" s="139">
        <v>-120.7</v>
      </c>
    </row>
    <row r="958" spans="1:12" s="5" customFormat="1" ht="12.75" customHeight="1">
      <c r="A958" s="181"/>
      <c r="B958" s="182"/>
      <c r="C958" s="199"/>
      <c r="D958" s="177"/>
      <c r="E958" s="177"/>
      <c r="F958" s="764"/>
      <c r="G958" s="179"/>
      <c r="H958" s="180"/>
      <c r="I958" s="181"/>
      <c r="J958" s="174"/>
      <c r="K958" s="781"/>
      <c r="L958" s="139"/>
    </row>
    <row r="959" spans="1:12" s="21" customFormat="1" ht="12.75" customHeight="1">
      <c r="A959" s="94">
        <v>381000</v>
      </c>
      <c r="B959" s="176" t="s">
        <v>386</v>
      </c>
      <c r="C959" s="198"/>
      <c r="D959" s="174"/>
      <c r="E959" s="174"/>
      <c r="F959" s="767"/>
      <c r="G959" s="179"/>
      <c r="H959" s="196"/>
      <c r="I959" s="13"/>
      <c r="J959" s="174"/>
      <c r="K959" s="781"/>
      <c r="L959" s="139"/>
    </row>
    <row r="960" spans="1:12" s="96" customFormat="1" ht="12.75" customHeight="1">
      <c r="A960" s="67">
        <v>43466</v>
      </c>
      <c r="B960" s="91">
        <v>999999</v>
      </c>
      <c r="C960" s="71">
        <v>381000</v>
      </c>
      <c r="D960" s="72">
        <v>27.16</v>
      </c>
      <c r="E960" s="72"/>
      <c r="F960" s="740" t="s">
        <v>95</v>
      </c>
      <c r="G960" s="74" t="s">
        <v>13</v>
      </c>
      <c r="H960" s="75" t="s">
        <v>94</v>
      </c>
      <c r="I960" s="76">
        <v>43180</v>
      </c>
      <c r="J960" s="170">
        <f>J959+D960-E960</f>
        <v>27.16</v>
      </c>
      <c r="K960" s="175"/>
      <c r="L960" s="95"/>
    </row>
    <row r="961" spans="1:12" s="96" customFormat="1" ht="12.75" customHeight="1">
      <c r="A961" s="67">
        <v>43466</v>
      </c>
      <c r="B961" s="91">
        <v>999999</v>
      </c>
      <c r="C961" s="71">
        <v>381000</v>
      </c>
      <c r="D961" s="72">
        <v>77.83</v>
      </c>
      <c r="E961" s="72"/>
      <c r="F961" s="740" t="s">
        <v>223</v>
      </c>
      <c r="G961" s="74" t="s">
        <v>13</v>
      </c>
      <c r="H961" s="75" t="s">
        <v>222</v>
      </c>
      <c r="I961" s="76">
        <v>43347</v>
      </c>
      <c r="J961" s="170">
        <f>J960+D961-E961</f>
        <v>104.99</v>
      </c>
      <c r="K961" s="175"/>
      <c r="L961" s="95"/>
    </row>
    <row r="962" spans="1:12" s="96" customFormat="1" ht="12.75" customHeight="1">
      <c r="A962" s="67">
        <v>43466</v>
      </c>
      <c r="B962" s="91">
        <v>999999</v>
      </c>
      <c r="C962" s="71">
        <v>381000</v>
      </c>
      <c r="D962" s="72">
        <v>59.59</v>
      </c>
      <c r="E962" s="72"/>
      <c r="F962" s="740" t="s">
        <v>256</v>
      </c>
      <c r="G962" s="74" t="s">
        <v>13</v>
      </c>
      <c r="H962" s="75" t="s">
        <v>255</v>
      </c>
      <c r="I962" s="76">
        <v>43355</v>
      </c>
      <c r="J962" s="170">
        <f t="shared" ref="J962:J996" si="24">J961+D962-E962</f>
        <v>164.57999999999998</v>
      </c>
      <c r="K962" s="175"/>
      <c r="L962" s="95"/>
    </row>
    <row r="963" spans="1:12" s="96" customFormat="1" ht="12.75" customHeight="1">
      <c r="A963" s="67">
        <v>43466</v>
      </c>
      <c r="B963" s="91">
        <v>999999</v>
      </c>
      <c r="C963" s="71">
        <v>381000</v>
      </c>
      <c r="D963" s="72">
        <v>235.18</v>
      </c>
      <c r="E963" s="72"/>
      <c r="F963" s="739" t="s">
        <v>319</v>
      </c>
      <c r="G963" s="74" t="s">
        <v>13</v>
      </c>
      <c r="H963" s="75" t="s">
        <v>531</v>
      </c>
      <c r="I963" s="76">
        <v>43434</v>
      </c>
      <c r="J963" s="170">
        <f t="shared" si="24"/>
        <v>399.76</v>
      </c>
      <c r="K963" s="175"/>
      <c r="L963" s="95"/>
    </row>
    <row r="964" spans="1:12" s="96" customFormat="1" ht="12.75" customHeight="1">
      <c r="A964" s="67">
        <v>43466</v>
      </c>
      <c r="B964" s="91">
        <v>999999</v>
      </c>
      <c r="C964" s="71">
        <v>381000</v>
      </c>
      <c r="D964" s="72">
        <v>58.8</v>
      </c>
      <c r="E964" s="72"/>
      <c r="F964" s="739" t="s">
        <v>320</v>
      </c>
      <c r="G964" s="74" t="s">
        <v>13</v>
      </c>
      <c r="H964" s="75" t="s">
        <v>531</v>
      </c>
      <c r="I964" s="76">
        <v>43434</v>
      </c>
      <c r="J964" s="170">
        <f t="shared" si="24"/>
        <v>458.56</v>
      </c>
      <c r="K964" s="175"/>
      <c r="L964" s="95"/>
    </row>
    <row r="965" spans="1:12" s="96" customFormat="1" ht="12.75" customHeight="1">
      <c r="A965" s="67">
        <v>43466</v>
      </c>
      <c r="B965" s="91">
        <v>999999</v>
      </c>
      <c r="C965" s="71">
        <v>381000</v>
      </c>
      <c r="D965" s="72">
        <v>67.11</v>
      </c>
      <c r="E965" s="72"/>
      <c r="F965" s="739" t="s">
        <v>321</v>
      </c>
      <c r="G965" s="74" t="s">
        <v>13</v>
      </c>
      <c r="H965" s="75" t="s">
        <v>531</v>
      </c>
      <c r="I965" s="76">
        <v>43434</v>
      </c>
      <c r="J965" s="170">
        <f t="shared" si="24"/>
        <v>525.66999999999996</v>
      </c>
      <c r="K965" s="175"/>
      <c r="L965" s="95"/>
    </row>
    <row r="966" spans="1:12" s="96" customFormat="1" ht="12.75" customHeight="1">
      <c r="A966" s="67">
        <v>43466</v>
      </c>
      <c r="B966" s="91">
        <v>999999</v>
      </c>
      <c r="C966" s="71">
        <v>381000</v>
      </c>
      <c r="D966" s="72">
        <v>16.78</v>
      </c>
      <c r="E966" s="72"/>
      <c r="F966" s="739" t="s">
        <v>322</v>
      </c>
      <c r="G966" s="74" t="s">
        <v>13</v>
      </c>
      <c r="H966" s="75" t="s">
        <v>531</v>
      </c>
      <c r="I966" s="76">
        <v>43434</v>
      </c>
      <c r="J966" s="170">
        <f t="shared" si="24"/>
        <v>542.44999999999993</v>
      </c>
      <c r="K966" s="175"/>
      <c r="L966" s="95"/>
    </row>
    <row r="967" spans="1:12" s="96" customFormat="1" ht="12.75" customHeight="1">
      <c r="A967" s="67">
        <v>43466</v>
      </c>
      <c r="B967" s="91">
        <v>999999</v>
      </c>
      <c r="C967" s="71">
        <v>381000</v>
      </c>
      <c r="D967" s="72">
        <v>42.51</v>
      </c>
      <c r="E967" s="72"/>
      <c r="F967" s="739" t="s">
        <v>364</v>
      </c>
      <c r="G967" s="74" t="s">
        <v>13</v>
      </c>
      <c r="H967" s="75" t="s">
        <v>387</v>
      </c>
      <c r="I967" s="76">
        <v>43448</v>
      </c>
      <c r="J967" s="170">
        <f t="shared" si="24"/>
        <v>584.95999999999992</v>
      </c>
      <c r="K967" s="175"/>
      <c r="L967" s="95"/>
    </row>
    <row r="968" spans="1:12" s="96" customFormat="1" ht="12.75" customHeight="1">
      <c r="A968" s="67">
        <v>43466</v>
      </c>
      <c r="B968" s="91">
        <v>999999</v>
      </c>
      <c r="C968" s="71">
        <v>381000</v>
      </c>
      <c r="D968" s="72">
        <v>10.63</v>
      </c>
      <c r="E968" s="72"/>
      <c r="F968" s="739" t="s">
        <v>365</v>
      </c>
      <c r="G968" s="74" t="s">
        <v>13</v>
      </c>
      <c r="H968" s="75" t="s">
        <v>387</v>
      </c>
      <c r="I968" s="76">
        <v>43448</v>
      </c>
      <c r="J968" s="170">
        <f t="shared" si="24"/>
        <v>595.58999999999992</v>
      </c>
      <c r="K968" s="175"/>
      <c r="L968" s="95"/>
    </row>
    <row r="969" spans="1:12" s="96" customFormat="1" ht="12.75" customHeight="1">
      <c r="A969" s="67">
        <v>43466</v>
      </c>
      <c r="B969" s="91">
        <v>999999</v>
      </c>
      <c r="C969" s="71">
        <v>381000</v>
      </c>
      <c r="D969" s="72">
        <v>198.94</v>
      </c>
      <c r="E969" s="72"/>
      <c r="F969" s="739" t="s">
        <v>366</v>
      </c>
      <c r="G969" s="74" t="s">
        <v>13</v>
      </c>
      <c r="H969" s="75" t="s">
        <v>387</v>
      </c>
      <c r="I969" s="76">
        <v>43448</v>
      </c>
      <c r="J969" s="170">
        <f t="shared" si="24"/>
        <v>794.53</v>
      </c>
      <c r="K969" s="175"/>
      <c r="L969" s="95"/>
    </row>
    <row r="970" spans="1:12" s="96" customFormat="1" ht="12.75" customHeight="1">
      <c r="A970" s="67">
        <v>43466</v>
      </c>
      <c r="B970" s="91">
        <v>999999</v>
      </c>
      <c r="C970" s="71">
        <v>381000</v>
      </c>
      <c r="D970" s="72">
        <v>49.73</v>
      </c>
      <c r="E970" s="72"/>
      <c r="F970" s="739" t="s">
        <v>367</v>
      </c>
      <c r="G970" s="74" t="s">
        <v>13</v>
      </c>
      <c r="H970" s="75" t="s">
        <v>387</v>
      </c>
      <c r="I970" s="76">
        <v>43448</v>
      </c>
      <c r="J970" s="170">
        <f t="shared" si="24"/>
        <v>844.26</v>
      </c>
      <c r="K970" s="175"/>
      <c r="L970" s="95"/>
    </row>
    <row r="971" spans="1:12" s="96" customFormat="1" ht="12.75" customHeight="1">
      <c r="A971" s="76">
        <v>43496</v>
      </c>
      <c r="B971" s="168">
        <v>3001</v>
      </c>
      <c r="C971" s="71">
        <v>381000</v>
      </c>
      <c r="D971" s="72"/>
      <c r="E971" s="72">
        <v>27.16</v>
      </c>
      <c r="F971" s="740" t="s">
        <v>95</v>
      </c>
      <c r="G971" s="93">
        <v>518</v>
      </c>
      <c r="H971" s="75" t="s">
        <v>94</v>
      </c>
      <c r="I971" s="76">
        <v>43180</v>
      </c>
      <c r="J971" s="170">
        <f t="shared" si="24"/>
        <v>817.1</v>
      </c>
      <c r="K971" s="175"/>
      <c r="L971" s="95"/>
    </row>
    <row r="972" spans="1:12" s="96" customFormat="1" ht="12.75" customHeight="1">
      <c r="A972" s="76">
        <v>43496</v>
      </c>
      <c r="B972" s="168">
        <v>3001</v>
      </c>
      <c r="C972" s="71">
        <v>381000</v>
      </c>
      <c r="D972" s="72"/>
      <c r="E972" s="72">
        <v>77.83</v>
      </c>
      <c r="F972" s="740" t="s">
        <v>223</v>
      </c>
      <c r="G972" s="93">
        <v>518</v>
      </c>
      <c r="H972" s="75" t="s">
        <v>222</v>
      </c>
      <c r="I972" s="76">
        <v>43347</v>
      </c>
      <c r="J972" s="170">
        <f t="shared" si="24"/>
        <v>739.27</v>
      </c>
      <c r="K972" s="175"/>
      <c r="L972" s="95"/>
    </row>
    <row r="973" spans="1:12" s="96" customFormat="1" ht="12.75" customHeight="1">
      <c r="A973" s="76">
        <v>43496</v>
      </c>
      <c r="B973" s="168">
        <v>3001</v>
      </c>
      <c r="C973" s="71">
        <v>381000</v>
      </c>
      <c r="D973" s="72"/>
      <c r="E973" s="72">
        <v>59.59</v>
      </c>
      <c r="F973" s="740" t="s">
        <v>256</v>
      </c>
      <c r="G973" s="93">
        <v>518</v>
      </c>
      <c r="H973" s="75" t="s">
        <v>255</v>
      </c>
      <c r="I973" s="76">
        <v>43355</v>
      </c>
      <c r="J973" s="170">
        <f t="shared" si="24"/>
        <v>679.68</v>
      </c>
      <c r="K973" s="175"/>
      <c r="L973" s="95"/>
    </row>
    <row r="974" spans="1:12" s="59" customFormat="1" ht="12.75" customHeight="1">
      <c r="A974" s="76">
        <v>43496</v>
      </c>
      <c r="B974" s="168">
        <v>3001</v>
      </c>
      <c r="C974" s="71">
        <v>381000</v>
      </c>
      <c r="D974" s="72"/>
      <c r="E974" s="72">
        <v>67.11</v>
      </c>
      <c r="F974" s="739" t="s">
        <v>321</v>
      </c>
      <c r="G974" s="93">
        <v>548</v>
      </c>
      <c r="H974" s="75" t="s">
        <v>531</v>
      </c>
      <c r="I974" s="76">
        <v>43466</v>
      </c>
      <c r="J974" s="170">
        <f t="shared" si="24"/>
        <v>612.56999999999994</v>
      </c>
      <c r="K974" s="195"/>
      <c r="L974" s="195"/>
    </row>
    <row r="975" spans="1:12" s="59" customFormat="1" ht="12.75" customHeight="1">
      <c r="A975" s="76">
        <v>43496</v>
      </c>
      <c r="B975" s="168">
        <v>3001</v>
      </c>
      <c r="C975" s="71">
        <v>381000</v>
      </c>
      <c r="D975" s="72"/>
      <c r="E975" s="72">
        <v>16.78</v>
      </c>
      <c r="F975" s="739" t="s">
        <v>322</v>
      </c>
      <c r="G975" s="93">
        <v>548</v>
      </c>
      <c r="H975" s="75" t="s">
        <v>531</v>
      </c>
      <c r="I975" s="76">
        <v>43466</v>
      </c>
      <c r="J975" s="170">
        <f t="shared" si="24"/>
        <v>595.79</v>
      </c>
      <c r="K975" s="195"/>
      <c r="L975" s="195"/>
    </row>
    <row r="976" spans="1:12" s="96" customFormat="1" ht="12.75" customHeight="1">
      <c r="A976" s="76">
        <v>43496</v>
      </c>
      <c r="B976" s="168">
        <v>3001</v>
      </c>
      <c r="C976" s="71">
        <v>381000</v>
      </c>
      <c r="D976" s="72"/>
      <c r="E976" s="72">
        <v>235.18</v>
      </c>
      <c r="F976" s="739" t="s">
        <v>319</v>
      </c>
      <c r="G976" s="93">
        <v>548</v>
      </c>
      <c r="H976" s="75" t="s">
        <v>531</v>
      </c>
      <c r="I976" s="76">
        <v>43466</v>
      </c>
      <c r="J976" s="170">
        <f t="shared" si="24"/>
        <v>360.60999999999996</v>
      </c>
      <c r="K976" s="175"/>
      <c r="L976" s="95"/>
    </row>
    <row r="977" spans="1:12" s="96" customFormat="1" ht="12.75" customHeight="1">
      <c r="A977" s="76">
        <v>43496</v>
      </c>
      <c r="B977" s="168">
        <v>3001</v>
      </c>
      <c r="C977" s="71">
        <v>381000</v>
      </c>
      <c r="D977" s="72"/>
      <c r="E977" s="72">
        <v>58.8</v>
      </c>
      <c r="F977" s="739" t="s">
        <v>320</v>
      </c>
      <c r="G977" s="93">
        <v>548</v>
      </c>
      <c r="H977" s="75" t="s">
        <v>531</v>
      </c>
      <c r="I977" s="76">
        <v>43466</v>
      </c>
      <c r="J977" s="170">
        <f t="shared" si="24"/>
        <v>301.80999999999995</v>
      </c>
      <c r="K977" s="175"/>
      <c r="L977" s="95"/>
    </row>
    <row r="978" spans="1:12" s="96" customFormat="1" ht="12.75" customHeight="1">
      <c r="A978" s="76">
        <v>43496</v>
      </c>
      <c r="B978" s="168">
        <v>3001</v>
      </c>
      <c r="C978" s="71">
        <v>381000</v>
      </c>
      <c r="D978" s="72"/>
      <c r="E978" s="72">
        <v>42.51</v>
      </c>
      <c r="F978" s="739" t="s">
        <v>364</v>
      </c>
      <c r="G978" s="93">
        <v>548</v>
      </c>
      <c r="H978" s="75" t="s">
        <v>387</v>
      </c>
      <c r="I978" s="76">
        <v>43466</v>
      </c>
      <c r="J978" s="170">
        <f t="shared" si="24"/>
        <v>259.29999999999995</v>
      </c>
      <c r="K978" s="175"/>
      <c r="L978" s="95"/>
    </row>
    <row r="979" spans="1:12" s="96" customFormat="1" ht="12.75" customHeight="1">
      <c r="A979" s="76">
        <v>43496</v>
      </c>
      <c r="B979" s="168">
        <v>3001</v>
      </c>
      <c r="C979" s="71">
        <v>381000</v>
      </c>
      <c r="D979" s="72"/>
      <c r="E979" s="72">
        <v>10.63</v>
      </c>
      <c r="F979" s="739" t="s">
        <v>365</v>
      </c>
      <c r="G979" s="93">
        <v>548</v>
      </c>
      <c r="H979" s="75" t="s">
        <v>387</v>
      </c>
      <c r="I979" s="76">
        <v>43466</v>
      </c>
      <c r="J979" s="170">
        <f t="shared" si="24"/>
        <v>248.66999999999996</v>
      </c>
      <c r="K979" s="175"/>
      <c r="L979" s="95"/>
    </row>
    <row r="980" spans="1:12" s="96" customFormat="1" ht="12.75" customHeight="1">
      <c r="A980" s="76">
        <v>43496</v>
      </c>
      <c r="B980" s="168">
        <v>3001</v>
      </c>
      <c r="C980" s="71">
        <v>381000</v>
      </c>
      <c r="D980" s="72"/>
      <c r="E980" s="72">
        <v>198.94</v>
      </c>
      <c r="F980" s="739" t="s">
        <v>366</v>
      </c>
      <c r="G980" s="93">
        <v>548</v>
      </c>
      <c r="H980" s="75" t="s">
        <v>387</v>
      </c>
      <c r="I980" s="76">
        <v>43466</v>
      </c>
      <c r="J980" s="170">
        <f t="shared" si="24"/>
        <v>49.729999999999961</v>
      </c>
      <c r="K980" s="175"/>
      <c r="L980" s="95"/>
    </row>
    <row r="981" spans="1:12" s="96" customFormat="1" ht="12.75" customHeight="1">
      <c r="A981" s="76">
        <v>43496</v>
      </c>
      <c r="B981" s="168">
        <v>3001</v>
      </c>
      <c r="C981" s="71">
        <v>381000</v>
      </c>
      <c r="D981" s="72"/>
      <c r="E981" s="72">
        <v>49.73</v>
      </c>
      <c r="F981" s="739" t="s">
        <v>367</v>
      </c>
      <c r="G981" s="93">
        <v>548</v>
      </c>
      <c r="H981" s="75" t="s">
        <v>387</v>
      </c>
      <c r="I981" s="76">
        <v>43466</v>
      </c>
      <c r="J981" s="170">
        <f t="shared" si="24"/>
        <v>0</v>
      </c>
      <c r="K981" s="175"/>
      <c r="L981" s="95"/>
    </row>
    <row r="982" spans="1:12" s="96" customFormat="1" ht="12.75" customHeight="1">
      <c r="A982" s="76">
        <v>43555</v>
      </c>
      <c r="B982" s="168">
        <v>192023</v>
      </c>
      <c r="C982" s="71">
        <v>381000</v>
      </c>
      <c r="D982" s="72">
        <v>27.54</v>
      </c>
      <c r="E982" s="72"/>
      <c r="F982" s="740" t="s">
        <v>914</v>
      </c>
      <c r="G982" s="93">
        <v>321</v>
      </c>
      <c r="H982" s="75" t="s">
        <v>915</v>
      </c>
      <c r="I982" s="76">
        <v>43544</v>
      </c>
      <c r="J982" s="170">
        <f t="shared" si="24"/>
        <v>27.54</v>
      </c>
      <c r="K982" s="175"/>
      <c r="L982" s="95"/>
    </row>
    <row r="983" spans="1:12" s="96" customFormat="1" ht="12.75" customHeight="1">
      <c r="A983" s="76">
        <v>43708</v>
      </c>
      <c r="B983" s="168">
        <v>192072</v>
      </c>
      <c r="C983" s="71">
        <v>381000</v>
      </c>
      <c r="D983" s="72">
        <v>229.18</v>
      </c>
      <c r="E983" s="72"/>
      <c r="F983" s="740" t="s">
        <v>995</v>
      </c>
      <c r="G983" s="93">
        <v>321</v>
      </c>
      <c r="H983" s="75" t="s">
        <v>1008</v>
      </c>
      <c r="I983" s="76">
        <v>43722</v>
      </c>
      <c r="J983" s="170">
        <f t="shared" si="24"/>
        <v>256.72000000000003</v>
      </c>
      <c r="K983" s="175"/>
      <c r="L983" s="95"/>
    </row>
    <row r="984" spans="1:12" s="96" customFormat="1" ht="12.75" customHeight="1">
      <c r="A984" s="76">
        <v>43738</v>
      </c>
      <c r="B984" s="168">
        <v>192075</v>
      </c>
      <c r="C984" s="71">
        <v>381000</v>
      </c>
      <c r="D984" s="72">
        <v>49.41</v>
      </c>
      <c r="E984" s="72"/>
      <c r="F984" s="740" t="s">
        <v>1017</v>
      </c>
      <c r="G984" s="93">
        <v>321</v>
      </c>
      <c r="H984" s="75" t="s">
        <v>1020</v>
      </c>
      <c r="I984" s="76">
        <v>43718</v>
      </c>
      <c r="J984" s="170">
        <f t="shared" si="24"/>
        <v>306.13</v>
      </c>
      <c r="K984" s="175"/>
      <c r="L984" s="95"/>
    </row>
    <row r="985" spans="1:12" s="96" customFormat="1" ht="12.75" customHeight="1">
      <c r="A985" s="76">
        <v>43738</v>
      </c>
      <c r="B985" s="168">
        <v>192075</v>
      </c>
      <c r="C985" s="71">
        <v>381000</v>
      </c>
      <c r="D985" s="72">
        <v>10.3</v>
      </c>
      <c r="E985" s="72"/>
      <c r="F985" s="740" t="s">
        <v>1019</v>
      </c>
      <c r="G985" s="93">
        <v>321</v>
      </c>
      <c r="H985" s="75" t="s">
        <v>1020</v>
      </c>
      <c r="I985" s="76">
        <v>43718</v>
      </c>
      <c r="J985" s="170">
        <f t="shared" si="24"/>
        <v>316.43</v>
      </c>
      <c r="K985" s="175"/>
      <c r="L985" s="95"/>
    </row>
    <row r="986" spans="1:12" s="96" customFormat="1" ht="12.75" customHeight="1">
      <c r="A986" s="76">
        <v>43769</v>
      </c>
      <c r="B986" s="168">
        <v>192091</v>
      </c>
      <c r="C986" s="71">
        <v>381000</v>
      </c>
      <c r="D986" s="72">
        <v>34.24</v>
      </c>
      <c r="E986" s="72"/>
      <c r="F986" s="740" t="s">
        <v>1043</v>
      </c>
      <c r="G986" s="169">
        <v>314</v>
      </c>
      <c r="H986" s="75" t="s">
        <v>1046</v>
      </c>
      <c r="I986" s="76">
        <v>43759</v>
      </c>
      <c r="J986" s="170">
        <f t="shared" si="24"/>
        <v>350.67</v>
      </c>
      <c r="K986" s="175"/>
      <c r="L986" s="95"/>
    </row>
    <row r="987" spans="1:12" s="96" customFormat="1" ht="12.75" customHeight="1">
      <c r="A987" s="76">
        <v>43799</v>
      </c>
      <c r="B987" s="168">
        <v>3011</v>
      </c>
      <c r="C987" s="71">
        <v>381000</v>
      </c>
      <c r="D987" s="72">
        <v>217.93</v>
      </c>
      <c r="E987" s="72"/>
      <c r="F987" s="739" t="s">
        <v>673</v>
      </c>
      <c r="G987" s="169">
        <v>379</v>
      </c>
      <c r="H987" s="75" t="s">
        <v>303</v>
      </c>
      <c r="I987" s="76">
        <v>43799</v>
      </c>
      <c r="J987" s="170">
        <f t="shared" si="24"/>
        <v>568.6</v>
      </c>
      <c r="K987" s="175"/>
      <c r="L987" s="95"/>
    </row>
    <row r="988" spans="1:12" s="96" customFormat="1" ht="12.75" customHeight="1">
      <c r="A988" s="76">
        <v>43799</v>
      </c>
      <c r="B988" s="168">
        <v>3011</v>
      </c>
      <c r="C988" s="71">
        <v>381000</v>
      </c>
      <c r="D988" s="72">
        <v>54.48</v>
      </c>
      <c r="E988" s="72"/>
      <c r="F988" s="739" t="s">
        <v>674</v>
      </c>
      <c r="G988" s="169">
        <v>379</v>
      </c>
      <c r="H988" s="75" t="s">
        <v>303</v>
      </c>
      <c r="I988" s="76">
        <v>43799</v>
      </c>
      <c r="J988" s="170">
        <f t="shared" si="24"/>
        <v>623.08000000000004</v>
      </c>
      <c r="K988" s="175"/>
      <c r="L988" s="95"/>
    </row>
    <row r="989" spans="1:12" s="96" customFormat="1" ht="12.75" customHeight="1">
      <c r="A989" s="76">
        <v>43799</v>
      </c>
      <c r="B989" s="168">
        <v>3011</v>
      </c>
      <c r="C989" s="71">
        <v>381000</v>
      </c>
      <c r="D989" s="72">
        <v>17.43</v>
      </c>
      <c r="E989" s="72"/>
      <c r="F989" s="739" t="s">
        <v>675</v>
      </c>
      <c r="G989" s="169">
        <v>379</v>
      </c>
      <c r="H989" s="75" t="s">
        <v>303</v>
      </c>
      <c r="I989" s="76">
        <v>43799</v>
      </c>
      <c r="J989" s="170">
        <f t="shared" si="24"/>
        <v>640.51</v>
      </c>
      <c r="K989" s="175"/>
      <c r="L989" s="95"/>
    </row>
    <row r="990" spans="1:12" s="96" customFormat="1" ht="12.75" customHeight="1">
      <c r="A990" s="76">
        <v>43799</v>
      </c>
      <c r="B990" s="168">
        <v>3011</v>
      </c>
      <c r="C990" s="71">
        <v>381000</v>
      </c>
      <c r="D990" s="72">
        <v>4.3600000000000003</v>
      </c>
      <c r="E990" s="72"/>
      <c r="F990" s="739" t="s">
        <v>676</v>
      </c>
      <c r="G990" s="169">
        <v>379</v>
      </c>
      <c r="H990" s="75" t="s">
        <v>303</v>
      </c>
      <c r="I990" s="76">
        <v>43799</v>
      </c>
      <c r="J990" s="170">
        <f t="shared" si="24"/>
        <v>644.87</v>
      </c>
      <c r="K990" s="175"/>
      <c r="L990" s="95"/>
    </row>
    <row r="991" spans="1:12" s="96" customFormat="1" ht="12.75" customHeight="1">
      <c r="A991" s="76">
        <v>43799</v>
      </c>
      <c r="B991" s="168">
        <v>3011</v>
      </c>
      <c r="C991" s="71">
        <v>381000</v>
      </c>
      <c r="D991" s="72">
        <v>71.900000000000006</v>
      </c>
      <c r="E991" s="72"/>
      <c r="F991" s="739" t="s">
        <v>748</v>
      </c>
      <c r="G991" s="169">
        <v>379</v>
      </c>
      <c r="H991" s="75" t="s">
        <v>303</v>
      </c>
      <c r="I991" s="76">
        <v>43787</v>
      </c>
      <c r="J991" s="170">
        <f t="shared" si="24"/>
        <v>716.77</v>
      </c>
      <c r="K991" s="175"/>
      <c r="L991" s="95"/>
    </row>
    <row r="992" spans="1:12" s="96" customFormat="1" ht="12.75" customHeight="1">
      <c r="A992" s="76">
        <v>43799</v>
      </c>
      <c r="B992" s="168">
        <v>3011</v>
      </c>
      <c r="C992" s="71">
        <v>381000</v>
      </c>
      <c r="D992" s="72">
        <v>17.97</v>
      </c>
      <c r="E992" s="72"/>
      <c r="F992" s="739" t="s">
        <v>749</v>
      </c>
      <c r="G992" s="169">
        <v>379</v>
      </c>
      <c r="H992" s="75" t="s">
        <v>303</v>
      </c>
      <c r="I992" s="76">
        <v>43787</v>
      </c>
      <c r="J992" s="170">
        <f t="shared" si="24"/>
        <v>734.74</v>
      </c>
      <c r="K992" s="175"/>
      <c r="L992" s="95"/>
    </row>
    <row r="993" spans="1:12" s="96" customFormat="1" ht="12.75" customHeight="1">
      <c r="A993" s="76">
        <v>43830</v>
      </c>
      <c r="B993" s="168">
        <v>3012</v>
      </c>
      <c r="C993" s="71">
        <v>381000</v>
      </c>
      <c r="D993" s="72">
        <v>184.31</v>
      </c>
      <c r="E993" s="72"/>
      <c r="F993" s="739" t="s">
        <v>685</v>
      </c>
      <c r="G993" s="169">
        <v>379</v>
      </c>
      <c r="H993" s="75" t="s">
        <v>340</v>
      </c>
      <c r="I993" s="76">
        <v>43813</v>
      </c>
      <c r="J993" s="170">
        <f t="shared" si="24"/>
        <v>919.05</v>
      </c>
      <c r="K993" s="175"/>
      <c r="L993" s="95"/>
    </row>
    <row r="994" spans="1:12" s="96" customFormat="1" ht="12.75" customHeight="1">
      <c r="A994" s="76">
        <v>43830</v>
      </c>
      <c r="B994" s="168">
        <v>3012</v>
      </c>
      <c r="C994" s="71">
        <v>381000</v>
      </c>
      <c r="D994" s="72">
        <v>46.08</v>
      </c>
      <c r="E994" s="72"/>
      <c r="F994" s="739" t="s">
        <v>686</v>
      </c>
      <c r="G994" s="169">
        <v>379</v>
      </c>
      <c r="H994" s="75" t="s">
        <v>340</v>
      </c>
      <c r="I994" s="76">
        <v>43813</v>
      </c>
      <c r="J994" s="170">
        <f t="shared" si="24"/>
        <v>965.13</v>
      </c>
      <c r="K994" s="175"/>
      <c r="L994" s="95"/>
    </row>
    <row r="995" spans="1:12" s="96" customFormat="1" ht="12.75" customHeight="1">
      <c r="A995" s="76">
        <v>43830</v>
      </c>
      <c r="B995" s="168">
        <v>3012</v>
      </c>
      <c r="C995" s="71">
        <v>381000</v>
      </c>
      <c r="D995" s="72">
        <v>14.74</v>
      </c>
      <c r="E995" s="72"/>
      <c r="F995" s="739" t="s">
        <v>689</v>
      </c>
      <c r="G995" s="169">
        <v>379</v>
      </c>
      <c r="H995" s="75" t="s">
        <v>340</v>
      </c>
      <c r="I995" s="76">
        <v>43813</v>
      </c>
      <c r="J995" s="170">
        <f t="shared" si="24"/>
        <v>979.87</v>
      </c>
      <c r="K995" s="175"/>
      <c r="L995" s="95"/>
    </row>
    <row r="996" spans="1:12" s="96" customFormat="1" ht="12.75" customHeight="1">
      <c r="A996" s="76">
        <v>43830</v>
      </c>
      <c r="B996" s="168">
        <v>3012</v>
      </c>
      <c r="C996" s="71">
        <v>381000</v>
      </c>
      <c r="D996" s="72">
        <v>3.69</v>
      </c>
      <c r="E996" s="72"/>
      <c r="F996" s="739" t="s">
        <v>690</v>
      </c>
      <c r="G996" s="169">
        <v>379</v>
      </c>
      <c r="H996" s="75" t="s">
        <v>340</v>
      </c>
      <c r="I996" s="76">
        <v>43813</v>
      </c>
      <c r="J996" s="170">
        <f t="shared" si="24"/>
        <v>983.56000000000006</v>
      </c>
      <c r="K996" s="175"/>
      <c r="L996" s="95"/>
    </row>
    <row r="997" spans="1:12" s="5" customFormat="1" ht="12.75" customHeight="1">
      <c r="A997" s="181"/>
      <c r="B997" s="182" t="s">
        <v>385</v>
      </c>
      <c r="C997" s="199">
        <v>381000</v>
      </c>
      <c r="D997" s="177">
        <f>SUM(D960:D996)</f>
        <v>1827.8200000000002</v>
      </c>
      <c r="E997" s="177">
        <f>SUM(E960:E996)</f>
        <v>844.26</v>
      </c>
      <c r="F997" s="764"/>
      <c r="G997" s="179"/>
      <c r="H997" s="180"/>
      <c r="I997" s="181"/>
      <c r="J997" s="174">
        <f>D997-E997</f>
        <v>983.56000000000017</v>
      </c>
      <c r="K997" s="781">
        <v>381000</v>
      </c>
      <c r="L997" s="139">
        <v>983.56</v>
      </c>
    </row>
    <row r="998" spans="1:12" s="5" customFormat="1" ht="12.75" customHeight="1">
      <c r="A998" s="181"/>
      <c r="B998" s="182"/>
      <c r="C998" s="199"/>
      <c r="D998" s="177"/>
      <c r="E998" s="177"/>
      <c r="F998" s="764"/>
      <c r="G998" s="179"/>
      <c r="H998" s="180"/>
      <c r="I998" s="181"/>
      <c r="J998" s="174"/>
      <c r="K998" s="781"/>
      <c r="L998" s="139"/>
    </row>
    <row r="999" spans="1:12" s="21" customFormat="1" ht="12.75" customHeight="1">
      <c r="A999" s="94">
        <v>385000</v>
      </c>
      <c r="B999" s="176" t="s">
        <v>581</v>
      </c>
      <c r="C999" s="198"/>
      <c r="D999" s="174"/>
      <c r="E999" s="174"/>
      <c r="F999" s="767"/>
      <c r="G999" s="179"/>
      <c r="H999" s="196"/>
      <c r="I999" s="13"/>
      <c r="J999" s="174"/>
      <c r="K999" s="781"/>
      <c r="L999" s="139"/>
    </row>
    <row r="1000" spans="1:12" s="96" customFormat="1" ht="12.75" customHeight="1">
      <c r="A1000" s="67"/>
      <c r="B1000" s="91"/>
      <c r="C1000" s="71"/>
      <c r="D1000" s="72"/>
      <c r="E1000" s="72"/>
      <c r="F1000" s="740"/>
      <c r="G1000" s="93"/>
      <c r="H1000" s="75"/>
      <c r="I1000" s="76"/>
      <c r="J1000" s="170">
        <f>J999+D1000-E1000</f>
        <v>0</v>
      </c>
      <c r="K1000" s="175"/>
      <c r="L1000" s="95"/>
    </row>
    <row r="1001" spans="1:12" s="5" customFormat="1" ht="12.75" customHeight="1">
      <c r="A1001" s="181"/>
      <c r="B1001" s="182" t="s">
        <v>385</v>
      </c>
      <c r="C1001" s="199">
        <v>385000</v>
      </c>
      <c r="D1001" s="177">
        <f>SUM(D1000:D1000)</f>
        <v>0</v>
      </c>
      <c r="E1001" s="177">
        <f>SUM(E1000:E1000)</f>
        <v>0</v>
      </c>
      <c r="F1001" s="764"/>
      <c r="G1001" s="179"/>
      <c r="H1001" s="180"/>
      <c r="I1001" s="181"/>
      <c r="J1001" s="174">
        <f>D1001-E1001</f>
        <v>0</v>
      </c>
      <c r="K1001" s="781">
        <v>385000</v>
      </c>
      <c r="L1001" s="139">
        <v>0</v>
      </c>
    </row>
    <row r="1002" spans="1:12" s="5" customFormat="1" ht="12.75" customHeight="1">
      <c r="A1002" s="181"/>
      <c r="B1002" s="182"/>
      <c r="C1002" s="199"/>
      <c r="D1002" s="177"/>
      <c r="E1002" s="177"/>
      <c r="F1002" s="764"/>
      <c r="G1002" s="179"/>
      <c r="H1002" s="180"/>
      <c r="I1002" s="181"/>
      <c r="J1002" s="174"/>
      <c r="K1002" s="781"/>
      <c r="L1002" s="139"/>
    </row>
    <row r="1003" spans="1:12" s="5" customFormat="1" ht="12.75" customHeight="1">
      <c r="A1003" s="94">
        <v>411000</v>
      </c>
      <c r="B1003" s="176" t="s">
        <v>582</v>
      </c>
      <c r="C1003" s="199"/>
      <c r="D1003" s="174"/>
      <c r="E1003" s="174"/>
      <c r="F1003" s="764"/>
      <c r="G1003" s="183"/>
      <c r="H1003" s="180"/>
      <c r="I1003" s="181"/>
      <c r="J1003" s="174"/>
      <c r="K1003" s="781"/>
      <c r="L1003" s="139"/>
    </row>
    <row r="1004" spans="1:12" s="96" customFormat="1" ht="12.75" customHeight="1">
      <c r="A1004" s="67">
        <v>43466</v>
      </c>
      <c r="B1004" s="91">
        <v>999999</v>
      </c>
      <c r="C1004" s="83">
        <v>411000</v>
      </c>
      <c r="D1004" s="92"/>
      <c r="E1004" s="72">
        <v>3319.39</v>
      </c>
      <c r="F1004" s="741" t="s">
        <v>388</v>
      </c>
      <c r="G1004" s="93">
        <v>701</v>
      </c>
      <c r="H1004" s="75">
        <v>999999</v>
      </c>
      <c r="I1004" s="76">
        <v>43466</v>
      </c>
      <c r="J1004" s="170">
        <f>J1003+D1004-E1004</f>
        <v>-3319.39</v>
      </c>
      <c r="K1004" s="175"/>
      <c r="L1004" s="95"/>
    </row>
    <row r="1005" spans="1:12" s="96" customFormat="1" ht="12.75" customHeight="1">
      <c r="A1005" s="67">
        <v>43466</v>
      </c>
      <c r="B1005" s="91">
        <v>999999</v>
      </c>
      <c r="C1005" s="83">
        <v>411000</v>
      </c>
      <c r="D1005" s="92"/>
      <c r="E1005" s="72">
        <v>3319.39</v>
      </c>
      <c r="F1005" s="741" t="s">
        <v>388</v>
      </c>
      <c r="G1005" s="93">
        <v>701</v>
      </c>
      <c r="H1005" s="75">
        <v>999999</v>
      </c>
      <c r="I1005" s="76">
        <v>43466</v>
      </c>
      <c r="J1005" s="170">
        <f>J1004+D1005-E1005</f>
        <v>-6638.78</v>
      </c>
      <c r="K1005" s="175"/>
      <c r="L1005" s="95"/>
    </row>
    <row r="1006" spans="1:12" s="189" customFormat="1" ht="12.75" customHeight="1">
      <c r="A1006" s="181"/>
      <c r="B1006" s="182" t="s">
        <v>385</v>
      </c>
      <c r="C1006" s="199">
        <v>411000</v>
      </c>
      <c r="D1006" s="177">
        <f>SUM(D1004:D1004)</f>
        <v>0</v>
      </c>
      <c r="E1006" s="177">
        <f>SUM(E1004:E1005)</f>
        <v>6638.78</v>
      </c>
      <c r="F1006" s="764"/>
      <c r="G1006" s="179"/>
      <c r="H1006" s="180"/>
      <c r="I1006" s="181"/>
      <c r="J1006" s="174">
        <f>D1006-E1006</f>
        <v>-6638.78</v>
      </c>
      <c r="K1006" s="175">
        <v>411000</v>
      </c>
      <c r="L1006" s="95">
        <v>-6638.78</v>
      </c>
    </row>
    <row r="1007" spans="1:12" s="189" customFormat="1" ht="12.75" customHeight="1">
      <c r="A1007" s="181"/>
      <c r="B1007" s="182"/>
      <c r="C1007" s="198"/>
      <c r="D1007" s="177"/>
      <c r="E1007" s="286"/>
      <c r="F1007" s="764"/>
      <c r="G1007" s="179"/>
      <c r="H1007" s="180"/>
      <c r="I1007" s="181"/>
      <c r="J1007" s="174"/>
      <c r="K1007" s="175"/>
      <c r="L1007" s="95"/>
    </row>
    <row r="1008" spans="1:12" s="189" customFormat="1" ht="12.75" customHeight="1">
      <c r="A1008" s="181"/>
      <c r="B1008" s="182"/>
      <c r="C1008" s="198"/>
      <c r="D1008" s="177"/>
      <c r="E1008" s="286"/>
      <c r="F1008" s="764"/>
      <c r="G1008" s="179"/>
      <c r="H1008" s="180"/>
      <c r="I1008" s="181"/>
      <c r="J1008" s="174"/>
      <c r="K1008" s="175"/>
      <c r="L1008" s="95"/>
    </row>
    <row r="1009" spans="1:12" s="189" customFormat="1" ht="12.75" customHeight="1">
      <c r="A1009" s="94">
        <v>421000</v>
      </c>
      <c r="B1009" s="176" t="s">
        <v>583</v>
      </c>
      <c r="C1009" s="198"/>
      <c r="D1009" s="177"/>
      <c r="E1009" s="286"/>
      <c r="F1009" s="764"/>
      <c r="G1009" s="179"/>
      <c r="H1009" s="180"/>
      <c r="I1009" s="181"/>
      <c r="J1009" s="174"/>
      <c r="K1009" s="175"/>
      <c r="L1009" s="95"/>
    </row>
    <row r="1010" spans="1:12" s="96" customFormat="1" ht="12.75" customHeight="1">
      <c r="A1010" s="67">
        <v>43466</v>
      </c>
      <c r="B1010" s="91">
        <v>999999</v>
      </c>
      <c r="C1010" s="71">
        <v>421000</v>
      </c>
      <c r="D1010" s="303"/>
      <c r="E1010" s="159">
        <v>730.98</v>
      </c>
      <c r="F1010" s="740" t="s">
        <v>373</v>
      </c>
      <c r="G1010" s="93">
        <v>701</v>
      </c>
      <c r="H1010" s="75">
        <v>999999</v>
      </c>
      <c r="I1010" s="76">
        <v>43466</v>
      </c>
      <c r="J1010" s="170">
        <f>J1009+D1010-E1010</f>
        <v>-730.98</v>
      </c>
      <c r="K1010" s="175"/>
      <c r="L1010" s="95"/>
    </row>
    <row r="1011" spans="1:12" s="5" customFormat="1" ht="12.75" customHeight="1">
      <c r="A1011" s="181"/>
      <c r="B1011" s="182" t="s">
        <v>385</v>
      </c>
      <c r="C1011" s="199">
        <v>421000</v>
      </c>
      <c r="D1011" s="177">
        <f>SUM(D1010:D1010)</f>
        <v>0</v>
      </c>
      <c r="E1011" s="177">
        <f>SUM(E1010:E1010)</f>
        <v>730.98</v>
      </c>
      <c r="F1011" s="764"/>
      <c r="G1011" s="179"/>
      <c r="H1011" s="180"/>
      <c r="I1011" s="181"/>
      <c r="J1011" s="174">
        <f>D1011-E1011</f>
        <v>-730.98</v>
      </c>
      <c r="K1011" s="781">
        <v>421000</v>
      </c>
      <c r="L1011" s="139">
        <v>-730.98</v>
      </c>
    </row>
    <row r="1012" spans="1:12" s="5" customFormat="1" ht="12.75" customHeight="1">
      <c r="A1012" s="181"/>
      <c r="B1012" s="182"/>
      <c r="C1012" s="199"/>
      <c r="D1012" s="177"/>
      <c r="E1012" s="177"/>
      <c r="F1012" s="764"/>
      <c r="G1012" s="179"/>
      <c r="H1012" s="180"/>
      <c r="I1012" s="181"/>
      <c r="J1012" s="174"/>
      <c r="K1012" s="781"/>
      <c r="L1012" s="139"/>
    </row>
    <row r="1013" spans="1:12" s="5" customFormat="1" ht="12.75" customHeight="1">
      <c r="A1013" s="94">
        <v>428000</v>
      </c>
      <c r="B1013" s="176" t="s">
        <v>584</v>
      </c>
      <c r="C1013" s="199"/>
      <c r="D1013" s="286"/>
      <c r="E1013" s="174"/>
      <c r="F1013" s="764"/>
      <c r="G1013" s="179"/>
      <c r="H1013" s="180"/>
      <c r="I1013" s="181"/>
      <c r="J1013" s="174"/>
      <c r="K1013" s="781"/>
      <c r="L1013" s="139"/>
    </row>
    <row r="1014" spans="1:12" s="96" customFormat="1" ht="12.75" customHeight="1">
      <c r="A1014" s="67">
        <v>43466</v>
      </c>
      <c r="B1014" s="91">
        <v>999999</v>
      </c>
      <c r="C1014" s="71">
        <v>428000</v>
      </c>
      <c r="D1014" s="303"/>
      <c r="E1014" s="159">
        <v>5764.93</v>
      </c>
      <c r="F1014" s="740" t="s">
        <v>373</v>
      </c>
      <c r="G1014" s="93">
        <v>701</v>
      </c>
      <c r="H1014" s="75">
        <v>999999</v>
      </c>
      <c r="I1014" s="76">
        <v>43466</v>
      </c>
      <c r="J1014" s="170">
        <f>J1013+D1014-E1014</f>
        <v>-5764.93</v>
      </c>
      <c r="K1014" s="175"/>
      <c r="L1014" s="95"/>
    </row>
    <row r="1015" spans="1:12" s="96" customFormat="1" ht="12.75" customHeight="1">
      <c r="A1015" s="76">
        <v>43646</v>
      </c>
      <c r="B1015" s="168">
        <v>3006</v>
      </c>
      <c r="C1015" s="71">
        <v>428000</v>
      </c>
      <c r="D1015" s="115"/>
      <c r="E1015" s="115">
        <v>317.95999999999998</v>
      </c>
      <c r="F1015" s="740" t="s">
        <v>1267</v>
      </c>
      <c r="G1015" s="169">
        <v>431</v>
      </c>
      <c r="H1015" s="75" t="s">
        <v>183</v>
      </c>
      <c r="I1015" s="76">
        <v>43619</v>
      </c>
      <c r="J1015" s="170">
        <f>J1014+D1015-E1015</f>
        <v>-6082.89</v>
      </c>
      <c r="K1015" s="175"/>
      <c r="L1015" s="95"/>
    </row>
    <row r="1016" spans="1:12" s="5" customFormat="1" ht="12.75" customHeight="1">
      <c r="A1016" s="181"/>
      <c r="B1016" s="182" t="s">
        <v>385</v>
      </c>
      <c r="C1016" s="199">
        <v>428000</v>
      </c>
      <c r="D1016" s="177">
        <f>SUM(D1014:D1014)</f>
        <v>0</v>
      </c>
      <c r="E1016" s="177">
        <f>SUM(E1014:E1015)</f>
        <v>6082.89</v>
      </c>
      <c r="F1016" s="764"/>
      <c r="G1016" s="179"/>
      <c r="H1016" s="180"/>
      <c r="I1016" s="181"/>
      <c r="J1016" s="174">
        <f>D1016-E1016</f>
        <v>-6082.89</v>
      </c>
      <c r="K1016" s="781">
        <v>428000</v>
      </c>
      <c r="L1016" s="139">
        <v>-6082.89</v>
      </c>
    </row>
    <row r="1017" spans="1:12" s="5" customFormat="1" ht="12.75" customHeight="1">
      <c r="A1017" s="94">
        <v>429000</v>
      </c>
      <c r="B1017" s="176" t="s">
        <v>585</v>
      </c>
      <c r="C1017" s="199"/>
      <c r="D1017" s="286"/>
      <c r="E1017" s="174"/>
      <c r="F1017" s="764"/>
      <c r="G1017" s="179"/>
      <c r="H1017" s="180"/>
      <c r="I1017" s="181"/>
      <c r="J1017" s="174"/>
      <c r="K1017" s="781"/>
      <c r="L1017" s="139"/>
    </row>
    <row r="1018" spans="1:12" s="96" customFormat="1" ht="12.75" customHeight="1">
      <c r="A1018" s="67"/>
      <c r="B1018" s="91"/>
      <c r="C1018" s="71"/>
      <c r="D1018" s="303"/>
      <c r="E1018" s="159"/>
      <c r="F1018" s="740"/>
      <c r="G1018" s="93"/>
      <c r="H1018" s="75"/>
      <c r="I1018" s="76"/>
      <c r="J1018" s="170">
        <f>J1017+D1018-E1018</f>
        <v>0</v>
      </c>
      <c r="K1018" s="175"/>
      <c r="L1018" s="95"/>
    </row>
    <row r="1019" spans="1:12" s="96" customFormat="1" ht="12.75" customHeight="1">
      <c r="A1019" s="76"/>
      <c r="B1019" s="168"/>
      <c r="C1019" s="71"/>
      <c r="D1019" s="72"/>
      <c r="E1019" s="72"/>
      <c r="F1019" s="740"/>
      <c r="G1019" s="169"/>
      <c r="H1019" s="75"/>
      <c r="I1019" s="76"/>
      <c r="J1019" s="170">
        <f>J1018+D1019-E1019</f>
        <v>0</v>
      </c>
      <c r="K1019" s="175"/>
      <c r="L1019" s="95"/>
    </row>
    <row r="1020" spans="1:12" s="5" customFormat="1" ht="12.75" customHeight="1">
      <c r="A1020" s="181"/>
      <c r="B1020" s="182" t="s">
        <v>385</v>
      </c>
      <c r="C1020" s="199">
        <v>429000</v>
      </c>
      <c r="D1020" s="177">
        <f>SUM(D1018:D1019)</f>
        <v>0</v>
      </c>
      <c r="E1020" s="177">
        <f>SUM(E1018:E1019)</f>
        <v>0</v>
      </c>
      <c r="F1020" s="764"/>
      <c r="G1020" s="179"/>
      <c r="H1020" s="180"/>
      <c r="I1020" s="181"/>
      <c r="J1020" s="174">
        <f>D1020-E1020</f>
        <v>0</v>
      </c>
      <c r="K1020" s="781">
        <v>429000</v>
      </c>
      <c r="L1020" s="139">
        <v>0</v>
      </c>
    </row>
    <row r="1021" spans="1:12" s="5" customFormat="1" ht="12.75" customHeight="1">
      <c r="A1021" s="181"/>
      <c r="B1021" s="182"/>
      <c r="C1021" s="199"/>
      <c r="D1021" s="286"/>
      <c r="E1021" s="174"/>
      <c r="F1021" s="764"/>
      <c r="G1021" s="179"/>
      <c r="H1021" s="180"/>
      <c r="I1021" s="181"/>
      <c r="J1021" s="174"/>
      <c r="K1021" s="781"/>
      <c r="L1021" s="139"/>
    </row>
    <row r="1022" spans="1:12" s="5" customFormat="1" ht="12.75" customHeight="1">
      <c r="A1022" s="94">
        <v>431000</v>
      </c>
      <c r="B1022" s="176" t="s">
        <v>586</v>
      </c>
      <c r="C1022" s="199"/>
      <c r="D1022" s="286"/>
      <c r="E1022" s="174"/>
      <c r="F1022" s="764"/>
      <c r="G1022" s="179"/>
      <c r="H1022" s="180"/>
      <c r="I1022" s="181"/>
      <c r="J1022" s="174"/>
      <c r="K1022" s="781"/>
      <c r="L1022" s="139"/>
    </row>
    <row r="1023" spans="1:12" s="96" customFormat="1" ht="12.75" customHeight="1">
      <c r="A1023" s="67">
        <v>43466</v>
      </c>
      <c r="B1023" s="91">
        <v>999999</v>
      </c>
      <c r="C1023" s="71">
        <v>431000</v>
      </c>
      <c r="D1023" s="115"/>
      <c r="E1023" s="159">
        <v>317.95999999999998</v>
      </c>
      <c r="F1023" s="740" t="s">
        <v>373</v>
      </c>
      <c r="G1023" s="93">
        <v>701</v>
      </c>
      <c r="H1023" s="75">
        <v>999999</v>
      </c>
      <c r="I1023" s="76">
        <v>43466</v>
      </c>
      <c r="J1023" s="170">
        <f>J1022+D1023-E1023</f>
        <v>-317.95999999999998</v>
      </c>
      <c r="K1023" s="175"/>
      <c r="L1023" s="95"/>
    </row>
    <row r="1024" spans="1:12" s="3" customFormat="1" ht="12.75" customHeight="1">
      <c r="A1024" s="76">
        <v>43646</v>
      </c>
      <c r="B1024" s="168">
        <v>3006</v>
      </c>
      <c r="C1024" s="71">
        <v>431000</v>
      </c>
      <c r="D1024" s="115">
        <v>317.95999999999998</v>
      </c>
      <c r="E1024" s="115"/>
      <c r="F1024" s="740" t="s">
        <v>1266</v>
      </c>
      <c r="G1024" s="169">
        <v>428</v>
      </c>
      <c r="H1024" s="75" t="s">
        <v>183</v>
      </c>
      <c r="I1024" s="76">
        <v>43619</v>
      </c>
      <c r="J1024" s="170">
        <f>J1023+D1024-E1024</f>
        <v>0</v>
      </c>
      <c r="K1024" s="781"/>
      <c r="L1024" s="139"/>
    </row>
    <row r="1025" spans="1:12" s="5" customFormat="1" ht="12.75" customHeight="1">
      <c r="A1025" s="181"/>
      <c r="B1025" s="182" t="s">
        <v>385</v>
      </c>
      <c r="C1025" s="199">
        <v>431000</v>
      </c>
      <c r="D1025" s="177">
        <f>SUM(D1023:D1024)</f>
        <v>317.95999999999998</v>
      </c>
      <c r="E1025" s="177">
        <f>SUM(E1023:E1024)</f>
        <v>317.95999999999998</v>
      </c>
      <c r="F1025" s="764"/>
      <c r="G1025" s="179"/>
      <c r="H1025" s="180"/>
      <c r="I1025" s="181"/>
      <c r="J1025" s="174">
        <f>D1025-E1025</f>
        <v>0</v>
      </c>
      <c r="K1025" s="781">
        <v>431000</v>
      </c>
      <c r="L1025" s="139">
        <v>0</v>
      </c>
    </row>
    <row r="1026" spans="1:12" s="5" customFormat="1" ht="12.75" customHeight="1">
      <c r="A1026" s="181"/>
      <c r="B1026" s="182"/>
      <c r="C1026" s="199"/>
      <c r="D1026" s="286"/>
      <c r="E1026" s="174"/>
      <c r="F1026" s="764"/>
      <c r="G1026" s="179"/>
      <c r="H1026" s="180"/>
      <c r="I1026" s="181"/>
      <c r="J1026" s="174"/>
      <c r="K1026" s="781"/>
      <c r="L1026" s="139"/>
    </row>
    <row r="1027" spans="1:12" s="5" customFormat="1" ht="12.75" customHeight="1">
      <c r="A1027" s="94">
        <v>472000</v>
      </c>
      <c r="B1027" s="176" t="s">
        <v>587</v>
      </c>
      <c r="C1027" s="199"/>
      <c r="D1027" s="286"/>
      <c r="E1027" s="174"/>
      <c r="F1027" s="764"/>
      <c r="G1027" s="179"/>
      <c r="H1027" s="180"/>
      <c r="I1027" s="181"/>
      <c r="J1027" s="174"/>
      <c r="K1027" s="781"/>
      <c r="L1027" s="139"/>
    </row>
    <row r="1028" spans="1:12" s="96" customFormat="1" ht="12.75" customHeight="1">
      <c r="A1028" s="67">
        <v>43466</v>
      </c>
      <c r="B1028" s="91">
        <v>999999</v>
      </c>
      <c r="C1028" s="71">
        <v>472000</v>
      </c>
      <c r="D1028" s="115"/>
      <c r="E1028" s="159">
        <v>511.39</v>
      </c>
      <c r="F1028" s="740" t="s">
        <v>373</v>
      </c>
      <c r="G1028" s="93">
        <v>701</v>
      </c>
      <c r="H1028" s="75">
        <v>999999</v>
      </c>
      <c r="I1028" s="76">
        <v>43466</v>
      </c>
      <c r="J1028" s="170">
        <f>J1027+D1028-E1028</f>
        <v>-511.39</v>
      </c>
      <c r="K1028" s="175"/>
      <c r="L1028" s="95"/>
    </row>
    <row r="1029" spans="1:12" s="3" customFormat="1" ht="12.75" customHeight="1">
      <c r="A1029" s="76">
        <v>43496</v>
      </c>
      <c r="B1029" s="168">
        <v>3001</v>
      </c>
      <c r="C1029" s="105">
        <v>472000</v>
      </c>
      <c r="D1029" s="79">
        <v>0.24</v>
      </c>
      <c r="E1029" s="79"/>
      <c r="F1029" s="757" t="s">
        <v>88</v>
      </c>
      <c r="G1029" s="93">
        <v>213</v>
      </c>
      <c r="H1029" s="75" t="s">
        <v>300</v>
      </c>
      <c r="I1029" s="76">
        <v>43467</v>
      </c>
      <c r="J1029" s="170">
        <f>J1028+D1029-E1029</f>
        <v>-511.15</v>
      </c>
      <c r="K1029" s="781"/>
      <c r="L1029" s="139"/>
    </row>
    <row r="1030" spans="1:12" s="3" customFormat="1" ht="12.75" customHeight="1">
      <c r="A1030" s="76">
        <v>43524</v>
      </c>
      <c r="B1030" s="168">
        <v>6001</v>
      </c>
      <c r="C1030" s="71">
        <v>472000</v>
      </c>
      <c r="D1030" s="72"/>
      <c r="E1030" s="72">
        <v>7.8</v>
      </c>
      <c r="F1030" s="740" t="s">
        <v>399</v>
      </c>
      <c r="G1030" s="169">
        <v>527</v>
      </c>
      <c r="H1030" s="75" t="s">
        <v>67</v>
      </c>
      <c r="I1030" s="76">
        <v>43506</v>
      </c>
      <c r="J1030" s="170">
        <f t="shared" ref="J1030:J1050" si="25">J1029+D1030-E1030</f>
        <v>-518.94999999999993</v>
      </c>
      <c r="K1030" s="781"/>
      <c r="L1030" s="139"/>
    </row>
    <row r="1031" spans="1:12" s="3" customFormat="1" ht="12.75" customHeight="1">
      <c r="A1031" s="76">
        <v>43524</v>
      </c>
      <c r="B1031" s="168">
        <v>3002</v>
      </c>
      <c r="C1031" s="105">
        <v>472000</v>
      </c>
      <c r="D1031" s="79">
        <v>0.6</v>
      </c>
      <c r="E1031" s="79"/>
      <c r="F1031" s="757" t="s">
        <v>88</v>
      </c>
      <c r="G1031" s="93">
        <v>213</v>
      </c>
      <c r="H1031" s="75" t="s">
        <v>898</v>
      </c>
      <c r="I1031" s="76">
        <v>43511</v>
      </c>
      <c r="J1031" s="170">
        <f t="shared" si="25"/>
        <v>-518.34999999999991</v>
      </c>
      <c r="K1031" s="781"/>
      <c r="L1031" s="139"/>
    </row>
    <row r="1032" spans="1:12" s="3" customFormat="1" ht="12.75" customHeight="1">
      <c r="A1032" s="76">
        <v>43555</v>
      </c>
      <c r="B1032" s="168">
        <v>6002</v>
      </c>
      <c r="C1032" s="71">
        <v>472000</v>
      </c>
      <c r="D1032" s="72"/>
      <c r="E1032" s="72">
        <v>6.24</v>
      </c>
      <c r="F1032" s="740" t="s">
        <v>411</v>
      </c>
      <c r="G1032" s="169">
        <v>527</v>
      </c>
      <c r="H1032" s="75" t="s">
        <v>98</v>
      </c>
      <c r="I1032" s="76">
        <v>43534</v>
      </c>
      <c r="J1032" s="170">
        <f t="shared" si="25"/>
        <v>-524.58999999999992</v>
      </c>
      <c r="K1032" s="781"/>
      <c r="L1032" s="139"/>
    </row>
    <row r="1033" spans="1:12" s="3" customFormat="1" ht="12.75" customHeight="1">
      <c r="A1033" s="76">
        <v>43555</v>
      </c>
      <c r="B1033" s="168">
        <v>3003</v>
      </c>
      <c r="C1033" s="105">
        <v>472000</v>
      </c>
      <c r="D1033" s="79">
        <v>1.02</v>
      </c>
      <c r="E1033" s="79"/>
      <c r="F1033" s="757" t="s">
        <v>88</v>
      </c>
      <c r="G1033" s="93">
        <v>213</v>
      </c>
      <c r="H1033" s="75" t="s">
        <v>898</v>
      </c>
      <c r="I1033" s="76">
        <v>43525</v>
      </c>
      <c r="J1033" s="170">
        <f t="shared" si="25"/>
        <v>-523.56999999999994</v>
      </c>
      <c r="K1033" s="781"/>
      <c r="L1033" s="139"/>
    </row>
    <row r="1034" spans="1:12" s="3" customFormat="1" ht="12.75" customHeight="1">
      <c r="A1034" s="76">
        <v>43585</v>
      </c>
      <c r="B1034" s="168">
        <v>6003</v>
      </c>
      <c r="C1034" s="71">
        <v>472000</v>
      </c>
      <c r="D1034" s="72"/>
      <c r="E1034" s="72">
        <v>6.31</v>
      </c>
      <c r="F1034" s="740" t="s">
        <v>422</v>
      </c>
      <c r="G1034" s="169">
        <v>527</v>
      </c>
      <c r="H1034" s="75" t="s">
        <v>130</v>
      </c>
      <c r="I1034" s="76">
        <v>43565</v>
      </c>
      <c r="J1034" s="170">
        <f t="shared" si="25"/>
        <v>-529.87999999999988</v>
      </c>
      <c r="K1034" s="781"/>
      <c r="L1034" s="139"/>
    </row>
    <row r="1035" spans="1:12" s="3" customFormat="1" ht="12.75" customHeight="1">
      <c r="A1035" s="76">
        <v>43585</v>
      </c>
      <c r="B1035" s="168">
        <v>3004</v>
      </c>
      <c r="C1035" s="105">
        <v>472000</v>
      </c>
      <c r="D1035" s="79">
        <v>1.2</v>
      </c>
      <c r="E1035" s="79"/>
      <c r="F1035" s="757" t="s">
        <v>88</v>
      </c>
      <c r="G1035" s="93">
        <v>213</v>
      </c>
      <c r="H1035" s="75" t="s">
        <v>898</v>
      </c>
      <c r="I1035" s="76">
        <v>43556</v>
      </c>
      <c r="J1035" s="170">
        <f t="shared" si="25"/>
        <v>-528.67999999999984</v>
      </c>
      <c r="K1035" s="781"/>
      <c r="L1035" s="139"/>
    </row>
    <row r="1036" spans="1:12" s="96" customFormat="1" ht="12.75" customHeight="1">
      <c r="A1036" s="76">
        <v>43616</v>
      </c>
      <c r="B1036" s="168">
        <v>6004</v>
      </c>
      <c r="C1036" s="71">
        <v>472000</v>
      </c>
      <c r="D1036" s="72"/>
      <c r="E1036" s="72">
        <v>7.8</v>
      </c>
      <c r="F1036" s="740" t="s">
        <v>425</v>
      </c>
      <c r="G1036" s="169">
        <v>527</v>
      </c>
      <c r="H1036" s="75" t="s">
        <v>154</v>
      </c>
      <c r="I1036" s="76">
        <v>43595</v>
      </c>
      <c r="J1036" s="170">
        <f t="shared" si="25"/>
        <v>-536.47999999999979</v>
      </c>
      <c r="K1036" s="175"/>
      <c r="L1036" s="95"/>
    </row>
    <row r="1037" spans="1:12" s="96" customFormat="1" ht="12.75" customHeight="1">
      <c r="A1037" s="76">
        <v>43616</v>
      </c>
      <c r="B1037" s="168">
        <v>3005</v>
      </c>
      <c r="C1037" s="105">
        <v>472000</v>
      </c>
      <c r="D1037" s="79">
        <v>0.18</v>
      </c>
      <c r="E1037" s="79"/>
      <c r="F1037" s="757" t="s">
        <v>88</v>
      </c>
      <c r="G1037" s="93">
        <v>213</v>
      </c>
      <c r="H1037" s="75" t="s">
        <v>898</v>
      </c>
      <c r="I1037" s="76">
        <v>43586</v>
      </c>
      <c r="J1037" s="170">
        <f t="shared" si="25"/>
        <v>-536.29999999999984</v>
      </c>
      <c r="K1037" s="175"/>
      <c r="L1037" s="95"/>
    </row>
    <row r="1038" spans="1:12" s="96" customFormat="1" ht="12.75" customHeight="1">
      <c r="A1038" s="76">
        <v>43646</v>
      </c>
      <c r="B1038" s="168">
        <v>6005</v>
      </c>
      <c r="C1038" s="71">
        <v>472000</v>
      </c>
      <c r="D1038" s="72"/>
      <c r="E1038" s="72">
        <v>7.8</v>
      </c>
      <c r="F1038" s="740" t="s">
        <v>444</v>
      </c>
      <c r="G1038" s="169">
        <v>527</v>
      </c>
      <c r="H1038" s="75" t="s">
        <v>181</v>
      </c>
      <c r="I1038" s="76">
        <v>43626</v>
      </c>
      <c r="J1038" s="170">
        <f t="shared" si="25"/>
        <v>-544.0999999999998</v>
      </c>
      <c r="K1038" s="175"/>
      <c r="L1038" s="95"/>
    </row>
    <row r="1039" spans="1:12" s="96" customFormat="1" ht="12.75" customHeight="1">
      <c r="A1039" s="76">
        <v>43677</v>
      </c>
      <c r="B1039" s="168">
        <v>6006</v>
      </c>
      <c r="C1039" s="71">
        <v>472000</v>
      </c>
      <c r="D1039" s="72"/>
      <c r="E1039" s="72">
        <v>7.8</v>
      </c>
      <c r="F1039" s="740" t="s">
        <v>455</v>
      </c>
      <c r="G1039" s="169">
        <v>527</v>
      </c>
      <c r="H1039" s="75" t="s">
        <v>142</v>
      </c>
      <c r="I1039" s="76">
        <v>43656</v>
      </c>
      <c r="J1039" s="170">
        <f t="shared" si="25"/>
        <v>-551.89999999999975</v>
      </c>
      <c r="K1039" s="175"/>
      <c r="L1039" s="95"/>
    </row>
    <row r="1040" spans="1:12" s="96" customFormat="1" ht="12.75" customHeight="1">
      <c r="A1040" s="76">
        <v>43677</v>
      </c>
      <c r="B1040" s="168">
        <v>3007</v>
      </c>
      <c r="C1040" s="105">
        <v>472000</v>
      </c>
      <c r="D1040" s="79">
        <v>0.9</v>
      </c>
      <c r="E1040" s="79"/>
      <c r="F1040" s="757" t="s">
        <v>88</v>
      </c>
      <c r="G1040" s="93">
        <v>213</v>
      </c>
      <c r="H1040" s="75" t="s">
        <v>972</v>
      </c>
      <c r="I1040" s="76">
        <v>43647</v>
      </c>
      <c r="J1040" s="170">
        <f t="shared" si="25"/>
        <v>-550.99999999999977</v>
      </c>
      <c r="K1040" s="175"/>
      <c r="L1040" s="95"/>
    </row>
    <row r="1041" spans="1:12" s="96" customFormat="1" ht="12.75" customHeight="1">
      <c r="A1041" s="76">
        <v>43708</v>
      </c>
      <c r="B1041" s="168">
        <v>6007</v>
      </c>
      <c r="C1041" s="71">
        <v>472000</v>
      </c>
      <c r="D1041" s="72"/>
      <c r="E1041" s="72">
        <v>5.43</v>
      </c>
      <c r="F1041" s="740" t="s">
        <v>233</v>
      </c>
      <c r="G1041" s="169">
        <v>527</v>
      </c>
      <c r="H1041" s="75" t="s">
        <v>224</v>
      </c>
      <c r="I1041" s="76">
        <v>43687</v>
      </c>
      <c r="J1041" s="170">
        <f t="shared" si="25"/>
        <v>-556.42999999999972</v>
      </c>
      <c r="K1041" s="175"/>
      <c r="L1041" s="95"/>
    </row>
    <row r="1042" spans="1:12" s="96" customFormat="1" ht="12.75" customHeight="1">
      <c r="A1042" s="76">
        <v>43708</v>
      </c>
      <c r="B1042" s="168">
        <v>3008</v>
      </c>
      <c r="C1042" s="105">
        <v>472000</v>
      </c>
      <c r="D1042" s="79">
        <v>0.66</v>
      </c>
      <c r="E1042" s="79"/>
      <c r="F1042" s="757" t="s">
        <v>88</v>
      </c>
      <c r="G1042" s="93">
        <v>213</v>
      </c>
      <c r="H1042" s="75" t="s">
        <v>972</v>
      </c>
      <c r="I1042" s="76">
        <v>43678</v>
      </c>
      <c r="J1042" s="170">
        <f t="shared" si="25"/>
        <v>-555.76999999999975</v>
      </c>
      <c r="K1042" s="175"/>
      <c r="L1042" s="95"/>
    </row>
    <row r="1043" spans="1:12" s="96" customFormat="1" ht="12.75" customHeight="1">
      <c r="A1043" s="76">
        <v>43738</v>
      </c>
      <c r="B1043" s="168">
        <v>6008</v>
      </c>
      <c r="C1043" s="71">
        <v>472000</v>
      </c>
      <c r="D1043" s="72"/>
      <c r="E1043" s="72">
        <v>4.25</v>
      </c>
      <c r="F1043" s="740" t="s">
        <v>468</v>
      </c>
      <c r="G1043" s="169">
        <v>527</v>
      </c>
      <c r="H1043" s="75" t="s">
        <v>257</v>
      </c>
      <c r="I1043" s="76">
        <v>43718</v>
      </c>
      <c r="J1043" s="170">
        <f t="shared" si="25"/>
        <v>-560.01999999999975</v>
      </c>
      <c r="K1043" s="175"/>
      <c r="L1043" s="95"/>
    </row>
    <row r="1044" spans="1:12" s="96" customFormat="1" ht="12.75" customHeight="1">
      <c r="A1044" s="76">
        <v>43738</v>
      </c>
      <c r="B1044" s="168">
        <v>3009</v>
      </c>
      <c r="C1044" s="105">
        <v>472000</v>
      </c>
      <c r="D1044" s="79">
        <v>1.26</v>
      </c>
      <c r="E1044" s="79"/>
      <c r="F1044" s="757" t="s">
        <v>88</v>
      </c>
      <c r="G1044" s="93">
        <v>213</v>
      </c>
      <c r="H1044" s="75" t="s">
        <v>972</v>
      </c>
      <c r="I1044" s="76">
        <v>43709</v>
      </c>
      <c r="J1044" s="170">
        <f t="shared" si="25"/>
        <v>-558.75999999999976</v>
      </c>
      <c r="K1044" s="175"/>
      <c r="L1044" s="95"/>
    </row>
    <row r="1045" spans="1:12" s="96" customFormat="1" ht="12.75" customHeight="1">
      <c r="A1045" s="76">
        <v>43769</v>
      </c>
      <c r="B1045" s="168">
        <v>6009</v>
      </c>
      <c r="C1045" s="71">
        <v>472000</v>
      </c>
      <c r="D1045" s="72"/>
      <c r="E1045" s="72">
        <v>7.8</v>
      </c>
      <c r="F1045" s="740" t="s">
        <v>479</v>
      </c>
      <c r="G1045" s="169">
        <v>527</v>
      </c>
      <c r="H1045" s="75" t="s">
        <v>276</v>
      </c>
      <c r="I1045" s="76">
        <v>43748</v>
      </c>
      <c r="J1045" s="170">
        <f t="shared" si="25"/>
        <v>-566.55999999999972</v>
      </c>
      <c r="K1045" s="175"/>
      <c r="L1045" s="95"/>
    </row>
    <row r="1046" spans="1:12" s="96" customFormat="1" ht="12.75" customHeight="1">
      <c r="A1046" s="76">
        <v>43769</v>
      </c>
      <c r="B1046" s="168">
        <v>3010</v>
      </c>
      <c r="C1046" s="105">
        <v>472000</v>
      </c>
      <c r="D1046" s="79">
        <v>0.18</v>
      </c>
      <c r="E1046" s="79"/>
      <c r="F1046" s="757" t="s">
        <v>88</v>
      </c>
      <c r="G1046" s="93">
        <v>213</v>
      </c>
      <c r="H1046" s="75" t="s">
        <v>972</v>
      </c>
      <c r="I1046" s="76">
        <v>43739</v>
      </c>
      <c r="J1046" s="170">
        <f t="shared" si="25"/>
        <v>-566.37999999999977</v>
      </c>
      <c r="K1046" s="175"/>
      <c r="L1046" s="95"/>
    </row>
    <row r="1047" spans="1:12" s="96" customFormat="1" ht="12.75" customHeight="1">
      <c r="A1047" s="76">
        <v>43799</v>
      </c>
      <c r="B1047" s="168">
        <v>6010</v>
      </c>
      <c r="C1047" s="71">
        <v>472000</v>
      </c>
      <c r="D1047" s="72"/>
      <c r="E1047" s="72">
        <v>7.8</v>
      </c>
      <c r="F1047" s="740" t="s">
        <v>490</v>
      </c>
      <c r="G1047" s="169">
        <v>527</v>
      </c>
      <c r="H1047" s="75" t="s">
        <v>301</v>
      </c>
      <c r="I1047" s="76">
        <v>43779</v>
      </c>
      <c r="J1047" s="170">
        <f t="shared" si="25"/>
        <v>-574.17999999999972</v>
      </c>
      <c r="K1047" s="175"/>
      <c r="L1047" s="95"/>
    </row>
    <row r="1048" spans="1:12" s="96" customFormat="1" ht="12.75" customHeight="1">
      <c r="A1048" s="76">
        <v>43830</v>
      </c>
      <c r="B1048" s="168">
        <v>6011</v>
      </c>
      <c r="C1048" s="71">
        <v>472000</v>
      </c>
      <c r="D1048" s="72"/>
      <c r="E1048" s="72">
        <v>6.31</v>
      </c>
      <c r="F1048" s="740" t="s">
        <v>493</v>
      </c>
      <c r="G1048" s="169">
        <v>527</v>
      </c>
      <c r="H1048" s="75" t="s">
        <v>328</v>
      </c>
      <c r="I1048" s="76">
        <v>43809</v>
      </c>
      <c r="J1048" s="170">
        <f t="shared" si="25"/>
        <v>-580.48999999999967</v>
      </c>
      <c r="K1048" s="175"/>
      <c r="L1048" s="95"/>
    </row>
    <row r="1049" spans="1:12" s="96" customFormat="1" ht="12.75" customHeight="1">
      <c r="A1049" s="76">
        <v>43830</v>
      </c>
      <c r="B1049" s="168">
        <v>6012</v>
      </c>
      <c r="C1049" s="71">
        <v>472000</v>
      </c>
      <c r="D1049" s="72"/>
      <c r="E1049" s="72">
        <v>4.96</v>
      </c>
      <c r="F1049" s="740" t="s">
        <v>503</v>
      </c>
      <c r="G1049" s="169">
        <v>527</v>
      </c>
      <c r="H1049" s="75" t="s">
        <v>330</v>
      </c>
      <c r="I1049" s="76">
        <v>43839</v>
      </c>
      <c r="J1049" s="170">
        <f t="shared" si="25"/>
        <v>-585.4499999999997</v>
      </c>
      <c r="K1049" s="175"/>
      <c r="L1049" s="95"/>
    </row>
    <row r="1050" spans="1:12" s="96" customFormat="1" ht="12.75" customHeight="1">
      <c r="A1050" s="76">
        <v>43830</v>
      </c>
      <c r="B1050" s="168">
        <v>3012</v>
      </c>
      <c r="C1050" s="105">
        <v>472000</v>
      </c>
      <c r="D1050" s="79">
        <v>0.66</v>
      </c>
      <c r="E1050" s="79"/>
      <c r="F1050" s="757" t="s">
        <v>88</v>
      </c>
      <c r="G1050" s="93">
        <v>213</v>
      </c>
      <c r="H1050" s="75" t="s">
        <v>1067</v>
      </c>
      <c r="I1050" s="76">
        <v>43808</v>
      </c>
      <c r="J1050" s="170">
        <f t="shared" si="25"/>
        <v>-584.78999999999974</v>
      </c>
      <c r="K1050" s="175"/>
      <c r="L1050" s="95"/>
    </row>
    <row r="1051" spans="1:12" s="21" customFormat="1" ht="12.75" customHeight="1">
      <c r="A1051" s="181"/>
      <c r="B1051" s="182" t="s">
        <v>385</v>
      </c>
      <c r="C1051" s="199">
        <v>472000</v>
      </c>
      <c r="D1051" s="177">
        <f>SUM(D1028:D1050)</f>
        <v>6.8999999999999995</v>
      </c>
      <c r="E1051" s="177">
        <f>SUM(E1028:E1050)</f>
        <v>591.6899999999996</v>
      </c>
      <c r="F1051" s="764"/>
      <c r="G1051" s="179"/>
      <c r="H1051" s="180"/>
      <c r="I1051" s="181"/>
      <c r="J1051" s="174">
        <f>D1051-E1051</f>
        <v>-584.78999999999962</v>
      </c>
      <c r="K1051" s="781">
        <v>472000</v>
      </c>
      <c r="L1051" s="139">
        <v>-584.79</v>
      </c>
    </row>
    <row r="1052" spans="1:12" s="21" customFormat="1" ht="12.75" customHeight="1">
      <c r="A1052" s="181"/>
      <c r="B1052" s="182"/>
      <c r="C1052" s="199"/>
      <c r="D1052" s="286"/>
      <c r="E1052" s="174"/>
      <c r="F1052" s="764"/>
      <c r="G1052" s="179"/>
      <c r="H1052" s="180"/>
      <c r="I1052" s="181"/>
      <c r="J1052" s="174"/>
      <c r="K1052" s="781"/>
      <c r="L1052" s="139"/>
    </row>
    <row r="1053" spans="1:12" s="21" customFormat="1" ht="12.75" customHeight="1">
      <c r="A1053" s="94">
        <v>501000</v>
      </c>
      <c r="B1053" s="176" t="s">
        <v>588</v>
      </c>
      <c r="C1053" s="199"/>
      <c r="D1053" s="286"/>
      <c r="E1053" s="174"/>
      <c r="F1053" s="764"/>
      <c r="G1053" s="179"/>
      <c r="H1053" s="180"/>
      <c r="I1053" s="181"/>
      <c r="J1053" s="174"/>
      <c r="K1053" s="781"/>
      <c r="L1053" s="139"/>
    </row>
    <row r="1054" spans="1:12" s="3" customFormat="1" ht="12.75" customHeight="1">
      <c r="A1054" s="76">
        <v>43496</v>
      </c>
      <c r="B1054" s="168">
        <v>192003</v>
      </c>
      <c r="C1054" s="71">
        <v>501000</v>
      </c>
      <c r="D1054" s="72">
        <v>19.899999999999999</v>
      </c>
      <c r="E1054" s="72"/>
      <c r="F1054" s="740" t="s">
        <v>878</v>
      </c>
      <c r="G1054" s="93">
        <v>321</v>
      </c>
      <c r="H1054" s="75" t="s">
        <v>879</v>
      </c>
      <c r="I1054" s="76">
        <v>43493</v>
      </c>
      <c r="J1054" s="170">
        <f t="shared" ref="J1054:J1090" si="26">J1053+D1054-E1054</f>
        <v>19.899999999999999</v>
      </c>
      <c r="K1054" s="781"/>
      <c r="L1054" s="139"/>
    </row>
    <row r="1055" spans="1:12" s="3" customFormat="1" ht="12.75" customHeight="1">
      <c r="A1055" s="76">
        <v>43496</v>
      </c>
      <c r="B1055" s="168">
        <v>192007</v>
      </c>
      <c r="C1055" s="71">
        <v>501000</v>
      </c>
      <c r="D1055" s="72">
        <v>59.5</v>
      </c>
      <c r="E1055" s="72"/>
      <c r="F1055" s="740" t="s">
        <v>886</v>
      </c>
      <c r="G1055" s="93">
        <v>321</v>
      </c>
      <c r="H1055" s="75" t="s">
        <v>887</v>
      </c>
      <c r="I1055" s="76">
        <v>43495</v>
      </c>
      <c r="J1055" s="170">
        <f t="shared" si="26"/>
        <v>79.400000000000006</v>
      </c>
      <c r="K1055" s="781"/>
      <c r="L1055" s="139"/>
    </row>
    <row r="1056" spans="1:12" s="3" customFormat="1" ht="12.75" customHeight="1">
      <c r="A1056" s="76">
        <v>43496</v>
      </c>
      <c r="B1056" s="91">
        <v>211001</v>
      </c>
      <c r="C1056" s="71">
        <v>501000</v>
      </c>
      <c r="D1056" s="72">
        <v>5</v>
      </c>
      <c r="E1056" s="63"/>
      <c r="F1056" s="602" t="s">
        <v>640</v>
      </c>
      <c r="G1056" s="169">
        <v>211</v>
      </c>
      <c r="H1056" s="75" t="s">
        <v>43</v>
      </c>
      <c r="I1056" s="67">
        <v>43474</v>
      </c>
      <c r="J1056" s="170">
        <f t="shared" si="26"/>
        <v>84.4</v>
      </c>
      <c r="K1056" s="781"/>
      <c r="L1056" s="139"/>
    </row>
    <row r="1057" spans="1:13" s="3" customFormat="1" ht="12.75" customHeight="1">
      <c r="A1057" s="76">
        <v>43496</v>
      </c>
      <c r="B1057" s="91">
        <v>211001</v>
      </c>
      <c r="C1057" s="71">
        <v>501000</v>
      </c>
      <c r="D1057" s="79">
        <v>64</v>
      </c>
      <c r="E1057" s="72"/>
      <c r="F1057" s="602" t="s">
        <v>641</v>
      </c>
      <c r="G1057" s="169">
        <v>211</v>
      </c>
      <c r="H1057" s="75" t="s">
        <v>44</v>
      </c>
      <c r="I1057" s="67">
        <v>43474</v>
      </c>
      <c r="J1057" s="170">
        <f t="shared" si="26"/>
        <v>148.4</v>
      </c>
      <c r="K1057" s="781"/>
      <c r="L1057" s="139"/>
    </row>
    <row r="1058" spans="1:13" s="3" customFormat="1" ht="12.75" customHeight="1">
      <c r="A1058" s="76">
        <v>43496</v>
      </c>
      <c r="B1058" s="91">
        <v>211001</v>
      </c>
      <c r="C1058" s="71">
        <v>501000</v>
      </c>
      <c r="D1058" s="79">
        <v>11.54</v>
      </c>
      <c r="E1058" s="308"/>
      <c r="F1058" s="602" t="s">
        <v>642</v>
      </c>
      <c r="G1058" s="169">
        <v>211</v>
      </c>
      <c r="H1058" s="315" t="s">
        <v>1179</v>
      </c>
      <c r="I1058" s="67">
        <v>43489</v>
      </c>
      <c r="J1058" s="170">
        <f t="shared" si="26"/>
        <v>159.94</v>
      </c>
      <c r="K1058" s="781"/>
      <c r="L1058" s="139"/>
    </row>
    <row r="1059" spans="1:13" s="3" customFormat="1" ht="12.75" customHeight="1">
      <c r="A1059" s="76">
        <v>43496</v>
      </c>
      <c r="B1059" s="91">
        <v>211001</v>
      </c>
      <c r="C1059" s="71">
        <v>501000</v>
      </c>
      <c r="D1059" s="79">
        <v>11.99</v>
      </c>
      <c r="E1059" s="63"/>
      <c r="F1059" s="602" t="s">
        <v>1175</v>
      </c>
      <c r="G1059" s="169">
        <v>211</v>
      </c>
      <c r="H1059" s="75" t="s">
        <v>80</v>
      </c>
      <c r="I1059" s="67">
        <v>43491</v>
      </c>
      <c r="J1059" s="170">
        <f t="shared" si="26"/>
        <v>171.93</v>
      </c>
      <c r="K1059" s="781"/>
      <c r="L1059" s="139"/>
    </row>
    <row r="1060" spans="1:13" s="3" customFormat="1" ht="12.75" customHeight="1">
      <c r="A1060" s="76">
        <v>43524</v>
      </c>
      <c r="B1060" s="91">
        <v>211002</v>
      </c>
      <c r="C1060" s="71">
        <v>501000</v>
      </c>
      <c r="D1060" s="72">
        <v>8.8000000000000007</v>
      </c>
      <c r="E1060" s="72"/>
      <c r="F1060" s="602" t="s">
        <v>518</v>
      </c>
      <c r="G1060" s="169">
        <v>211</v>
      </c>
      <c r="H1060" s="75" t="s">
        <v>107</v>
      </c>
      <c r="I1060" s="76">
        <v>43509</v>
      </c>
      <c r="J1060" s="170">
        <f t="shared" si="26"/>
        <v>180.73000000000002</v>
      </c>
      <c r="K1060" s="781"/>
      <c r="L1060" s="139"/>
    </row>
    <row r="1061" spans="1:13" s="3" customFormat="1" ht="12.75" customHeight="1">
      <c r="A1061" s="76">
        <v>43524</v>
      </c>
      <c r="B1061" s="91">
        <v>211002</v>
      </c>
      <c r="C1061" s="71">
        <v>501000</v>
      </c>
      <c r="D1061" s="72">
        <v>17.989999999999998</v>
      </c>
      <c r="E1061" s="72"/>
      <c r="F1061" s="602" t="s">
        <v>639</v>
      </c>
      <c r="G1061" s="169">
        <v>211</v>
      </c>
      <c r="H1061" s="75" t="s">
        <v>1187</v>
      </c>
      <c r="I1061" s="76">
        <v>43509</v>
      </c>
      <c r="J1061" s="170">
        <f t="shared" si="26"/>
        <v>198.72000000000003</v>
      </c>
      <c r="K1061" s="781"/>
      <c r="L1061" s="139"/>
    </row>
    <row r="1062" spans="1:13" s="3" customFormat="1" ht="12.75" customHeight="1">
      <c r="A1062" s="76">
        <v>43524</v>
      </c>
      <c r="B1062" s="91">
        <v>211002</v>
      </c>
      <c r="C1062" s="71">
        <v>501000</v>
      </c>
      <c r="D1062" s="79">
        <v>2.5</v>
      </c>
      <c r="E1062" s="63"/>
      <c r="F1062" s="602" t="s">
        <v>640</v>
      </c>
      <c r="G1062" s="169">
        <v>211</v>
      </c>
      <c r="H1062" s="85" t="s">
        <v>110</v>
      </c>
      <c r="I1062" s="67">
        <v>43521</v>
      </c>
      <c r="J1062" s="170">
        <f t="shared" si="26"/>
        <v>201.22000000000003</v>
      </c>
      <c r="K1062" s="781"/>
      <c r="L1062" s="139"/>
    </row>
    <row r="1063" spans="1:13" s="3" customFormat="1" ht="12.75" customHeight="1">
      <c r="A1063" s="76">
        <v>43555</v>
      </c>
      <c r="B1063" s="91">
        <v>211003</v>
      </c>
      <c r="C1063" s="71">
        <v>501000</v>
      </c>
      <c r="D1063" s="79">
        <v>5.95</v>
      </c>
      <c r="E1063" s="308"/>
      <c r="F1063" s="602" t="s">
        <v>640</v>
      </c>
      <c r="G1063" s="169">
        <v>211</v>
      </c>
      <c r="H1063" s="75" t="s">
        <v>140</v>
      </c>
      <c r="I1063" s="76">
        <v>43552</v>
      </c>
      <c r="J1063" s="170">
        <f t="shared" si="26"/>
        <v>207.17000000000002</v>
      </c>
      <c r="K1063" s="781"/>
      <c r="L1063" s="139"/>
    </row>
    <row r="1064" spans="1:13" s="3" customFormat="1" ht="12.75" customHeight="1">
      <c r="A1064" s="76">
        <v>43585</v>
      </c>
      <c r="B1064" s="168">
        <v>192033</v>
      </c>
      <c r="C1064" s="71">
        <v>501000</v>
      </c>
      <c r="D1064" s="72">
        <v>110</v>
      </c>
      <c r="E1064" s="72"/>
      <c r="F1064" s="740" t="s">
        <v>125</v>
      </c>
      <c r="G1064" s="93">
        <v>321</v>
      </c>
      <c r="H1064" s="75" t="s">
        <v>932</v>
      </c>
      <c r="I1064" s="76">
        <v>43576</v>
      </c>
      <c r="J1064" s="170">
        <f t="shared" si="26"/>
        <v>317.17</v>
      </c>
      <c r="K1064" s="781"/>
      <c r="L1064" s="139"/>
    </row>
    <row r="1065" spans="1:13" s="3" customFormat="1" ht="12.75" customHeight="1">
      <c r="A1065" s="76">
        <v>43585</v>
      </c>
      <c r="B1065" s="168">
        <v>192037</v>
      </c>
      <c r="C1065" s="71">
        <v>501000</v>
      </c>
      <c r="D1065" s="72">
        <v>0</v>
      </c>
      <c r="E1065" s="72"/>
      <c r="F1065" s="740" t="s">
        <v>939</v>
      </c>
      <c r="G1065" s="93">
        <v>321</v>
      </c>
      <c r="H1065" s="75" t="s">
        <v>940</v>
      </c>
      <c r="I1065" s="76">
        <v>43594</v>
      </c>
      <c r="J1065" s="170">
        <f t="shared" si="26"/>
        <v>317.17</v>
      </c>
      <c r="K1065" s="781"/>
      <c r="L1065" s="139"/>
    </row>
    <row r="1066" spans="1:13" s="3" customFormat="1" ht="12.75" customHeight="1">
      <c r="A1066" s="76">
        <v>43616</v>
      </c>
      <c r="B1066" s="168">
        <v>192045</v>
      </c>
      <c r="C1066" s="71">
        <v>501000</v>
      </c>
      <c r="D1066" s="72">
        <v>60.5</v>
      </c>
      <c r="E1066" s="72"/>
      <c r="F1066" s="740" t="s">
        <v>954</v>
      </c>
      <c r="G1066" s="93">
        <v>321</v>
      </c>
      <c r="H1066" s="75" t="s">
        <v>955</v>
      </c>
      <c r="I1066" s="76">
        <v>43622</v>
      </c>
      <c r="J1066" s="170">
        <f t="shared" si="26"/>
        <v>377.67</v>
      </c>
      <c r="K1066" s="781"/>
      <c r="L1066" s="139"/>
    </row>
    <row r="1067" spans="1:13" s="3" customFormat="1" ht="12.75" customHeight="1">
      <c r="A1067" s="76">
        <v>43616</v>
      </c>
      <c r="B1067" s="91">
        <v>211005</v>
      </c>
      <c r="C1067" s="71">
        <v>501000</v>
      </c>
      <c r="D1067" s="79">
        <v>12.9</v>
      </c>
      <c r="E1067" s="63"/>
      <c r="F1067" s="602" t="s">
        <v>640</v>
      </c>
      <c r="G1067" s="169">
        <v>211</v>
      </c>
      <c r="H1067" s="75" t="s">
        <v>167</v>
      </c>
      <c r="I1067" s="67">
        <v>43606</v>
      </c>
      <c r="J1067" s="170">
        <f t="shared" si="26"/>
        <v>390.57</v>
      </c>
      <c r="K1067" s="781"/>
      <c r="L1067" s="139"/>
    </row>
    <row r="1068" spans="1:13" s="3" customFormat="1" ht="12.75" customHeight="1">
      <c r="A1068" s="76">
        <v>43616</v>
      </c>
      <c r="B1068" s="91">
        <v>211005</v>
      </c>
      <c r="C1068" s="71">
        <v>501000</v>
      </c>
      <c r="D1068" s="79">
        <v>14.45</v>
      </c>
      <c r="E1068" s="308"/>
      <c r="F1068" s="602" t="s">
        <v>1195</v>
      </c>
      <c r="G1068" s="169">
        <v>211</v>
      </c>
      <c r="H1068" s="75" t="s">
        <v>170</v>
      </c>
      <c r="I1068" s="67">
        <v>43609</v>
      </c>
      <c r="J1068" s="170">
        <f t="shared" si="26"/>
        <v>405.02</v>
      </c>
      <c r="K1068" s="781"/>
      <c r="L1068" s="139"/>
    </row>
    <row r="1069" spans="1:13" s="3" customFormat="1" ht="12.75" customHeight="1">
      <c r="A1069" s="76">
        <v>43616</v>
      </c>
      <c r="B1069" s="91">
        <v>211005</v>
      </c>
      <c r="C1069" s="71">
        <v>501000</v>
      </c>
      <c r="D1069" s="79">
        <v>17.899999999999999</v>
      </c>
      <c r="E1069" s="63"/>
      <c r="F1069" s="602" t="s">
        <v>1196</v>
      </c>
      <c r="G1069" s="169">
        <v>211</v>
      </c>
      <c r="H1069" s="75" t="s">
        <v>171</v>
      </c>
      <c r="I1069" s="67">
        <v>43609</v>
      </c>
      <c r="J1069" s="170">
        <f t="shared" si="26"/>
        <v>422.91999999999996</v>
      </c>
      <c r="K1069" s="783"/>
      <c r="L1069" s="9"/>
      <c r="M1069" s="321"/>
    </row>
    <row r="1070" spans="1:13" s="3" customFormat="1" ht="12.75" customHeight="1">
      <c r="A1070" s="76">
        <v>43616</v>
      </c>
      <c r="B1070" s="91">
        <v>211005</v>
      </c>
      <c r="C1070" s="71">
        <v>501000</v>
      </c>
      <c r="D1070" s="79">
        <v>7.6</v>
      </c>
      <c r="E1070" s="72"/>
      <c r="F1070" s="602" t="s">
        <v>1197</v>
      </c>
      <c r="G1070" s="169">
        <v>211</v>
      </c>
      <c r="H1070" s="75" t="s">
        <v>179</v>
      </c>
      <c r="I1070" s="67">
        <v>43616</v>
      </c>
      <c r="J1070" s="170">
        <f t="shared" si="26"/>
        <v>430.52</v>
      </c>
      <c r="K1070" s="781"/>
      <c r="L1070" s="139"/>
    </row>
    <row r="1071" spans="1:13" s="3" customFormat="1" ht="12.75" customHeight="1">
      <c r="A1071" s="76">
        <v>43646</v>
      </c>
      <c r="B1071" s="91">
        <v>211006</v>
      </c>
      <c r="C1071" s="71">
        <v>501000</v>
      </c>
      <c r="D1071" s="79">
        <v>17.989999999999998</v>
      </c>
      <c r="E1071" s="308"/>
      <c r="F1071" s="602" t="s">
        <v>639</v>
      </c>
      <c r="G1071" s="169">
        <v>211</v>
      </c>
      <c r="H1071" s="75" t="s">
        <v>180</v>
      </c>
      <c r="I1071" s="67">
        <v>43619</v>
      </c>
      <c r="J1071" s="170">
        <f t="shared" si="26"/>
        <v>448.51</v>
      </c>
      <c r="K1071" s="781"/>
      <c r="L1071" s="139"/>
    </row>
    <row r="1072" spans="1:13" s="3" customFormat="1" ht="12.75" customHeight="1">
      <c r="A1072" s="76">
        <v>43646</v>
      </c>
      <c r="B1072" s="91">
        <v>211006</v>
      </c>
      <c r="C1072" s="71">
        <v>501000</v>
      </c>
      <c r="D1072" s="79">
        <v>73.959999999999994</v>
      </c>
      <c r="E1072" s="63"/>
      <c r="F1072" s="602" t="s">
        <v>1198</v>
      </c>
      <c r="G1072" s="169">
        <v>211</v>
      </c>
      <c r="H1072" s="75" t="s">
        <v>1199</v>
      </c>
      <c r="I1072" s="67">
        <v>43621</v>
      </c>
      <c r="J1072" s="170">
        <f t="shared" si="26"/>
        <v>522.47</v>
      </c>
      <c r="K1072" s="781"/>
      <c r="L1072" s="139"/>
    </row>
    <row r="1073" spans="1:12" s="3" customFormat="1" ht="12.75" customHeight="1">
      <c r="A1073" s="76">
        <v>43646</v>
      </c>
      <c r="B1073" s="91">
        <v>211006</v>
      </c>
      <c r="C1073" s="71">
        <v>501000</v>
      </c>
      <c r="D1073" s="79">
        <v>15.99</v>
      </c>
      <c r="E1073" s="308"/>
      <c r="F1073" s="602" t="s">
        <v>643</v>
      </c>
      <c r="G1073" s="169">
        <v>211</v>
      </c>
      <c r="H1073" s="75" t="s">
        <v>195</v>
      </c>
      <c r="I1073" s="67">
        <v>43627</v>
      </c>
      <c r="J1073" s="170">
        <f t="shared" si="26"/>
        <v>538.46</v>
      </c>
      <c r="K1073" s="781"/>
      <c r="L1073" s="139"/>
    </row>
    <row r="1074" spans="1:12" s="3" customFormat="1" ht="12.75" customHeight="1">
      <c r="A1074" s="76">
        <v>43646</v>
      </c>
      <c r="B1074" s="168">
        <v>3006</v>
      </c>
      <c r="C1074" s="105">
        <v>501000</v>
      </c>
      <c r="D1074" s="79">
        <v>157.5</v>
      </c>
      <c r="E1074" s="79"/>
      <c r="F1074" s="757" t="s">
        <v>1170</v>
      </c>
      <c r="G1074" s="93">
        <v>379</v>
      </c>
      <c r="H1074" s="75" t="s">
        <v>183</v>
      </c>
      <c r="I1074" s="76">
        <v>43621</v>
      </c>
      <c r="J1074" s="170">
        <f t="shared" si="26"/>
        <v>695.96</v>
      </c>
      <c r="K1074" s="781"/>
      <c r="L1074" s="139"/>
    </row>
    <row r="1075" spans="1:12" s="3" customFormat="1" ht="12.75" customHeight="1">
      <c r="A1075" s="76">
        <v>43646</v>
      </c>
      <c r="B1075" s="168">
        <v>3006</v>
      </c>
      <c r="C1075" s="105">
        <v>501000</v>
      </c>
      <c r="D1075" s="79">
        <v>172.8</v>
      </c>
      <c r="E1075" s="79"/>
      <c r="F1075" s="757" t="s">
        <v>1171</v>
      </c>
      <c r="G1075" s="93">
        <v>379</v>
      </c>
      <c r="H1075" s="75" t="s">
        <v>183</v>
      </c>
      <c r="I1075" s="76">
        <v>43621</v>
      </c>
      <c r="J1075" s="170">
        <f t="shared" si="26"/>
        <v>868.76</v>
      </c>
      <c r="K1075" s="781"/>
      <c r="L1075" s="139"/>
    </row>
    <row r="1076" spans="1:12" s="3" customFormat="1" ht="12.75" customHeight="1">
      <c r="A1076" s="76">
        <v>43708</v>
      </c>
      <c r="B1076" s="91">
        <v>211008</v>
      </c>
      <c r="C1076" s="71">
        <v>501000</v>
      </c>
      <c r="D1076" s="79">
        <v>29.9</v>
      </c>
      <c r="E1076" s="63"/>
      <c r="F1076" s="602" t="s">
        <v>648</v>
      </c>
      <c r="G1076" s="169">
        <v>211</v>
      </c>
      <c r="H1076" s="75" t="s">
        <v>244</v>
      </c>
      <c r="I1076" s="76">
        <v>43692</v>
      </c>
      <c r="J1076" s="170">
        <f t="shared" si="26"/>
        <v>898.66</v>
      </c>
      <c r="K1076" s="781"/>
      <c r="L1076" s="139"/>
    </row>
    <row r="1077" spans="1:12" s="3" customFormat="1" ht="12.75" customHeight="1">
      <c r="A1077" s="76">
        <v>43708</v>
      </c>
      <c r="B1077" s="91">
        <v>211008</v>
      </c>
      <c r="C1077" s="71">
        <v>501000</v>
      </c>
      <c r="D1077" s="79">
        <v>17.989999999999998</v>
      </c>
      <c r="E1077" s="308"/>
      <c r="F1077" s="602" t="s">
        <v>639</v>
      </c>
      <c r="G1077" s="169">
        <v>211</v>
      </c>
      <c r="H1077" s="75" t="s">
        <v>246</v>
      </c>
      <c r="I1077" s="76">
        <v>43696</v>
      </c>
      <c r="J1077" s="170">
        <f t="shared" si="26"/>
        <v>916.65</v>
      </c>
      <c r="K1077" s="781"/>
      <c r="L1077" s="139"/>
    </row>
    <row r="1078" spans="1:12" s="3" customFormat="1" ht="12.75" customHeight="1">
      <c r="A1078" s="76">
        <v>43708</v>
      </c>
      <c r="B1078" s="91">
        <v>211008</v>
      </c>
      <c r="C1078" s="71">
        <v>501000</v>
      </c>
      <c r="D1078" s="79">
        <v>83.9</v>
      </c>
      <c r="E1078" s="72"/>
      <c r="F1078" s="602" t="s">
        <v>647</v>
      </c>
      <c r="G1078" s="169">
        <v>211</v>
      </c>
      <c r="H1078" s="75" t="s">
        <v>248</v>
      </c>
      <c r="I1078" s="76">
        <v>43697</v>
      </c>
      <c r="J1078" s="170">
        <f t="shared" si="26"/>
        <v>1000.55</v>
      </c>
      <c r="K1078" s="781"/>
      <c r="L1078" s="139"/>
    </row>
    <row r="1079" spans="1:12" s="3" customFormat="1" ht="12.75" customHeight="1">
      <c r="A1079" s="76">
        <v>43738</v>
      </c>
      <c r="B1079" s="168">
        <v>192080</v>
      </c>
      <c r="C1079" s="71">
        <v>501000</v>
      </c>
      <c r="D1079" s="72">
        <v>42</v>
      </c>
      <c r="E1079" s="72"/>
      <c r="F1079" s="740" t="s">
        <v>1027</v>
      </c>
      <c r="G1079" s="169">
        <v>321</v>
      </c>
      <c r="H1079" s="75" t="s">
        <v>1028</v>
      </c>
      <c r="I1079" s="76">
        <v>43739</v>
      </c>
      <c r="J1079" s="170">
        <f t="shared" si="26"/>
        <v>1042.55</v>
      </c>
      <c r="K1079" s="781"/>
      <c r="L1079" s="139"/>
    </row>
    <row r="1080" spans="1:12" s="3" customFormat="1" ht="12.75" customHeight="1">
      <c r="A1080" s="76">
        <v>43738</v>
      </c>
      <c r="B1080" s="168">
        <v>192084</v>
      </c>
      <c r="C1080" s="71">
        <v>501000</v>
      </c>
      <c r="D1080" s="72">
        <v>28</v>
      </c>
      <c r="E1080" s="72"/>
      <c r="F1080" s="740" t="s">
        <v>24</v>
      </c>
      <c r="G1080" s="93">
        <v>321</v>
      </c>
      <c r="H1080" s="75" t="s">
        <v>1032</v>
      </c>
      <c r="I1080" s="76">
        <v>43731</v>
      </c>
      <c r="J1080" s="170">
        <f t="shared" si="26"/>
        <v>1070.55</v>
      </c>
      <c r="K1080" s="781"/>
      <c r="L1080" s="139"/>
    </row>
    <row r="1081" spans="1:12" s="3" customFormat="1" ht="12.75" customHeight="1">
      <c r="A1081" s="76">
        <v>43738</v>
      </c>
      <c r="B1081" s="91">
        <v>211009</v>
      </c>
      <c r="C1081" s="71">
        <v>501000</v>
      </c>
      <c r="D1081" s="79">
        <v>18.399999999999999</v>
      </c>
      <c r="E1081" s="308"/>
      <c r="F1081" s="602" t="s">
        <v>518</v>
      </c>
      <c r="G1081" s="169">
        <v>211</v>
      </c>
      <c r="H1081" s="75" t="s">
        <v>263</v>
      </c>
      <c r="I1081" s="76">
        <v>43713</v>
      </c>
      <c r="J1081" s="170">
        <f t="shared" si="26"/>
        <v>1088.95</v>
      </c>
      <c r="K1081" s="781"/>
      <c r="L1081" s="139"/>
    </row>
    <row r="1082" spans="1:12" s="3" customFormat="1" ht="12.75" customHeight="1">
      <c r="A1082" s="76">
        <v>43769</v>
      </c>
      <c r="B1082" s="91">
        <v>211010</v>
      </c>
      <c r="C1082" s="71">
        <v>501000</v>
      </c>
      <c r="D1082" s="79">
        <v>3.2</v>
      </c>
      <c r="E1082" s="72"/>
      <c r="F1082" s="602" t="s">
        <v>646</v>
      </c>
      <c r="G1082" s="169">
        <v>211</v>
      </c>
      <c r="H1082" s="75" t="s">
        <v>296</v>
      </c>
      <c r="I1082" s="76">
        <v>43745</v>
      </c>
      <c r="J1082" s="170">
        <f t="shared" si="26"/>
        <v>1092.1500000000001</v>
      </c>
      <c r="K1082" s="781"/>
      <c r="L1082" s="139"/>
    </row>
    <row r="1083" spans="1:12" s="3" customFormat="1" ht="12.75" customHeight="1">
      <c r="A1083" s="76">
        <v>43769</v>
      </c>
      <c r="B1083" s="91">
        <v>211010</v>
      </c>
      <c r="C1083" s="71">
        <v>501000</v>
      </c>
      <c r="D1083" s="79">
        <v>43.4</v>
      </c>
      <c r="E1083" s="63"/>
      <c r="F1083" s="602" t="s">
        <v>518</v>
      </c>
      <c r="G1083" s="169">
        <v>211</v>
      </c>
      <c r="H1083" s="75" t="s">
        <v>299</v>
      </c>
      <c r="I1083" s="67">
        <v>43748</v>
      </c>
      <c r="J1083" s="170">
        <f t="shared" si="26"/>
        <v>1135.5500000000002</v>
      </c>
      <c r="K1083" s="781"/>
      <c r="L1083" s="139"/>
    </row>
    <row r="1084" spans="1:12" s="3" customFormat="1" ht="12.75" customHeight="1">
      <c r="A1084" s="76">
        <v>43769</v>
      </c>
      <c r="B1084" s="91">
        <v>211010</v>
      </c>
      <c r="C1084" s="71">
        <v>501000</v>
      </c>
      <c r="D1084" s="79">
        <v>12.89</v>
      </c>
      <c r="E1084" s="72"/>
      <c r="F1084" s="602" t="s">
        <v>518</v>
      </c>
      <c r="G1084" s="169">
        <v>211</v>
      </c>
      <c r="H1084" s="75" t="s">
        <v>1234</v>
      </c>
      <c r="I1084" s="67">
        <v>43762</v>
      </c>
      <c r="J1084" s="170">
        <f t="shared" si="26"/>
        <v>1148.4400000000003</v>
      </c>
      <c r="K1084" s="781"/>
      <c r="L1084" s="139"/>
    </row>
    <row r="1085" spans="1:12" s="3" customFormat="1" ht="12.75" customHeight="1">
      <c r="A1085" s="76">
        <v>43799</v>
      </c>
      <c r="B1085" s="91">
        <v>211011</v>
      </c>
      <c r="C1085" s="71">
        <v>501000</v>
      </c>
      <c r="D1085" s="79">
        <v>8.99</v>
      </c>
      <c r="E1085" s="308"/>
      <c r="F1085" s="602" t="s">
        <v>638</v>
      </c>
      <c r="G1085" s="169">
        <v>211</v>
      </c>
      <c r="H1085" s="75" t="s">
        <v>351</v>
      </c>
      <c r="I1085" s="67">
        <v>43790</v>
      </c>
      <c r="J1085" s="170">
        <f t="shared" si="26"/>
        <v>1157.4300000000003</v>
      </c>
      <c r="K1085" s="781"/>
      <c r="L1085" s="139"/>
    </row>
    <row r="1086" spans="1:12" s="3" customFormat="1" ht="12.75" customHeight="1">
      <c r="A1086" s="76">
        <v>43799</v>
      </c>
      <c r="B1086" s="91">
        <v>211011</v>
      </c>
      <c r="C1086" s="71">
        <v>501000</v>
      </c>
      <c r="D1086" s="79">
        <v>42</v>
      </c>
      <c r="E1086" s="308"/>
      <c r="F1086" s="602" t="s">
        <v>649</v>
      </c>
      <c r="G1086" s="169">
        <v>211</v>
      </c>
      <c r="H1086" s="75" t="s">
        <v>355</v>
      </c>
      <c r="I1086" s="67">
        <v>43797</v>
      </c>
      <c r="J1086" s="170">
        <f t="shared" si="26"/>
        <v>1199.4300000000003</v>
      </c>
      <c r="K1086" s="781"/>
      <c r="L1086" s="139"/>
    </row>
    <row r="1087" spans="1:12" s="3" customFormat="1" ht="12.75" customHeight="1">
      <c r="A1087" s="76">
        <v>43799</v>
      </c>
      <c r="B1087" s="91">
        <v>211011</v>
      </c>
      <c r="C1087" s="71">
        <v>501000</v>
      </c>
      <c r="D1087" s="79">
        <v>19.71</v>
      </c>
      <c r="E1087" s="63"/>
      <c r="F1087" s="602" t="s">
        <v>519</v>
      </c>
      <c r="G1087" s="169">
        <v>211</v>
      </c>
      <c r="H1087" s="75" t="s">
        <v>356</v>
      </c>
      <c r="I1087" s="67">
        <v>43798</v>
      </c>
      <c r="J1087" s="170">
        <f t="shared" si="26"/>
        <v>1219.1400000000003</v>
      </c>
      <c r="K1087" s="781"/>
      <c r="L1087" s="139"/>
    </row>
    <row r="1088" spans="1:12" s="3" customFormat="1" ht="12.75" customHeight="1">
      <c r="A1088" s="586">
        <v>43830</v>
      </c>
      <c r="B1088" s="91">
        <v>211012</v>
      </c>
      <c r="C1088" s="197">
        <v>501000</v>
      </c>
      <c r="D1088" s="159">
        <v>40.35</v>
      </c>
      <c r="E1088" s="588"/>
      <c r="F1088" s="761" t="s">
        <v>518</v>
      </c>
      <c r="G1088" s="614">
        <v>211</v>
      </c>
      <c r="H1088" s="613" t="s">
        <v>1247</v>
      </c>
      <c r="I1088" s="586">
        <v>43812</v>
      </c>
      <c r="J1088" s="170">
        <f t="shared" si="26"/>
        <v>1259.4900000000002</v>
      </c>
      <c r="K1088" s="781"/>
      <c r="L1088" s="139"/>
    </row>
    <row r="1089" spans="1:13" s="3" customFormat="1" ht="12.75" customHeight="1">
      <c r="A1089" s="586">
        <v>43830</v>
      </c>
      <c r="B1089" s="91">
        <v>211012</v>
      </c>
      <c r="C1089" s="197">
        <v>501000</v>
      </c>
      <c r="D1089" s="159">
        <v>21.99</v>
      </c>
      <c r="E1089" s="588"/>
      <c r="F1089" s="761" t="s">
        <v>645</v>
      </c>
      <c r="G1089" s="614">
        <v>211</v>
      </c>
      <c r="H1089" s="613" t="s">
        <v>1248</v>
      </c>
      <c r="I1089" s="156">
        <v>43814</v>
      </c>
      <c r="J1089" s="170">
        <f t="shared" si="26"/>
        <v>1281.4800000000002</v>
      </c>
      <c r="K1089" s="781"/>
      <c r="L1089" s="139"/>
    </row>
    <row r="1090" spans="1:13" s="3" customFormat="1" ht="12.75" customHeight="1">
      <c r="A1090" s="76"/>
      <c r="B1090" s="91"/>
      <c r="C1090" s="71"/>
      <c r="D1090" s="79"/>
      <c r="E1090" s="63"/>
      <c r="F1090" s="739"/>
      <c r="G1090" s="169"/>
      <c r="H1090" s="75"/>
      <c r="I1090" s="76"/>
      <c r="J1090" s="170">
        <f t="shared" si="26"/>
        <v>1281.4800000000002</v>
      </c>
      <c r="K1090" s="781"/>
      <c r="L1090" s="139"/>
    </row>
    <row r="1091" spans="1:13" s="189" customFormat="1" ht="12.75" customHeight="1">
      <c r="A1091" s="181"/>
      <c r="B1091" s="182" t="s">
        <v>385</v>
      </c>
      <c r="C1091" s="199">
        <v>501000</v>
      </c>
      <c r="D1091" s="177">
        <f>SUM(D1054:D1090)</f>
        <v>1281.4800000000002</v>
      </c>
      <c r="E1091" s="177">
        <f>SUM(E1054:E1090)</f>
        <v>0</v>
      </c>
      <c r="F1091" s="764"/>
      <c r="G1091" s="179"/>
      <c r="H1091" s="180"/>
      <c r="I1091" s="181"/>
      <c r="J1091" s="174">
        <f>D1091-E1091</f>
        <v>1281.4800000000002</v>
      </c>
      <c r="K1091" s="175">
        <v>501000</v>
      </c>
      <c r="L1091" s="95">
        <v>1281.48</v>
      </c>
    </row>
    <row r="1092" spans="1:13" s="189" customFormat="1" ht="12.75" customHeight="1">
      <c r="A1092" s="181"/>
      <c r="B1092" s="307"/>
      <c r="C1092" s="199"/>
      <c r="D1092" s="174"/>
      <c r="E1092" s="174"/>
      <c r="F1092" s="767"/>
      <c r="G1092" s="179"/>
      <c r="H1092" s="193"/>
      <c r="I1092" s="13"/>
      <c r="J1092" s="174"/>
      <c r="K1092" s="175"/>
      <c r="L1092" s="95"/>
    </row>
    <row r="1093" spans="1:13" s="5" customFormat="1" ht="12.75" customHeight="1">
      <c r="A1093" s="94">
        <v>501100</v>
      </c>
      <c r="B1093" s="176" t="s">
        <v>589</v>
      </c>
      <c r="C1093" s="199"/>
      <c r="D1093" s="286"/>
      <c r="E1093" s="174"/>
      <c r="F1093" s="764"/>
      <c r="G1093" s="179"/>
      <c r="H1093" s="180"/>
      <c r="I1093" s="181"/>
      <c r="J1093" s="174"/>
      <c r="K1093" s="781"/>
      <c r="L1093" s="139"/>
    </row>
    <row r="1094" spans="1:13" s="3" customFormat="1" ht="12.75" customHeight="1">
      <c r="A1094" s="76">
        <v>43677</v>
      </c>
      <c r="B1094" s="91">
        <v>211007</v>
      </c>
      <c r="C1094" s="71">
        <v>501100</v>
      </c>
      <c r="D1094" s="79">
        <v>313.08999999999997</v>
      </c>
      <c r="E1094" s="308"/>
      <c r="F1094" s="602" t="s">
        <v>1214</v>
      </c>
      <c r="G1094" s="169">
        <v>211</v>
      </c>
      <c r="H1094" s="75" t="s">
        <v>208</v>
      </c>
      <c r="I1094" s="67">
        <v>43648</v>
      </c>
      <c r="J1094" s="159">
        <f>J1093+D1094-E1094</f>
        <v>313.08999999999997</v>
      </c>
      <c r="K1094" s="781"/>
      <c r="L1094" s="139"/>
    </row>
    <row r="1095" spans="1:13" s="3" customFormat="1" ht="12.75" customHeight="1">
      <c r="A1095" s="76">
        <v>43738</v>
      </c>
      <c r="B1095" s="91">
        <v>211009</v>
      </c>
      <c r="C1095" s="71">
        <v>501100</v>
      </c>
      <c r="D1095" s="79">
        <v>69.89</v>
      </c>
      <c r="E1095" s="72"/>
      <c r="F1095" s="602" t="s">
        <v>644</v>
      </c>
      <c r="G1095" s="169">
        <v>211</v>
      </c>
      <c r="H1095" s="75" t="s">
        <v>287</v>
      </c>
      <c r="I1095" s="67">
        <v>43738</v>
      </c>
      <c r="J1095" s="159">
        <f>J1094+D1095-E1095</f>
        <v>382.97999999999996</v>
      </c>
      <c r="K1095" s="781"/>
      <c r="L1095" s="139"/>
    </row>
    <row r="1096" spans="1:13" s="189" customFormat="1" ht="12.75" customHeight="1">
      <c r="A1096" s="181"/>
      <c r="B1096" s="182" t="s">
        <v>385</v>
      </c>
      <c r="C1096" s="199">
        <v>501100</v>
      </c>
      <c r="D1096" s="177">
        <f>SUM(D1094:D1095)</f>
        <v>382.97999999999996</v>
      </c>
      <c r="E1096" s="177">
        <f>SUM(E1094:E1095)</f>
        <v>0</v>
      </c>
      <c r="F1096" s="772"/>
      <c r="G1096" s="179"/>
      <c r="H1096" s="180"/>
      <c r="I1096" s="181"/>
      <c r="J1096" s="174">
        <f>D1096-E1096</f>
        <v>382.97999999999996</v>
      </c>
      <c r="K1096" s="175">
        <v>501100</v>
      </c>
      <c r="L1096" s="95">
        <v>382.98</v>
      </c>
    </row>
    <row r="1097" spans="1:13" s="189" customFormat="1" ht="12.75" customHeight="1">
      <c r="A1097" s="181"/>
      <c r="B1097" s="182"/>
      <c r="C1097" s="199"/>
      <c r="D1097" s="177"/>
      <c r="E1097" s="177"/>
      <c r="F1097" s="764"/>
      <c r="G1097" s="179"/>
      <c r="H1097" s="180"/>
      <c r="I1097" s="181"/>
      <c r="J1097" s="174"/>
      <c r="K1097" s="175"/>
      <c r="L1097" s="95"/>
    </row>
    <row r="1098" spans="1:13" s="311" customFormat="1" ht="12.75" customHeight="1">
      <c r="A1098" s="199">
        <v>501200</v>
      </c>
      <c r="B1098" s="176" t="s">
        <v>588</v>
      </c>
      <c r="C1098" s="199"/>
      <c r="D1098" s="177"/>
      <c r="E1098" s="177"/>
      <c r="F1098" s="767"/>
      <c r="G1098" s="266"/>
      <c r="H1098" s="317"/>
      <c r="I1098" s="318"/>
      <c r="K1098" s="781"/>
      <c r="L1098" s="139"/>
      <c r="M1098" s="319"/>
    </row>
    <row r="1099" spans="1:13" s="3" customFormat="1" ht="12.75" customHeight="1">
      <c r="A1099" s="76"/>
      <c r="B1099" s="91"/>
      <c r="C1099" s="71"/>
      <c r="D1099" s="79"/>
      <c r="E1099" s="72"/>
      <c r="F1099" s="602"/>
      <c r="G1099" s="169"/>
      <c r="H1099" s="75"/>
      <c r="I1099" s="67"/>
      <c r="J1099" s="170">
        <f>J1098+D1099-E1099</f>
        <v>0</v>
      </c>
      <c r="K1099" s="783"/>
      <c r="L1099" s="9"/>
      <c r="M1099" s="321"/>
    </row>
    <row r="1100" spans="1:13" s="3" customFormat="1" ht="12.75" customHeight="1">
      <c r="A1100" s="76"/>
      <c r="B1100" s="91"/>
      <c r="C1100" s="71"/>
      <c r="D1100" s="79"/>
      <c r="E1100" s="72"/>
      <c r="F1100" s="602"/>
      <c r="G1100" s="169"/>
      <c r="H1100" s="75"/>
      <c r="I1100" s="67"/>
      <c r="J1100" s="170">
        <f>J1099+D1100-E1100</f>
        <v>0</v>
      </c>
      <c r="K1100" s="783"/>
      <c r="L1100" s="9"/>
      <c r="M1100" s="321"/>
    </row>
    <row r="1101" spans="1:13" s="311" customFormat="1" ht="12.75" customHeight="1">
      <c r="A1101" s="13"/>
      <c r="B1101" s="182" t="s">
        <v>385</v>
      </c>
      <c r="C1101" s="199">
        <v>501200</v>
      </c>
      <c r="D1101" s="177">
        <f>SUM(D1099:D1100)</f>
        <v>0</v>
      </c>
      <c r="E1101" s="177">
        <f>SUM(E1099:E1100)</f>
        <v>0</v>
      </c>
      <c r="F1101" s="764"/>
      <c r="G1101" s="179"/>
      <c r="H1101" s="180"/>
      <c r="I1101" s="181"/>
      <c r="J1101" s="174">
        <f>D1101-E1101</f>
        <v>0</v>
      </c>
      <c r="K1101" s="781">
        <v>501200</v>
      </c>
      <c r="L1101" s="95">
        <v>0</v>
      </c>
      <c r="M1101" s="319"/>
    </row>
    <row r="1102" spans="1:13" s="311" customFormat="1" ht="12.75" customHeight="1">
      <c r="A1102" s="13"/>
      <c r="B1102" s="322"/>
      <c r="C1102" s="199"/>
      <c r="D1102" s="177"/>
      <c r="E1102" s="177"/>
      <c r="F1102" s="767"/>
      <c r="G1102" s="266"/>
      <c r="H1102" s="317"/>
      <c r="I1102" s="318"/>
      <c r="K1102" s="781"/>
      <c r="L1102" s="139"/>
      <c r="M1102" s="319"/>
    </row>
    <row r="1103" spans="1:13" s="311" customFormat="1" ht="12.75" customHeight="1">
      <c r="A1103" s="199">
        <v>501221</v>
      </c>
      <c r="B1103" s="176" t="s">
        <v>590</v>
      </c>
      <c r="C1103" s="199"/>
      <c r="D1103" s="177"/>
      <c r="E1103" s="177"/>
      <c r="F1103" s="767"/>
      <c r="G1103" s="266"/>
      <c r="H1103" s="317"/>
      <c r="I1103" s="318"/>
      <c r="K1103" s="781"/>
      <c r="L1103" s="139"/>
      <c r="M1103" s="319"/>
    </row>
    <row r="1104" spans="1:13" s="3" customFormat="1" ht="12.75" customHeight="1">
      <c r="A1104" s="76">
        <v>43496</v>
      </c>
      <c r="B1104" s="91">
        <v>211001</v>
      </c>
      <c r="C1104" s="71">
        <v>501221</v>
      </c>
      <c r="D1104" s="72">
        <v>22.8</v>
      </c>
      <c r="E1104" s="63"/>
      <c r="F1104" s="602" t="s">
        <v>39</v>
      </c>
      <c r="G1104" s="169">
        <v>211</v>
      </c>
      <c r="H1104" s="75" t="s">
        <v>37</v>
      </c>
      <c r="I1104" s="67">
        <v>43467</v>
      </c>
      <c r="J1104" s="159">
        <f t="shared" ref="J1104:J1124" si="27">J1103+D1104-E1104</f>
        <v>22.8</v>
      </c>
      <c r="K1104" s="783"/>
      <c r="L1104" s="9"/>
      <c r="M1104" s="321"/>
    </row>
    <row r="1105" spans="1:13" s="3" customFormat="1" ht="12.75" customHeight="1">
      <c r="A1105" s="76">
        <v>43496</v>
      </c>
      <c r="B1105" s="91">
        <v>211001</v>
      </c>
      <c r="C1105" s="71">
        <v>501221</v>
      </c>
      <c r="D1105" s="72">
        <v>40.799999999999997</v>
      </c>
      <c r="E1105" s="63"/>
      <c r="F1105" s="602" t="s">
        <v>39</v>
      </c>
      <c r="G1105" s="169">
        <v>211</v>
      </c>
      <c r="H1105" s="75" t="s">
        <v>55</v>
      </c>
      <c r="I1105" s="67">
        <v>43482</v>
      </c>
      <c r="J1105" s="159">
        <f t="shared" si="27"/>
        <v>63.599999999999994</v>
      </c>
      <c r="K1105" s="783"/>
      <c r="L1105" s="9"/>
      <c r="M1105" s="321"/>
    </row>
    <row r="1106" spans="1:13" s="3" customFormat="1" ht="12.75" customHeight="1">
      <c r="A1106" s="76">
        <v>43496</v>
      </c>
      <c r="B1106" s="168">
        <v>3001</v>
      </c>
      <c r="C1106" s="71">
        <v>501221</v>
      </c>
      <c r="D1106" s="72">
        <v>49.49</v>
      </c>
      <c r="E1106" s="72"/>
      <c r="F1106" s="739" t="s">
        <v>61</v>
      </c>
      <c r="G1106" s="169">
        <v>112</v>
      </c>
      <c r="H1106" s="75" t="s">
        <v>31</v>
      </c>
      <c r="I1106" s="76">
        <v>43466</v>
      </c>
      <c r="J1106" s="159">
        <f t="shared" si="27"/>
        <v>113.09</v>
      </c>
      <c r="K1106" s="783"/>
      <c r="L1106" s="9"/>
      <c r="M1106" s="321"/>
    </row>
    <row r="1107" spans="1:13" s="3" customFormat="1" ht="12.75" customHeight="1">
      <c r="A1107" s="76">
        <v>43524</v>
      </c>
      <c r="B1107" s="91">
        <v>211002</v>
      </c>
      <c r="C1107" s="71">
        <v>501221</v>
      </c>
      <c r="D1107" s="72">
        <v>40</v>
      </c>
      <c r="E1107" s="63"/>
      <c r="F1107" s="602" t="s">
        <v>75</v>
      </c>
      <c r="G1107" s="169">
        <v>211</v>
      </c>
      <c r="H1107" s="75" t="s">
        <v>46</v>
      </c>
      <c r="I1107" s="76">
        <v>43501</v>
      </c>
      <c r="J1107" s="159">
        <f t="shared" si="27"/>
        <v>153.09</v>
      </c>
      <c r="K1107" s="783"/>
      <c r="L1107" s="9"/>
      <c r="M1107" s="321"/>
    </row>
    <row r="1108" spans="1:13" s="3" customFormat="1" ht="12.75" customHeight="1">
      <c r="A1108" s="76">
        <v>43524</v>
      </c>
      <c r="B1108" s="91">
        <v>211002</v>
      </c>
      <c r="C1108" s="71">
        <v>501221</v>
      </c>
      <c r="D1108" s="72">
        <v>44.01</v>
      </c>
      <c r="E1108" s="63"/>
      <c r="F1108" s="602" t="s">
        <v>1183</v>
      </c>
      <c r="G1108" s="169">
        <v>211</v>
      </c>
      <c r="H1108" s="75" t="s">
        <v>109</v>
      </c>
      <c r="I1108" s="76">
        <v>43516</v>
      </c>
      <c r="J1108" s="159">
        <f t="shared" si="27"/>
        <v>197.1</v>
      </c>
      <c r="K1108" s="783"/>
      <c r="L1108" s="9"/>
      <c r="M1108" s="321"/>
    </row>
    <row r="1109" spans="1:13" s="3" customFormat="1" ht="12.75" customHeight="1">
      <c r="A1109" s="76">
        <v>43555</v>
      </c>
      <c r="B1109" s="91">
        <v>211003</v>
      </c>
      <c r="C1109" s="71">
        <v>501221</v>
      </c>
      <c r="D1109" s="72">
        <v>41.6</v>
      </c>
      <c r="E1109" s="63"/>
      <c r="F1109" s="602" t="s">
        <v>1183</v>
      </c>
      <c r="G1109" s="169">
        <v>211</v>
      </c>
      <c r="H1109" s="75" t="s">
        <v>138</v>
      </c>
      <c r="I1109" s="76">
        <v>43549</v>
      </c>
      <c r="J1109" s="159">
        <f t="shared" si="27"/>
        <v>238.7</v>
      </c>
      <c r="K1109" s="783"/>
      <c r="L1109" s="9"/>
      <c r="M1109" s="321"/>
    </row>
    <row r="1110" spans="1:13" s="3" customFormat="1" ht="12.75" customHeight="1">
      <c r="A1110" s="76">
        <v>43585</v>
      </c>
      <c r="B1110" s="91">
        <v>211004</v>
      </c>
      <c r="C1110" s="71">
        <v>501221</v>
      </c>
      <c r="D1110" s="79">
        <v>45.61</v>
      </c>
      <c r="E1110" s="308"/>
      <c r="F1110" s="602" t="s">
        <v>1190</v>
      </c>
      <c r="G1110" s="169">
        <v>211</v>
      </c>
      <c r="H1110" s="75" t="s">
        <v>144</v>
      </c>
      <c r="I1110" s="76">
        <v>43563</v>
      </c>
      <c r="J1110" s="159">
        <f t="shared" si="27"/>
        <v>284.31</v>
      </c>
      <c r="K1110" s="783"/>
      <c r="L1110" s="9"/>
      <c r="M1110" s="321"/>
    </row>
    <row r="1111" spans="1:13" s="3" customFormat="1" ht="12.75" customHeight="1">
      <c r="A1111" s="76">
        <v>43585</v>
      </c>
      <c r="B1111" s="91">
        <v>211004</v>
      </c>
      <c r="C1111" s="71">
        <v>501221</v>
      </c>
      <c r="D1111" s="79">
        <v>16.010000000000002</v>
      </c>
      <c r="E1111" s="308"/>
      <c r="F1111" s="602" t="s">
        <v>1190</v>
      </c>
      <c r="G1111" s="169">
        <v>211</v>
      </c>
      <c r="H1111" s="75" t="s">
        <v>149</v>
      </c>
      <c r="I1111" s="67">
        <v>43579</v>
      </c>
      <c r="J1111" s="159">
        <f t="shared" si="27"/>
        <v>300.32</v>
      </c>
      <c r="K1111" s="783"/>
      <c r="L1111" s="9"/>
      <c r="M1111" s="321"/>
    </row>
    <row r="1112" spans="1:13" s="3" customFormat="1" ht="12.75" customHeight="1">
      <c r="A1112" s="76">
        <v>43585</v>
      </c>
      <c r="B1112" s="91">
        <v>211004</v>
      </c>
      <c r="C1112" s="71">
        <v>501221</v>
      </c>
      <c r="D1112" s="79">
        <v>36</v>
      </c>
      <c r="E1112" s="308"/>
      <c r="F1112" s="602" t="s">
        <v>1190</v>
      </c>
      <c r="G1112" s="169">
        <v>211</v>
      </c>
      <c r="H1112" s="75" t="s">
        <v>151</v>
      </c>
      <c r="I1112" s="67">
        <v>43582</v>
      </c>
      <c r="J1112" s="159">
        <f t="shared" si="27"/>
        <v>336.32</v>
      </c>
      <c r="K1112" s="783"/>
      <c r="L1112" s="9"/>
      <c r="M1112" s="321"/>
    </row>
    <row r="1113" spans="1:13" s="3" customFormat="1" ht="12.75" customHeight="1">
      <c r="A1113" s="76">
        <v>43616</v>
      </c>
      <c r="B1113" s="91">
        <v>211005</v>
      </c>
      <c r="C1113" s="71">
        <v>501221</v>
      </c>
      <c r="D1113" s="79">
        <v>48.41</v>
      </c>
      <c r="E1113" s="63"/>
      <c r="F1113" s="602" t="s">
        <v>39</v>
      </c>
      <c r="G1113" s="169">
        <v>211</v>
      </c>
      <c r="H1113" s="75" t="s">
        <v>165</v>
      </c>
      <c r="I1113" s="67">
        <v>43605</v>
      </c>
      <c r="J1113" s="159">
        <f t="shared" si="27"/>
        <v>384.73</v>
      </c>
      <c r="K1113" s="783"/>
      <c r="L1113" s="9"/>
      <c r="M1113" s="321"/>
    </row>
    <row r="1114" spans="1:13" s="3" customFormat="1" ht="12.75" customHeight="1">
      <c r="A1114" s="76">
        <v>43646</v>
      </c>
      <c r="B1114" s="91">
        <v>211006</v>
      </c>
      <c r="C1114" s="71">
        <v>501221</v>
      </c>
      <c r="D1114" s="79">
        <v>46.81</v>
      </c>
      <c r="E1114" s="63"/>
      <c r="F1114" s="602" t="s">
        <v>39</v>
      </c>
      <c r="G1114" s="169">
        <v>211</v>
      </c>
      <c r="H1114" s="75" t="s">
        <v>200</v>
      </c>
      <c r="I1114" s="76">
        <v>43636</v>
      </c>
      <c r="J1114" s="159">
        <f t="shared" si="27"/>
        <v>431.54</v>
      </c>
      <c r="K1114" s="783"/>
      <c r="L1114" s="9"/>
      <c r="M1114" s="321"/>
    </row>
    <row r="1115" spans="1:13" s="3" customFormat="1" ht="12.75" customHeight="1">
      <c r="A1115" s="76">
        <v>43677</v>
      </c>
      <c r="B1115" s="91">
        <v>211007</v>
      </c>
      <c r="C1115" s="71">
        <v>501221</v>
      </c>
      <c r="D1115" s="79">
        <v>47.2</v>
      </c>
      <c r="E1115" s="63"/>
      <c r="F1115" s="602" t="s">
        <v>39</v>
      </c>
      <c r="G1115" s="169">
        <v>211</v>
      </c>
      <c r="H1115" s="75" t="s">
        <v>215</v>
      </c>
      <c r="I1115" s="67">
        <v>43663</v>
      </c>
      <c r="J1115" s="159">
        <f t="shared" si="27"/>
        <v>478.74</v>
      </c>
      <c r="K1115" s="783"/>
      <c r="L1115" s="9"/>
      <c r="M1115" s="321"/>
    </row>
    <row r="1116" spans="1:13" s="3" customFormat="1" ht="12.75" customHeight="1">
      <c r="A1116" s="76">
        <v>43677</v>
      </c>
      <c r="B1116" s="91">
        <v>211007</v>
      </c>
      <c r="C1116" s="71">
        <v>501221</v>
      </c>
      <c r="D1116" s="79">
        <v>34.42</v>
      </c>
      <c r="E1116" s="63"/>
      <c r="F1116" s="602" t="s">
        <v>39</v>
      </c>
      <c r="G1116" s="169">
        <v>211</v>
      </c>
      <c r="H1116" s="75" t="s">
        <v>238</v>
      </c>
      <c r="I1116" s="76">
        <v>43675</v>
      </c>
      <c r="J1116" s="159">
        <f t="shared" si="27"/>
        <v>513.16</v>
      </c>
      <c r="K1116" s="783"/>
      <c r="L1116" s="9"/>
      <c r="M1116" s="321"/>
    </row>
    <row r="1117" spans="1:13" s="3" customFormat="1" ht="12.75" customHeight="1">
      <c r="A1117" s="76">
        <v>43708</v>
      </c>
      <c r="B1117" s="91">
        <v>211008</v>
      </c>
      <c r="C1117" s="71">
        <v>501221</v>
      </c>
      <c r="D1117" s="79">
        <v>49.66</v>
      </c>
      <c r="E1117" s="63"/>
      <c r="F1117" s="602" t="s">
        <v>39</v>
      </c>
      <c r="G1117" s="169">
        <v>211</v>
      </c>
      <c r="H1117" s="75" t="s">
        <v>249</v>
      </c>
      <c r="I1117" s="76">
        <v>43697</v>
      </c>
      <c r="J1117" s="159">
        <f t="shared" si="27"/>
        <v>562.81999999999994</v>
      </c>
      <c r="K1117" s="783"/>
      <c r="L1117" s="9"/>
      <c r="M1117" s="321"/>
    </row>
    <row r="1118" spans="1:13" s="3" customFormat="1" ht="12.75" customHeight="1">
      <c r="A1118" s="76">
        <v>43738</v>
      </c>
      <c r="B1118" s="91">
        <v>211009</v>
      </c>
      <c r="C1118" s="71">
        <v>501221</v>
      </c>
      <c r="D1118" s="79">
        <v>44</v>
      </c>
      <c r="E1118" s="63"/>
      <c r="F1118" s="602" t="s">
        <v>39</v>
      </c>
      <c r="G1118" s="169">
        <v>211</v>
      </c>
      <c r="H1118" s="75" t="s">
        <v>270</v>
      </c>
      <c r="I1118" s="76">
        <v>43720</v>
      </c>
      <c r="J1118" s="159">
        <f t="shared" si="27"/>
        <v>606.81999999999994</v>
      </c>
      <c r="K1118" s="783"/>
      <c r="L1118" s="9"/>
      <c r="M1118" s="321"/>
    </row>
    <row r="1119" spans="1:13" s="3" customFormat="1" ht="12.75" customHeight="1">
      <c r="A1119" s="76">
        <v>43769</v>
      </c>
      <c r="B1119" s="91">
        <v>211010</v>
      </c>
      <c r="C1119" s="71">
        <v>501221</v>
      </c>
      <c r="D1119" s="79">
        <v>40.01</v>
      </c>
      <c r="E1119" s="63"/>
      <c r="F1119" s="602" t="s">
        <v>39</v>
      </c>
      <c r="G1119" s="169">
        <v>211</v>
      </c>
      <c r="H1119" s="75" t="s">
        <v>294</v>
      </c>
      <c r="I1119" s="76">
        <v>43742</v>
      </c>
      <c r="J1119" s="159">
        <f t="shared" si="27"/>
        <v>646.82999999999993</v>
      </c>
      <c r="K1119" s="783"/>
      <c r="L1119" s="9"/>
      <c r="M1119" s="321"/>
    </row>
    <row r="1120" spans="1:13" s="3" customFormat="1" ht="12.75" customHeight="1">
      <c r="A1120" s="76">
        <v>43769</v>
      </c>
      <c r="B1120" s="91">
        <v>211010</v>
      </c>
      <c r="C1120" s="71">
        <v>501221</v>
      </c>
      <c r="D1120" s="79">
        <v>36.799999999999997</v>
      </c>
      <c r="E1120" s="72"/>
      <c r="F1120" s="602" t="s">
        <v>1236</v>
      </c>
      <c r="G1120" s="169">
        <v>211</v>
      </c>
      <c r="H1120" s="75" t="s">
        <v>343</v>
      </c>
      <c r="I1120" s="76">
        <v>43768</v>
      </c>
      <c r="J1120" s="159">
        <f t="shared" si="27"/>
        <v>683.62999999999988</v>
      </c>
      <c r="K1120" s="783"/>
      <c r="L1120" s="9"/>
      <c r="M1120" s="321"/>
    </row>
    <row r="1121" spans="1:13" s="3" customFormat="1" ht="12.75" customHeight="1">
      <c r="A1121" s="76">
        <v>43799</v>
      </c>
      <c r="B1121" s="91">
        <v>211011</v>
      </c>
      <c r="C1121" s="71">
        <v>501221</v>
      </c>
      <c r="D1121" s="79">
        <v>46.41</v>
      </c>
      <c r="E1121" s="63"/>
      <c r="F1121" s="602" t="s">
        <v>39</v>
      </c>
      <c r="G1121" s="169">
        <v>211</v>
      </c>
      <c r="H1121" s="75" t="s">
        <v>349</v>
      </c>
      <c r="I1121" s="76">
        <v>43784</v>
      </c>
      <c r="J1121" s="159">
        <f t="shared" si="27"/>
        <v>730.03999999999985</v>
      </c>
      <c r="K1121" s="783"/>
      <c r="L1121" s="9"/>
      <c r="M1121" s="321"/>
    </row>
    <row r="1122" spans="1:13" s="3" customFormat="1" ht="12.75" customHeight="1">
      <c r="A1122" s="586">
        <v>43830</v>
      </c>
      <c r="B1122" s="91">
        <v>211012</v>
      </c>
      <c r="C1122" s="197">
        <v>501221</v>
      </c>
      <c r="D1122" s="159">
        <v>42.88</v>
      </c>
      <c r="E1122" s="588"/>
      <c r="F1122" s="761" t="s">
        <v>39</v>
      </c>
      <c r="G1122" s="614">
        <v>211</v>
      </c>
      <c r="H1122" s="613" t="s">
        <v>1251</v>
      </c>
      <c r="I1122" s="586">
        <v>43817</v>
      </c>
      <c r="J1122" s="159">
        <f t="shared" si="27"/>
        <v>772.91999999999985</v>
      </c>
      <c r="K1122" s="783"/>
      <c r="L1122" s="9"/>
      <c r="M1122" s="321"/>
    </row>
    <row r="1123" spans="1:13" s="3" customFormat="1" ht="12.75" customHeight="1">
      <c r="A1123" s="76">
        <v>43830</v>
      </c>
      <c r="B1123" s="168">
        <v>3012</v>
      </c>
      <c r="C1123" s="62">
        <v>501221</v>
      </c>
      <c r="D1123" s="63">
        <v>-56.07</v>
      </c>
      <c r="E1123" s="63"/>
      <c r="F1123" s="739" t="s">
        <v>369</v>
      </c>
      <c r="G1123" s="169">
        <v>112</v>
      </c>
      <c r="H1123" s="75" t="s">
        <v>340</v>
      </c>
      <c r="I1123" s="76">
        <v>43830</v>
      </c>
      <c r="J1123" s="159">
        <f t="shared" si="27"/>
        <v>716.8499999999998</v>
      </c>
      <c r="K1123" s="783"/>
      <c r="L1123" s="9"/>
      <c r="M1123" s="321"/>
    </row>
    <row r="1124" spans="1:13" s="3" customFormat="1" ht="12.75" customHeight="1">
      <c r="A1124" s="76">
        <v>43830</v>
      </c>
      <c r="B1124" s="168">
        <v>3012</v>
      </c>
      <c r="C1124" s="62">
        <v>501221</v>
      </c>
      <c r="D1124" s="63">
        <v>-32.57</v>
      </c>
      <c r="E1124" s="63"/>
      <c r="F1124" s="739" t="s">
        <v>1272</v>
      </c>
      <c r="G1124" s="169">
        <v>501</v>
      </c>
      <c r="H1124" s="75" t="s">
        <v>340</v>
      </c>
      <c r="I1124" s="76">
        <v>43830</v>
      </c>
      <c r="J1124" s="159">
        <f t="shared" si="27"/>
        <v>684.27999999999975</v>
      </c>
      <c r="K1124" s="783"/>
      <c r="L1124" s="9"/>
      <c r="M1124" s="321"/>
    </row>
    <row r="1125" spans="1:13" s="311" customFormat="1" ht="12.75" customHeight="1">
      <c r="A1125" s="13"/>
      <c r="B1125" s="182" t="s">
        <v>385</v>
      </c>
      <c r="C1125" s="199">
        <v>501221</v>
      </c>
      <c r="D1125" s="177">
        <f>SUM(D1104:D1124)</f>
        <v>684.27999999999975</v>
      </c>
      <c r="E1125" s="177">
        <f>SUM(E1104:E1124)</f>
        <v>0</v>
      </c>
      <c r="F1125" s="764"/>
      <c r="G1125" s="179"/>
      <c r="H1125" s="180"/>
      <c r="I1125" s="181"/>
      <c r="J1125" s="174">
        <f>D1125-E1125</f>
        <v>684.27999999999975</v>
      </c>
      <c r="K1125" s="781">
        <v>501221</v>
      </c>
      <c r="L1125" s="95">
        <v>684.28</v>
      </c>
      <c r="M1125" s="319"/>
    </row>
    <row r="1126" spans="1:13" s="311" customFormat="1" ht="12.75" customHeight="1">
      <c r="A1126" s="13"/>
      <c r="B1126" s="322"/>
      <c r="C1126" s="199"/>
      <c r="D1126" s="177"/>
      <c r="E1126" s="177"/>
      <c r="F1126" s="767"/>
      <c r="G1126" s="266"/>
      <c r="H1126" s="317"/>
      <c r="I1126" s="318"/>
      <c r="K1126" s="781"/>
      <c r="L1126" s="139"/>
      <c r="M1126" s="319"/>
    </row>
    <row r="1127" spans="1:13" s="311" customFormat="1" ht="12.75" customHeight="1">
      <c r="A1127" s="199">
        <v>501222</v>
      </c>
      <c r="B1127" s="176" t="s">
        <v>591</v>
      </c>
      <c r="C1127" s="199"/>
      <c r="D1127" s="177"/>
      <c r="E1127" s="177"/>
      <c r="F1127" s="767"/>
      <c r="G1127" s="266"/>
      <c r="H1127" s="317"/>
      <c r="I1127" s="318"/>
      <c r="K1127" s="781"/>
      <c r="L1127" s="139"/>
      <c r="M1127" s="319"/>
    </row>
    <row r="1128" spans="1:13" s="3" customFormat="1" ht="12.75" customHeight="1">
      <c r="A1128" s="76">
        <v>43496</v>
      </c>
      <c r="B1128" s="91">
        <v>211001</v>
      </c>
      <c r="C1128" s="71">
        <v>501222</v>
      </c>
      <c r="D1128" s="79">
        <v>38.08</v>
      </c>
      <c r="E1128" s="63"/>
      <c r="F1128" s="602" t="s">
        <v>45</v>
      </c>
      <c r="G1128" s="169">
        <v>211</v>
      </c>
      <c r="H1128" s="75" t="s">
        <v>1178</v>
      </c>
      <c r="I1128" s="67">
        <v>43481</v>
      </c>
      <c r="J1128" s="159">
        <f t="shared" ref="J1128:J1153" si="28">J1127+D1128-E1128</f>
        <v>38.08</v>
      </c>
      <c r="K1128" s="783"/>
      <c r="L1128" s="9"/>
      <c r="M1128" s="321"/>
    </row>
    <row r="1129" spans="1:13" s="3" customFormat="1" ht="12.75" customHeight="1">
      <c r="A1129" s="76">
        <v>43496</v>
      </c>
      <c r="B1129" s="168">
        <v>3001</v>
      </c>
      <c r="C1129" s="71">
        <v>501222</v>
      </c>
      <c r="D1129" s="72">
        <v>45.99</v>
      </c>
      <c r="E1129" s="72"/>
      <c r="F1129" s="739" t="s">
        <v>62</v>
      </c>
      <c r="G1129" s="169">
        <v>112</v>
      </c>
      <c r="H1129" s="75" t="s">
        <v>31</v>
      </c>
      <c r="I1129" s="76">
        <v>43466</v>
      </c>
      <c r="J1129" s="159">
        <f t="shared" si="28"/>
        <v>84.07</v>
      </c>
      <c r="K1129" s="783"/>
      <c r="L1129" s="9"/>
      <c r="M1129" s="321"/>
    </row>
    <row r="1130" spans="1:13" s="3" customFormat="1" ht="12.75" customHeight="1">
      <c r="A1130" s="76">
        <v>43524</v>
      </c>
      <c r="B1130" s="91">
        <v>211002</v>
      </c>
      <c r="C1130" s="71">
        <v>501222</v>
      </c>
      <c r="D1130" s="79">
        <v>39.76</v>
      </c>
      <c r="E1130" s="63"/>
      <c r="F1130" s="602" t="s">
        <v>1185</v>
      </c>
      <c r="G1130" s="169">
        <v>211</v>
      </c>
      <c r="H1130" s="75" t="s">
        <v>106</v>
      </c>
      <c r="I1130" s="76">
        <v>43503</v>
      </c>
      <c r="J1130" s="159">
        <f t="shared" si="28"/>
        <v>123.82999999999998</v>
      </c>
      <c r="K1130" s="783"/>
      <c r="L1130" s="9"/>
      <c r="M1130" s="321"/>
    </row>
    <row r="1131" spans="1:13" s="3" customFormat="1" ht="12.75" customHeight="1">
      <c r="A1131" s="76">
        <v>43524</v>
      </c>
      <c r="B1131" s="91">
        <v>211002</v>
      </c>
      <c r="C1131" s="71">
        <v>501222</v>
      </c>
      <c r="D1131" s="123">
        <v>40.020000000000003</v>
      </c>
      <c r="E1131" s="63"/>
      <c r="F1131" s="602" t="s">
        <v>1188</v>
      </c>
      <c r="G1131" s="169">
        <v>211</v>
      </c>
      <c r="H1131" s="75" t="s">
        <v>112</v>
      </c>
      <c r="I1131" s="76">
        <v>43522</v>
      </c>
      <c r="J1131" s="159">
        <f t="shared" si="28"/>
        <v>163.85</v>
      </c>
      <c r="K1131" s="783"/>
      <c r="L1131" s="9"/>
      <c r="M1131" s="321"/>
    </row>
    <row r="1132" spans="1:13" s="3" customFormat="1" ht="12.75" customHeight="1">
      <c r="A1132" s="76">
        <v>43555</v>
      </c>
      <c r="B1132" s="91">
        <v>211003</v>
      </c>
      <c r="C1132" s="71">
        <v>501222</v>
      </c>
      <c r="D1132" s="79">
        <v>41.61</v>
      </c>
      <c r="E1132" s="63"/>
      <c r="F1132" s="602" t="s">
        <v>45</v>
      </c>
      <c r="G1132" s="169">
        <v>211</v>
      </c>
      <c r="H1132" s="75" t="s">
        <v>113</v>
      </c>
      <c r="I1132" s="76">
        <v>43535</v>
      </c>
      <c r="J1132" s="159">
        <f t="shared" si="28"/>
        <v>205.45999999999998</v>
      </c>
      <c r="K1132" s="783"/>
      <c r="L1132" s="9"/>
      <c r="M1132" s="321"/>
    </row>
    <row r="1133" spans="1:13" s="3" customFormat="1" ht="12.75" customHeight="1">
      <c r="A1133" s="76">
        <v>43555</v>
      </c>
      <c r="B1133" s="91">
        <v>211003</v>
      </c>
      <c r="C1133" s="71">
        <v>501222</v>
      </c>
      <c r="D1133" s="79">
        <v>47.52</v>
      </c>
      <c r="E1133" s="63"/>
      <c r="F1133" s="602" t="s">
        <v>45</v>
      </c>
      <c r="G1133" s="169">
        <v>211</v>
      </c>
      <c r="H1133" s="75" t="s">
        <v>116</v>
      </c>
      <c r="I1133" s="67">
        <v>43539</v>
      </c>
      <c r="J1133" s="159">
        <f t="shared" si="28"/>
        <v>252.98</v>
      </c>
      <c r="K1133" s="783"/>
      <c r="L1133" s="9"/>
      <c r="M1133" s="321"/>
    </row>
    <row r="1134" spans="1:13" s="3" customFormat="1" ht="12.75" customHeight="1">
      <c r="A1134" s="76">
        <v>43585</v>
      </c>
      <c r="B1134" s="91">
        <v>211004</v>
      </c>
      <c r="C1134" s="71">
        <v>501222</v>
      </c>
      <c r="D1134" s="79">
        <v>42.4</v>
      </c>
      <c r="E1134" s="308"/>
      <c r="F1134" s="602" t="s">
        <v>1185</v>
      </c>
      <c r="G1134" s="169">
        <v>211</v>
      </c>
      <c r="H1134" s="75" t="s">
        <v>147</v>
      </c>
      <c r="I1134" s="76">
        <v>43567</v>
      </c>
      <c r="J1134" s="159">
        <f t="shared" si="28"/>
        <v>295.38</v>
      </c>
      <c r="K1134" s="783"/>
      <c r="L1134" s="9"/>
      <c r="M1134" s="321"/>
    </row>
    <row r="1135" spans="1:13" s="3" customFormat="1" ht="12.75" customHeight="1">
      <c r="A1135" s="76">
        <v>43585</v>
      </c>
      <c r="B1135" s="91">
        <v>211004</v>
      </c>
      <c r="C1135" s="71">
        <v>501222</v>
      </c>
      <c r="D1135" s="79">
        <v>45.62</v>
      </c>
      <c r="E1135" s="308"/>
      <c r="F1135" s="602" t="s">
        <v>1185</v>
      </c>
      <c r="G1135" s="169">
        <v>211</v>
      </c>
      <c r="H1135" s="75" t="s">
        <v>150</v>
      </c>
      <c r="I1135" s="67">
        <v>43579</v>
      </c>
      <c r="J1135" s="159">
        <f t="shared" si="28"/>
        <v>341</v>
      </c>
      <c r="K1135" s="783"/>
      <c r="L1135" s="9"/>
      <c r="M1135" s="321"/>
    </row>
    <row r="1136" spans="1:13" s="3" customFormat="1" ht="12.75" customHeight="1">
      <c r="A1136" s="76">
        <v>43616</v>
      </c>
      <c r="B1136" s="91">
        <v>211005</v>
      </c>
      <c r="C1136" s="71">
        <v>501222</v>
      </c>
      <c r="D1136" s="79">
        <v>46.4</v>
      </c>
      <c r="E1136" s="63"/>
      <c r="F1136" s="602" t="s">
        <v>45</v>
      </c>
      <c r="G1136" s="169">
        <v>211</v>
      </c>
      <c r="H1136" s="75" t="s">
        <v>163</v>
      </c>
      <c r="I1136" s="67">
        <v>43602</v>
      </c>
      <c r="J1136" s="159">
        <f t="shared" si="28"/>
        <v>387.4</v>
      </c>
      <c r="K1136" s="783"/>
      <c r="L1136" s="9"/>
      <c r="M1136" s="321"/>
    </row>
    <row r="1137" spans="1:13" s="3" customFormat="1" ht="12.75" customHeight="1">
      <c r="A1137" s="76">
        <v>43646</v>
      </c>
      <c r="B1137" s="91">
        <v>211006</v>
      </c>
      <c r="C1137" s="71">
        <v>501222</v>
      </c>
      <c r="D1137" s="79">
        <v>46.72</v>
      </c>
      <c r="E1137" s="63"/>
      <c r="F1137" s="602" t="s">
        <v>45</v>
      </c>
      <c r="G1137" s="169">
        <v>211</v>
      </c>
      <c r="H1137" s="75" t="s">
        <v>187</v>
      </c>
      <c r="I1137" s="67">
        <v>43619</v>
      </c>
      <c r="J1137" s="159">
        <f t="shared" si="28"/>
        <v>434.12</v>
      </c>
      <c r="K1137" s="783"/>
      <c r="L1137" s="9"/>
      <c r="M1137" s="321"/>
    </row>
    <row r="1138" spans="1:13" s="3" customFormat="1" ht="12.75" customHeight="1">
      <c r="A1138" s="76">
        <v>43646</v>
      </c>
      <c r="B1138" s="91">
        <v>211006</v>
      </c>
      <c r="C1138" s="71">
        <v>501222</v>
      </c>
      <c r="D1138" s="79">
        <v>36.81</v>
      </c>
      <c r="E1138" s="308"/>
      <c r="F1138" s="602" t="s">
        <v>1185</v>
      </c>
      <c r="G1138" s="169">
        <v>211</v>
      </c>
      <c r="H1138" s="75" t="s">
        <v>201</v>
      </c>
      <c r="I1138" s="76">
        <v>43638</v>
      </c>
      <c r="J1138" s="159">
        <f t="shared" si="28"/>
        <v>470.93</v>
      </c>
      <c r="K1138" s="783"/>
      <c r="L1138" s="9"/>
      <c r="M1138" s="321"/>
    </row>
    <row r="1139" spans="1:13" s="3" customFormat="1" ht="12.75" customHeight="1">
      <c r="A1139" s="76">
        <v>43677</v>
      </c>
      <c r="B1139" s="91">
        <v>211007</v>
      </c>
      <c r="C1139" s="71">
        <v>501222</v>
      </c>
      <c r="D1139" s="79">
        <v>44.84</v>
      </c>
      <c r="E1139" s="308"/>
      <c r="F1139" s="602" t="s">
        <v>1185</v>
      </c>
      <c r="G1139" s="169">
        <v>211</v>
      </c>
      <c r="H1139" s="75" t="s">
        <v>209</v>
      </c>
      <c r="I1139" s="76">
        <v>43648</v>
      </c>
      <c r="J1139" s="159">
        <f t="shared" si="28"/>
        <v>515.77</v>
      </c>
      <c r="K1139" s="783"/>
      <c r="L1139" s="9"/>
      <c r="M1139" s="321"/>
    </row>
    <row r="1140" spans="1:13" s="3" customFormat="1" ht="12.75" customHeight="1">
      <c r="A1140" s="76">
        <v>43677</v>
      </c>
      <c r="B1140" s="91">
        <v>211007</v>
      </c>
      <c r="C1140" s="71">
        <v>501222</v>
      </c>
      <c r="D1140" s="79">
        <v>43.44</v>
      </c>
      <c r="E1140" s="308"/>
      <c r="F1140" s="602" t="s">
        <v>1185</v>
      </c>
      <c r="G1140" s="169">
        <v>211</v>
      </c>
      <c r="H1140" s="75" t="s">
        <v>220</v>
      </c>
      <c r="I1140" s="76">
        <v>43665</v>
      </c>
      <c r="J1140" s="159">
        <f t="shared" si="28"/>
        <v>559.21</v>
      </c>
      <c r="K1140" s="783"/>
      <c r="L1140" s="9"/>
      <c r="M1140" s="321"/>
    </row>
    <row r="1141" spans="1:13" s="3" customFormat="1" ht="12.75" customHeight="1">
      <c r="A1141" s="76">
        <v>43677</v>
      </c>
      <c r="B1141" s="91">
        <v>211007</v>
      </c>
      <c r="C1141" s="71">
        <v>501222</v>
      </c>
      <c r="D1141" s="79">
        <v>8</v>
      </c>
      <c r="E1141" s="63"/>
      <c r="F1141" s="602" t="s">
        <v>1219</v>
      </c>
      <c r="G1141" s="169">
        <v>211</v>
      </c>
      <c r="H1141" s="75" t="s">
        <v>239</v>
      </c>
      <c r="I1141" s="76">
        <v>43676</v>
      </c>
      <c r="J1141" s="159">
        <f t="shared" si="28"/>
        <v>567.21</v>
      </c>
      <c r="K1141" s="783"/>
      <c r="L1141" s="9"/>
      <c r="M1141" s="321"/>
    </row>
    <row r="1142" spans="1:13" s="3" customFormat="1" ht="12.75" customHeight="1">
      <c r="A1142" s="76">
        <v>43708</v>
      </c>
      <c r="B1142" s="91">
        <v>211008</v>
      </c>
      <c r="C1142" s="71">
        <v>501222</v>
      </c>
      <c r="D1142" s="79">
        <v>44</v>
      </c>
      <c r="E1142" s="63"/>
      <c r="F1142" s="602" t="s">
        <v>1219</v>
      </c>
      <c r="G1142" s="169">
        <v>211</v>
      </c>
      <c r="H1142" s="75" t="s">
        <v>240</v>
      </c>
      <c r="I1142" s="76">
        <v>43676</v>
      </c>
      <c r="J1142" s="159">
        <f t="shared" si="28"/>
        <v>611.21</v>
      </c>
      <c r="K1142" s="783"/>
      <c r="L1142" s="9"/>
      <c r="M1142" s="321"/>
    </row>
    <row r="1143" spans="1:13" s="3" customFormat="1" ht="12.75" customHeight="1">
      <c r="A1143" s="76">
        <v>43708</v>
      </c>
      <c r="B1143" s="91">
        <v>211008</v>
      </c>
      <c r="C1143" s="71">
        <v>501222</v>
      </c>
      <c r="D1143" s="79">
        <v>42.4</v>
      </c>
      <c r="E1143" s="63"/>
      <c r="F1143" s="602" t="s">
        <v>1219</v>
      </c>
      <c r="G1143" s="169">
        <v>211</v>
      </c>
      <c r="H1143" s="75" t="s">
        <v>247</v>
      </c>
      <c r="I1143" s="76">
        <v>43696</v>
      </c>
      <c r="J1143" s="159">
        <f t="shared" si="28"/>
        <v>653.61</v>
      </c>
      <c r="K1143" s="783"/>
      <c r="L1143" s="9"/>
      <c r="M1143" s="321"/>
    </row>
    <row r="1144" spans="1:13" s="3" customFormat="1" ht="12.75" customHeight="1">
      <c r="A1144" s="76">
        <v>43738</v>
      </c>
      <c r="B1144" s="91">
        <v>211009</v>
      </c>
      <c r="C1144" s="71">
        <v>501222</v>
      </c>
      <c r="D1144" s="79">
        <v>36.96</v>
      </c>
      <c r="E1144" s="308"/>
      <c r="F1144" s="602" t="s">
        <v>1185</v>
      </c>
      <c r="G1144" s="169">
        <v>211</v>
      </c>
      <c r="H1144" s="64">
        <v>211179</v>
      </c>
      <c r="I1144" s="76">
        <v>43721</v>
      </c>
      <c r="J1144" s="159">
        <f t="shared" si="28"/>
        <v>690.57</v>
      </c>
      <c r="K1144" s="783"/>
      <c r="L1144" s="9"/>
      <c r="M1144" s="321"/>
    </row>
    <row r="1145" spans="1:13" s="3" customFormat="1" ht="12.75" customHeight="1">
      <c r="A1145" s="76">
        <v>43769</v>
      </c>
      <c r="B1145" s="91">
        <v>211010</v>
      </c>
      <c r="C1145" s="71">
        <v>501222</v>
      </c>
      <c r="D1145" s="79">
        <v>43.2</v>
      </c>
      <c r="E1145" s="308"/>
      <c r="F1145" s="602" t="s">
        <v>1185</v>
      </c>
      <c r="G1145" s="169">
        <v>211</v>
      </c>
      <c r="H1145" s="75" t="s">
        <v>297</v>
      </c>
      <c r="I1145" s="76">
        <v>43746</v>
      </c>
      <c r="J1145" s="159">
        <f t="shared" si="28"/>
        <v>733.7700000000001</v>
      </c>
      <c r="K1145" s="783"/>
      <c r="L1145" s="9"/>
      <c r="M1145" s="321"/>
    </row>
    <row r="1146" spans="1:13" s="3" customFormat="1" ht="12.75" customHeight="1">
      <c r="A1146" s="76">
        <v>43769</v>
      </c>
      <c r="B1146" s="91">
        <v>211010</v>
      </c>
      <c r="C1146" s="71">
        <v>501222</v>
      </c>
      <c r="D1146" s="79">
        <v>44.81</v>
      </c>
      <c r="E1146" s="308"/>
      <c r="F1146" s="602" t="s">
        <v>1185</v>
      </c>
      <c r="G1146" s="169">
        <v>211</v>
      </c>
      <c r="H1146" s="75" t="s">
        <v>315</v>
      </c>
      <c r="I1146" s="76">
        <v>43762</v>
      </c>
      <c r="J1146" s="159">
        <f t="shared" si="28"/>
        <v>778.58000000000015</v>
      </c>
      <c r="K1146" s="783"/>
      <c r="L1146" s="9"/>
      <c r="M1146" s="321"/>
    </row>
    <row r="1147" spans="1:13" s="3" customFormat="1" ht="12.75" customHeight="1">
      <c r="A1147" s="76">
        <v>43799</v>
      </c>
      <c r="B1147" s="91">
        <v>211011</v>
      </c>
      <c r="C1147" s="71">
        <v>501222</v>
      </c>
      <c r="D1147" s="79">
        <v>42.56</v>
      </c>
      <c r="E1147" s="308"/>
      <c r="F1147" s="602" t="s">
        <v>1185</v>
      </c>
      <c r="G1147" s="169">
        <v>211</v>
      </c>
      <c r="H1147" s="75" t="s">
        <v>347</v>
      </c>
      <c r="I1147" s="76">
        <v>43783</v>
      </c>
      <c r="J1147" s="159">
        <f t="shared" si="28"/>
        <v>821.1400000000001</v>
      </c>
      <c r="K1147" s="783"/>
      <c r="L1147" s="9"/>
      <c r="M1147" s="321"/>
    </row>
    <row r="1148" spans="1:13" s="3" customFormat="1" ht="12.75" customHeight="1">
      <c r="A1148" s="76">
        <v>43799</v>
      </c>
      <c r="B1148" s="91">
        <v>211011</v>
      </c>
      <c r="C1148" s="71">
        <v>501222</v>
      </c>
      <c r="D1148" s="79">
        <v>2.67</v>
      </c>
      <c r="E1148" s="72"/>
      <c r="F1148" s="602" t="s">
        <v>1185</v>
      </c>
      <c r="G1148" s="169">
        <v>211</v>
      </c>
      <c r="H1148" s="75" t="s">
        <v>350</v>
      </c>
      <c r="I1148" s="76">
        <v>43785</v>
      </c>
      <c r="J1148" s="159">
        <f t="shared" si="28"/>
        <v>823.81000000000006</v>
      </c>
      <c r="K1148" s="783"/>
      <c r="L1148" s="9"/>
      <c r="M1148" s="321"/>
    </row>
    <row r="1149" spans="1:13" s="3" customFormat="1" ht="12.75" customHeight="1">
      <c r="A1149" s="586">
        <v>43830</v>
      </c>
      <c r="B1149" s="91">
        <v>211012</v>
      </c>
      <c r="C1149" s="197">
        <v>501222</v>
      </c>
      <c r="D1149" s="159">
        <v>36.4</v>
      </c>
      <c r="E1149" s="283"/>
      <c r="F1149" s="761" t="s">
        <v>1185</v>
      </c>
      <c r="G1149" s="614">
        <v>211</v>
      </c>
      <c r="H1149" s="613" t="s">
        <v>362</v>
      </c>
      <c r="I1149" s="586">
        <v>43803</v>
      </c>
      <c r="J1149" s="159">
        <f t="shared" si="28"/>
        <v>860.21</v>
      </c>
      <c r="K1149" s="783"/>
      <c r="L1149" s="9"/>
      <c r="M1149" s="321"/>
    </row>
    <row r="1150" spans="1:13" s="3" customFormat="1" ht="12.75" customHeight="1">
      <c r="A1150" s="586">
        <v>43830</v>
      </c>
      <c r="B1150" s="91">
        <v>211012</v>
      </c>
      <c r="C1150" s="197">
        <v>501222</v>
      </c>
      <c r="D1150" s="159">
        <v>43.24</v>
      </c>
      <c r="E1150" s="283"/>
      <c r="F1150" s="761" t="s">
        <v>1185</v>
      </c>
      <c r="G1150" s="614">
        <v>211</v>
      </c>
      <c r="H1150" s="613" t="s">
        <v>1242</v>
      </c>
      <c r="I1150" s="586">
        <v>43804</v>
      </c>
      <c r="J1150" s="159">
        <f t="shared" si="28"/>
        <v>903.45</v>
      </c>
      <c r="K1150" s="783"/>
      <c r="L1150" s="9"/>
      <c r="M1150" s="321"/>
    </row>
    <row r="1151" spans="1:13" s="3" customFormat="1" ht="12.75" customHeight="1">
      <c r="A1151" s="76">
        <v>43830</v>
      </c>
      <c r="B1151" s="91">
        <v>211012</v>
      </c>
      <c r="C1151" s="71">
        <v>501222</v>
      </c>
      <c r="D1151" s="79">
        <v>26.01</v>
      </c>
      <c r="E1151" s="72"/>
      <c r="F1151" s="602" t="s">
        <v>1185</v>
      </c>
      <c r="G1151" s="169">
        <v>211</v>
      </c>
      <c r="H1151" s="75" t="s">
        <v>1259</v>
      </c>
      <c r="I1151" s="76">
        <v>43827</v>
      </c>
      <c r="J1151" s="159">
        <f t="shared" si="28"/>
        <v>929.46</v>
      </c>
      <c r="K1151" s="783"/>
      <c r="L1151" s="9"/>
      <c r="M1151" s="321"/>
    </row>
    <row r="1152" spans="1:13" s="3" customFormat="1" ht="12.75" customHeight="1">
      <c r="A1152" s="76">
        <v>43830</v>
      </c>
      <c r="B1152" s="91">
        <v>211012</v>
      </c>
      <c r="C1152" s="71">
        <v>501222</v>
      </c>
      <c r="D1152" s="79">
        <v>24</v>
      </c>
      <c r="E1152" s="72"/>
      <c r="F1152" s="602" t="s">
        <v>1185</v>
      </c>
      <c r="G1152" s="169">
        <v>211</v>
      </c>
      <c r="H1152" s="75" t="s">
        <v>1260</v>
      </c>
      <c r="I1152" s="76">
        <v>43828</v>
      </c>
      <c r="J1152" s="159">
        <f t="shared" si="28"/>
        <v>953.46</v>
      </c>
      <c r="K1152" s="783"/>
      <c r="L1152" s="9"/>
      <c r="M1152" s="321"/>
    </row>
    <row r="1153" spans="1:13" s="3" customFormat="1" ht="12.75" customHeight="1">
      <c r="A1153" s="76">
        <v>43830</v>
      </c>
      <c r="B1153" s="168">
        <v>3012</v>
      </c>
      <c r="C1153" s="62">
        <v>501222</v>
      </c>
      <c r="D1153" s="63">
        <v>-6.85</v>
      </c>
      <c r="E1153" s="63"/>
      <c r="F1153" s="739" t="s">
        <v>368</v>
      </c>
      <c r="G1153" s="169">
        <v>112</v>
      </c>
      <c r="H1153" s="75" t="s">
        <v>340</v>
      </c>
      <c r="I1153" s="76">
        <v>43830</v>
      </c>
      <c r="J1153" s="159">
        <f t="shared" si="28"/>
        <v>946.61</v>
      </c>
      <c r="K1153" s="783"/>
      <c r="L1153" s="9"/>
      <c r="M1153" s="321"/>
    </row>
    <row r="1154" spans="1:13" s="311" customFormat="1" ht="12.75" customHeight="1">
      <c r="A1154" s="13"/>
      <c r="B1154" s="182" t="s">
        <v>385</v>
      </c>
      <c r="C1154" s="199">
        <v>501221</v>
      </c>
      <c r="D1154" s="177">
        <f>SUM(D1128:D1153)</f>
        <v>946.61</v>
      </c>
      <c r="E1154" s="177">
        <f>SUM(E1128:E1153)</f>
        <v>0</v>
      </c>
      <c r="F1154" s="764"/>
      <c r="G1154" s="179"/>
      <c r="H1154" s="180"/>
      <c r="I1154" s="181"/>
      <c r="J1154" s="174">
        <f>D1154-E1154</f>
        <v>946.61</v>
      </c>
      <c r="K1154" s="781">
        <v>501222</v>
      </c>
      <c r="L1154" s="95">
        <v>946.61</v>
      </c>
      <c r="M1154" s="319"/>
    </row>
    <row r="1155" spans="1:13" s="311" customFormat="1" ht="12.75" customHeight="1">
      <c r="A1155" s="13"/>
      <c r="B1155" s="322"/>
      <c r="C1155" s="199"/>
      <c r="D1155" s="177"/>
      <c r="E1155" s="177"/>
      <c r="F1155" s="767"/>
      <c r="G1155" s="266"/>
      <c r="H1155" s="317"/>
      <c r="I1155" s="318"/>
      <c r="K1155" s="781"/>
      <c r="L1155" s="139"/>
      <c r="M1155" s="319"/>
    </row>
    <row r="1156" spans="1:13" s="311" customFormat="1" ht="12.75" customHeight="1">
      <c r="A1156" s="199">
        <v>501900</v>
      </c>
      <c r="B1156" s="176" t="s">
        <v>592</v>
      </c>
      <c r="C1156" s="199"/>
      <c r="D1156" s="177"/>
      <c r="E1156" s="177"/>
      <c r="F1156" s="767"/>
      <c r="G1156" s="266"/>
      <c r="H1156" s="317"/>
      <c r="I1156" s="318"/>
      <c r="K1156" s="781"/>
      <c r="L1156" s="139"/>
      <c r="M1156" s="319"/>
    </row>
    <row r="1157" spans="1:13" s="3" customFormat="1" ht="12.75" customHeight="1">
      <c r="A1157" s="76">
        <v>43496</v>
      </c>
      <c r="B1157" s="91">
        <v>211001</v>
      </c>
      <c r="C1157" s="71">
        <v>501900</v>
      </c>
      <c r="D1157" s="79">
        <v>5.7</v>
      </c>
      <c r="E1157" s="72"/>
      <c r="F1157" s="602" t="s">
        <v>41</v>
      </c>
      <c r="G1157" s="169">
        <v>211</v>
      </c>
      <c r="H1157" s="75" t="s">
        <v>37</v>
      </c>
      <c r="I1157" s="67">
        <v>43467</v>
      </c>
      <c r="J1157" s="170">
        <f t="shared" ref="J1157:J1199" si="29">J1156+D1157-E1157</f>
        <v>5.7</v>
      </c>
      <c r="K1157" s="783"/>
      <c r="L1157" s="9"/>
      <c r="M1157" s="321"/>
    </row>
    <row r="1158" spans="1:13" s="3" customFormat="1" ht="12.75" customHeight="1">
      <c r="A1158" s="76">
        <v>43496</v>
      </c>
      <c r="B1158" s="91">
        <v>211001</v>
      </c>
      <c r="C1158" s="71">
        <v>501900</v>
      </c>
      <c r="D1158" s="79">
        <v>9.52</v>
      </c>
      <c r="E1158" s="63"/>
      <c r="F1158" s="602" t="s">
        <v>47</v>
      </c>
      <c r="G1158" s="169">
        <v>211</v>
      </c>
      <c r="H1158" s="75" t="s">
        <v>1178</v>
      </c>
      <c r="I1158" s="67">
        <v>43481</v>
      </c>
      <c r="J1158" s="170">
        <f t="shared" si="29"/>
        <v>15.219999999999999</v>
      </c>
      <c r="K1158" s="783"/>
      <c r="L1158" s="9"/>
      <c r="M1158" s="321"/>
    </row>
    <row r="1159" spans="1:13" s="3" customFormat="1" ht="12.75" customHeight="1">
      <c r="A1159" s="76">
        <v>43496</v>
      </c>
      <c r="B1159" s="91">
        <v>211001</v>
      </c>
      <c r="C1159" s="71">
        <v>501900</v>
      </c>
      <c r="D1159" s="79">
        <v>10.199999999999999</v>
      </c>
      <c r="E1159" s="72"/>
      <c r="F1159" s="602" t="s">
        <v>41</v>
      </c>
      <c r="G1159" s="169">
        <v>211</v>
      </c>
      <c r="H1159" s="75" t="s">
        <v>55</v>
      </c>
      <c r="I1159" s="67">
        <v>43482</v>
      </c>
      <c r="J1159" s="170">
        <f t="shared" si="29"/>
        <v>25.419999999999998</v>
      </c>
      <c r="K1159" s="781"/>
      <c r="L1159" s="139"/>
    </row>
    <row r="1160" spans="1:13" s="3" customFormat="1" ht="12.75" customHeight="1">
      <c r="A1160" s="76">
        <v>43524</v>
      </c>
      <c r="B1160" s="91">
        <v>211002</v>
      </c>
      <c r="C1160" s="71">
        <v>501900</v>
      </c>
      <c r="D1160" s="79">
        <v>10</v>
      </c>
      <c r="E1160" s="72"/>
      <c r="F1160" s="602" t="s">
        <v>77</v>
      </c>
      <c r="G1160" s="169">
        <v>211</v>
      </c>
      <c r="H1160" s="75" t="s">
        <v>46</v>
      </c>
      <c r="I1160" s="76">
        <v>43501</v>
      </c>
      <c r="J1160" s="170">
        <f t="shared" si="29"/>
        <v>35.42</v>
      </c>
      <c r="K1160" s="783"/>
      <c r="L1160" s="9"/>
      <c r="M1160" s="321"/>
    </row>
    <row r="1161" spans="1:13" s="3" customFormat="1" ht="12.75" customHeight="1">
      <c r="A1161" s="76">
        <v>43524</v>
      </c>
      <c r="B1161" s="91">
        <v>211002</v>
      </c>
      <c r="C1161" s="71">
        <v>501900</v>
      </c>
      <c r="D1161" s="79">
        <v>9.94</v>
      </c>
      <c r="E1161" s="63"/>
      <c r="F1161" s="602" t="s">
        <v>1186</v>
      </c>
      <c r="G1161" s="169">
        <v>211</v>
      </c>
      <c r="H1161" s="75" t="s">
        <v>106</v>
      </c>
      <c r="I1161" s="76">
        <v>43503</v>
      </c>
      <c r="J1161" s="170">
        <f t="shared" si="29"/>
        <v>45.36</v>
      </c>
      <c r="K1161" s="783"/>
      <c r="L1161" s="9"/>
      <c r="M1161" s="321"/>
    </row>
    <row r="1162" spans="1:13" s="3" customFormat="1" ht="12.75" customHeight="1">
      <c r="A1162" s="76">
        <v>43524</v>
      </c>
      <c r="B1162" s="91">
        <v>211002</v>
      </c>
      <c r="C1162" s="71">
        <v>501900</v>
      </c>
      <c r="D1162" s="79">
        <v>11</v>
      </c>
      <c r="E1162" s="72"/>
      <c r="F1162" s="602" t="s">
        <v>1184</v>
      </c>
      <c r="G1162" s="169">
        <v>211</v>
      </c>
      <c r="H1162" s="75" t="s">
        <v>109</v>
      </c>
      <c r="I1162" s="76">
        <v>43516</v>
      </c>
      <c r="J1162" s="170">
        <f t="shared" si="29"/>
        <v>56.36</v>
      </c>
      <c r="K1162" s="783"/>
      <c r="L1162" s="9"/>
      <c r="M1162" s="321"/>
    </row>
    <row r="1163" spans="1:13" s="3" customFormat="1" ht="12.75" customHeight="1">
      <c r="A1163" s="76">
        <v>43524</v>
      </c>
      <c r="B1163" s="91">
        <v>211002</v>
      </c>
      <c r="C1163" s="71">
        <v>501900</v>
      </c>
      <c r="D1163" s="79">
        <v>10.01</v>
      </c>
      <c r="E1163" s="63"/>
      <c r="F1163" s="602" t="s">
        <v>1189</v>
      </c>
      <c r="G1163" s="169">
        <v>211</v>
      </c>
      <c r="H1163" s="85" t="s">
        <v>112</v>
      </c>
      <c r="I1163" s="67">
        <v>43522</v>
      </c>
      <c r="J1163" s="170">
        <f t="shared" si="29"/>
        <v>66.37</v>
      </c>
      <c r="K1163" s="783"/>
      <c r="L1163" s="9"/>
      <c r="M1163" s="321"/>
    </row>
    <row r="1164" spans="1:13" s="3" customFormat="1" ht="12.75" customHeight="1">
      <c r="A1164" s="76">
        <v>43555</v>
      </c>
      <c r="B1164" s="91">
        <v>211003</v>
      </c>
      <c r="C1164" s="71">
        <v>501900</v>
      </c>
      <c r="D1164" s="79">
        <v>10.4</v>
      </c>
      <c r="E1164" s="63"/>
      <c r="F1164" s="602" t="s">
        <v>47</v>
      </c>
      <c r="G1164" s="169">
        <v>211</v>
      </c>
      <c r="H1164" s="75" t="s">
        <v>113</v>
      </c>
      <c r="I1164" s="76">
        <v>43535</v>
      </c>
      <c r="J1164" s="170">
        <f t="shared" si="29"/>
        <v>76.77000000000001</v>
      </c>
      <c r="K1164" s="783"/>
      <c r="L1164" s="9"/>
      <c r="M1164" s="321"/>
    </row>
    <row r="1165" spans="1:13" s="3" customFormat="1" ht="12.75" customHeight="1">
      <c r="A1165" s="76">
        <v>43555</v>
      </c>
      <c r="B1165" s="91">
        <v>211003</v>
      </c>
      <c r="C1165" s="71">
        <v>501900</v>
      </c>
      <c r="D1165" s="79">
        <v>11.88</v>
      </c>
      <c r="E1165" s="63"/>
      <c r="F1165" s="602" t="s">
        <v>47</v>
      </c>
      <c r="G1165" s="169">
        <v>211</v>
      </c>
      <c r="H1165" s="75" t="s">
        <v>116</v>
      </c>
      <c r="I1165" s="67">
        <v>43539</v>
      </c>
      <c r="J1165" s="170">
        <f t="shared" si="29"/>
        <v>88.65</v>
      </c>
      <c r="K1165" s="783"/>
      <c r="L1165" s="9"/>
      <c r="M1165" s="321"/>
    </row>
    <row r="1166" spans="1:13" s="3" customFormat="1" ht="12.75" customHeight="1">
      <c r="A1166" s="76">
        <v>43555</v>
      </c>
      <c r="B1166" s="91">
        <v>211003</v>
      </c>
      <c r="C1166" s="71">
        <v>501900</v>
      </c>
      <c r="D1166" s="79">
        <v>10.4</v>
      </c>
      <c r="E1166" s="72"/>
      <c r="F1166" s="602" t="s">
        <v>1184</v>
      </c>
      <c r="G1166" s="169">
        <v>211</v>
      </c>
      <c r="H1166" s="75" t="s">
        <v>138</v>
      </c>
      <c r="I1166" s="76">
        <v>43549</v>
      </c>
      <c r="J1166" s="170">
        <f t="shared" si="29"/>
        <v>99.050000000000011</v>
      </c>
      <c r="K1166" s="783"/>
      <c r="L1166" s="9"/>
      <c r="M1166" s="321"/>
    </row>
    <row r="1167" spans="1:13" s="3" customFormat="1" ht="12.75" customHeight="1">
      <c r="A1167" s="76">
        <v>43585</v>
      </c>
      <c r="B1167" s="91">
        <v>211004</v>
      </c>
      <c r="C1167" s="71">
        <v>501900</v>
      </c>
      <c r="D1167" s="79">
        <v>11.4</v>
      </c>
      <c r="E1167" s="72"/>
      <c r="F1167" s="602" t="s">
        <v>1191</v>
      </c>
      <c r="G1167" s="169">
        <v>211</v>
      </c>
      <c r="H1167" s="75" t="s">
        <v>144</v>
      </c>
      <c r="I1167" s="76">
        <v>43563</v>
      </c>
      <c r="J1167" s="170">
        <f t="shared" si="29"/>
        <v>110.45000000000002</v>
      </c>
      <c r="K1167" s="783"/>
      <c r="L1167" s="9"/>
      <c r="M1167" s="321"/>
    </row>
    <row r="1168" spans="1:13" s="3" customFormat="1" ht="12.75" customHeight="1">
      <c r="A1168" s="76">
        <v>43585</v>
      </c>
      <c r="B1168" s="91">
        <v>211004</v>
      </c>
      <c r="C1168" s="71">
        <v>501900</v>
      </c>
      <c r="D1168" s="79">
        <v>10.6</v>
      </c>
      <c r="E1168" s="72"/>
      <c r="F1168" s="602" t="s">
        <v>1192</v>
      </c>
      <c r="G1168" s="169">
        <v>211</v>
      </c>
      <c r="H1168" s="75" t="s">
        <v>147</v>
      </c>
      <c r="I1168" s="76">
        <v>43567</v>
      </c>
      <c r="J1168" s="170">
        <f t="shared" si="29"/>
        <v>121.05000000000001</v>
      </c>
      <c r="K1168" s="783"/>
      <c r="L1168" s="9"/>
      <c r="M1168" s="321"/>
    </row>
    <row r="1169" spans="1:13" s="3" customFormat="1" ht="12.75" customHeight="1">
      <c r="A1169" s="76">
        <v>43585</v>
      </c>
      <c r="B1169" s="91">
        <v>211004</v>
      </c>
      <c r="C1169" s="71">
        <v>501900</v>
      </c>
      <c r="D1169" s="79">
        <v>4</v>
      </c>
      <c r="E1169" s="72"/>
      <c r="F1169" s="602" t="s">
        <v>1191</v>
      </c>
      <c r="G1169" s="169">
        <v>211</v>
      </c>
      <c r="H1169" s="75" t="s">
        <v>149</v>
      </c>
      <c r="I1169" s="67">
        <v>43579</v>
      </c>
      <c r="J1169" s="170">
        <f t="shared" si="29"/>
        <v>125.05000000000001</v>
      </c>
      <c r="K1169" s="783"/>
      <c r="L1169" s="9"/>
      <c r="M1169" s="321"/>
    </row>
    <row r="1170" spans="1:13" s="3" customFormat="1" ht="12.75" customHeight="1">
      <c r="A1170" s="76">
        <v>43585</v>
      </c>
      <c r="B1170" s="91">
        <v>211004</v>
      </c>
      <c r="C1170" s="71">
        <v>501900</v>
      </c>
      <c r="D1170" s="79">
        <v>11.41</v>
      </c>
      <c r="E1170" s="72"/>
      <c r="F1170" s="602" t="s">
        <v>1192</v>
      </c>
      <c r="G1170" s="169">
        <v>211</v>
      </c>
      <c r="H1170" s="75" t="s">
        <v>150</v>
      </c>
      <c r="I1170" s="67">
        <v>43579</v>
      </c>
      <c r="J1170" s="170">
        <f t="shared" si="29"/>
        <v>136.46</v>
      </c>
      <c r="K1170" s="783"/>
      <c r="L1170" s="9"/>
      <c r="M1170" s="321"/>
    </row>
    <row r="1171" spans="1:13" s="3" customFormat="1" ht="12.75" customHeight="1">
      <c r="A1171" s="76">
        <v>43585</v>
      </c>
      <c r="B1171" s="91">
        <v>211004</v>
      </c>
      <c r="C1171" s="71">
        <v>501900</v>
      </c>
      <c r="D1171" s="79">
        <v>9</v>
      </c>
      <c r="E1171" s="72"/>
      <c r="F1171" s="602" t="s">
        <v>1191</v>
      </c>
      <c r="G1171" s="169">
        <v>211</v>
      </c>
      <c r="H1171" s="75" t="s">
        <v>151</v>
      </c>
      <c r="I1171" s="67">
        <v>43582</v>
      </c>
      <c r="J1171" s="170">
        <f t="shared" si="29"/>
        <v>145.46</v>
      </c>
      <c r="K1171" s="783"/>
      <c r="L1171" s="9"/>
      <c r="M1171" s="321"/>
    </row>
    <row r="1172" spans="1:13" s="3" customFormat="1" ht="12.75" customHeight="1">
      <c r="A1172" s="76">
        <v>43616</v>
      </c>
      <c r="B1172" s="91">
        <v>211005</v>
      </c>
      <c r="C1172" s="71">
        <v>501900</v>
      </c>
      <c r="D1172" s="79">
        <v>11.6</v>
      </c>
      <c r="E1172" s="63"/>
      <c r="F1172" s="602" t="s">
        <v>1193</v>
      </c>
      <c r="G1172" s="169">
        <v>211</v>
      </c>
      <c r="H1172" s="75" t="s">
        <v>163</v>
      </c>
      <c r="I1172" s="67">
        <v>43602</v>
      </c>
      <c r="J1172" s="170">
        <f t="shared" si="29"/>
        <v>157.06</v>
      </c>
      <c r="K1172" s="783"/>
      <c r="L1172" s="9"/>
      <c r="M1172" s="321"/>
    </row>
    <row r="1173" spans="1:13" s="3" customFormat="1" ht="12.75" customHeight="1">
      <c r="A1173" s="76">
        <v>43616</v>
      </c>
      <c r="B1173" s="91">
        <v>211005</v>
      </c>
      <c r="C1173" s="71">
        <v>501900</v>
      </c>
      <c r="D1173" s="79">
        <v>12.1</v>
      </c>
      <c r="E1173" s="63"/>
      <c r="F1173" s="602" t="s">
        <v>1194</v>
      </c>
      <c r="G1173" s="169">
        <v>211</v>
      </c>
      <c r="H1173" s="75" t="s">
        <v>165</v>
      </c>
      <c r="I1173" s="67">
        <v>43605</v>
      </c>
      <c r="J1173" s="170">
        <f t="shared" si="29"/>
        <v>169.16</v>
      </c>
      <c r="K1173" s="783"/>
      <c r="L1173" s="9"/>
      <c r="M1173" s="321"/>
    </row>
    <row r="1174" spans="1:13" s="3" customFormat="1" ht="12.75" customHeight="1">
      <c r="A1174" s="76">
        <v>43646</v>
      </c>
      <c r="B1174" s="91">
        <v>211006</v>
      </c>
      <c r="C1174" s="71">
        <v>501900</v>
      </c>
      <c r="D1174" s="79">
        <v>11.68</v>
      </c>
      <c r="E1174" s="63"/>
      <c r="F1174" s="602" t="s">
        <v>1193</v>
      </c>
      <c r="G1174" s="169">
        <v>211</v>
      </c>
      <c r="H1174" s="75" t="s">
        <v>187</v>
      </c>
      <c r="I1174" s="67">
        <v>43619</v>
      </c>
      <c r="J1174" s="170">
        <f t="shared" si="29"/>
        <v>180.84</v>
      </c>
      <c r="K1174" s="783"/>
      <c r="L1174" s="9"/>
      <c r="M1174" s="321"/>
    </row>
    <row r="1175" spans="1:13" s="3" customFormat="1" ht="12.75" customHeight="1">
      <c r="A1175" s="76">
        <v>43646</v>
      </c>
      <c r="B1175" s="91">
        <v>211006</v>
      </c>
      <c r="C1175" s="71">
        <v>501900</v>
      </c>
      <c r="D1175" s="79">
        <v>11.7</v>
      </c>
      <c r="E1175" s="63"/>
      <c r="F1175" s="602" t="s">
        <v>1194</v>
      </c>
      <c r="G1175" s="169">
        <v>211</v>
      </c>
      <c r="H1175" s="75" t="s">
        <v>200</v>
      </c>
      <c r="I1175" s="76">
        <v>43636</v>
      </c>
      <c r="J1175" s="170">
        <f t="shared" si="29"/>
        <v>192.54</v>
      </c>
      <c r="K1175" s="783"/>
      <c r="L1175" s="9"/>
      <c r="M1175" s="321"/>
    </row>
    <row r="1176" spans="1:13" s="3" customFormat="1" ht="12.75" customHeight="1">
      <c r="A1176" s="76">
        <v>43646</v>
      </c>
      <c r="B1176" s="91">
        <v>211006</v>
      </c>
      <c r="C1176" s="71">
        <v>501900</v>
      </c>
      <c r="D1176" s="79">
        <v>9.1999999999999993</v>
      </c>
      <c r="E1176" s="72"/>
      <c r="F1176" s="602" t="s">
        <v>1192</v>
      </c>
      <c r="G1176" s="169">
        <v>211</v>
      </c>
      <c r="H1176" s="75" t="s">
        <v>201</v>
      </c>
      <c r="I1176" s="76">
        <v>43638</v>
      </c>
      <c r="J1176" s="170">
        <f t="shared" si="29"/>
        <v>201.73999999999998</v>
      </c>
      <c r="K1176" s="783"/>
      <c r="L1176" s="9"/>
      <c r="M1176" s="321"/>
    </row>
    <row r="1177" spans="1:13" s="3" customFormat="1" ht="12.75" customHeight="1">
      <c r="A1177" s="76">
        <v>43677</v>
      </c>
      <c r="B1177" s="91">
        <v>211007</v>
      </c>
      <c r="C1177" s="71">
        <v>501900</v>
      </c>
      <c r="D1177" s="79">
        <v>11.21</v>
      </c>
      <c r="E1177" s="72"/>
      <c r="F1177" s="602" t="s">
        <v>1192</v>
      </c>
      <c r="G1177" s="169">
        <v>211</v>
      </c>
      <c r="H1177" s="75" t="s">
        <v>209</v>
      </c>
      <c r="I1177" s="76">
        <v>43648</v>
      </c>
      <c r="J1177" s="170">
        <f t="shared" si="29"/>
        <v>212.95</v>
      </c>
      <c r="K1177" s="783"/>
      <c r="L1177" s="9"/>
      <c r="M1177" s="321"/>
    </row>
    <row r="1178" spans="1:13" s="3" customFormat="1" ht="12.75" customHeight="1">
      <c r="A1178" s="76">
        <v>43677</v>
      </c>
      <c r="B1178" s="91">
        <v>211007</v>
      </c>
      <c r="C1178" s="71">
        <v>501900</v>
      </c>
      <c r="D1178" s="79">
        <v>11.8</v>
      </c>
      <c r="E1178" s="63"/>
      <c r="F1178" s="602" t="s">
        <v>1194</v>
      </c>
      <c r="G1178" s="169">
        <v>211</v>
      </c>
      <c r="H1178" s="75" t="s">
        <v>215</v>
      </c>
      <c r="I1178" s="76">
        <v>43663</v>
      </c>
      <c r="J1178" s="170">
        <f t="shared" si="29"/>
        <v>224.75</v>
      </c>
      <c r="K1178" s="783"/>
      <c r="L1178" s="9"/>
      <c r="M1178" s="321"/>
    </row>
    <row r="1179" spans="1:13" s="3" customFormat="1" ht="12.75" customHeight="1">
      <c r="A1179" s="76">
        <v>43677</v>
      </c>
      <c r="B1179" s="91">
        <v>211007</v>
      </c>
      <c r="C1179" s="71">
        <v>501900</v>
      </c>
      <c r="D1179" s="79">
        <v>10.86</v>
      </c>
      <c r="E1179" s="72"/>
      <c r="F1179" s="602" t="s">
        <v>1192</v>
      </c>
      <c r="G1179" s="169">
        <v>211</v>
      </c>
      <c r="H1179" s="75" t="s">
        <v>220</v>
      </c>
      <c r="I1179" s="76">
        <v>43665</v>
      </c>
      <c r="J1179" s="170">
        <f t="shared" si="29"/>
        <v>235.61</v>
      </c>
      <c r="K1179" s="783"/>
      <c r="L1179" s="9"/>
      <c r="M1179" s="321"/>
    </row>
    <row r="1180" spans="1:13" s="3" customFormat="1" ht="12.75" customHeight="1">
      <c r="A1180" s="76">
        <v>43677</v>
      </c>
      <c r="B1180" s="91">
        <v>211007</v>
      </c>
      <c r="C1180" s="71">
        <v>501900</v>
      </c>
      <c r="D1180" s="79">
        <v>8.61</v>
      </c>
      <c r="E1180" s="63"/>
      <c r="F1180" s="602" t="s">
        <v>1194</v>
      </c>
      <c r="G1180" s="169">
        <v>211</v>
      </c>
      <c r="H1180" s="75" t="s">
        <v>238</v>
      </c>
      <c r="I1180" s="76">
        <v>43675</v>
      </c>
      <c r="J1180" s="170">
        <f t="shared" si="29"/>
        <v>244.22000000000003</v>
      </c>
      <c r="K1180" s="783"/>
      <c r="L1180" s="9"/>
      <c r="M1180" s="321"/>
    </row>
    <row r="1181" spans="1:13" s="3" customFormat="1" ht="12.75" customHeight="1">
      <c r="A1181" s="76">
        <v>43677</v>
      </c>
      <c r="B1181" s="91">
        <v>211007</v>
      </c>
      <c r="C1181" s="71">
        <v>501900</v>
      </c>
      <c r="D1181" s="79">
        <v>2</v>
      </c>
      <c r="E1181" s="63"/>
      <c r="F1181" s="602" t="s">
        <v>1220</v>
      </c>
      <c r="G1181" s="169">
        <v>211</v>
      </c>
      <c r="H1181" s="75" t="s">
        <v>239</v>
      </c>
      <c r="I1181" s="76">
        <v>43676</v>
      </c>
      <c r="J1181" s="170">
        <f t="shared" si="29"/>
        <v>246.22000000000003</v>
      </c>
      <c r="K1181" s="783"/>
      <c r="L1181" s="9"/>
      <c r="M1181" s="321"/>
    </row>
    <row r="1182" spans="1:13" s="3" customFormat="1" ht="12.75" customHeight="1">
      <c r="A1182" s="76">
        <v>43708</v>
      </c>
      <c r="B1182" s="91">
        <v>211008</v>
      </c>
      <c r="C1182" s="71">
        <v>501900</v>
      </c>
      <c r="D1182" s="79">
        <v>11</v>
      </c>
      <c r="E1182" s="63"/>
      <c r="F1182" s="602" t="s">
        <v>1220</v>
      </c>
      <c r="G1182" s="169">
        <v>211</v>
      </c>
      <c r="H1182" s="75" t="s">
        <v>240</v>
      </c>
      <c r="I1182" s="76">
        <v>43676</v>
      </c>
      <c r="J1182" s="170">
        <f t="shared" si="29"/>
        <v>257.22000000000003</v>
      </c>
      <c r="K1182" s="783"/>
      <c r="L1182" s="9"/>
      <c r="M1182" s="321"/>
    </row>
    <row r="1183" spans="1:13" s="3" customFormat="1" ht="12.75" customHeight="1">
      <c r="A1183" s="76">
        <v>43708</v>
      </c>
      <c r="B1183" s="91">
        <v>211008</v>
      </c>
      <c r="C1183" s="71">
        <v>501900</v>
      </c>
      <c r="D1183" s="79">
        <v>10.6</v>
      </c>
      <c r="E1183" s="63"/>
      <c r="F1183" s="602" t="s">
        <v>1220</v>
      </c>
      <c r="G1183" s="169">
        <v>211</v>
      </c>
      <c r="H1183" s="315" t="s">
        <v>247</v>
      </c>
      <c r="I1183" s="67">
        <v>43696</v>
      </c>
      <c r="J1183" s="170">
        <f t="shared" si="29"/>
        <v>267.82000000000005</v>
      </c>
      <c r="K1183" s="783"/>
      <c r="L1183" s="9"/>
      <c r="M1183" s="321"/>
    </row>
    <row r="1184" spans="1:13" s="3" customFormat="1" ht="12.75" customHeight="1">
      <c r="A1184" s="76">
        <v>43708</v>
      </c>
      <c r="B1184" s="91">
        <v>211008</v>
      </c>
      <c r="C1184" s="71">
        <v>501900</v>
      </c>
      <c r="D1184" s="79">
        <v>12.42</v>
      </c>
      <c r="E1184" s="63"/>
      <c r="F1184" s="602" t="s">
        <v>1194</v>
      </c>
      <c r="G1184" s="169">
        <v>211</v>
      </c>
      <c r="H1184" s="75" t="s">
        <v>249</v>
      </c>
      <c r="I1184" s="76">
        <v>43697</v>
      </c>
      <c r="J1184" s="170">
        <f t="shared" si="29"/>
        <v>280.24000000000007</v>
      </c>
      <c r="K1184" s="783"/>
      <c r="L1184" s="9"/>
      <c r="M1184" s="321"/>
    </row>
    <row r="1185" spans="1:13" s="3" customFormat="1" ht="12.75" customHeight="1">
      <c r="A1185" s="76">
        <v>43738</v>
      </c>
      <c r="B1185" s="91">
        <v>211009</v>
      </c>
      <c r="C1185" s="71">
        <v>501900</v>
      </c>
      <c r="D1185" s="79">
        <v>11</v>
      </c>
      <c r="E1185" s="63"/>
      <c r="F1185" s="602" t="s">
        <v>1194</v>
      </c>
      <c r="G1185" s="169">
        <v>211</v>
      </c>
      <c r="H1185" s="75" t="s">
        <v>270</v>
      </c>
      <c r="I1185" s="76">
        <v>43720</v>
      </c>
      <c r="J1185" s="170">
        <f t="shared" si="29"/>
        <v>291.24000000000007</v>
      </c>
      <c r="K1185" s="783"/>
      <c r="L1185" s="9"/>
      <c r="M1185" s="321"/>
    </row>
    <row r="1186" spans="1:13" s="3" customFormat="1" ht="12.75" customHeight="1">
      <c r="A1186" s="76">
        <v>43738</v>
      </c>
      <c r="B1186" s="91">
        <v>211009</v>
      </c>
      <c r="C1186" s="71">
        <v>501900</v>
      </c>
      <c r="D1186" s="79">
        <v>9.24</v>
      </c>
      <c r="E1186" s="72"/>
      <c r="F1186" s="602" t="s">
        <v>1192</v>
      </c>
      <c r="G1186" s="169">
        <v>211</v>
      </c>
      <c r="H1186" s="64">
        <v>211179</v>
      </c>
      <c r="I1186" s="76">
        <v>43721</v>
      </c>
      <c r="J1186" s="170">
        <f t="shared" si="29"/>
        <v>300.48000000000008</v>
      </c>
      <c r="K1186" s="783"/>
      <c r="L1186" s="9"/>
      <c r="M1186" s="321"/>
    </row>
    <row r="1187" spans="1:13" s="3" customFormat="1" ht="12.75" customHeight="1">
      <c r="A1187" s="76">
        <v>43769</v>
      </c>
      <c r="B1187" s="91">
        <v>211010</v>
      </c>
      <c r="C1187" s="71">
        <v>501900</v>
      </c>
      <c r="D1187" s="79">
        <v>10</v>
      </c>
      <c r="E1187" s="63"/>
      <c r="F1187" s="602" t="s">
        <v>1194</v>
      </c>
      <c r="G1187" s="169">
        <v>211</v>
      </c>
      <c r="H1187" s="75" t="s">
        <v>294</v>
      </c>
      <c r="I1187" s="76">
        <v>43742</v>
      </c>
      <c r="J1187" s="170">
        <f t="shared" si="29"/>
        <v>310.48000000000008</v>
      </c>
      <c r="K1187" s="783"/>
      <c r="L1187" s="9"/>
      <c r="M1187" s="321"/>
    </row>
    <row r="1188" spans="1:13" s="3" customFormat="1" ht="12.75" customHeight="1">
      <c r="A1188" s="76">
        <v>43769</v>
      </c>
      <c r="B1188" s="91">
        <v>211010</v>
      </c>
      <c r="C1188" s="71">
        <v>501900</v>
      </c>
      <c r="D1188" s="79">
        <v>10.8</v>
      </c>
      <c r="E1188" s="72"/>
      <c r="F1188" s="602" t="s">
        <v>1192</v>
      </c>
      <c r="G1188" s="169">
        <v>211</v>
      </c>
      <c r="H1188" s="75" t="s">
        <v>297</v>
      </c>
      <c r="I1188" s="76">
        <v>43746</v>
      </c>
      <c r="J1188" s="170">
        <f t="shared" si="29"/>
        <v>321.28000000000009</v>
      </c>
      <c r="K1188" s="783"/>
      <c r="L1188" s="9"/>
      <c r="M1188" s="321"/>
    </row>
    <row r="1189" spans="1:13" s="3" customFormat="1" ht="12.75" customHeight="1">
      <c r="A1189" s="76">
        <v>43769</v>
      </c>
      <c r="B1189" s="91">
        <v>211010</v>
      </c>
      <c r="C1189" s="71">
        <v>501900</v>
      </c>
      <c r="D1189" s="79">
        <v>11.2</v>
      </c>
      <c r="E1189" s="72"/>
      <c r="F1189" s="602" t="s">
        <v>1192</v>
      </c>
      <c r="G1189" s="169">
        <v>211</v>
      </c>
      <c r="H1189" s="75" t="s">
        <v>315</v>
      </c>
      <c r="I1189" s="76">
        <v>43762</v>
      </c>
      <c r="J1189" s="170">
        <f t="shared" si="29"/>
        <v>332.48000000000008</v>
      </c>
      <c r="K1189" s="783"/>
      <c r="L1189" s="9"/>
      <c r="M1189" s="321"/>
    </row>
    <row r="1190" spans="1:13" s="3" customFormat="1" ht="12.75" customHeight="1">
      <c r="A1190" s="76">
        <v>43769</v>
      </c>
      <c r="B1190" s="91">
        <v>211010</v>
      </c>
      <c r="C1190" s="71">
        <v>501900</v>
      </c>
      <c r="D1190" s="79">
        <v>9.1999999999999993</v>
      </c>
      <c r="E1190" s="72"/>
      <c r="F1190" s="602" t="s">
        <v>1237</v>
      </c>
      <c r="G1190" s="169">
        <v>211</v>
      </c>
      <c r="H1190" s="75" t="s">
        <v>343</v>
      </c>
      <c r="I1190" s="76">
        <v>43768</v>
      </c>
      <c r="J1190" s="170">
        <f t="shared" si="29"/>
        <v>341.68000000000006</v>
      </c>
      <c r="K1190" s="783"/>
      <c r="L1190" s="9"/>
      <c r="M1190" s="321"/>
    </row>
    <row r="1191" spans="1:13" s="3" customFormat="1" ht="12.75" customHeight="1">
      <c r="A1191" s="76">
        <v>43799</v>
      </c>
      <c r="B1191" s="91">
        <v>211011</v>
      </c>
      <c r="C1191" s="71">
        <v>501900</v>
      </c>
      <c r="D1191" s="79">
        <v>10.64</v>
      </c>
      <c r="E1191" s="308"/>
      <c r="F1191" s="602" t="s">
        <v>1192</v>
      </c>
      <c r="G1191" s="169">
        <v>211</v>
      </c>
      <c r="H1191" s="75" t="s">
        <v>347</v>
      </c>
      <c r="I1191" s="76">
        <v>43783</v>
      </c>
      <c r="J1191" s="170">
        <f t="shared" si="29"/>
        <v>352.32000000000005</v>
      </c>
      <c r="K1191" s="783"/>
      <c r="L1191" s="9"/>
      <c r="M1191" s="321"/>
    </row>
    <row r="1192" spans="1:13" s="3" customFormat="1" ht="12.75" customHeight="1">
      <c r="A1192" s="76">
        <v>43799</v>
      </c>
      <c r="B1192" s="91">
        <v>211011</v>
      </c>
      <c r="C1192" s="71">
        <v>501900</v>
      </c>
      <c r="D1192" s="79">
        <v>11.6</v>
      </c>
      <c r="E1192" s="63"/>
      <c r="F1192" s="602" t="s">
        <v>1194</v>
      </c>
      <c r="G1192" s="169">
        <v>211</v>
      </c>
      <c r="H1192" s="75" t="s">
        <v>349</v>
      </c>
      <c r="I1192" s="76">
        <v>43784</v>
      </c>
      <c r="J1192" s="170">
        <f t="shared" si="29"/>
        <v>363.92000000000007</v>
      </c>
      <c r="K1192" s="783"/>
      <c r="L1192" s="9"/>
      <c r="M1192" s="321"/>
    </row>
    <row r="1193" spans="1:13" s="3" customFormat="1" ht="12.75" customHeight="1">
      <c r="A1193" s="76">
        <v>43799</v>
      </c>
      <c r="B1193" s="91">
        <v>211011</v>
      </c>
      <c r="C1193" s="71">
        <v>501900</v>
      </c>
      <c r="D1193" s="79">
        <v>0.67</v>
      </c>
      <c r="E1193" s="308"/>
      <c r="F1193" s="602" t="s">
        <v>1192</v>
      </c>
      <c r="G1193" s="169">
        <v>211</v>
      </c>
      <c r="H1193" s="75" t="s">
        <v>350</v>
      </c>
      <c r="I1193" s="76">
        <v>43785</v>
      </c>
      <c r="J1193" s="170">
        <f t="shared" si="29"/>
        <v>364.59000000000009</v>
      </c>
      <c r="K1193" s="783"/>
      <c r="L1193" s="9"/>
      <c r="M1193" s="321"/>
    </row>
    <row r="1194" spans="1:13" s="3" customFormat="1" ht="12.75" customHeight="1">
      <c r="A1194" s="586">
        <v>43830</v>
      </c>
      <c r="B1194" s="91">
        <v>211012</v>
      </c>
      <c r="C1194" s="197">
        <v>501900</v>
      </c>
      <c r="D1194" s="159">
        <v>9.1</v>
      </c>
      <c r="E1194" s="615"/>
      <c r="F1194" s="761" t="s">
        <v>1192</v>
      </c>
      <c r="G1194" s="614">
        <v>211</v>
      </c>
      <c r="H1194" s="613" t="s">
        <v>362</v>
      </c>
      <c r="I1194" s="586">
        <v>43803</v>
      </c>
      <c r="J1194" s="170">
        <f t="shared" si="29"/>
        <v>373.69000000000011</v>
      </c>
      <c r="K1194" s="783"/>
      <c r="L1194" s="9"/>
      <c r="M1194" s="321"/>
    </row>
    <row r="1195" spans="1:13" s="3" customFormat="1" ht="12.75" customHeight="1">
      <c r="A1195" s="586">
        <v>43830</v>
      </c>
      <c r="B1195" s="91">
        <v>211012</v>
      </c>
      <c r="C1195" s="197">
        <v>501900</v>
      </c>
      <c r="D1195" s="159">
        <v>10.81</v>
      </c>
      <c r="E1195" s="615"/>
      <c r="F1195" s="761" t="s">
        <v>1192</v>
      </c>
      <c r="G1195" s="614">
        <v>211</v>
      </c>
      <c r="H1195" s="613" t="s">
        <v>1242</v>
      </c>
      <c r="I1195" s="586">
        <v>43804</v>
      </c>
      <c r="J1195" s="170">
        <f t="shared" si="29"/>
        <v>384.50000000000011</v>
      </c>
      <c r="K1195" s="783"/>
      <c r="L1195" s="9"/>
      <c r="M1195" s="321"/>
    </row>
    <row r="1196" spans="1:13" s="3" customFormat="1" ht="12.75" customHeight="1">
      <c r="A1196" s="586">
        <v>43830</v>
      </c>
      <c r="B1196" s="91">
        <v>211012</v>
      </c>
      <c r="C1196" s="197">
        <v>501900</v>
      </c>
      <c r="D1196" s="159">
        <v>10.72</v>
      </c>
      <c r="E1196" s="588"/>
      <c r="F1196" s="761" t="s">
        <v>1194</v>
      </c>
      <c r="G1196" s="614">
        <v>211</v>
      </c>
      <c r="H1196" s="613" t="s">
        <v>1251</v>
      </c>
      <c r="I1196" s="586">
        <v>43817</v>
      </c>
      <c r="J1196" s="170">
        <f t="shared" si="29"/>
        <v>395.22000000000014</v>
      </c>
      <c r="K1196" s="783"/>
      <c r="L1196" s="9"/>
      <c r="M1196" s="321"/>
    </row>
    <row r="1197" spans="1:13" s="3" customFormat="1" ht="12.75" customHeight="1">
      <c r="A1197" s="76">
        <v>43830</v>
      </c>
      <c r="B1197" s="91">
        <v>211012</v>
      </c>
      <c r="C1197" s="71">
        <v>501900</v>
      </c>
      <c r="D1197" s="79">
        <v>6.5</v>
      </c>
      <c r="E1197" s="308"/>
      <c r="F1197" s="602" t="s">
        <v>1192</v>
      </c>
      <c r="G1197" s="169">
        <v>211</v>
      </c>
      <c r="H1197" s="75" t="s">
        <v>1259</v>
      </c>
      <c r="I1197" s="76">
        <v>43827</v>
      </c>
      <c r="J1197" s="170">
        <f t="shared" si="29"/>
        <v>401.72000000000014</v>
      </c>
      <c r="K1197" s="783"/>
      <c r="L1197" s="9"/>
      <c r="M1197" s="321"/>
    </row>
    <row r="1198" spans="1:13" s="3" customFormat="1" ht="12.75" customHeight="1">
      <c r="A1198" s="76">
        <v>43830</v>
      </c>
      <c r="B1198" s="91">
        <v>211012</v>
      </c>
      <c r="C1198" s="71">
        <v>501900</v>
      </c>
      <c r="D1198" s="79">
        <v>6</v>
      </c>
      <c r="E1198" s="308"/>
      <c r="F1198" s="602" t="s">
        <v>1192</v>
      </c>
      <c r="G1198" s="169">
        <v>211</v>
      </c>
      <c r="H1198" s="75" t="s">
        <v>1260</v>
      </c>
      <c r="I1198" s="76">
        <v>43828</v>
      </c>
      <c r="J1198" s="170">
        <f t="shared" si="29"/>
        <v>407.72000000000014</v>
      </c>
      <c r="K1198" s="783"/>
      <c r="L1198" s="9"/>
      <c r="M1198" s="321"/>
    </row>
    <row r="1199" spans="1:13" s="3" customFormat="1" ht="12.75" customHeight="1">
      <c r="A1199" s="76">
        <v>43830</v>
      </c>
      <c r="B1199" s="168">
        <v>3012</v>
      </c>
      <c r="C1199" s="62">
        <v>501900</v>
      </c>
      <c r="D1199" s="63">
        <v>32.57</v>
      </c>
      <c r="E1199" s="63"/>
      <c r="F1199" s="739" t="s">
        <v>1272</v>
      </c>
      <c r="G1199" s="169">
        <v>501</v>
      </c>
      <c r="H1199" s="75" t="s">
        <v>340</v>
      </c>
      <c r="I1199" s="76">
        <v>43830</v>
      </c>
      <c r="J1199" s="170">
        <f t="shared" si="29"/>
        <v>440.29000000000013</v>
      </c>
      <c r="K1199" s="783"/>
      <c r="L1199" s="9"/>
      <c r="M1199" s="321"/>
    </row>
    <row r="1200" spans="1:13" s="311" customFormat="1" ht="12.75" customHeight="1">
      <c r="A1200" s="13"/>
      <c r="B1200" s="182" t="s">
        <v>385</v>
      </c>
      <c r="C1200" s="199">
        <v>501900</v>
      </c>
      <c r="D1200" s="177">
        <f>SUM(D1157:D1199)</f>
        <v>440.29000000000013</v>
      </c>
      <c r="E1200" s="177">
        <f>SUM(E1157:E1199)</f>
        <v>0</v>
      </c>
      <c r="F1200" s="764"/>
      <c r="G1200" s="179"/>
      <c r="H1200" s="180"/>
      <c r="I1200" s="181"/>
      <c r="J1200" s="174">
        <f>D1200-E1200</f>
        <v>440.29000000000013</v>
      </c>
      <c r="K1200" s="781">
        <v>501900</v>
      </c>
      <c r="L1200" s="95">
        <v>440.29</v>
      </c>
      <c r="M1200" s="319"/>
    </row>
    <row r="1201" spans="1:13" s="311" customFormat="1" ht="12.75" customHeight="1">
      <c r="A1201" s="13"/>
      <c r="B1201" s="322"/>
      <c r="C1201" s="199"/>
      <c r="D1201" s="177"/>
      <c r="E1201" s="177"/>
      <c r="F1201" s="767"/>
      <c r="G1201" s="266"/>
      <c r="H1201" s="317"/>
      <c r="I1201" s="318"/>
      <c r="K1201" s="781"/>
      <c r="L1201" s="139"/>
      <c r="M1201" s="319"/>
    </row>
    <row r="1202" spans="1:13" s="311" customFormat="1" ht="12.75" customHeight="1">
      <c r="A1202" s="13"/>
      <c r="B1202" s="322"/>
      <c r="C1202" s="199"/>
      <c r="D1202" s="177"/>
      <c r="E1202" s="177"/>
      <c r="F1202" s="767"/>
      <c r="G1202" s="266"/>
      <c r="H1202" s="317"/>
      <c r="I1202" s="318"/>
      <c r="K1202" s="781"/>
      <c r="L1202" s="139"/>
      <c r="M1202" s="319"/>
    </row>
    <row r="1203" spans="1:13" s="311" customFormat="1" ht="12.75" customHeight="1">
      <c r="A1203" s="13"/>
      <c r="B1203" s="322"/>
      <c r="C1203" s="199"/>
      <c r="D1203" s="177"/>
      <c r="E1203" s="177"/>
      <c r="F1203" s="767"/>
      <c r="G1203" s="266"/>
      <c r="H1203" s="317"/>
      <c r="I1203" s="318"/>
      <c r="K1203" s="781"/>
      <c r="L1203" s="139"/>
      <c r="M1203" s="319"/>
    </row>
    <row r="1204" spans="1:13" s="311" customFormat="1" ht="12.75" customHeight="1">
      <c r="A1204" s="199">
        <v>511000</v>
      </c>
      <c r="B1204" s="176" t="s">
        <v>593</v>
      </c>
      <c r="C1204" s="199"/>
      <c r="D1204" s="177"/>
      <c r="E1204" s="177"/>
      <c r="F1204" s="767"/>
      <c r="G1204" s="266"/>
      <c r="H1204" s="317"/>
      <c r="I1204" s="318"/>
      <c r="K1204" s="781"/>
      <c r="L1204" s="139"/>
      <c r="M1204" s="319"/>
    </row>
    <row r="1205" spans="1:13" s="3" customFormat="1" ht="12.75" customHeight="1">
      <c r="A1205" s="76">
        <v>43555</v>
      </c>
      <c r="B1205" s="168">
        <v>192028</v>
      </c>
      <c r="C1205" s="71">
        <v>511000</v>
      </c>
      <c r="D1205" s="72">
        <v>235.54</v>
      </c>
      <c r="E1205" s="72"/>
      <c r="F1205" s="740" t="s">
        <v>924</v>
      </c>
      <c r="G1205" s="93">
        <v>321</v>
      </c>
      <c r="H1205" s="75" t="s">
        <v>926</v>
      </c>
      <c r="I1205" s="76">
        <v>43549</v>
      </c>
      <c r="J1205" s="170">
        <f>J1204+D1205-E1205</f>
        <v>235.54</v>
      </c>
      <c r="K1205" s="783"/>
      <c r="L1205" s="9"/>
      <c r="M1205" s="321"/>
    </row>
    <row r="1206" spans="1:13" s="311" customFormat="1" ht="12.75" customHeight="1">
      <c r="A1206" s="13"/>
      <c r="B1206" s="182" t="s">
        <v>385</v>
      </c>
      <c r="C1206" s="199">
        <v>511000</v>
      </c>
      <c r="D1206" s="177">
        <f>SUM(D1205:D1205)</f>
        <v>235.54</v>
      </c>
      <c r="E1206" s="177">
        <f>SUM(E1205:E1205)</f>
        <v>0</v>
      </c>
      <c r="F1206" s="764"/>
      <c r="G1206" s="179"/>
      <c r="H1206" s="180"/>
      <c r="I1206" s="181"/>
      <c r="J1206" s="174">
        <f>D1206-E1206</f>
        <v>235.54</v>
      </c>
      <c r="K1206" s="781">
        <v>511000</v>
      </c>
      <c r="L1206" s="95">
        <v>235.54</v>
      </c>
      <c r="M1206" s="319"/>
    </row>
    <row r="1207" spans="1:13" s="311" customFormat="1" ht="12.75" customHeight="1">
      <c r="A1207" s="13"/>
      <c r="B1207" s="322"/>
      <c r="C1207" s="199"/>
      <c r="D1207" s="177"/>
      <c r="E1207" s="177"/>
      <c r="F1207" s="767"/>
      <c r="G1207" s="266"/>
      <c r="H1207" s="317"/>
      <c r="I1207" s="318"/>
      <c r="K1207" s="781"/>
      <c r="L1207" s="139"/>
      <c r="M1207" s="319"/>
    </row>
    <row r="1208" spans="1:13" s="311" customFormat="1" ht="12.75" customHeight="1">
      <c r="A1208" s="199">
        <v>511900</v>
      </c>
      <c r="B1208" s="176" t="s">
        <v>594</v>
      </c>
      <c r="C1208" s="199"/>
      <c r="D1208" s="177"/>
      <c r="E1208" s="177"/>
      <c r="F1208" s="767"/>
      <c r="G1208" s="266"/>
      <c r="H1208" s="317"/>
      <c r="I1208" s="318"/>
      <c r="K1208" s="781"/>
      <c r="L1208" s="139"/>
      <c r="M1208" s="319"/>
    </row>
    <row r="1209" spans="1:13" s="3" customFormat="1" ht="12.75" customHeight="1">
      <c r="A1209" s="76">
        <v>43555</v>
      </c>
      <c r="B1209" s="168">
        <v>192028</v>
      </c>
      <c r="C1209" s="71">
        <v>511900</v>
      </c>
      <c r="D1209" s="72">
        <v>58.88</v>
      </c>
      <c r="E1209" s="72"/>
      <c r="F1209" s="740" t="s">
        <v>925</v>
      </c>
      <c r="G1209" s="93">
        <v>321</v>
      </c>
      <c r="H1209" s="75" t="s">
        <v>926</v>
      </c>
      <c r="I1209" s="76">
        <v>43549</v>
      </c>
      <c r="J1209" s="170">
        <f>J1208+D1209-E1209</f>
        <v>58.88</v>
      </c>
      <c r="K1209" s="783"/>
      <c r="L1209" s="9"/>
      <c r="M1209" s="321"/>
    </row>
    <row r="1210" spans="1:13" s="311" customFormat="1" ht="12.75" customHeight="1">
      <c r="A1210" s="13"/>
      <c r="B1210" s="182" t="s">
        <v>385</v>
      </c>
      <c r="C1210" s="199">
        <v>511900</v>
      </c>
      <c r="D1210" s="177">
        <f>SUM(D1209:D1209)</f>
        <v>58.88</v>
      </c>
      <c r="E1210" s="177">
        <f>SUM(E1209:E1209)</f>
        <v>0</v>
      </c>
      <c r="F1210" s="764"/>
      <c r="G1210" s="179"/>
      <c r="H1210" s="180"/>
      <c r="I1210" s="181"/>
      <c r="J1210" s="174">
        <f>D1210-E1210</f>
        <v>58.88</v>
      </c>
      <c r="K1210" s="781">
        <v>511900</v>
      </c>
      <c r="L1210" s="95">
        <v>58.88</v>
      </c>
      <c r="M1210" s="319"/>
    </row>
    <row r="1211" spans="1:13" s="311" customFormat="1" ht="12.75" customHeight="1">
      <c r="A1211" s="13"/>
      <c r="B1211" s="322"/>
      <c r="C1211" s="199"/>
      <c r="D1211" s="177"/>
      <c r="E1211" s="177"/>
      <c r="F1211" s="767"/>
      <c r="G1211" s="266"/>
      <c r="H1211" s="317"/>
      <c r="I1211" s="318"/>
      <c r="K1211" s="781"/>
      <c r="L1211" s="139"/>
      <c r="M1211" s="319"/>
    </row>
    <row r="1212" spans="1:13" s="311" customFormat="1" ht="12.75" customHeight="1">
      <c r="A1212" s="199">
        <v>513900</v>
      </c>
      <c r="B1212" s="176" t="s">
        <v>595</v>
      </c>
      <c r="C1212" s="199"/>
      <c r="D1212" s="177"/>
      <c r="E1212" s="177"/>
      <c r="F1212" s="767"/>
      <c r="G1212" s="266"/>
      <c r="H1212" s="317"/>
      <c r="I1212" s="318"/>
      <c r="K1212" s="781"/>
      <c r="L1212" s="139"/>
      <c r="M1212" s="319"/>
    </row>
    <row r="1213" spans="1:13" s="3" customFormat="1" ht="12.75" customHeight="1">
      <c r="A1213" s="76"/>
      <c r="B1213" s="91"/>
      <c r="C1213" s="71"/>
      <c r="D1213" s="79"/>
      <c r="E1213" s="308"/>
      <c r="F1213" s="602"/>
      <c r="G1213" s="169"/>
      <c r="H1213" s="75"/>
      <c r="I1213" s="76"/>
      <c r="J1213" s="170">
        <f>J1212+D1213-E1213</f>
        <v>0</v>
      </c>
      <c r="K1213" s="783"/>
      <c r="L1213" s="9"/>
      <c r="M1213" s="321"/>
    </row>
    <row r="1214" spans="1:13" s="311" customFormat="1" ht="12.75" customHeight="1">
      <c r="A1214" s="13"/>
      <c r="B1214" s="182" t="s">
        <v>385</v>
      </c>
      <c r="C1214" s="199">
        <v>513900</v>
      </c>
      <c r="D1214" s="177">
        <f>SUM(D1213:D1213)</f>
        <v>0</v>
      </c>
      <c r="E1214" s="177">
        <f>SUM(E1213:E1213)</f>
        <v>0</v>
      </c>
      <c r="F1214" s="764"/>
      <c r="G1214" s="179"/>
      <c r="H1214" s="180"/>
      <c r="I1214" s="181"/>
      <c r="J1214" s="174">
        <f>D1214-E1214</f>
        <v>0</v>
      </c>
      <c r="K1214" s="781">
        <v>513900</v>
      </c>
      <c r="L1214" s="95">
        <v>0</v>
      </c>
      <c r="M1214" s="319"/>
    </row>
    <row r="1215" spans="1:13" s="311" customFormat="1" ht="12.75" customHeight="1">
      <c r="A1215" s="13"/>
      <c r="B1215" s="322"/>
      <c r="C1215" s="199"/>
      <c r="D1215" s="177"/>
      <c r="E1215" s="177"/>
      <c r="F1215" s="767"/>
      <c r="G1215" s="266"/>
      <c r="H1215" s="317"/>
      <c r="I1215" s="318"/>
      <c r="K1215" s="781"/>
      <c r="L1215" s="139"/>
      <c r="M1215" s="319"/>
    </row>
    <row r="1216" spans="1:13" s="189" customFormat="1" ht="12.75" customHeight="1">
      <c r="A1216" s="94">
        <v>518000</v>
      </c>
      <c r="B1216" s="176" t="s">
        <v>596</v>
      </c>
      <c r="C1216" s="198"/>
      <c r="D1216" s="174"/>
      <c r="E1216" s="174"/>
      <c r="F1216" s="764"/>
      <c r="G1216" s="179"/>
      <c r="H1216" s="180"/>
      <c r="I1216" s="181"/>
      <c r="J1216" s="174"/>
      <c r="K1216" s="175"/>
      <c r="L1216" s="95"/>
    </row>
    <row r="1217" spans="1:12" s="3" customFormat="1" ht="12.75" customHeight="1">
      <c r="A1217" s="76">
        <v>43496</v>
      </c>
      <c r="B1217" s="168">
        <v>192001</v>
      </c>
      <c r="C1217" s="71">
        <v>518000</v>
      </c>
      <c r="D1217" s="72">
        <v>45</v>
      </c>
      <c r="E1217" s="72"/>
      <c r="F1217" s="740" t="s">
        <v>875</v>
      </c>
      <c r="G1217" s="93">
        <v>321</v>
      </c>
      <c r="H1217" s="75" t="s">
        <v>876</v>
      </c>
      <c r="I1217" s="76">
        <v>43488</v>
      </c>
      <c r="J1217" s="170">
        <v>45</v>
      </c>
      <c r="K1217" s="781"/>
      <c r="L1217" s="139"/>
    </row>
    <row r="1218" spans="1:12" s="3" customFormat="1" ht="12.75" customHeight="1">
      <c r="A1218" s="76">
        <v>43496</v>
      </c>
      <c r="B1218" s="168">
        <v>192004</v>
      </c>
      <c r="C1218" s="71">
        <v>518000</v>
      </c>
      <c r="D1218" s="72">
        <v>34</v>
      </c>
      <c r="E1218" s="72"/>
      <c r="F1218" s="741" t="s">
        <v>881</v>
      </c>
      <c r="G1218" s="93">
        <v>321</v>
      </c>
      <c r="H1218" s="75" t="s">
        <v>880</v>
      </c>
      <c r="I1218" s="76">
        <v>43501</v>
      </c>
      <c r="J1218" s="170">
        <f>J1217+D1218-E1218</f>
        <v>79</v>
      </c>
      <c r="K1218" s="781"/>
      <c r="L1218" s="139"/>
    </row>
    <row r="1219" spans="1:12" s="3" customFormat="1" ht="12.75" customHeight="1">
      <c r="A1219" s="76">
        <v>43496</v>
      </c>
      <c r="B1219" s="168">
        <v>192005</v>
      </c>
      <c r="C1219" s="71">
        <v>518000</v>
      </c>
      <c r="D1219" s="72">
        <v>13.28</v>
      </c>
      <c r="E1219" s="72"/>
      <c r="F1219" s="741" t="s">
        <v>882</v>
      </c>
      <c r="G1219" s="93">
        <v>321</v>
      </c>
      <c r="H1219" s="75" t="s">
        <v>883</v>
      </c>
      <c r="I1219" s="76">
        <v>43501</v>
      </c>
      <c r="J1219" s="170">
        <f t="shared" ref="J1219:J1282" si="30">J1218+D1219-E1219</f>
        <v>92.28</v>
      </c>
      <c r="K1219" s="781"/>
      <c r="L1219" s="139"/>
    </row>
    <row r="1220" spans="1:12" s="3" customFormat="1" ht="12.75" customHeight="1">
      <c r="A1220" s="76">
        <v>43496</v>
      </c>
      <c r="B1220" s="168">
        <v>192006</v>
      </c>
      <c r="C1220" s="71">
        <v>518000</v>
      </c>
      <c r="D1220" s="72">
        <v>150</v>
      </c>
      <c r="E1220" s="72"/>
      <c r="F1220" s="740" t="s">
        <v>884</v>
      </c>
      <c r="G1220" s="169">
        <v>314</v>
      </c>
      <c r="H1220" s="75" t="s">
        <v>885</v>
      </c>
      <c r="I1220" s="76">
        <v>43487</v>
      </c>
      <c r="J1220" s="170">
        <f t="shared" si="30"/>
        <v>242.28</v>
      </c>
      <c r="K1220" s="781"/>
      <c r="L1220" s="139"/>
    </row>
    <row r="1221" spans="1:12" s="3" customFormat="1" ht="12.75" customHeight="1">
      <c r="A1221" s="76">
        <v>43496</v>
      </c>
      <c r="B1221" s="168">
        <v>192008</v>
      </c>
      <c r="C1221" s="71">
        <v>518000</v>
      </c>
      <c r="D1221" s="72">
        <v>135</v>
      </c>
      <c r="E1221" s="72"/>
      <c r="F1221" s="740" t="s">
        <v>888</v>
      </c>
      <c r="G1221" s="93">
        <v>321</v>
      </c>
      <c r="H1221" s="75" t="s">
        <v>889</v>
      </c>
      <c r="I1221" s="76">
        <v>43500</v>
      </c>
      <c r="J1221" s="170">
        <f t="shared" si="30"/>
        <v>377.28</v>
      </c>
      <c r="K1221" s="781"/>
      <c r="L1221" s="139"/>
    </row>
    <row r="1222" spans="1:12" s="3" customFormat="1" ht="12.75" customHeight="1">
      <c r="A1222" s="76">
        <v>43496</v>
      </c>
      <c r="B1222" s="91">
        <v>211001</v>
      </c>
      <c r="C1222" s="71">
        <v>518000</v>
      </c>
      <c r="D1222" s="79">
        <v>10.51</v>
      </c>
      <c r="E1222" s="308"/>
      <c r="F1222" s="602" t="s">
        <v>635</v>
      </c>
      <c r="G1222" s="169">
        <v>211</v>
      </c>
      <c r="H1222" s="75" t="s">
        <v>38</v>
      </c>
      <c r="I1222" s="67">
        <v>43473</v>
      </c>
      <c r="J1222" s="170">
        <f t="shared" si="30"/>
        <v>387.78999999999996</v>
      </c>
      <c r="K1222" s="781"/>
      <c r="L1222" s="139"/>
    </row>
    <row r="1223" spans="1:12" s="3" customFormat="1" ht="12.75" customHeight="1">
      <c r="A1223" s="76">
        <v>43496</v>
      </c>
      <c r="B1223" s="91">
        <v>211001</v>
      </c>
      <c r="C1223" s="71">
        <v>518000</v>
      </c>
      <c r="D1223" s="79">
        <v>15.95</v>
      </c>
      <c r="E1223" s="308"/>
      <c r="F1223" s="602" t="s">
        <v>637</v>
      </c>
      <c r="G1223" s="169">
        <v>211</v>
      </c>
      <c r="H1223" s="315" t="s">
        <v>51</v>
      </c>
      <c r="I1223" s="67">
        <v>43480</v>
      </c>
      <c r="J1223" s="170">
        <f t="shared" si="30"/>
        <v>403.73999999999995</v>
      </c>
      <c r="K1223" s="781"/>
      <c r="L1223" s="139"/>
    </row>
    <row r="1224" spans="1:12" s="3" customFormat="1" ht="12.75" customHeight="1">
      <c r="A1224" s="76">
        <v>43496</v>
      </c>
      <c r="B1224" s="91">
        <v>211001</v>
      </c>
      <c r="C1224" s="71">
        <v>518000</v>
      </c>
      <c r="D1224" s="79">
        <v>16</v>
      </c>
      <c r="E1224" s="308"/>
      <c r="F1224" s="602" t="s">
        <v>35</v>
      </c>
      <c r="G1224" s="169">
        <v>211</v>
      </c>
      <c r="H1224" s="75" t="s">
        <v>79</v>
      </c>
      <c r="I1224" s="67">
        <v>43490</v>
      </c>
      <c r="J1224" s="170">
        <f t="shared" si="30"/>
        <v>419.73999999999995</v>
      </c>
      <c r="K1224" s="781"/>
      <c r="L1224" s="139"/>
    </row>
    <row r="1225" spans="1:12" s="3" customFormat="1" ht="12.75" customHeight="1">
      <c r="A1225" s="76">
        <v>43496</v>
      </c>
      <c r="B1225" s="91">
        <v>211001</v>
      </c>
      <c r="C1225" s="71">
        <v>518000</v>
      </c>
      <c r="D1225" s="79">
        <v>15</v>
      </c>
      <c r="E1225" s="63"/>
      <c r="F1225" s="602" t="s">
        <v>35</v>
      </c>
      <c r="G1225" s="169">
        <v>211</v>
      </c>
      <c r="H1225" s="75" t="s">
        <v>82</v>
      </c>
      <c r="I1225" s="67">
        <v>43494</v>
      </c>
      <c r="J1225" s="170">
        <f t="shared" si="30"/>
        <v>434.73999999999995</v>
      </c>
      <c r="K1225" s="781"/>
      <c r="L1225" s="139"/>
    </row>
    <row r="1226" spans="1:12" s="3" customFormat="1" ht="12.75" customHeight="1">
      <c r="A1226" s="76">
        <v>43496</v>
      </c>
      <c r="B1226" s="91">
        <v>211001</v>
      </c>
      <c r="C1226" s="71">
        <v>518000</v>
      </c>
      <c r="D1226" s="79">
        <v>2.87</v>
      </c>
      <c r="E1226" s="63"/>
      <c r="F1226" s="602" t="s">
        <v>635</v>
      </c>
      <c r="G1226" s="169">
        <v>211</v>
      </c>
      <c r="H1226" s="75" t="s">
        <v>85</v>
      </c>
      <c r="I1226" s="67">
        <v>43496</v>
      </c>
      <c r="J1226" s="170">
        <f t="shared" si="30"/>
        <v>437.60999999999996</v>
      </c>
      <c r="K1226" s="781"/>
      <c r="L1226" s="139"/>
    </row>
    <row r="1227" spans="1:12" s="3" customFormat="1" ht="12.75" customHeight="1">
      <c r="A1227" s="76">
        <v>43496</v>
      </c>
      <c r="B1227" s="168">
        <v>3001</v>
      </c>
      <c r="C1227" s="71">
        <v>518000</v>
      </c>
      <c r="D1227" s="72">
        <v>27.16</v>
      </c>
      <c r="E1227" s="72"/>
      <c r="F1227" s="740" t="s">
        <v>95</v>
      </c>
      <c r="G1227" s="93">
        <v>381</v>
      </c>
      <c r="H1227" s="75" t="s">
        <v>94</v>
      </c>
      <c r="I1227" s="76">
        <v>43180</v>
      </c>
      <c r="J1227" s="170">
        <f t="shared" si="30"/>
        <v>464.77</v>
      </c>
      <c r="K1227" s="781"/>
      <c r="L1227" s="139"/>
    </row>
    <row r="1228" spans="1:12" s="3" customFormat="1" ht="12.75" customHeight="1">
      <c r="A1228" s="76">
        <v>43496</v>
      </c>
      <c r="B1228" s="168">
        <v>3001</v>
      </c>
      <c r="C1228" s="71">
        <v>518000</v>
      </c>
      <c r="D1228" s="72">
        <v>77.83</v>
      </c>
      <c r="E1228" s="72"/>
      <c r="F1228" s="740" t="s">
        <v>223</v>
      </c>
      <c r="G1228" s="93">
        <v>381</v>
      </c>
      <c r="H1228" s="75" t="s">
        <v>222</v>
      </c>
      <c r="I1228" s="76">
        <v>43347</v>
      </c>
      <c r="J1228" s="170">
        <f t="shared" si="30"/>
        <v>542.6</v>
      </c>
      <c r="K1228" s="781"/>
      <c r="L1228" s="139"/>
    </row>
    <row r="1229" spans="1:12" s="3" customFormat="1" ht="12.75" customHeight="1">
      <c r="A1229" s="76">
        <v>43496</v>
      </c>
      <c r="B1229" s="168">
        <v>3001</v>
      </c>
      <c r="C1229" s="71">
        <v>518000</v>
      </c>
      <c r="D1229" s="72">
        <v>59.59</v>
      </c>
      <c r="E1229" s="72"/>
      <c r="F1229" s="740" t="s">
        <v>256</v>
      </c>
      <c r="G1229" s="93">
        <v>381</v>
      </c>
      <c r="H1229" s="75" t="s">
        <v>255</v>
      </c>
      <c r="I1229" s="76">
        <v>43355</v>
      </c>
      <c r="J1229" s="170">
        <f t="shared" si="30"/>
        <v>602.19000000000005</v>
      </c>
      <c r="K1229" s="781"/>
      <c r="L1229" s="139"/>
    </row>
    <row r="1230" spans="1:12" s="3" customFormat="1" ht="12.75" customHeight="1">
      <c r="A1230" s="76">
        <v>43524</v>
      </c>
      <c r="B1230" s="168">
        <v>192009</v>
      </c>
      <c r="C1230" s="71">
        <v>518000</v>
      </c>
      <c r="D1230" s="72">
        <v>36.64</v>
      </c>
      <c r="E1230" s="72"/>
      <c r="F1230" s="740" t="s">
        <v>890</v>
      </c>
      <c r="G1230" s="93">
        <v>321</v>
      </c>
      <c r="H1230" s="75" t="s">
        <v>891</v>
      </c>
      <c r="I1230" s="76">
        <v>43514</v>
      </c>
      <c r="J1230" s="170">
        <f t="shared" si="30"/>
        <v>638.83000000000004</v>
      </c>
      <c r="K1230" s="781"/>
      <c r="L1230" s="139"/>
    </row>
    <row r="1231" spans="1:12" s="3" customFormat="1" ht="12.75" customHeight="1">
      <c r="A1231" s="76">
        <v>43524</v>
      </c>
      <c r="B1231" s="168">
        <v>192010</v>
      </c>
      <c r="C1231" s="71">
        <v>518000</v>
      </c>
      <c r="D1231" s="72">
        <v>58.8</v>
      </c>
      <c r="E1231" s="72"/>
      <c r="F1231" s="740" t="s">
        <v>892</v>
      </c>
      <c r="G1231" s="93">
        <v>321</v>
      </c>
      <c r="H1231" s="75" t="s">
        <v>893</v>
      </c>
      <c r="I1231" s="76">
        <v>43507</v>
      </c>
      <c r="J1231" s="170">
        <f t="shared" si="30"/>
        <v>697.63</v>
      </c>
      <c r="K1231" s="781"/>
      <c r="L1231" s="139"/>
    </row>
    <row r="1232" spans="1:12" s="3" customFormat="1" ht="12.75" customHeight="1">
      <c r="A1232" s="76">
        <v>43524</v>
      </c>
      <c r="B1232" s="168">
        <v>192011</v>
      </c>
      <c r="C1232" s="71">
        <v>518000</v>
      </c>
      <c r="D1232" s="72">
        <v>28.8</v>
      </c>
      <c r="E1232" s="72"/>
      <c r="F1232" s="740" t="s">
        <v>894</v>
      </c>
      <c r="G1232" s="93">
        <v>321</v>
      </c>
      <c r="H1232" s="75" t="s">
        <v>895</v>
      </c>
      <c r="I1232" s="76">
        <v>43516</v>
      </c>
      <c r="J1232" s="170">
        <f t="shared" si="30"/>
        <v>726.43</v>
      </c>
      <c r="K1232" s="781"/>
      <c r="L1232" s="139"/>
    </row>
    <row r="1233" spans="1:12" s="3" customFormat="1" ht="12.75" customHeight="1">
      <c r="A1233" s="76">
        <v>43524</v>
      </c>
      <c r="B1233" s="168">
        <v>192012</v>
      </c>
      <c r="C1233" s="71">
        <v>518000</v>
      </c>
      <c r="D1233" s="72">
        <v>45</v>
      </c>
      <c r="E1233" s="72"/>
      <c r="F1233" s="740" t="s">
        <v>896</v>
      </c>
      <c r="G1233" s="93">
        <v>321</v>
      </c>
      <c r="H1233" s="75" t="s">
        <v>897</v>
      </c>
      <c r="I1233" s="76">
        <v>43521</v>
      </c>
      <c r="J1233" s="170">
        <f t="shared" si="30"/>
        <v>771.43</v>
      </c>
      <c r="K1233" s="781"/>
      <c r="L1233" s="139"/>
    </row>
    <row r="1234" spans="1:12" s="3" customFormat="1" ht="12.75" customHeight="1">
      <c r="A1234" s="76">
        <v>43524</v>
      </c>
      <c r="B1234" s="168">
        <v>192013</v>
      </c>
      <c r="C1234" s="71">
        <v>518000</v>
      </c>
      <c r="D1234" s="72">
        <v>19.579999999999998</v>
      </c>
      <c r="E1234" s="72"/>
      <c r="F1234" s="740" t="s">
        <v>975</v>
      </c>
      <c r="G1234" s="93">
        <v>321</v>
      </c>
      <c r="H1234" s="75" t="s">
        <v>898</v>
      </c>
      <c r="I1234" s="76">
        <v>43529</v>
      </c>
      <c r="J1234" s="170">
        <f t="shared" si="30"/>
        <v>791.01</v>
      </c>
      <c r="K1234" s="781"/>
      <c r="L1234" s="139"/>
    </row>
    <row r="1235" spans="1:12" s="3" customFormat="1" ht="12.75" customHeight="1">
      <c r="A1235" s="76">
        <v>43524</v>
      </c>
      <c r="B1235" s="168">
        <v>192015</v>
      </c>
      <c r="C1235" s="71">
        <v>518000</v>
      </c>
      <c r="D1235" s="72">
        <v>360</v>
      </c>
      <c r="E1235" s="72"/>
      <c r="F1235" s="740" t="s">
        <v>900</v>
      </c>
      <c r="G1235" s="93">
        <v>321</v>
      </c>
      <c r="H1235" s="75" t="s">
        <v>901</v>
      </c>
      <c r="I1235" s="76">
        <v>43531</v>
      </c>
      <c r="J1235" s="170">
        <f t="shared" si="30"/>
        <v>1151.01</v>
      </c>
      <c r="K1235" s="781"/>
      <c r="L1235" s="139"/>
    </row>
    <row r="1236" spans="1:12" s="3" customFormat="1" ht="12.75" customHeight="1">
      <c r="A1236" s="76">
        <v>43524</v>
      </c>
      <c r="B1236" s="168">
        <v>192016</v>
      </c>
      <c r="C1236" s="71">
        <v>518000</v>
      </c>
      <c r="D1236" s="72">
        <v>33</v>
      </c>
      <c r="E1236" s="72"/>
      <c r="F1236" s="741" t="s">
        <v>902</v>
      </c>
      <c r="G1236" s="93">
        <v>321</v>
      </c>
      <c r="H1236" s="75" t="s">
        <v>904</v>
      </c>
      <c r="I1236" s="76">
        <v>43532</v>
      </c>
      <c r="J1236" s="170">
        <f t="shared" si="30"/>
        <v>1184.01</v>
      </c>
      <c r="K1236" s="781"/>
      <c r="L1236" s="139"/>
    </row>
    <row r="1237" spans="1:12" s="3" customFormat="1" ht="12.75" customHeight="1">
      <c r="A1237" s="76">
        <v>43524</v>
      </c>
      <c r="B1237" s="168">
        <v>192017</v>
      </c>
      <c r="C1237" s="71">
        <v>518000</v>
      </c>
      <c r="D1237" s="72">
        <v>16.5</v>
      </c>
      <c r="E1237" s="72"/>
      <c r="F1237" s="741" t="s">
        <v>903</v>
      </c>
      <c r="G1237" s="93">
        <v>321</v>
      </c>
      <c r="H1237" s="75" t="s">
        <v>905</v>
      </c>
      <c r="I1237" s="76">
        <v>43532</v>
      </c>
      <c r="J1237" s="170">
        <f t="shared" si="30"/>
        <v>1200.51</v>
      </c>
      <c r="K1237" s="781"/>
      <c r="L1237" s="139"/>
    </row>
    <row r="1238" spans="1:12" s="3" customFormat="1" ht="12.75" customHeight="1">
      <c r="A1238" s="76">
        <v>43524</v>
      </c>
      <c r="B1238" s="168">
        <v>192018</v>
      </c>
      <c r="C1238" s="71">
        <v>518000</v>
      </c>
      <c r="D1238" s="72">
        <v>133</v>
      </c>
      <c r="E1238" s="72"/>
      <c r="F1238" s="740" t="s">
        <v>92</v>
      </c>
      <c r="G1238" s="93">
        <v>321</v>
      </c>
      <c r="H1238" s="75" t="s">
        <v>906</v>
      </c>
      <c r="I1238" s="76">
        <v>43521</v>
      </c>
      <c r="J1238" s="170">
        <f t="shared" si="30"/>
        <v>1333.51</v>
      </c>
      <c r="K1238" s="781"/>
      <c r="L1238" s="139"/>
    </row>
    <row r="1239" spans="1:12" s="3" customFormat="1" ht="12.75" customHeight="1">
      <c r="A1239" s="76">
        <v>43524</v>
      </c>
      <c r="B1239" s="168">
        <v>192019</v>
      </c>
      <c r="C1239" s="71">
        <v>518000</v>
      </c>
      <c r="D1239" s="72">
        <v>33</v>
      </c>
      <c r="E1239" s="72"/>
      <c r="F1239" s="740" t="s">
        <v>90</v>
      </c>
      <c r="G1239" s="93">
        <v>321</v>
      </c>
      <c r="H1239" s="75" t="s">
        <v>907</v>
      </c>
      <c r="I1239" s="76">
        <v>43537</v>
      </c>
      <c r="J1239" s="170">
        <f t="shared" si="30"/>
        <v>1366.51</v>
      </c>
      <c r="K1239" s="781"/>
      <c r="L1239" s="139"/>
    </row>
    <row r="1240" spans="1:12" s="3" customFormat="1" ht="12.75" customHeight="1">
      <c r="A1240" s="76">
        <v>43524</v>
      </c>
      <c r="B1240" s="91">
        <v>211002</v>
      </c>
      <c r="C1240" s="71">
        <v>518000</v>
      </c>
      <c r="D1240" s="72">
        <v>2</v>
      </c>
      <c r="E1240" s="72"/>
      <c r="F1240" s="602" t="s">
        <v>35</v>
      </c>
      <c r="G1240" s="169">
        <v>211</v>
      </c>
      <c r="H1240" s="75" t="s">
        <v>86</v>
      </c>
      <c r="I1240" s="76">
        <v>43500</v>
      </c>
      <c r="J1240" s="170">
        <f t="shared" si="30"/>
        <v>1368.51</v>
      </c>
      <c r="K1240" s="781"/>
      <c r="L1240" s="139"/>
    </row>
    <row r="1241" spans="1:12" s="3" customFormat="1" ht="12.75" customHeight="1">
      <c r="A1241" s="76">
        <v>43555</v>
      </c>
      <c r="B1241" s="168">
        <v>192020</v>
      </c>
      <c r="C1241" s="71">
        <v>518000</v>
      </c>
      <c r="D1241" s="72">
        <v>36.1</v>
      </c>
      <c r="E1241" s="72"/>
      <c r="F1241" s="740" t="s">
        <v>909</v>
      </c>
      <c r="G1241" s="93">
        <v>321</v>
      </c>
      <c r="H1241" s="75" t="s">
        <v>910</v>
      </c>
      <c r="I1241" s="76">
        <v>43542</v>
      </c>
      <c r="J1241" s="170">
        <f t="shared" si="30"/>
        <v>1404.61</v>
      </c>
      <c r="K1241" s="781"/>
      <c r="L1241" s="139"/>
    </row>
    <row r="1242" spans="1:12" s="3" customFormat="1" ht="12.75" customHeight="1">
      <c r="A1242" s="76">
        <v>43555</v>
      </c>
      <c r="B1242" s="168">
        <v>192023</v>
      </c>
      <c r="C1242" s="71">
        <v>518000</v>
      </c>
      <c r="D1242" s="72">
        <v>140.46</v>
      </c>
      <c r="E1242" s="72"/>
      <c r="F1242" s="740" t="s">
        <v>913</v>
      </c>
      <c r="G1242" s="93">
        <v>321</v>
      </c>
      <c r="H1242" s="75" t="s">
        <v>915</v>
      </c>
      <c r="I1242" s="76">
        <v>43544</v>
      </c>
      <c r="J1242" s="170">
        <f t="shared" si="30"/>
        <v>1545.07</v>
      </c>
      <c r="K1242" s="781"/>
      <c r="L1242" s="139"/>
    </row>
    <row r="1243" spans="1:12" s="3" customFormat="1" ht="12.75" customHeight="1">
      <c r="A1243" s="76">
        <v>43555</v>
      </c>
      <c r="B1243" s="168">
        <v>192024</v>
      </c>
      <c r="C1243" s="71">
        <v>518000</v>
      </c>
      <c r="D1243" s="72">
        <v>199.16</v>
      </c>
      <c r="E1243" s="72"/>
      <c r="F1243" s="740" t="s">
        <v>153</v>
      </c>
      <c r="G1243" s="93">
        <v>314</v>
      </c>
      <c r="H1243" s="75" t="s">
        <v>916</v>
      </c>
      <c r="I1243" s="76">
        <v>43531</v>
      </c>
      <c r="J1243" s="170">
        <f t="shared" si="30"/>
        <v>1744.23</v>
      </c>
      <c r="K1243" s="781"/>
      <c r="L1243" s="139"/>
    </row>
    <row r="1244" spans="1:12" s="3" customFormat="1" ht="12.75" customHeight="1">
      <c r="A1244" s="76">
        <v>43555</v>
      </c>
      <c r="B1244" s="168">
        <v>192025</v>
      </c>
      <c r="C1244" s="71">
        <v>518000</v>
      </c>
      <c r="D1244" s="72">
        <v>45</v>
      </c>
      <c r="E1244" s="72"/>
      <c r="F1244" s="740" t="s">
        <v>917</v>
      </c>
      <c r="G1244" s="93">
        <v>321</v>
      </c>
      <c r="H1244" s="75" t="s">
        <v>918</v>
      </c>
      <c r="I1244" s="76">
        <v>43549</v>
      </c>
      <c r="J1244" s="170">
        <f t="shared" si="30"/>
        <v>1789.23</v>
      </c>
      <c r="K1244" s="781"/>
      <c r="L1244" s="139"/>
    </row>
    <row r="1245" spans="1:12" s="3" customFormat="1" ht="12.75" customHeight="1">
      <c r="A1245" s="76">
        <v>43555</v>
      </c>
      <c r="B1245" s="168">
        <v>192026</v>
      </c>
      <c r="C1245" s="71">
        <v>518000</v>
      </c>
      <c r="D1245" s="72">
        <v>33</v>
      </c>
      <c r="E1245" s="72"/>
      <c r="F1245" s="741" t="s">
        <v>919</v>
      </c>
      <c r="G1245" s="93">
        <v>321</v>
      </c>
      <c r="H1245" s="75" t="s">
        <v>921</v>
      </c>
      <c r="I1245" s="76">
        <v>43560</v>
      </c>
      <c r="J1245" s="170">
        <f t="shared" si="30"/>
        <v>1822.23</v>
      </c>
      <c r="K1245" s="781"/>
      <c r="L1245" s="139"/>
    </row>
    <row r="1246" spans="1:12" s="3" customFormat="1" ht="12.75" customHeight="1">
      <c r="A1246" s="76">
        <v>43555</v>
      </c>
      <c r="B1246" s="168">
        <v>192027</v>
      </c>
      <c r="C1246" s="71">
        <v>518000</v>
      </c>
      <c r="D1246" s="72">
        <v>13.1</v>
      </c>
      <c r="E1246" s="72"/>
      <c r="F1246" s="741" t="s">
        <v>920</v>
      </c>
      <c r="G1246" s="93">
        <v>321</v>
      </c>
      <c r="H1246" s="75" t="s">
        <v>922</v>
      </c>
      <c r="I1246" s="76">
        <v>43560</v>
      </c>
      <c r="J1246" s="170">
        <f t="shared" si="30"/>
        <v>1835.33</v>
      </c>
      <c r="K1246" s="781"/>
      <c r="L1246" s="139"/>
    </row>
    <row r="1247" spans="1:12" s="3" customFormat="1" ht="12.75" customHeight="1">
      <c r="A1247" s="76">
        <v>43555</v>
      </c>
      <c r="B1247" s="91">
        <v>211003</v>
      </c>
      <c r="C1247" s="71">
        <v>518000</v>
      </c>
      <c r="D1247" s="79">
        <v>25</v>
      </c>
      <c r="E1247" s="308"/>
      <c r="F1247" s="602" t="s">
        <v>633</v>
      </c>
      <c r="G1247" s="169">
        <v>211</v>
      </c>
      <c r="H1247" s="610">
        <v>211053</v>
      </c>
      <c r="I1247" s="67">
        <v>43525</v>
      </c>
      <c r="J1247" s="170">
        <f t="shared" si="30"/>
        <v>1860.33</v>
      </c>
      <c r="K1247" s="781"/>
      <c r="L1247" s="139"/>
    </row>
    <row r="1248" spans="1:12" s="3" customFormat="1" ht="12.75" customHeight="1">
      <c r="A1248" s="76">
        <v>43555</v>
      </c>
      <c r="B1248" s="91">
        <v>211003</v>
      </c>
      <c r="C1248" s="71">
        <v>518000</v>
      </c>
      <c r="D1248" s="79">
        <v>2.5</v>
      </c>
      <c r="E1248" s="72"/>
      <c r="F1248" s="602" t="s">
        <v>50</v>
      </c>
      <c r="G1248" s="169">
        <v>211</v>
      </c>
      <c r="H1248" s="610">
        <v>211054</v>
      </c>
      <c r="I1248" s="67">
        <v>43531</v>
      </c>
      <c r="J1248" s="170">
        <f t="shared" si="30"/>
        <v>1862.83</v>
      </c>
      <c r="K1248" s="781"/>
      <c r="L1248" s="139"/>
    </row>
    <row r="1249" spans="1:12" s="3" customFormat="1" ht="12.75" customHeight="1">
      <c r="A1249" s="76">
        <v>43555</v>
      </c>
      <c r="B1249" s="91">
        <v>211003</v>
      </c>
      <c r="C1249" s="71">
        <v>518000</v>
      </c>
      <c r="D1249" s="79">
        <v>200</v>
      </c>
      <c r="E1249" s="308"/>
      <c r="F1249" s="602" t="s">
        <v>633</v>
      </c>
      <c r="G1249" s="169">
        <v>211</v>
      </c>
      <c r="H1249" s="75" t="s">
        <v>122</v>
      </c>
      <c r="I1249" s="67">
        <v>43549</v>
      </c>
      <c r="J1249" s="170">
        <f t="shared" si="30"/>
        <v>2062.83</v>
      </c>
      <c r="K1249" s="781"/>
      <c r="L1249" s="139"/>
    </row>
    <row r="1250" spans="1:12" s="3" customFormat="1" ht="12.75" customHeight="1">
      <c r="A1250" s="76">
        <v>43555</v>
      </c>
      <c r="B1250" s="91">
        <v>211003</v>
      </c>
      <c r="C1250" s="71">
        <v>518000</v>
      </c>
      <c r="D1250" s="79">
        <v>2.87</v>
      </c>
      <c r="E1250" s="308"/>
      <c r="F1250" s="602" t="s">
        <v>635</v>
      </c>
      <c r="G1250" s="169">
        <v>211</v>
      </c>
      <c r="H1250" s="75" t="s">
        <v>139</v>
      </c>
      <c r="I1250" s="76">
        <v>43552</v>
      </c>
      <c r="J1250" s="170">
        <f t="shared" si="30"/>
        <v>2065.6999999999998</v>
      </c>
      <c r="K1250" s="781"/>
      <c r="L1250" s="139"/>
    </row>
    <row r="1251" spans="1:12" s="3" customFormat="1" ht="12.75" customHeight="1">
      <c r="A1251" s="76">
        <v>43585</v>
      </c>
      <c r="B1251" s="168" t="s">
        <v>757</v>
      </c>
      <c r="C1251" s="71">
        <v>518000</v>
      </c>
      <c r="D1251" s="72">
        <v>120</v>
      </c>
      <c r="E1251" s="72"/>
      <c r="F1251" s="740" t="s">
        <v>762</v>
      </c>
      <c r="G1251" s="93">
        <v>321</v>
      </c>
      <c r="H1251" s="184" t="s">
        <v>757</v>
      </c>
      <c r="I1251" s="76">
        <v>43580</v>
      </c>
      <c r="J1251" s="170">
        <f t="shared" si="30"/>
        <v>2185.6999999999998</v>
      </c>
      <c r="K1251" s="781"/>
      <c r="L1251" s="139"/>
    </row>
    <row r="1252" spans="1:12" s="3" customFormat="1" ht="12.75" customHeight="1">
      <c r="A1252" s="76">
        <v>43585</v>
      </c>
      <c r="B1252" s="168">
        <v>192029</v>
      </c>
      <c r="C1252" s="71">
        <v>518000</v>
      </c>
      <c r="D1252" s="72">
        <v>130</v>
      </c>
      <c r="E1252" s="72"/>
      <c r="F1252" s="740" t="s">
        <v>927</v>
      </c>
      <c r="G1252" s="93">
        <v>321</v>
      </c>
      <c r="H1252" s="75" t="s">
        <v>928</v>
      </c>
      <c r="I1252" s="76">
        <v>43563</v>
      </c>
      <c r="J1252" s="170">
        <f t="shared" si="30"/>
        <v>2315.6999999999998</v>
      </c>
      <c r="K1252" s="781"/>
      <c r="L1252" s="139"/>
    </row>
    <row r="1253" spans="1:12" s="3" customFormat="1" ht="12.75" customHeight="1">
      <c r="A1253" s="76">
        <v>43585</v>
      </c>
      <c r="B1253" s="168">
        <v>192030</v>
      </c>
      <c r="C1253" s="71">
        <v>518000</v>
      </c>
      <c r="D1253" s="72">
        <v>37.14</v>
      </c>
      <c r="E1253" s="72"/>
      <c r="F1253" s="740" t="s">
        <v>929</v>
      </c>
      <c r="G1253" s="93">
        <v>321</v>
      </c>
      <c r="H1253" s="309">
        <v>192030</v>
      </c>
      <c r="I1253" s="76">
        <v>43573</v>
      </c>
      <c r="J1253" s="170">
        <f t="shared" si="30"/>
        <v>2352.8399999999997</v>
      </c>
      <c r="K1253" s="781"/>
      <c r="L1253" s="139"/>
    </row>
    <row r="1254" spans="1:12" s="3" customFormat="1" ht="12.75" customHeight="1">
      <c r="A1254" s="76">
        <v>43585</v>
      </c>
      <c r="B1254" s="168">
        <v>192031</v>
      </c>
      <c r="C1254" s="71">
        <v>518000</v>
      </c>
      <c r="D1254" s="72">
        <v>45</v>
      </c>
      <c r="E1254" s="72"/>
      <c r="F1254" s="740" t="s">
        <v>930</v>
      </c>
      <c r="G1254" s="93">
        <v>321</v>
      </c>
      <c r="H1254" s="309">
        <v>192031</v>
      </c>
      <c r="I1254" s="76">
        <v>43578</v>
      </c>
      <c r="J1254" s="170">
        <f t="shared" si="30"/>
        <v>2397.8399999999997</v>
      </c>
      <c r="K1254" s="781"/>
      <c r="L1254" s="139"/>
    </row>
    <row r="1255" spans="1:12" s="3" customFormat="1" ht="12.75" customHeight="1">
      <c r="A1255" s="76">
        <v>43585</v>
      </c>
      <c r="B1255" s="168">
        <v>192034</v>
      </c>
      <c r="C1255" s="71">
        <v>518000</v>
      </c>
      <c r="D1255" s="72">
        <v>150</v>
      </c>
      <c r="E1255" s="72"/>
      <c r="F1255" s="740" t="s">
        <v>933</v>
      </c>
      <c r="G1255" s="169">
        <v>314</v>
      </c>
      <c r="H1255" s="75" t="s">
        <v>934</v>
      </c>
      <c r="I1255" s="76">
        <v>43573</v>
      </c>
      <c r="J1255" s="170">
        <f t="shared" si="30"/>
        <v>2547.8399999999997</v>
      </c>
      <c r="K1255" s="781"/>
      <c r="L1255" s="139"/>
    </row>
    <row r="1256" spans="1:12" s="3" customFormat="1" ht="12.75" customHeight="1">
      <c r="A1256" s="76">
        <v>43585</v>
      </c>
      <c r="B1256" s="168">
        <v>192035</v>
      </c>
      <c r="C1256" s="71">
        <v>518000</v>
      </c>
      <c r="D1256" s="72">
        <v>33</v>
      </c>
      <c r="E1256" s="72"/>
      <c r="F1256" s="741" t="s">
        <v>935</v>
      </c>
      <c r="G1256" s="93">
        <v>321</v>
      </c>
      <c r="H1256" s="75" t="s">
        <v>937</v>
      </c>
      <c r="I1256" s="76">
        <v>43591</v>
      </c>
      <c r="J1256" s="170">
        <f t="shared" si="30"/>
        <v>2580.8399999999997</v>
      </c>
      <c r="K1256" s="781"/>
      <c r="L1256" s="139"/>
    </row>
    <row r="1257" spans="1:12" s="3" customFormat="1" ht="12.75" customHeight="1">
      <c r="A1257" s="76">
        <v>43585</v>
      </c>
      <c r="B1257" s="168">
        <v>192036</v>
      </c>
      <c r="C1257" s="71">
        <v>518000</v>
      </c>
      <c r="D1257" s="72">
        <v>14.3</v>
      </c>
      <c r="E1257" s="72"/>
      <c r="F1257" s="741" t="s">
        <v>936</v>
      </c>
      <c r="G1257" s="93">
        <v>321</v>
      </c>
      <c r="H1257" s="75" t="s">
        <v>938</v>
      </c>
      <c r="I1257" s="76">
        <v>43591</v>
      </c>
      <c r="J1257" s="170">
        <f t="shared" si="30"/>
        <v>2595.14</v>
      </c>
      <c r="K1257" s="781"/>
      <c r="L1257" s="139"/>
    </row>
    <row r="1258" spans="1:12" s="3" customFormat="1" ht="12.75" customHeight="1">
      <c r="A1258" s="76">
        <v>43585</v>
      </c>
      <c r="B1258" s="91">
        <v>211004</v>
      </c>
      <c r="C1258" s="71">
        <v>518000</v>
      </c>
      <c r="D1258" s="79">
        <v>130</v>
      </c>
      <c r="E1258" s="63"/>
      <c r="F1258" s="602" t="s">
        <v>652</v>
      </c>
      <c r="G1258" s="169">
        <v>211</v>
      </c>
      <c r="H1258" s="75" t="s">
        <v>143</v>
      </c>
      <c r="I1258" s="67">
        <v>43563</v>
      </c>
      <c r="J1258" s="170">
        <f t="shared" si="30"/>
        <v>2725.14</v>
      </c>
      <c r="K1258" s="781"/>
      <c r="L1258" s="139"/>
    </row>
    <row r="1259" spans="1:12" s="3" customFormat="1" ht="12.75" customHeight="1">
      <c r="A1259" s="76">
        <v>43585</v>
      </c>
      <c r="B1259" s="91">
        <v>211004</v>
      </c>
      <c r="C1259" s="71">
        <v>518000</v>
      </c>
      <c r="D1259" s="79">
        <v>3</v>
      </c>
      <c r="E1259" s="72"/>
      <c r="F1259" s="602" t="s">
        <v>50</v>
      </c>
      <c r="G1259" s="169">
        <v>211</v>
      </c>
      <c r="H1259" s="75" t="s">
        <v>145</v>
      </c>
      <c r="I1259" s="76">
        <v>43564</v>
      </c>
      <c r="J1259" s="170">
        <f t="shared" si="30"/>
        <v>2728.14</v>
      </c>
      <c r="K1259" s="781"/>
      <c r="L1259" s="139"/>
    </row>
    <row r="1260" spans="1:12" s="3" customFormat="1" ht="12.75" customHeight="1">
      <c r="A1260" s="76">
        <v>43585</v>
      </c>
      <c r="B1260" s="91">
        <v>211004</v>
      </c>
      <c r="C1260" s="71">
        <v>518000</v>
      </c>
      <c r="D1260" s="79">
        <v>21</v>
      </c>
      <c r="E1260" s="63"/>
      <c r="F1260" s="602" t="s">
        <v>50</v>
      </c>
      <c r="G1260" s="169">
        <v>211</v>
      </c>
      <c r="H1260" s="75" t="s">
        <v>148</v>
      </c>
      <c r="I1260" s="67">
        <v>43570</v>
      </c>
      <c r="J1260" s="170">
        <f t="shared" si="30"/>
        <v>2749.14</v>
      </c>
      <c r="K1260" s="781"/>
      <c r="L1260" s="139"/>
    </row>
    <row r="1261" spans="1:12" s="3" customFormat="1" ht="12.75" customHeight="1">
      <c r="A1261" s="76">
        <v>43616</v>
      </c>
      <c r="B1261" s="168">
        <v>192038</v>
      </c>
      <c r="C1261" s="71">
        <v>518000</v>
      </c>
      <c r="D1261" s="72">
        <v>36.1</v>
      </c>
      <c r="E1261" s="72"/>
      <c r="F1261" s="740" t="s">
        <v>941</v>
      </c>
      <c r="G1261" s="93">
        <v>321</v>
      </c>
      <c r="H1261" s="75" t="s">
        <v>942</v>
      </c>
      <c r="I1261" s="76">
        <v>43605</v>
      </c>
      <c r="J1261" s="170">
        <f t="shared" si="30"/>
        <v>2785.24</v>
      </c>
      <c r="K1261" s="781"/>
      <c r="L1261" s="139"/>
    </row>
    <row r="1262" spans="1:12" s="3" customFormat="1" ht="12.75" customHeight="1">
      <c r="A1262" s="76">
        <v>43616</v>
      </c>
      <c r="B1262" s="168">
        <v>192039</v>
      </c>
      <c r="C1262" s="71">
        <v>518000</v>
      </c>
      <c r="D1262" s="72">
        <v>45</v>
      </c>
      <c r="E1262" s="72"/>
      <c r="F1262" s="740" t="s">
        <v>956</v>
      </c>
      <c r="G1262" s="93">
        <v>321</v>
      </c>
      <c r="H1262" s="75" t="s">
        <v>943</v>
      </c>
      <c r="I1262" s="76">
        <v>43608</v>
      </c>
      <c r="J1262" s="170">
        <f t="shared" si="30"/>
        <v>2830.24</v>
      </c>
      <c r="K1262" s="781"/>
      <c r="L1262" s="139"/>
    </row>
    <row r="1263" spans="1:12" s="3" customFormat="1" ht="12.75" customHeight="1">
      <c r="A1263" s="76">
        <v>43616</v>
      </c>
      <c r="B1263" s="168">
        <v>192040</v>
      </c>
      <c r="C1263" s="71">
        <v>518000</v>
      </c>
      <c r="D1263" s="72">
        <v>130</v>
      </c>
      <c r="E1263" s="72"/>
      <c r="F1263" s="740" t="s">
        <v>944</v>
      </c>
      <c r="G1263" s="93">
        <v>321</v>
      </c>
      <c r="H1263" s="75" t="s">
        <v>945</v>
      </c>
      <c r="I1263" s="76">
        <v>43605</v>
      </c>
      <c r="J1263" s="170">
        <f t="shared" si="30"/>
        <v>2960.24</v>
      </c>
      <c r="K1263" s="781"/>
      <c r="L1263" s="139"/>
    </row>
    <row r="1264" spans="1:12" s="3" customFormat="1" ht="12.75" customHeight="1">
      <c r="A1264" s="76">
        <v>43616</v>
      </c>
      <c r="B1264" s="168">
        <v>192041</v>
      </c>
      <c r="C1264" s="71">
        <v>518000</v>
      </c>
      <c r="D1264" s="72">
        <v>1262</v>
      </c>
      <c r="E1264" s="72"/>
      <c r="F1264" s="740" t="s">
        <v>127</v>
      </c>
      <c r="G1264" s="169">
        <v>321</v>
      </c>
      <c r="H1264" s="75" t="s">
        <v>946</v>
      </c>
      <c r="I1264" s="76">
        <v>43616</v>
      </c>
      <c r="J1264" s="170">
        <f t="shared" si="30"/>
        <v>4222.24</v>
      </c>
      <c r="K1264" s="781"/>
      <c r="L1264" s="139"/>
    </row>
    <row r="1265" spans="1:12" s="3" customFormat="1" ht="12.75" customHeight="1">
      <c r="A1265" s="76">
        <v>43616</v>
      </c>
      <c r="B1265" s="168">
        <v>192042</v>
      </c>
      <c r="C1265" s="71">
        <v>518000</v>
      </c>
      <c r="D1265" s="72">
        <v>33</v>
      </c>
      <c r="E1265" s="72"/>
      <c r="F1265" s="741" t="s">
        <v>947</v>
      </c>
      <c r="G1265" s="93">
        <v>321</v>
      </c>
      <c r="H1265" s="75" t="s">
        <v>949</v>
      </c>
      <c r="I1265" s="76">
        <v>43621</v>
      </c>
      <c r="J1265" s="170">
        <f t="shared" si="30"/>
        <v>4255.24</v>
      </c>
      <c r="K1265" s="781"/>
      <c r="L1265" s="139"/>
    </row>
    <row r="1266" spans="1:12" s="3" customFormat="1" ht="12.75" customHeight="1">
      <c r="A1266" s="76">
        <v>43616</v>
      </c>
      <c r="B1266" s="168">
        <v>192043</v>
      </c>
      <c r="C1266" s="71">
        <v>518000</v>
      </c>
      <c r="D1266" s="72">
        <v>14.54</v>
      </c>
      <c r="E1266" s="72"/>
      <c r="F1266" s="741" t="s">
        <v>948</v>
      </c>
      <c r="G1266" s="93">
        <v>321</v>
      </c>
      <c r="H1266" s="75" t="s">
        <v>950</v>
      </c>
      <c r="I1266" s="76">
        <v>43621</v>
      </c>
      <c r="J1266" s="170">
        <f t="shared" si="30"/>
        <v>4269.78</v>
      </c>
      <c r="K1266" s="781"/>
      <c r="L1266" s="139"/>
    </row>
    <row r="1267" spans="1:12" s="3" customFormat="1" ht="12.75" customHeight="1">
      <c r="A1267" s="76">
        <v>43616</v>
      </c>
      <c r="B1267" s="91">
        <v>211005</v>
      </c>
      <c r="C1267" s="71">
        <v>518000</v>
      </c>
      <c r="D1267" s="72">
        <v>200</v>
      </c>
      <c r="E1267" s="72"/>
      <c r="F1267" s="602" t="s">
        <v>633</v>
      </c>
      <c r="G1267" s="169">
        <v>211</v>
      </c>
      <c r="H1267" s="610">
        <v>211089</v>
      </c>
      <c r="I1267" s="67">
        <v>43595</v>
      </c>
      <c r="J1267" s="170">
        <f t="shared" si="30"/>
        <v>4469.78</v>
      </c>
      <c r="K1267" s="781"/>
      <c r="L1267" s="139"/>
    </row>
    <row r="1268" spans="1:12" s="3" customFormat="1" ht="12.75" customHeight="1">
      <c r="A1268" s="76">
        <v>43616</v>
      </c>
      <c r="B1268" s="91">
        <v>211005</v>
      </c>
      <c r="C1268" s="71">
        <v>518000</v>
      </c>
      <c r="D1268" s="79">
        <v>16</v>
      </c>
      <c r="E1268" s="308"/>
      <c r="F1268" s="602" t="s">
        <v>35</v>
      </c>
      <c r="G1268" s="169">
        <v>211</v>
      </c>
      <c r="H1268" s="75" t="s">
        <v>162</v>
      </c>
      <c r="I1268" s="67">
        <v>43602</v>
      </c>
      <c r="J1268" s="170">
        <f t="shared" si="30"/>
        <v>4485.78</v>
      </c>
      <c r="K1268" s="781"/>
      <c r="L1268" s="139"/>
    </row>
    <row r="1269" spans="1:12" s="3" customFormat="1" ht="12.75" customHeight="1">
      <c r="A1269" s="76">
        <v>43616</v>
      </c>
      <c r="B1269" s="91">
        <v>211005</v>
      </c>
      <c r="C1269" s="71">
        <v>518000</v>
      </c>
      <c r="D1269" s="79">
        <v>1.25</v>
      </c>
      <c r="E1269" s="308"/>
      <c r="F1269" s="602" t="s">
        <v>50</v>
      </c>
      <c r="G1269" s="169">
        <v>211</v>
      </c>
      <c r="H1269" s="75" t="s">
        <v>173</v>
      </c>
      <c r="I1269" s="67">
        <v>43613</v>
      </c>
      <c r="J1269" s="170">
        <f t="shared" si="30"/>
        <v>4487.03</v>
      </c>
      <c r="K1269" s="781"/>
      <c r="L1269" s="139"/>
    </row>
    <row r="1270" spans="1:12" s="3" customFormat="1" ht="12.75" customHeight="1">
      <c r="A1270" s="76">
        <v>43616</v>
      </c>
      <c r="B1270" s="91">
        <v>211005</v>
      </c>
      <c r="C1270" s="71">
        <v>518000</v>
      </c>
      <c r="D1270" s="79">
        <v>200</v>
      </c>
      <c r="E1270" s="308"/>
      <c r="F1270" s="602" t="s">
        <v>633</v>
      </c>
      <c r="G1270" s="169">
        <v>211</v>
      </c>
      <c r="H1270" s="75" t="s">
        <v>174</v>
      </c>
      <c r="I1270" s="67">
        <v>43613</v>
      </c>
      <c r="J1270" s="170">
        <f t="shared" si="30"/>
        <v>4687.03</v>
      </c>
      <c r="K1270" s="781"/>
      <c r="L1270" s="139"/>
    </row>
    <row r="1271" spans="1:12" s="3" customFormat="1" ht="12.75" customHeight="1">
      <c r="A1271" s="76">
        <v>43646</v>
      </c>
      <c r="B1271" s="168">
        <v>192046</v>
      </c>
      <c r="C1271" s="71">
        <v>518000</v>
      </c>
      <c r="D1271" s="72">
        <v>36.1</v>
      </c>
      <c r="E1271" s="72"/>
      <c r="F1271" s="740" t="s">
        <v>957</v>
      </c>
      <c r="G1271" s="93">
        <v>321</v>
      </c>
      <c r="H1271" s="75" t="s">
        <v>961</v>
      </c>
      <c r="I1271" s="76">
        <v>43634</v>
      </c>
      <c r="J1271" s="170">
        <f t="shared" si="30"/>
        <v>4723.13</v>
      </c>
      <c r="K1271" s="781"/>
      <c r="L1271" s="139"/>
    </row>
    <row r="1272" spans="1:12" s="3" customFormat="1" ht="12.75" customHeight="1">
      <c r="A1272" s="76">
        <v>43646</v>
      </c>
      <c r="B1272" s="168">
        <v>192047</v>
      </c>
      <c r="C1272" s="71">
        <v>518000</v>
      </c>
      <c r="D1272" s="72">
        <v>55.4</v>
      </c>
      <c r="E1272" s="72"/>
      <c r="F1272" s="740" t="s">
        <v>962</v>
      </c>
      <c r="G1272" s="93">
        <v>345</v>
      </c>
      <c r="H1272" s="75" t="s">
        <v>963</v>
      </c>
      <c r="I1272" s="76">
        <v>43636</v>
      </c>
      <c r="J1272" s="170">
        <f t="shared" si="30"/>
        <v>4778.53</v>
      </c>
      <c r="K1272" s="781"/>
      <c r="L1272" s="139"/>
    </row>
    <row r="1273" spans="1:12" s="3" customFormat="1" ht="12.75" customHeight="1">
      <c r="A1273" s="76">
        <v>43646</v>
      </c>
      <c r="B1273" s="168">
        <v>192048</v>
      </c>
      <c r="C1273" s="71">
        <v>518000</v>
      </c>
      <c r="D1273" s="72">
        <v>45</v>
      </c>
      <c r="E1273" s="72"/>
      <c r="F1273" s="740" t="s">
        <v>958</v>
      </c>
      <c r="G1273" s="93">
        <v>321</v>
      </c>
      <c r="H1273" s="75" t="s">
        <v>964</v>
      </c>
      <c r="I1273" s="76">
        <v>43640</v>
      </c>
      <c r="J1273" s="170">
        <f t="shared" si="30"/>
        <v>4823.53</v>
      </c>
      <c r="K1273" s="781"/>
      <c r="L1273" s="139"/>
    </row>
    <row r="1274" spans="1:12" s="3" customFormat="1" ht="12.75" customHeight="1">
      <c r="A1274" s="76">
        <v>43646</v>
      </c>
      <c r="B1274" s="168">
        <v>192049</v>
      </c>
      <c r="C1274" s="71">
        <v>518000</v>
      </c>
      <c r="D1274" s="72">
        <v>106.8</v>
      </c>
      <c r="E1274" s="72"/>
      <c r="F1274" s="740" t="s">
        <v>97</v>
      </c>
      <c r="G1274" s="93">
        <v>321</v>
      </c>
      <c r="H1274" s="75" t="s">
        <v>965</v>
      </c>
      <c r="I1274" s="76">
        <v>43556</v>
      </c>
      <c r="J1274" s="170">
        <f t="shared" si="30"/>
        <v>4930.33</v>
      </c>
      <c r="K1274" s="781"/>
      <c r="L1274" s="139"/>
    </row>
    <row r="1275" spans="1:12" s="3" customFormat="1" ht="12.75" customHeight="1">
      <c r="A1275" s="76">
        <v>43646</v>
      </c>
      <c r="B1275" s="168">
        <v>192051</v>
      </c>
      <c r="C1275" s="71">
        <v>518000</v>
      </c>
      <c r="D1275" s="72">
        <v>34.700000000000003</v>
      </c>
      <c r="E1275" s="72"/>
      <c r="F1275" s="741" t="s">
        <v>959</v>
      </c>
      <c r="G1275" s="93">
        <v>321</v>
      </c>
      <c r="H1275" s="75" t="s">
        <v>967</v>
      </c>
      <c r="I1275" s="76">
        <v>43652</v>
      </c>
      <c r="J1275" s="170">
        <f t="shared" si="30"/>
        <v>4965.03</v>
      </c>
      <c r="K1275" s="781"/>
      <c r="L1275" s="139"/>
    </row>
    <row r="1276" spans="1:12" s="3" customFormat="1" ht="12.75" customHeight="1">
      <c r="A1276" s="76">
        <v>43646</v>
      </c>
      <c r="B1276" s="168">
        <v>192052</v>
      </c>
      <c r="C1276" s="71">
        <v>518000</v>
      </c>
      <c r="D1276" s="72">
        <v>28.88</v>
      </c>
      <c r="E1276" s="72"/>
      <c r="F1276" s="741" t="s">
        <v>960</v>
      </c>
      <c r="G1276" s="93">
        <v>321</v>
      </c>
      <c r="H1276" s="75" t="s">
        <v>968</v>
      </c>
      <c r="I1276" s="76">
        <v>43652</v>
      </c>
      <c r="J1276" s="170">
        <f t="shared" si="30"/>
        <v>4993.91</v>
      </c>
      <c r="K1276" s="781"/>
      <c r="L1276" s="139"/>
    </row>
    <row r="1277" spans="1:12" s="3" customFormat="1" ht="12.75" customHeight="1">
      <c r="A1277" s="76">
        <v>43646</v>
      </c>
      <c r="B1277" s="168">
        <v>192053</v>
      </c>
      <c r="C1277" s="71">
        <v>518000</v>
      </c>
      <c r="D1277" s="72">
        <v>19.579999999999998</v>
      </c>
      <c r="E1277" s="72"/>
      <c r="F1277" s="740" t="s">
        <v>971</v>
      </c>
      <c r="G1277" s="93">
        <v>321</v>
      </c>
      <c r="H1277" s="75" t="s">
        <v>972</v>
      </c>
      <c r="I1277" s="76">
        <v>43644</v>
      </c>
      <c r="J1277" s="170">
        <f t="shared" si="30"/>
        <v>5013.49</v>
      </c>
      <c r="K1277" s="781"/>
      <c r="L1277" s="139"/>
    </row>
    <row r="1278" spans="1:12" s="3" customFormat="1" ht="12.75" customHeight="1">
      <c r="A1278" s="76">
        <v>43646</v>
      </c>
      <c r="B1278" s="91">
        <v>211006</v>
      </c>
      <c r="C1278" s="71">
        <v>518000</v>
      </c>
      <c r="D1278" s="79">
        <v>10.029999999999999</v>
      </c>
      <c r="E1278" s="63"/>
      <c r="F1278" s="602" t="s">
        <v>635</v>
      </c>
      <c r="G1278" s="169">
        <v>211</v>
      </c>
      <c r="H1278" s="75" t="s">
        <v>188</v>
      </c>
      <c r="I1278" s="67">
        <v>43620</v>
      </c>
      <c r="J1278" s="170">
        <f t="shared" si="30"/>
        <v>5023.5199999999995</v>
      </c>
      <c r="K1278" s="781"/>
      <c r="L1278" s="139"/>
    </row>
    <row r="1279" spans="1:12" s="3" customFormat="1" ht="12.75" customHeight="1">
      <c r="A1279" s="76">
        <v>43646</v>
      </c>
      <c r="B1279" s="91">
        <v>211006</v>
      </c>
      <c r="C1279" s="71">
        <v>518000</v>
      </c>
      <c r="D1279" s="79">
        <v>21.03</v>
      </c>
      <c r="E1279" s="63"/>
      <c r="F1279" s="602" t="s">
        <v>635</v>
      </c>
      <c r="G1279" s="169">
        <v>211</v>
      </c>
      <c r="H1279" s="75" t="s">
        <v>189</v>
      </c>
      <c r="I1279" s="67">
        <v>43620</v>
      </c>
      <c r="J1279" s="170">
        <f t="shared" si="30"/>
        <v>5044.5499999999993</v>
      </c>
      <c r="K1279" s="781"/>
      <c r="L1279" s="139"/>
    </row>
    <row r="1280" spans="1:12" s="3" customFormat="1" ht="12.75" customHeight="1">
      <c r="A1280" s="76">
        <v>43646</v>
      </c>
      <c r="B1280" s="91">
        <v>211006</v>
      </c>
      <c r="C1280" s="71">
        <v>518000</v>
      </c>
      <c r="D1280" s="79">
        <v>1.9</v>
      </c>
      <c r="E1280" s="63"/>
      <c r="F1280" s="602" t="s">
        <v>50</v>
      </c>
      <c r="G1280" s="169">
        <v>211</v>
      </c>
      <c r="H1280" s="75" t="s">
        <v>1209</v>
      </c>
      <c r="I1280" s="67">
        <v>43621</v>
      </c>
      <c r="J1280" s="170">
        <f t="shared" si="30"/>
        <v>5046.4499999999989</v>
      </c>
      <c r="K1280" s="781"/>
      <c r="L1280" s="139"/>
    </row>
    <row r="1281" spans="1:12" s="3" customFormat="1" ht="12.75" customHeight="1">
      <c r="A1281" s="76">
        <v>43646</v>
      </c>
      <c r="B1281" s="91">
        <v>211006</v>
      </c>
      <c r="C1281" s="71">
        <v>518000</v>
      </c>
      <c r="D1281" s="79">
        <v>200</v>
      </c>
      <c r="E1281" s="63"/>
      <c r="F1281" s="602" t="s">
        <v>633</v>
      </c>
      <c r="G1281" s="169">
        <v>211</v>
      </c>
      <c r="H1281" s="75" t="s">
        <v>194</v>
      </c>
      <c r="I1281" s="67">
        <v>43622</v>
      </c>
      <c r="J1281" s="170">
        <f t="shared" si="30"/>
        <v>5246.4499999999989</v>
      </c>
      <c r="K1281" s="781"/>
      <c r="L1281" s="139"/>
    </row>
    <row r="1282" spans="1:12" s="3" customFormat="1" ht="12.75" customHeight="1">
      <c r="A1282" s="76">
        <v>43646</v>
      </c>
      <c r="B1282" s="91">
        <v>211006</v>
      </c>
      <c r="C1282" s="71">
        <v>518000</v>
      </c>
      <c r="D1282" s="79">
        <v>1.9</v>
      </c>
      <c r="E1282" s="72"/>
      <c r="F1282" s="602" t="s">
        <v>50</v>
      </c>
      <c r="G1282" s="169">
        <v>211</v>
      </c>
      <c r="H1282" s="75" t="s">
        <v>1210</v>
      </c>
      <c r="I1282" s="67">
        <v>43628</v>
      </c>
      <c r="J1282" s="170">
        <f t="shared" si="30"/>
        <v>5248.3499999999985</v>
      </c>
      <c r="K1282" s="781"/>
      <c r="L1282" s="139"/>
    </row>
    <row r="1283" spans="1:12" s="3" customFormat="1" ht="12.75" customHeight="1">
      <c r="A1283" s="76">
        <v>43646</v>
      </c>
      <c r="B1283" s="91">
        <v>211006</v>
      </c>
      <c r="C1283" s="71">
        <v>518000</v>
      </c>
      <c r="D1283" s="79">
        <v>3.6</v>
      </c>
      <c r="E1283" s="308"/>
      <c r="F1283" s="602" t="s">
        <v>50</v>
      </c>
      <c r="G1283" s="169">
        <v>211</v>
      </c>
      <c r="H1283" s="75" t="s">
        <v>196</v>
      </c>
      <c r="I1283" s="67">
        <v>43629</v>
      </c>
      <c r="J1283" s="170">
        <f t="shared" ref="J1283:J1346" si="31">J1282+D1283-E1283</f>
        <v>5251.9499999999989</v>
      </c>
      <c r="K1283" s="781"/>
      <c r="L1283" s="139"/>
    </row>
    <row r="1284" spans="1:12" s="3" customFormat="1" ht="12.75" customHeight="1">
      <c r="A1284" s="76">
        <v>43677</v>
      </c>
      <c r="B1284" s="168" t="s">
        <v>758</v>
      </c>
      <c r="C1284" s="71">
        <v>518000</v>
      </c>
      <c r="D1284" s="72">
        <v>30</v>
      </c>
      <c r="E1284" s="72"/>
      <c r="F1284" s="740" t="s">
        <v>762</v>
      </c>
      <c r="G1284" s="93">
        <v>321</v>
      </c>
      <c r="H1284" s="184" t="s">
        <v>758</v>
      </c>
      <c r="I1284" s="76">
        <v>43671</v>
      </c>
      <c r="J1284" s="170">
        <f t="shared" si="31"/>
        <v>5281.9499999999989</v>
      </c>
      <c r="K1284" s="781"/>
      <c r="L1284" s="139"/>
    </row>
    <row r="1285" spans="1:12" s="3" customFormat="1" ht="12.75" customHeight="1">
      <c r="A1285" s="76">
        <v>43677</v>
      </c>
      <c r="B1285" s="168">
        <v>192054</v>
      </c>
      <c r="C1285" s="71">
        <v>518000</v>
      </c>
      <c r="D1285" s="72">
        <v>36.61</v>
      </c>
      <c r="E1285" s="72"/>
      <c r="F1285" s="740" t="s">
        <v>976</v>
      </c>
      <c r="G1285" s="93">
        <v>321</v>
      </c>
      <c r="H1285" s="75" t="s">
        <v>980</v>
      </c>
      <c r="I1285" s="76">
        <v>43664</v>
      </c>
      <c r="J1285" s="170">
        <f t="shared" si="31"/>
        <v>5318.5599999999986</v>
      </c>
      <c r="K1285" s="781"/>
      <c r="L1285" s="139"/>
    </row>
    <row r="1286" spans="1:12" s="3" customFormat="1" ht="12.75" customHeight="1">
      <c r="A1286" s="76">
        <v>43677</v>
      </c>
      <c r="B1286" s="168">
        <v>192055</v>
      </c>
      <c r="C1286" s="71">
        <v>518000</v>
      </c>
      <c r="D1286" s="72">
        <v>228</v>
      </c>
      <c r="E1286" s="72"/>
      <c r="F1286" s="740" t="s">
        <v>998</v>
      </c>
      <c r="G1286" s="169">
        <v>314</v>
      </c>
      <c r="H1286" s="75" t="s">
        <v>981</v>
      </c>
      <c r="I1286" s="76">
        <v>43648</v>
      </c>
      <c r="J1286" s="170">
        <f t="shared" si="31"/>
        <v>5546.5599999999986</v>
      </c>
      <c r="K1286" s="781"/>
      <c r="L1286" s="139"/>
    </row>
    <row r="1287" spans="1:12" s="3" customFormat="1" ht="12.75" customHeight="1">
      <c r="A1287" s="76">
        <v>43677</v>
      </c>
      <c r="B1287" s="168">
        <v>192056</v>
      </c>
      <c r="C1287" s="71">
        <v>518000</v>
      </c>
      <c r="D1287" s="72">
        <v>130</v>
      </c>
      <c r="E1287" s="72"/>
      <c r="F1287" s="740" t="s">
        <v>982</v>
      </c>
      <c r="G1287" s="93">
        <v>321</v>
      </c>
      <c r="H1287" s="75" t="s">
        <v>983</v>
      </c>
      <c r="I1287" s="76">
        <v>43661</v>
      </c>
      <c r="J1287" s="170">
        <f t="shared" si="31"/>
        <v>5676.5599999999986</v>
      </c>
      <c r="K1287" s="781"/>
      <c r="L1287" s="139"/>
    </row>
    <row r="1288" spans="1:12" s="3" customFormat="1" ht="12.75" customHeight="1">
      <c r="A1288" s="76">
        <v>43677</v>
      </c>
      <c r="B1288" s="168">
        <v>192057</v>
      </c>
      <c r="C1288" s="71">
        <v>518000</v>
      </c>
      <c r="D1288" s="72">
        <v>45</v>
      </c>
      <c r="E1288" s="72"/>
      <c r="F1288" s="740" t="s">
        <v>977</v>
      </c>
      <c r="G1288" s="93">
        <v>321</v>
      </c>
      <c r="H1288" s="75" t="s">
        <v>984</v>
      </c>
      <c r="I1288" s="76">
        <v>43669</v>
      </c>
      <c r="J1288" s="170">
        <f t="shared" si="31"/>
        <v>5721.5599999999986</v>
      </c>
      <c r="K1288" s="781"/>
      <c r="L1288" s="139"/>
    </row>
    <row r="1289" spans="1:12" s="3" customFormat="1" ht="12.75" customHeight="1">
      <c r="A1289" s="76">
        <v>43677</v>
      </c>
      <c r="B1289" s="168">
        <v>192059</v>
      </c>
      <c r="C1289" s="71">
        <v>518000</v>
      </c>
      <c r="D1289" s="72">
        <v>150</v>
      </c>
      <c r="E1289" s="72"/>
      <c r="F1289" s="740" t="s">
        <v>129</v>
      </c>
      <c r="G1289" s="169">
        <v>321</v>
      </c>
      <c r="H1289" s="75" t="s">
        <v>986</v>
      </c>
      <c r="I1289" s="76">
        <v>43672</v>
      </c>
      <c r="J1289" s="170">
        <f t="shared" si="31"/>
        <v>5871.5599999999986</v>
      </c>
      <c r="K1289" s="781"/>
      <c r="L1289" s="139"/>
    </row>
    <row r="1290" spans="1:12" s="3" customFormat="1" ht="12.75" customHeight="1">
      <c r="A1290" s="76">
        <v>43677</v>
      </c>
      <c r="B1290" s="168">
        <v>192062</v>
      </c>
      <c r="C1290" s="71">
        <v>518000</v>
      </c>
      <c r="D1290" s="72">
        <v>34.5</v>
      </c>
      <c r="E1290" s="72"/>
      <c r="F1290" s="741" t="s">
        <v>978</v>
      </c>
      <c r="G1290" s="93">
        <v>321</v>
      </c>
      <c r="H1290" s="75" t="s">
        <v>989</v>
      </c>
      <c r="I1290" s="76">
        <v>43682</v>
      </c>
      <c r="J1290" s="170">
        <f t="shared" si="31"/>
        <v>5906.0599999999986</v>
      </c>
      <c r="K1290" s="781"/>
      <c r="L1290" s="139"/>
    </row>
    <row r="1291" spans="1:12" s="3" customFormat="1" ht="12.75" customHeight="1">
      <c r="A1291" s="76">
        <v>43677</v>
      </c>
      <c r="B1291" s="168">
        <v>192063</v>
      </c>
      <c r="C1291" s="71">
        <v>518000</v>
      </c>
      <c r="D1291" s="72">
        <v>20.5</v>
      </c>
      <c r="E1291" s="72"/>
      <c r="F1291" s="741" t="s">
        <v>979</v>
      </c>
      <c r="G1291" s="93">
        <v>321</v>
      </c>
      <c r="H1291" s="75" t="s">
        <v>990</v>
      </c>
      <c r="I1291" s="76">
        <v>43682</v>
      </c>
      <c r="J1291" s="170">
        <f t="shared" si="31"/>
        <v>5926.5599999999986</v>
      </c>
      <c r="K1291" s="781"/>
      <c r="L1291" s="139"/>
    </row>
    <row r="1292" spans="1:12" s="3" customFormat="1" ht="12.75" customHeight="1">
      <c r="A1292" s="76">
        <v>43677</v>
      </c>
      <c r="B1292" s="168">
        <v>192064</v>
      </c>
      <c r="C1292" s="71">
        <v>518000</v>
      </c>
      <c r="D1292" s="72">
        <v>199.16</v>
      </c>
      <c r="E1292" s="72"/>
      <c r="F1292" s="740" t="s">
        <v>153</v>
      </c>
      <c r="G1292" s="93">
        <v>314</v>
      </c>
      <c r="H1292" s="75" t="s">
        <v>991</v>
      </c>
      <c r="I1292" s="76">
        <v>43669</v>
      </c>
      <c r="J1292" s="170">
        <f t="shared" si="31"/>
        <v>6125.7199999999984</v>
      </c>
      <c r="K1292" s="781"/>
      <c r="L1292" s="139"/>
    </row>
    <row r="1293" spans="1:12" s="3" customFormat="1" ht="12.75" customHeight="1">
      <c r="A1293" s="76">
        <v>43677</v>
      </c>
      <c r="B1293" s="168">
        <v>192065</v>
      </c>
      <c r="C1293" s="71">
        <v>518000</v>
      </c>
      <c r="D1293" s="72">
        <v>150</v>
      </c>
      <c r="E1293" s="72"/>
      <c r="F1293" s="740" t="s">
        <v>999</v>
      </c>
      <c r="G1293" s="93">
        <v>321</v>
      </c>
      <c r="H1293" s="75" t="s">
        <v>1000</v>
      </c>
      <c r="I1293" s="76">
        <v>43669</v>
      </c>
      <c r="J1293" s="170">
        <f t="shared" si="31"/>
        <v>6275.7199999999984</v>
      </c>
      <c r="K1293" s="781"/>
      <c r="L1293" s="139"/>
    </row>
    <row r="1294" spans="1:12" s="3" customFormat="1" ht="12.75" customHeight="1">
      <c r="A1294" s="76">
        <v>43677</v>
      </c>
      <c r="B1294" s="91">
        <v>211007</v>
      </c>
      <c r="C1294" s="71">
        <v>518000</v>
      </c>
      <c r="D1294" s="79">
        <v>3.3</v>
      </c>
      <c r="E1294" s="63"/>
      <c r="F1294" s="602" t="s">
        <v>50</v>
      </c>
      <c r="G1294" s="169">
        <v>211</v>
      </c>
      <c r="H1294" s="75" t="s">
        <v>210</v>
      </c>
      <c r="I1294" s="76">
        <v>43656</v>
      </c>
      <c r="J1294" s="170">
        <f t="shared" si="31"/>
        <v>6279.0199999999986</v>
      </c>
      <c r="K1294" s="781"/>
      <c r="L1294" s="139"/>
    </row>
    <row r="1295" spans="1:12" s="3" customFormat="1" ht="12.75" customHeight="1">
      <c r="A1295" s="76">
        <v>43677</v>
      </c>
      <c r="B1295" s="91">
        <v>211007</v>
      </c>
      <c r="C1295" s="71">
        <v>518000</v>
      </c>
      <c r="D1295" s="79">
        <v>3</v>
      </c>
      <c r="E1295" s="308"/>
      <c r="F1295" s="602" t="s">
        <v>50</v>
      </c>
      <c r="G1295" s="169">
        <v>211</v>
      </c>
      <c r="H1295" s="75" t="s">
        <v>1216</v>
      </c>
      <c r="I1295" s="67">
        <v>43661</v>
      </c>
      <c r="J1295" s="170">
        <f t="shared" si="31"/>
        <v>6282.0199999999986</v>
      </c>
      <c r="K1295" s="781"/>
      <c r="L1295" s="139"/>
    </row>
    <row r="1296" spans="1:12" s="3" customFormat="1" ht="12.75" customHeight="1">
      <c r="A1296" s="76">
        <v>43677</v>
      </c>
      <c r="B1296" s="91">
        <v>211007</v>
      </c>
      <c r="C1296" s="71">
        <v>518000</v>
      </c>
      <c r="D1296" s="79">
        <v>5.5</v>
      </c>
      <c r="E1296" s="63"/>
      <c r="F1296" s="602" t="s">
        <v>50</v>
      </c>
      <c r="G1296" s="169">
        <v>211</v>
      </c>
      <c r="H1296" s="75" t="s">
        <v>221</v>
      </c>
      <c r="I1296" s="76">
        <v>43670</v>
      </c>
      <c r="J1296" s="170">
        <f t="shared" si="31"/>
        <v>6287.5199999999986</v>
      </c>
      <c r="K1296" s="781"/>
      <c r="L1296" s="139"/>
    </row>
    <row r="1297" spans="1:12" s="3" customFormat="1" ht="12.75" customHeight="1">
      <c r="A1297" s="76">
        <v>43708</v>
      </c>
      <c r="B1297" s="611">
        <v>192066</v>
      </c>
      <c r="C1297" s="608">
        <v>518000</v>
      </c>
      <c r="D1297" s="589">
        <v>37</v>
      </c>
      <c r="E1297" s="589"/>
      <c r="F1297" s="768" t="s">
        <v>992</v>
      </c>
      <c r="G1297" s="612">
        <v>321</v>
      </c>
      <c r="H1297" s="356" t="s">
        <v>1002</v>
      </c>
      <c r="I1297" s="382">
        <v>43695</v>
      </c>
      <c r="J1297" s="170">
        <f t="shared" si="31"/>
        <v>6324.5199999999986</v>
      </c>
      <c r="K1297" s="781"/>
      <c r="L1297" s="139"/>
    </row>
    <row r="1298" spans="1:12" s="3" customFormat="1" ht="12.75" customHeight="1">
      <c r="A1298" s="76">
        <v>43708</v>
      </c>
      <c r="B1298" s="168">
        <v>192067</v>
      </c>
      <c r="C1298" s="71">
        <v>518000</v>
      </c>
      <c r="D1298" s="72">
        <v>45</v>
      </c>
      <c r="E1298" s="72"/>
      <c r="F1298" s="740" t="s">
        <v>993</v>
      </c>
      <c r="G1298" s="93">
        <v>321</v>
      </c>
      <c r="H1298" s="75" t="s">
        <v>1001</v>
      </c>
      <c r="I1298" s="76">
        <v>43700</v>
      </c>
      <c r="J1298" s="170">
        <f t="shared" si="31"/>
        <v>6369.5199999999986</v>
      </c>
      <c r="K1298" s="781"/>
      <c r="L1298" s="139"/>
    </row>
    <row r="1299" spans="1:12" s="3" customFormat="1" ht="12.75" customHeight="1">
      <c r="A1299" s="76">
        <v>43708</v>
      </c>
      <c r="B1299" s="168">
        <v>192069</v>
      </c>
      <c r="C1299" s="71">
        <v>518000</v>
      </c>
      <c r="D1299" s="72">
        <v>34.5</v>
      </c>
      <c r="E1299" s="72"/>
      <c r="F1299" s="741" t="s">
        <v>996</v>
      </c>
      <c r="G1299" s="93">
        <v>321</v>
      </c>
      <c r="H1299" s="75" t="s">
        <v>1004</v>
      </c>
      <c r="I1299" s="76">
        <v>43713</v>
      </c>
      <c r="J1299" s="170">
        <f t="shared" si="31"/>
        <v>6404.0199999999986</v>
      </c>
      <c r="K1299" s="781"/>
      <c r="L1299" s="139"/>
    </row>
    <row r="1300" spans="1:12" s="3" customFormat="1" ht="12.75" customHeight="1">
      <c r="A1300" s="76">
        <v>43708</v>
      </c>
      <c r="B1300" s="168">
        <v>192070</v>
      </c>
      <c r="C1300" s="71">
        <v>518000</v>
      </c>
      <c r="D1300" s="72">
        <v>16.5</v>
      </c>
      <c r="E1300" s="72"/>
      <c r="F1300" s="741" t="s">
        <v>997</v>
      </c>
      <c r="G1300" s="93">
        <v>321</v>
      </c>
      <c r="H1300" s="75" t="s">
        <v>1005</v>
      </c>
      <c r="I1300" s="76">
        <v>43713</v>
      </c>
      <c r="J1300" s="170">
        <f t="shared" si="31"/>
        <v>6420.5199999999986</v>
      </c>
      <c r="K1300" s="781"/>
      <c r="L1300" s="139"/>
    </row>
    <row r="1301" spans="1:12" s="3" customFormat="1" ht="12.75" customHeight="1">
      <c r="A1301" s="76">
        <v>43708</v>
      </c>
      <c r="B1301" s="168">
        <v>192071</v>
      </c>
      <c r="C1301" s="71">
        <v>518000</v>
      </c>
      <c r="D1301" s="72">
        <v>178</v>
      </c>
      <c r="E1301" s="72"/>
      <c r="F1301" s="740" t="s">
        <v>1006</v>
      </c>
      <c r="G1301" s="93">
        <v>321</v>
      </c>
      <c r="H1301" s="75" t="s">
        <v>1007</v>
      </c>
      <c r="I1301" s="76">
        <v>43705</v>
      </c>
      <c r="J1301" s="170">
        <f t="shared" si="31"/>
        <v>6598.5199999999986</v>
      </c>
      <c r="K1301" s="781"/>
      <c r="L1301" s="139"/>
    </row>
    <row r="1302" spans="1:12" s="3" customFormat="1" ht="12.75" customHeight="1">
      <c r="A1302" s="76">
        <v>43708</v>
      </c>
      <c r="B1302" s="168">
        <v>192072</v>
      </c>
      <c r="C1302" s="71">
        <v>518000</v>
      </c>
      <c r="D1302" s="72">
        <v>130.82</v>
      </c>
      <c r="E1302" s="72"/>
      <c r="F1302" s="740" t="s">
        <v>994</v>
      </c>
      <c r="G1302" s="93">
        <v>321</v>
      </c>
      <c r="H1302" s="75" t="s">
        <v>1008</v>
      </c>
      <c r="I1302" s="76">
        <v>43722</v>
      </c>
      <c r="J1302" s="170">
        <f t="shared" si="31"/>
        <v>6729.3399999999983</v>
      </c>
      <c r="K1302" s="781"/>
      <c r="L1302" s="139"/>
    </row>
    <row r="1303" spans="1:12" s="3" customFormat="1" ht="12.75" customHeight="1">
      <c r="A1303" s="76">
        <v>43708</v>
      </c>
      <c r="B1303" s="91">
        <v>211008</v>
      </c>
      <c r="C1303" s="71">
        <v>518000</v>
      </c>
      <c r="D1303" s="79">
        <v>5.5</v>
      </c>
      <c r="E1303" s="63"/>
      <c r="F1303" s="602" t="s">
        <v>50</v>
      </c>
      <c r="G1303" s="169">
        <v>211</v>
      </c>
      <c r="H1303" s="75" t="s">
        <v>242</v>
      </c>
      <c r="I1303" s="76">
        <v>43690</v>
      </c>
      <c r="J1303" s="170">
        <f t="shared" si="31"/>
        <v>6734.8399999999983</v>
      </c>
      <c r="K1303" s="781"/>
      <c r="L1303" s="139"/>
    </row>
    <row r="1304" spans="1:12" s="3" customFormat="1" ht="12.75" customHeight="1">
      <c r="A1304" s="76">
        <v>43738</v>
      </c>
      <c r="B1304" s="168" t="s">
        <v>759</v>
      </c>
      <c r="C1304" s="71">
        <v>518000</v>
      </c>
      <c r="D1304" s="72">
        <v>30</v>
      </c>
      <c r="E1304" s="72"/>
      <c r="F1304" s="740" t="s">
        <v>764</v>
      </c>
      <c r="G1304" s="93">
        <v>321</v>
      </c>
      <c r="H1304" s="184" t="s">
        <v>759</v>
      </c>
      <c r="I1304" s="76">
        <v>43733</v>
      </c>
      <c r="J1304" s="170">
        <f t="shared" si="31"/>
        <v>6764.8399999999983</v>
      </c>
      <c r="K1304" s="781"/>
      <c r="L1304" s="139"/>
    </row>
    <row r="1305" spans="1:12" s="3" customFormat="1" ht="12.75" customHeight="1">
      <c r="A1305" s="76">
        <v>43738</v>
      </c>
      <c r="B1305" s="168">
        <v>192073</v>
      </c>
      <c r="C1305" s="71">
        <v>518000</v>
      </c>
      <c r="D1305" s="72">
        <v>36.1</v>
      </c>
      <c r="E1305" s="72"/>
      <c r="F1305" s="740" t="s">
        <v>1009</v>
      </c>
      <c r="G1305" s="93">
        <v>321</v>
      </c>
      <c r="H1305" s="75" t="s">
        <v>1013</v>
      </c>
      <c r="I1305" s="76">
        <v>43726</v>
      </c>
      <c r="J1305" s="170">
        <f t="shared" si="31"/>
        <v>6800.9399999999987</v>
      </c>
      <c r="K1305" s="781"/>
      <c r="L1305" s="139"/>
    </row>
    <row r="1306" spans="1:12" s="3" customFormat="1" ht="12.75" customHeight="1">
      <c r="A1306" s="76">
        <v>43738</v>
      </c>
      <c r="B1306" s="168">
        <v>192074</v>
      </c>
      <c r="C1306" s="71">
        <v>518000</v>
      </c>
      <c r="D1306" s="72">
        <v>135</v>
      </c>
      <c r="E1306" s="72"/>
      <c r="F1306" s="740" t="s">
        <v>1014</v>
      </c>
      <c r="G1306" s="93">
        <v>321</v>
      </c>
      <c r="H1306" s="75" t="s">
        <v>1015</v>
      </c>
      <c r="I1306" s="76">
        <v>43717</v>
      </c>
      <c r="J1306" s="170">
        <f t="shared" si="31"/>
        <v>6935.9399999999987</v>
      </c>
      <c r="K1306" s="781"/>
      <c r="L1306" s="139"/>
    </row>
    <row r="1307" spans="1:12" s="3" customFormat="1" ht="12.75" customHeight="1">
      <c r="A1307" s="76">
        <v>43738</v>
      </c>
      <c r="B1307" s="168">
        <v>192075</v>
      </c>
      <c r="C1307" s="71">
        <v>518000</v>
      </c>
      <c r="D1307" s="72">
        <v>19.88</v>
      </c>
      <c r="E1307" s="72"/>
      <c r="F1307" s="740" t="s">
        <v>1016</v>
      </c>
      <c r="G1307" s="93">
        <v>321</v>
      </c>
      <c r="H1307" s="75" t="s">
        <v>1020</v>
      </c>
      <c r="I1307" s="76">
        <v>43718</v>
      </c>
      <c r="J1307" s="170">
        <f t="shared" si="31"/>
        <v>6955.8199999999988</v>
      </c>
      <c r="K1307" s="781"/>
      <c r="L1307" s="139"/>
    </row>
    <row r="1308" spans="1:12" s="3" customFormat="1" ht="12.75" customHeight="1">
      <c r="A1308" s="76">
        <v>43738</v>
      </c>
      <c r="B1308" s="168">
        <v>192075</v>
      </c>
      <c r="C1308" s="71">
        <v>518000</v>
      </c>
      <c r="D1308" s="72">
        <v>3.98</v>
      </c>
      <c r="E1308" s="72"/>
      <c r="F1308" s="740" t="s">
        <v>1018</v>
      </c>
      <c r="G1308" s="93">
        <v>321</v>
      </c>
      <c r="H1308" s="75" t="s">
        <v>1020</v>
      </c>
      <c r="I1308" s="76">
        <v>43718</v>
      </c>
      <c r="J1308" s="170">
        <f t="shared" si="31"/>
        <v>6959.7999999999984</v>
      </c>
      <c r="K1308" s="781"/>
      <c r="L1308" s="139"/>
    </row>
    <row r="1309" spans="1:12" s="3" customFormat="1" ht="12.75" customHeight="1">
      <c r="A1309" s="76">
        <v>43738</v>
      </c>
      <c r="B1309" s="168">
        <v>192076</v>
      </c>
      <c r="C1309" s="71">
        <v>518000</v>
      </c>
      <c r="D1309" s="72">
        <v>45</v>
      </c>
      <c r="E1309" s="72"/>
      <c r="F1309" s="740" t="s">
        <v>1010</v>
      </c>
      <c r="G1309" s="93">
        <v>321</v>
      </c>
      <c r="H1309" s="75" t="s">
        <v>1021</v>
      </c>
      <c r="I1309" s="76">
        <v>43731</v>
      </c>
      <c r="J1309" s="170">
        <f t="shared" si="31"/>
        <v>7004.7999999999984</v>
      </c>
      <c r="K1309" s="781"/>
      <c r="L1309" s="139"/>
    </row>
    <row r="1310" spans="1:12" s="3" customFormat="1" ht="12.75" customHeight="1">
      <c r="A1310" s="76">
        <v>43738</v>
      </c>
      <c r="B1310" s="168">
        <v>192077</v>
      </c>
      <c r="C1310" s="71">
        <v>518000</v>
      </c>
      <c r="D1310" s="72">
        <v>27</v>
      </c>
      <c r="E1310" s="72"/>
      <c r="F1310" s="740" t="s">
        <v>1022</v>
      </c>
      <c r="G1310" s="93">
        <v>321</v>
      </c>
      <c r="H1310" s="75" t="s">
        <v>1023</v>
      </c>
      <c r="I1310" s="76">
        <v>43731</v>
      </c>
      <c r="J1310" s="170">
        <f t="shared" si="31"/>
        <v>7031.7999999999984</v>
      </c>
      <c r="K1310" s="781"/>
      <c r="L1310" s="139"/>
    </row>
    <row r="1311" spans="1:12" s="3" customFormat="1" ht="12.75" customHeight="1">
      <c r="A1311" s="76">
        <v>43738</v>
      </c>
      <c r="B1311" s="168">
        <v>192078</v>
      </c>
      <c r="C1311" s="71">
        <v>518000</v>
      </c>
      <c r="D1311" s="72">
        <v>54</v>
      </c>
      <c r="E1311" s="72"/>
      <c r="F1311" s="740" t="s">
        <v>1022</v>
      </c>
      <c r="G1311" s="93">
        <v>321</v>
      </c>
      <c r="H1311" s="75" t="s">
        <v>1024</v>
      </c>
      <c r="I1311" s="76">
        <v>43732</v>
      </c>
      <c r="J1311" s="170">
        <f t="shared" si="31"/>
        <v>7085.7999999999984</v>
      </c>
      <c r="K1311" s="781"/>
      <c r="L1311" s="139"/>
    </row>
    <row r="1312" spans="1:12" s="3" customFormat="1" ht="12.75" customHeight="1">
      <c r="A1312" s="76">
        <v>43738</v>
      </c>
      <c r="B1312" s="168">
        <v>192079</v>
      </c>
      <c r="C1312" s="71">
        <v>518000</v>
      </c>
      <c r="D1312" s="72">
        <v>577.5</v>
      </c>
      <c r="E1312" s="72"/>
      <c r="F1312" s="740" t="s">
        <v>1025</v>
      </c>
      <c r="G1312" s="93">
        <v>321</v>
      </c>
      <c r="H1312" s="75" t="s">
        <v>1026</v>
      </c>
      <c r="I1312" s="76">
        <v>43739</v>
      </c>
      <c r="J1312" s="170">
        <f t="shared" si="31"/>
        <v>7663.2999999999984</v>
      </c>
      <c r="K1312" s="781"/>
      <c r="L1312" s="139"/>
    </row>
    <row r="1313" spans="1:12" s="3" customFormat="1" ht="12.75" customHeight="1">
      <c r="A1313" s="76">
        <v>43738</v>
      </c>
      <c r="B1313" s="168">
        <v>192082</v>
      </c>
      <c r="C1313" s="71">
        <v>518000</v>
      </c>
      <c r="D1313" s="72">
        <v>34.93</v>
      </c>
      <c r="E1313" s="72"/>
      <c r="F1313" s="741" t="s">
        <v>1011</v>
      </c>
      <c r="G1313" s="93">
        <v>321</v>
      </c>
      <c r="H1313" s="75" t="s">
        <v>1030</v>
      </c>
      <c r="I1313" s="76">
        <v>43744</v>
      </c>
      <c r="J1313" s="170">
        <f t="shared" si="31"/>
        <v>7698.2299999999987</v>
      </c>
      <c r="K1313" s="781"/>
      <c r="L1313" s="139"/>
    </row>
    <row r="1314" spans="1:12" s="3" customFormat="1" ht="12.75" customHeight="1">
      <c r="A1314" s="76">
        <v>43738</v>
      </c>
      <c r="B1314" s="168">
        <v>192083</v>
      </c>
      <c r="C1314" s="71">
        <v>518000</v>
      </c>
      <c r="D1314" s="72">
        <v>19.97</v>
      </c>
      <c r="E1314" s="72"/>
      <c r="F1314" s="741" t="s">
        <v>1012</v>
      </c>
      <c r="G1314" s="93">
        <v>321</v>
      </c>
      <c r="H1314" s="75" t="s">
        <v>1031</v>
      </c>
      <c r="I1314" s="76">
        <v>43744</v>
      </c>
      <c r="J1314" s="170">
        <f t="shared" si="31"/>
        <v>7718.1999999999989</v>
      </c>
      <c r="K1314" s="781"/>
      <c r="L1314" s="139"/>
    </row>
    <row r="1315" spans="1:12" s="3" customFormat="1" ht="12.75" customHeight="1">
      <c r="A1315" s="76">
        <v>43738</v>
      </c>
      <c r="B1315" s="168">
        <v>192085</v>
      </c>
      <c r="C1315" s="71">
        <v>518000</v>
      </c>
      <c r="D1315" s="72">
        <v>1096</v>
      </c>
      <c r="E1315" s="72"/>
      <c r="F1315" s="740" t="s">
        <v>1033</v>
      </c>
      <c r="G1315" s="93">
        <v>314</v>
      </c>
      <c r="H1315" s="75" t="s">
        <v>1034</v>
      </c>
      <c r="I1315" s="76">
        <v>43745</v>
      </c>
      <c r="J1315" s="170">
        <f t="shared" si="31"/>
        <v>8814.1999999999989</v>
      </c>
      <c r="K1315" s="781"/>
      <c r="L1315" s="139"/>
    </row>
    <row r="1316" spans="1:12" s="3" customFormat="1" ht="12.75" customHeight="1">
      <c r="A1316" s="76">
        <v>43738</v>
      </c>
      <c r="B1316" s="91">
        <v>211009</v>
      </c>
      <c r="C1316" s="71">
        <v>518000</v>
      </c>
      <c r="D1316" s="79">
        <v>1.65</v>
      </c>
      <c r="E1316" s="63"/>
      <c r="F1316" s="602" t="s">
        <v>50</v>
      </c>
      <c r="G1316" s="169">
        <v>211</v>
      </c>
      <c r="H1316" s="75" t="s">
        <v>261</v>
      </c>
      <c r="I1316" s="76">
        <v>43712</v>
      </c>
      <c r="J1316" s="170">
        <f t="shared" si="31"/>
        <v>8815.8499999999985</v>
      </c>
      <c r="K1316" s="781"/>
      <c r="L1316" s="139"/>
    </row>
    <row r="1317" spans="1:12" s="3" customFormat="1" ht="12.75" customHeight="1">
      <c r="A1317" s="76">
        <v>43738</v>
      </c>
      <c r="B1317" s="91">
        <v>211009</v>
      </c>
      <c r="C1317" s="71">
        <v>518000</v>
      </c>
      <c r="D1317" s="79">
        <v>2.2000000000000002</v>
      </c>
      <c r="E1317" s="308"/>
      <c r="F1317" s="602" t="s">
        <v>50</v>
      </c>
      <c r="G1317" s="169">
        <v>211</v>
      </c>
      <c r="H1317" s="75" t="s">
        <v>265</v>
      </c>
      <c r="I1317" s="67">
        <v>43714</v>
      </c>
      <c r="J1317" s="170">
        <f t="shared" si="31"/>
        <v>8818.0499999999993</v>
      </c>
      <c r="K1317" s="781"/>
      <c r="L1317" s="139"/>
    </row>
    <row r="1318" spans="1:12" s="3" customFormat="1" ht="12.75" customHeight="1">
      <c r="A1318" s="76">
        <v>43738</v>
      </c>
      <c r="B1318" s="91">
        <v>211009</v>
      </c>
      <c r="C1318" s="71">
        <v>518000</v>
      </c>
      <c r="D1318" s="79">
        <v>10.029999999999999</v>
      </c>
      <c r="E1318" s="63"/>
      <c r="F1318" s="602" t="s">
        <v>635</v>
      </c>
      <c r="G1318" s="169">
        <v>211</v>
      </c>
      <c r="H1318" s="75" t="s">
        <v>1227</v>
      </c>
      <c r="I1318" s="67">
        <v>43714</v>
      </c>
      <c r="J1318" s="170">
        <f t="shared" si="31"/>
        <v>8828.08</v>
      </c>
      <c r="K1318" s="781"/>
      <c r="L1318" s="139"/>
    </row>
    <row r="1319" spans="1:12" s="3" customFormat="1" ht="12.75" customHeight="1">
      <c r="A1319" s="76">
        <v>43738</v>
      </c>
      <c r="B1319" s="91">
        <v>211009</v>
      </c>
      <c r="C1319" s="71">
        <v>518000</v>
      </c>
      <c r="D1319" s="79">
        <v>9</v>
      </c>
      <c r="E1319" s="72"/>
      <c r="F1319" s="602" t="s">
        <v>650</v>
      </c>
      <c r="G1319" s="169">
        <v>211</v>
      </c>
      <c r="H1319" s="75" t="s">
        <v>269</v>
      </c>
      <c r="I1319" s="67">
        <v>43719</v>
      </c>
      <c r="J1319" s="170">
        <f t="shared" si="31"/>
        <v>8837.08</v>
      </c>
      <c r="K1319" s="781"/>
      <c r="L1319" s="139"/>
    </row>
    <row r="1320" spans="1:12" s="3" customFormat="1" ht="12.75" customHeight="1">
      <c r="A1320" s="76">
        <v>43738</v>
      </c>
      <c r="B1320" s="91">
        <v>211009</v>
      </c>
      <c r="C1320" s="71">
        <v>518000</v>
      </c>
      <c r="D1320" s="79">
        <v>1.55</v>
      </c>
      <c r="E1320" s="72"/>
      <c r="F1320" s="602" t="s">
        <v>50</v>
      </c>
      <c r="G1320" s="169">
        <v>211</v>
      </c>
      <c r="H1320" s="75" t="s">
        <v>273</v>
      </c>
      <c r="I1320" s="67">
        <v>43726</v>
      </c>
      <c r="J1320" s="170">
        <f t="shared" si="31"/>
        <v>8838.6299999999992</v>
      </c>
      <c r="K1320" s="781"/>
      <c r="L1320" s="139"/>
    </row>
    <row r="1321" spans="1:12" s="3" customFormat="1" ht="12.75" customHeight="1">
      <c r="A1321" s="76">
        <v>43738</v>
      </c>
      <c r="B1321" s="91">
        <v>211009</v>
      </c>
      <c r="C1321" s="71">
        <v>518000</v>
      </c>
      <c r="D1321" s="79">
        <v>15.29</v>
      </c>
      <c r="E1321" s="72"/>
      <c r="F1321" s="602" t="s">
        <v>635</v>
      </c>
      <c r="G1321" s="169">
        <v>211</v>
      </c>
      <c r="H1321" s="75" t="s">
        <v>1230</v>
      </c>
      <c r="I1321" s="67">
        <v>43728</v>
      </c>
      <c r="J1321" s="170">
        <f t="shared" si="31"/>
        <v>8853.92</v>
      </c>
      <c r="K1321" s="781"/>
      <c r="L1321" s="139"/>
    </row>
    <row r="1322" spans="1:12" s="3" customFormat="1" ht="12.75" customHeight="1">
      <c r="A1322" s="76">
        <v>43769</v>
      </c>
      <c r="B1322" s="168" t="s">
        <v>760</v>
      </c>
      <c r="C1322" s="71">
        <v>518000</v>
      </c>
      <c r="D1322" s="72">
        <v>30</v>
      </c>
      <c r="E1322" s="72"/>
      <c r="F1322" s="740" t="s">
        <v>1075</v>
      </c>
      <c r="G1322" s="93">
        <v>321</v>
      </c>
      <c r="H1322" s="184" t="s">
        <v>760</v>
      </c>
      <c r="I1322" s="76">
        <v>43763</v>
      </c>
      <c r="J1322" s="170">
        <f t="shared" si="31"/>
        <v>8883.92</v>
      </c>
      <c r="K1322" s="781"/>
      <c r="L1322" s="139"/>
    </row>
    <row r="1323" spans="1:12" s="3" customFormat="1" ht="12.75" customHeight="1">
      <c r="A1323" s="76">
        <v>43769</v>
      </c>
      <c r="B1323" s="168">
        <v>192086</v>
      </c>
      <c r="C1323" s="71">
        <v>518000</v>
      </c>
      <c r="D1323" s="72">
        <v>36.6</v>
      </c>
      <c r="E1323" s="72"/>
      <c r="F1323" s="740" t="s">
        <v>1035</v>
      </c>
      <c r="G1323" s="93">
        <v>321</v>
      </c>
      <c r="H1323" s="75" t="s">
        <v>1036</v>
      </c>
      <c r="I1323" s="76">
        <v>43756</v>
      </c>
      <c r="J1323" s="170">
        <f t="shared" si="31"/>
        <v>8920.52</v>
      </c>
      <c r="K1323" s="781"/>
      <c r="L1323" s="139"/>
    </row>
    <row r="1324" spans="1:12" s="3" customFormat="1" ht="12.75" customHeight="1">
      <c r="A1324" s="76">
        <v>43769</v>
      </c>
      <c r="B1324" s="168">
        <v>192087</v>
      </c>
      <c r="C1324" s="71">
        <v>518000</v>
      </c>
      <c r="D1324" s="72">
        <v>45</v>
      </c>
      <c r="E1324" s="72"/>
      <c r="F1324" s="740" t="s">
        <v>1037</v>
      </c>
      <c r="G1324" s="93">
        <v>321</v>
      </c>
      <c r="H1324" s="75" t="s">
        <v>1038</v>
      </c>
      <c r="I1324" s="76">
        <v>43761</v>
      </c>
      <c r="J1324" s="170">
        <f t="shared" si="31"/>
        <v>8965.52</v>
      </c>
      <c r="K1324" s="781"/>
      <c r="L1324" s="139"/>
    </row>
    <row r="1325" spans="1:12" s="3" customFormat="1" ht="12.75" customHeight="1">
      <c r="A1325" s="76">
        <v>43769</v>
      </c>
      <c r="B1325" s="168">
        <v>192088</v>
      </c>
      <c r="C1325" s="71">
        <v>518000</v>
      </c>
      <c r="D1325" s="72">
        <v>77.599999999999994</v>
      </c>
      <c r="E1325" s="72"/>
      <c r="F1325" s="740" t="s">
        <v>275</v>
      </c>
      <c r="G1325" s="93">
        <v>321</v>
      </c>
      <c r="H1325" s="75" t="s">
        <v>1039</v>
      </c>
      <c r="I1325" s="76">
        <v>43758</v>
      </c>
      <c r="J1325" s="170">
        <f t="shared" si="31"/>
        <v>9043.1200000000008</v>
      </c>
      <c r="K1325" s="781"/>
      <c r="L1325" s="139"/>
    </row>
    <row r="1326" spans="1:12" s="3" customFormat="1" ht="12.75" customHeight="1">
      <c r="A1326" s="76">
        <v>43769</v>
      </c>
      <c r="B1326" s="168">
        <v>192091</v>
      </c>
      <c r="C1326" s="71">
        <v>518000</v>
      </c>
      <c r="D1326" s="72">
        <v>115.76</v>
      </c>
      <c r="E1326" s="72"/>
      <c r="F1326" s="740" t="s">
        <v>1042</v>
      </c>
      <c r="G1326" s="169">
        <v>314</v>
      </c>
      <c r="H1326" s="75" t="s">
        <v>1046</v>
      </c>
      <c r="I1326" s="76">
        <v>43759</v>
      </c>
      <c r="J1326" s="170">
        <f t="shared" si="31"/>
        <v>9158.880000000001</v>
      </c>
      <c r="K1326" s="781"/>
      <c r="L1326" s="139"/>
    </row>
    <row r="1327" spans="1:12" s="3" customFormat="1" ht="12.75" customHeight="1">
      <c r="A1327" s="76">
        <v>43769</v>
      </c>
      <c r="B1327" s="168">
        <v>192092</v>
      </c>
      <c r="C1327" s="71">
        <v>518000</v>
      </c>
      <c r="D1327" s="72">
        <v>34.5</v>
      </c>
      <c r="E1327" s="72"/>
      <c r="F1327" s="741" t="s">
        <v>1044</v>
      </c>
      <c r="G1327" s="93">
        <v>321</v>
      </c>
      <c r="H1327" s="75" t="s">
        <v>1047</v>
      </c>
      <c r="I1327" s="76">
        <v>43774</v>
      </c>
      <c r="J1327" s="170">
        <f t="shared" si="31"/>
        <v>9193.380000000001</v>
      </c>
      <c r="K1327" s="781"/>
      <c r="L1327" s="139"/>
    </row>
    <row r="1328" spans="1:12" s="3" customFormat="1" ht="12.75" customHeight="1">
      <c r="A1328" s="76">
        <v>43769</v>
      </c>
      <c r="B1328" s="168">
        <v>192093</v>
      </c>
      <c r="C1328" s="71">
        <v>518000</v>
      </c>
      <c r="D1328" s="72">
        <v>16.5</v>
      </c>
      <c r="E1328" s="72"/>
      <c r="F1328" s="741" t="s">
        <v>1045</v>
      </c>
      <c r="G1328" s="93">
        <v>321</v>
      </c>
      <c r="H1328" s="75" t="s">
        <v>1048</v>
      </c>
      <c r="I1328" s="76">
        <v>43774</v>
      </c>
      <c r="J1328" s="170">
        <f t="shared" si="31"/>
        <v>9209.880000000001</v>
      </c>
      <c r="K1328" s="781"/>
      <c r="L1328" s="139"/>
    </row>
    <row r="1329" spans="1:12" s="3" customFormat="1" ht="12.75" customHeight="1">
      <c r="A1329" s="76">
        <v>43769</v>
      </c>
      <c r="B1329" s="168">
        <v>192094</v>
      </c>
      <c r="C1329" s="71">
        <v>518000</v>
      </c>
      <c r="D1329" s="72">
        <v>1400</v>
      </c>
      <c r="E1329" s="72"/>
      <c r="F1329" s="740" t="s">
        <v>1049</v>
      </c>
      <c r="G1329" s="93">
        <v>321</v>
      </c>
      <c r="H1329" s="75" t="s">
        <v>1050</v>
      </c>
      <c r="I1329" s="76">
        <v>43776</v>
      </c>
      <c r="J1329" s="170">
        <f t="shared" si="31"/>
        <v>10609.880000000001</v>
      </c>
      <c r="K1329" s="781"/>
      <c r="L1329" s="139"/>
    </row>
    <row r="1330" spans="1:12" s="3" customFormat="1" ht="12.75" customHeight="1">
      <c r="A1330" s="76">
        <v>43769</v>
      </c>
      <c r="B1330" s="91">
        <v>211010</v>
      </c>
      <c r="C1330" s="71">
        <v>518000</v>
      </c>
      <c r="D1330" s="79">
        <v>2.2000000000000002</v>
      </c>
      <c r="E1330" s="72"/>
      <c r="F1330" s="602" t="s">
        <v>50</v>
      </c>
      <c r="G1330" s="169">
        <v>211</v>
      </c>
      <c r="H1330" s="75" t="s">
        <v>306</v>
      </c>
      <c r="I1330" s="67">
        <v>43754</v>
      </c>
      <c r="J1330" s="170">
        <f t="shared" si="31"/>
        <v>10612.080000000002</v>
      </c>
      <c r="K1330" s="781"/>
      <c r="L1330" s="139"/>
    </row>
    <row r="1331" spans="1:12" s="3" customFormat="1" ht="12.75" customHeight="1">
      <c r="A1331" s="76">
        <v>43769</v>
      </c>
      <c r="B1331" s="91">
        <v>211010</v>
      </c>
      <c r="C1331" s="71">
        <v>518000</v>
      </c>
      <c r="D1331" s="79">
        <v>1.55</v>
      </c>
      <c r="E1331" s="72"/>
      <c r="F1331" s="602" t="s">
        <v>50</v>
      </c>
      <c r="G1331" s="169">
        <v>211</v>
      </c>
      <c r="H1331" s="75" t="s">
        <v>1233</v>
      </c>
      <c r="I1331" s="67">
        <v>43754</v>
      </c>
      <c r="J1331" s="170">
        <f t="shared" si="31"/>
        <v>10613.630000000001</v>
      </c>
      <c r="K1331" s="781"/>
      <c r="L1331" s="139"/>
    </row>
    <row r="1332" spans="1:12" s="3" customFormat="1" ht="12.75" customHeight="1">
      <c r="A1332" s="76">
        <v>43799</v>
      </c>
      <c r="B1332" s="168">
        <v>192095</v>
      </c>
      <c r="C1332" s="71">
        <v>518000</v>
      </c>
      <c r="D1332" s="72">
        <v>37.369999999999997</v>
      </c>
      <c r="E1332" s="72"/>
      <c r="F1332" s="740" t="s">
        <v>1051</v>
      </c>
      <c r="G1332" s="93">
        <v>321</v>
      </c>
      <c r="H1332" s="75" t="s">
        <v>1052</v>
      </c>
      <c r="I1332" s="76">
        <v>43787</v>
      </c>
      <c r="J1332" s="170">
        <f t="shared" si="31"/>
        <v>10651.000000000002</v>
      </c>
      <c r="K1332" s="781"/>
      <c r="L1332" s="139"/>
    </row>
    <row r="1333" spans="1:12" s="3" customFormat="1" ht="12.75" customHeight="1">
      <c r="A1333" s="76">
        <v>43799</v>
      </c>
      <c r="B1333" s="168">
        <v>192096</v>
      </c>
      <c r="C1333" s="71">
        <v>518000</v>
      </c>
      <c r="D1333" s="72">
        <v>58.9</v>
      </c>
      <c r="E1333" s="72"/>
      <c r="F1333" s="740" t="s">
        <v>1053</v>
      </c>
      <c r="G1333" s="93">
        <v>321</v>
      </c>
      <c r="H1333" s="75" t="s">
        <v>1054</v>
      </c>
      <c r="I1333" s="76">
        <v>43794</v>
      </c>
      <c r="J1333" s="170">
        <f t="shared" si="31"/>
        <v>10709.900000000001</v>
      </c>
      <c r="K1333" s="781"/>
      <c r="L1333" s="139"/>
    </row>
    <row r="1334" spans="1:12" s="3" customFormat="1" ht="12.75" customHeight="1">
      <c r="A1334" s="76">
        <v>43799</v>
      </c>
      <c r="B1334" s="168">
        <v>192098</v>
      </c>
      <c r="C1334" s="71">
        <v>518000</v>
      </c>
      <c r="D1334" s="72">
        <v>34.5</v>
      </c>
      <c r="E1334" s="72"/>
      <c r="F1334" s="741" t="s">
        <v>1056</v>
      </c>
      <c r="G1334" s="93">
        <v>321</v>
      </c>
      <c r="H1334" s="75" t="s">
        <v>1058</v>
      </c>
      <c r="I1334" s="76">
        <v>43805</v>
      </c>
      <c r="J1334" s="170">
        <f t="shared" si="31"/>
        <v>10744.400000000001</v>
      </c>
      <c r="K1334" s="781"/>
      <c r="L1334" s="139"/>
    </row>
    <row r="1335" spans="1:12" s="3" customFormat="1" ht="12.75" customHeight="1">
      <c r="A1335" s="76">
        <v>43799</v>
      </c>
      <c r="B1335" s="168">
        <v>192099</v>
      </c>
      <c r="C1335" s="71">
        <v>518000</v>
      </c>
      <c r="D1335" s="72">
        <v>16.5</v>
      </c>
      <c r="E1335" s="72"/>
      <c r="F1335" s="741" t="s">
        <v>1057</v>
      </c>
      <c r="G1335" s="93">
        <v>321</v>
      </c>
      <c r="H1335" s="75" t="s">
        <v>1059</v>
      </c>
      <c r="I1335" s="76">
        <v>43805</v>
      </c>
      <c r="J1335" s="170">
        <f t="shared" si="31"/>
        <v>10760.900000000001</v>
      </c>
      <c r="K1335" s="781"/>
      <c r="L1335" s="139"/>
    </row>
    <row r="1336" spans="1:12" s="3" customFormat="1" ht="12.75" customHeight="1">
      <c r="A1336" s="76">
        <v>43799</v>
      </c>
      <c r="B1336" s="91">
        <v>221011</v>
      </c>
      <c r="C1336" s="71">
        <v>518000</v>
      </c>
      <c r="D1336" s="72">
        <v>66</v>
      </c>
      <c r="E1336" s="72"/>
      <c r="F1336" s="740" t="s">
        <v>744</v>
      </c>
      <c r="G1336" s="169">
        <v>221</v>
      </c>
      <c r="H1336" s="75" t="s">
        <v>302</v>
      </c>
      <c r="I1336" s="76">
        <v>43781</v>
      </c>
      <c r="J1336" s="170">
        <f t="shared" si="31"/>
        <v>10826.900000000001</v>
      </c>
      <c r="K1336" s="781"/>
      <c r="L1336" s="139"/>
    </row>
    <row r="1337" spans="1:12" s="3" customFormat="1" ht="12.75" customHeight="1">
      <c r="A1337" s="76">
        <v>43799</v>
      </c>
      <c r="B1337" s="91">
        <v>211011</v>
      </c>
      <c r="C1337" s="71">
        <v>518000</v>
      </c>
      <c r="D1337" s="79">
        <v>17.239999999999998</v>
      </c>
      <c r="E1337" s="63"/>
      <c r="F1337" s="602" t="s">
        <v>1238</v>
      </c>
      <c r="G1337" s="169">
        <v>211</v>
      </c>
      <c r="H1337" s="75" t="s">
        <v>1240</v>
      </c>
      <c r="I1337" s="76">
        <v>43782</v>
      </c>
      <c r="J1337" s="170">
        <f t="shared" si="31"/>
        <v>10844.140000000001</v>
      </c>
      <c r="K1337" s="781"/>
      <c r="L1337" s="139"/>
    </row>
    <row r="1338" spans="1:12" s="3" customFormat="1" ht="12.75" customHeight="1">
      <c r="A1338" s="76">
        <v>43830</v>
      </c>
      <c r="B1338" s="168" t="s">
        <v>761</v>
      </c>
      <c r="C1338" s="71">
        <v>518000</v>
      </c>
      <c r="D1338" s="72">
        <v>60</v>
      </c>
      <c r="E1338" s="72"/>
      <c r="F1338" s="740" t="s">
        <v>1077</v>
      </c>
      <c r="G1338" s="93">
        <v>321</v>
      </c>
      <c r="H1338" s="184" t="s">
        <v>761</v>
      </c>
      <c r="I1338" s="76">
        <v>43824</v>
      </c>
      <c r="J1338" s="170">
        <f t="shared" si="31"/>
        <v>10904.140000000001</v>
      </c>
      <c r="K1338" s="781"/>
      <c r="L1338" s="139"/>
    </row>
    <row r="1339" spans="1:12" s="3" customFormat="1" ht="12.75" customHeight="1">
      <c r="A1339" s="76">
        <v>43830</v>
      </c>
      <c r="B1339" s="168">
        <v>192100</v>
      </c>
      <c r="C1339" s="71">
        <v>518000</v>
      </c>
      <c r="D1339" s="72">
        <v>37.96</v>
      </c>
      <c r="E1339" s="72"/>
      <c r="F1339" s="740" t="s">
        <v>1060</v>
      </c>
      <c r="G1339" s="93">
        <v>321</v>
      </c>
      <c r="H1339" s="75" t="s">
        <v>1064</v>
      </c>
      <c r="I1339" s="76">
        <v>43817</v>
      </c>
      <c r="J1339" s="170">
        <f t="shared" si="31"/>
        <v>10942.1</v>
      </c>
      <c r="K1339" s="781"/>
      <c r="L1339" s="139"/>
    </row>
    <row r="1340" spans="1:12" s="3" customFormat="1" ht="12.75" customHeight="1">
      <c r="A1340" s="76">
        <v>43830</v>
      </c>
      <c r="B1340" s="168">
        <v>192101</v>
      </c>
      <c r="C1340" s="71">
        <v>518000</v>
      </c>
      <c r="D1340" s="72">
        <v>45</v>
      </c>
      <c r="E1340" s="72"/>
      <c r="F1340" s="740" t="s">
        <v>1061</v>
      </c>
      <c r="G1340" s="93">
        <v>321</v>
      </c>
      <c r="H1340" s="75" t="s">
        <v>1065</v>
      </c>
      <c r="I1340" s="76">
        <v>43822</v>
      </c>
      <c r="J1340" s="170">
        <f t="shared" si="31"/>
        <v>10987.1</v>
      </c>
      <c r="K1340" s="781"/>
      <c r="L1340" s="139"/>
    </row>
    <row r="1341" spans="1:12" s="3" customFormat="1" ht="12.75" customHeight="1">
      <c r="A1341" s="76">
        <v>43830</v>
      </c>
      <c r="B1341" s="168">
        <v>192102</v>
      </c>
      <c r="C1341" s="71">
        <v>518000</v>
      </c>
      <c r="D1341" s="72">
        <v>120</v>
      </c>
      <c r="E1341" s="72"/>
      <c r="F1341" s="740" t="s">
        <v>129</v>
      </c>
      <c r="G1341" s="93">
        <v>321</v>
      </c>
      <c r="H1341" s="75" t="s">
        <v>1066</v>
      </c>
      <c r="I1341" s="76">
        <v>43818</v>
      </c>
      <c r="J1341" s="170">
        <f t="shared" si="31"/>
        <v>11107.1</v>
      </c>
      <c r="K1341" s="781"/>
      <c r="L1341" s="139"/>
    </row>
    <row r="1342" spans="1:12" s="3" customFormat="1" ht="12.75" customHeight="1">
      <c r="A1342" s="76">
        <v>43830</v>
      </c>
      <c r="B1342" s="168">
        <v>192103</v>
      </c>
      <c r="C1342" s="71">
        <v>518000</v>
      </c>
      <c r="D1342" s="72">
        <v>19.579999999999998</v>
      </c>
      <c r="E1342" s="72"/>
      <c r="F1342" s="740" t="s">
        <v>975</v>
      </c>
      <c r="G1342" s="93">
        <v>321</v>
      </c>
      <c r="H1342" s="75" t="s">
        <v>1067</v>
      </c>
      <c r="I1342" s="76">
        <v>43808</v>
      </c>
      <c r="J1342" s="170">
        <f t="shared" si="31"/>
        <v>11126.68</v>
      </c>
      <c r="K1342" s="781"/>
      <c r="L1342" s="139"/>
    </row>
    <row r="1343" spans="1:12" s="3" customFormat="1" ht="12.75" customHeight="1">
      <c r="A1343" s="76">
        <v>43830</v>
      </c>
      <c r="B1343" s="168">
        <v>192105</v>
      </c>
      <c r="C1343" s="71">
        <v>518000</v>
      </c>
      <c r="D1343" s="72">
        <v>2900</v>
      </c>
      <c r="E1343" s="72"/>
      <c r="F1343" s="740" t="s">
        <v>326</v>
      </c>
      <c r="G1343" s="169">
        <v>321</v>
      </c>
      <c r="H1343" s="75" t="s">
        <v>1069</v>
      </c>
      <c r="I1343" s="76">
        <v>43850</v>
      </c>
      <c r="J1343" s="170">
        <f t="shared" si="31"/>
        <v>14026.68</v>
      </c>
      <c r="K1343" s="781"/>
      <c r="L1343" s="139"/>
    </row>
    <row r="1344" spans="1:12" s="3" customFormat="1" ht="12.75" customHeight="1">
      <c r="A1344" s="76">
        <v>43830</v>
      </c>
      <c r="B1344" s="168">
        <v>192106</v>
      </c>
      <c r="C1344" s="71">
        <v>518000</v>
      </c>
      <c r="D1344" s="72">
        <v>37.68</v>
      </c>
      <c r="E1344" s="72"/>
      <c r="F1344" s="741" t="s">
        <v>1062</v>
      </c>
      <c r="G1344" s="93">
        <v>321</v>
      </c>
      <c r="H1344" s="75" t="s">
        <v>1070</v>
      </c>
      <c r="I1344" s="76">
        <v>43471</v>
      </c>
      <c r="J1344" s="170">
        <f t="shared" si="31"/>
        <v>14064.36</v>
      </c>
      <c r="K1344" s="781"/>
      <c r="L1344" s="139"/>
    </row>
    <row r="1345" spans="1:12" s="3" customFormat="1" ht="12.75" customHeight="1">
      <c r="A1345" s="76">
        <v>43830</v>
      </c>
      <c r="B1345" s="168">
        <v>192107</v>
      </c>
      <c r="C1345" s="71">
        <v>518000</v>
      </c>
      <c r="D1345" s="72">
        <v>16.5</v>
      </c>
      <c r="E1345" s="72"/>
      <c r="F1345" s="741" t="s">
        <v>1063</v>
      </c>
      <c r="G1345" s="93">
        <v>321</v>
      </c>
      <c r="H1345" s="75" t="s">
        <v>1071</v>
      </c>
      <c r="I1345" s="76">
        <v>43471</v>
      </c>
      <c r="J1345" s="170">
        <f t="shared" si="31"/>
        <v>14080.86</v>
      </c>
      <c r="K1345" s="781"/>
      <c r="L1345" s="139"/>
    </row>
    <row r="1346" spans="1:12" s="3" customFormat="1" ht="12.75" customHeight="1">
      <c r="A1346" s="76">
        <v>43830</v>
      </c>
      <c r="B1346" s="168">
        <v>192108</v>
      </c>
      <c r="C1346" s="71">
        <v>518000</v>
      </c>
      <c r="D1346" s="72">
        <v>37.18</v>
      </c>
      <c r="E1346" s="72"/>
      <c r="F1346" s="740" t="s">
        <v>1072</v>
      </c>
      <c r="G1346" s="93">
        <v>321</v>
      </c>
      <c r="H1346" s="75" t="s">
        <v>1073</v>
      </c>
      <c r="I1346" s="76">
        <v>43850</v>
      </c>
      <c r="J1346" s="170">
        <f t="shared" si="31"/>
        <v>14118.04</v>
      </c>
      <c r="K1346" s="781"/>
      <c r="L1346" s="139"/>
    </row>
    <row r="1347" spans="1:12" s="3" customFormat="1" ht="12.75" customHeight="1">
      <c r="A1347" s="586">
        <v>43830</v>
      </c>
      <c r="B1347" s="91">
        <v>211012</v>
      </c>
      <c r="C1347" s="197">
        <v>518000</v>
      </c>
      <c r="D1347" s="159">
        <v>8</v>
      </c>
      <c r="E1347" s="283"/>
      <c r="F1347" s="761" t="s">
        <v>35</v>
      </c>
      <c r="G1347" s="614">
        <v>211</v>
      </c>
      <c r="H1347" s="613" t="s">
        <v>361</v>
      </c>
      <c r="I1347" s="586">
        <v>43803</v>
      </c>
      <c r="J1347" s="170">
        <f t="shared" ref="J1347:J1352" si="32">J1346+D1347-E1347</f>
        <v>14126.04</v>
      </c>
      <c r="K1347" s="781"/>
      <c r="L1347" s="139"/>
    </row>
    <row r="1348" spans="1:12" s="3" customFormat="1" ht="12.75" customHeight="1">
      <c r="A1348" s="586">
        <v>43830</v>
      </c>
      <c r="B1348" s="91">
        <v>211012</v>
      </c>
      <c r="C1348" s="197">
        <v>518000</v>
      </c>
      <c r="D1348" s="159">
        <v>1.65</v>
      </c>
      <c r="E1348" s="283"/>
      <c r="F1348" s="761" t="s">
        <v>50</v>
      </c>
      <c r="G1348" s="614">
        <v>211</v>
      </c>
      <c r="H1348" s="613" t="s">
        <v>1243</v>
      </c>
      <c r="I1348" s="586">
        <v>43808</v>
      </c>
      <c r="J1348" s="170">
        <f t="shared" si="32"/>
        <v>14127.69</v>
      </c>
      <c r="K1348" s="781"/>
      <c r="L1348" s="139"/>
    </row>
    <row r="1349" spans="1:12" s="3" customFormat="1" ht="12.75" customHeight="1">
      <c r="A1349" s="586">
        <v>43830</v>
      </c>
      <c r="B1349" s="91">
        <v>211012</v>
      </c>
      <c r="C1349" s="197">
        <v>518000</v>
      </c>
      <c r="D1349" s="159">
        <v>8</v>
      </c>
      <c r="E1349" s="283"/>
      <c r="F1349" s="761" t="s">
        <v>35</v>
      </c>
      <c r="G1349" s="614">
        <v>211</v>
      </c>
      <c r="H1349" s="613" t="s">
        <v>1246</v>
      </c>
      <c r="I1349" s="586">
        <v>43811</v>
      </c>
      <c r="J1349" s="170">
        <f t="shared" si="32"/>
        <v>14135.69</v>
      </c>
      <c r="K1349" s="781"/>
      <c r="L1349" s="139"/>
    </row>
    <row r="1350" spans="1:12" s="3" customFormat="1" ht="12.75" customHeight="1">
      <c r="A1350" s="586">
        <v>43830</v>
      </c>
      <c r="B1350" s="91">
        <v>211012</v>
      </c>
      <c r="C1350" s="197">
        <v>518000</v>
      </c>
      <c r="D1350" s="159">
        <v>15</v>
      </c>
      <c r="E1350" s="283"/>
      <c r="F1350" s="761" t="s">
        <v>50</v>
      </c>
      <c r="G1350" s="614">
        <v>211</v>
      </c>
      <c r="H1350" s="613" t="s">
        <v>1249</v>
      </c>
      <c r="I1350" s="156">
        <v>43816</v>
      </c>
      <c r="J1350" s="170">
        <f t="shared" si="32"/>
        <v>14150.69</v>
      </c>
      <c r="K1350" s="781"/>
      <c r="L1350" s="139"/>
    </row>
    <row r="1351" spans="1:12" s="3" customFormat="1" ht="12.75" customHeight="1">
      <c r="A1351" s="76">
        <v>43830</v>
      </c>
      <c r="B1351" s="91">
        <v>211012</v>
      </c>
      <c r="C1351" s="71">
        <v>518000</v>
      </c>
      <c r="D1351" s="79">
        <v>4.79</v>
      </c>
      <c r="E1351" s="308"/>
      <c r="F1351" s="602" t="s">
        <v>635</v>
      </c>
      <c r="G1351" s="169">
        <v>211</v>
      </c>
      <c r="H1351" s="75" t="s">
        <v>1253</v>
      </c>
      <c r="I1351" s="67">
        <v>43818</v>
      </c>
      <c r="J1351" s="170">
        <f t="shared" si="32"/>
        <v>14155.480000000001</v>
      </c>
      <c r="K1351" s="781"/>
      <c r="L1351" s="139"/>
    </row>
    <row r="1352" spans="1:12" s="3" customFormat="1" ht="12.75" customHeight="1">
      <c r="A1352" s="76">
        <v>43830</v>
      </c>
      <c r="B1352" s="91">
        <v>211012</v>
      </c>
      <c r="C1352" s="71">
        <v>518000</v>
      </c>
      <c r="D1352" s="79">
        <v>8</v>
      </c>
      <c r="E1352" s="308"/>
      <c r="F1352" s="602" t="s">
        <v>35</v>
      </c>
      <c r="G1352" s="169">
        <v>211</v>
      </c>
      <c r="H1352" s="75" t="s">
        <v>1257</v>
      </c>
      <c r="I1352" s="67">
        <v>43822</v>
      </c>
      <c r="J1352" s="170">
        <f t="shared" si="32"/>
        <v>14163.480000000001</v>
      </c>
      <c r="K1352" s="781"/>
      <c r="L1352" s="139"/>
    </row>
    <row r="1353" spans="1:12" s="21" customFormat="1" ht="12.6" customHeight="1">
      <c r="A1353" s="181"/>
      <c r="B1353" s="182" t="s">
        <v>385</v>
      </c>
      <c r="C1353" s="199">
        <v>518000</v>
      </c>
      <c r="D1353" s="177">
        <f>SUM(D1217:D1352)</f>
        <v>14163.480000000001</v>
      </c>
      <c r="E1353" s="177">
        <f>SUM(E1217:E1352)</f>
        <v>0</v>
      </c>
      <c r="F1353" s="764"/>
      <c r="G1353" s="179"/>
      <c r="H1353" s="180"/>
      <c r="I1353" s="181"/>
      <c r="J1353" s="174">
        <f>D1353-E1353</f>
        <v>14163.480000000001</v>
      </c>
      <c r="K1353" s="781">
        <v>518000</v>
      </c>
      <c r="L1353" s="139">
        <v>14163.48</v>
      </c>
    </row>
    <row r="1354" spans="1:12" s="21" customFormat="1" ht="12.6" customHeight="1">
      <c r="A1354" s="181"/>
      <c r="B1354" s="182"/>
      <c r="C1354" s="199"/>
      <c r="D1354" s="177"/>
      <c r="E1354" s="177"/>
      <c r="F1354" s="764"/>
      <c r="G1354" s="179"/>
      <c r="H1354" s="180"/>
      <c r="I1354" s="181"/>
      <c r="J1354" s="174"/>
      <c r="K1354" s="781"/>
      <c r="L1354" s="139"/>
    </row>
    <row r="1355" spans="1:12" s="189" customFormat="1" ht="12.6" customHeight="1">
      <c r="A1355" s="94">
        <v>518100</v>
      </c>
      <c r="B1355" s="176" t="s">
        <v>597</v>
      </c>
      <c r="C1355" s="199"/>
      <c r="D1355" s="174"/>
      <c r="E1355" s="174"/>
      <c r="F1355" s="764"/>
      <c r="G1355" s="179"/>
      <c r="H1355" s="193"/>
      <c r="I1355" s="181"/>
      <c r="J1355" s="174"/>
      <c r="K1355" s="175"/>
      <c r="L1355" s="95"/>
    </row>
    <row r="1356" spans="1:12" s="3" customFormat="1" ht="12" customHeight="1">
      <c r="A1356" s="76">
        <v>43496</v>
      </c>
      <c r="B1356" s="168">
        <v>3001</v>
      </c>
      <c r="C1356" s="71">
        <v>518100</v>
      </c>
      <c r="D1356" s="72">
        <v>249.55</v>
      </c>
      <c r="E1356" s="72"/>
      <c r="F1356" s="740" t="s">
        <v>533</v>
      </c>
      <c r="G1356" s="93">
        <v>321</v>
      </c>
      <c r="H1356" s="75" t="s">
        <v>31</v>
      </c>
      <c r="I1356" s="76">
        <v>43480</v>
      </c>
      <c r="J1356" s="170">
        <v>249.55</v>
      </c>
      <c r="K1356" s="781"/>
      <c r="L1356" s="139"/>
    </row>
    <row r="1357" spans="1:12" s="3" customFormat="1" ht="12" customHeight="1">
      <c r="A1357" s="76">
        <v>43524</v>
      </c>
      <c r="B1357" s="168">
        <v>3002</v>
      </c>
      <c r="C1357" s="71">
        <v>518100</v>
      </c>
      <c r="D1357" s="72">
        <v>249.55</v>
      </c>
      <c r="E1357" s="72"/>
      <c r="F1357" s="740" t="s">
        <v>537</v>
      </c>
      <c r="G1357" s="93">
        <v>321</v>
      </c>
      <c r="H1357" s="75" t="s">
        <v>70</v>
      </c>
      <c r="I1357" s="76">
        <v>43511</v>
      </c>
      <c r="J1357" s="170">
        <f t="shared" ref="J1357:J1367" si="33">J1356+D1357-E1357</f>
        <v>499.1</v>
      </c>
      <c r="K1357" s="781"/>
      <c r="L1357" s="139"/>
    </row>
    <row r="1358" spans="1:12" s="3" customFormat="1" ht="12" customHeight="1">
      <c r="A1358" s="76">
        <v>43555</v>
      </c>
      <c r="B1358" s="168">
        <v>3003</v>
      </c>
      <c r="C1358" s="71">
        <v>518100</v>
      </c>
      <c r="D1358" s="72">
        <v>249.55</v>
      </c>
      <c r="E1358" s="72"/>
      <c r="F1358" s="740" t="s">
        <v>539</v>
      </c>
      <c r="G1358" s="93">
        <v>321</v>
      </c>
      <c r="H1358" s="75" t="s">
        <v>100</v>
      </c>
      <c r="I1358" s="76">
        <v>43539</v>
      </c>
      <c r="J1358" s="170">
        <f t="shared" si="33"/>
        <v>748.65000000000009</v>
      </c>
      <c r="K1358" s="781"/>
      <c r="L1358" s="139"/>
    </row>
    <row r="1359" spans="1:12" s="3" customFormat="1" ht="12" customHeight="1">
      <c r="A1359" s="76">
        <v>43585</v>
      </c>
      <c r="B1359" s="168">
        <v>3004</v>
      </c>
      <c r="C1359" s="71">
        <v>518100</v>
      </c>
      <c r="D1359" s="72">
        <v>249.55</v>
      </c>
      <c r="E1359" s="72"/>
      <c r="F1359" s="740" t="s">
        <v>541</v>
      </c>
      <c r="G1359" s="93">
        <v>321</v>
      </c>
      <c r="H1359" s="75" t="s">
        <v>133</v>
      </c>
      <c r="I1359" s="76">
        <v>43570</v>
      </c>
      <c r="J1359" s="170">
        <f t="shared" si="33"/>
        <v>998.2</v>
      </c>
      <c r="K1359" s="781"/>
      <c r="L1359" s="139"/>
    </row>
    <row r="1360" spans="1:12" s="3" customFormat="1" ht="12" customHeight="1">
      <c r="A1360" s="76">
        <v>43616</v>
      </c>
      <c r="B1360" s="168">
        <v>3005</v>
      </c>
      <c r="C1360" s="71">
        <v>518100</v>
      </c>
      <c r="D1360" s="72">
        <v>249.55</v>
      </c>
      <c r="E1360" s="72"/>
      <c r="F1360" s="740" t="s">
        <v>542</v>
      </c>
      <c r="G1360" s="93">
        <v>321</v>
      </c>
      <c r="H1360" s="75" t="s">
        <v>157</v>
      </c>
      <c r="I1360" s="76">
        <v>43600</v>
      </c>
      <c r="J1360" s="170">
        <f t="shared" si="33"/>
        <v>1247.75</v>
      </c>
      <c r="K1360" s="781"/>
      <c r="L1360" s="139"/>
    </row>
    <row r="1361" spans="1:12" s="3" customFormat="1" ht="12" customHeight="1">
      <c r="A1361" s="76">
        <v>43646</v>
      </c>
      <c r="B1361" s="168">
        <v>3006</v>
      </c>
      <c r="C1361" s="71">
        <v>518100</v>
      </c>
      <c r="D1361" s="72">
        <v>249.55</v>
      </c>
      <c r="E1361" s="72"/>
      <c r="F1361" s="740" t="s">
        <v>545</v>
      </c>
      <c r="G1361" s="93">
        <v>321</v>
      </c>
      <c r="H1361" s="75" t="s">
        <v>183</v>
      </c>
      <c r="I1361" s="76">
        <v>43631</v>
      </c>
      <c r="J1361" s="170">
        <f t="shared" si="33"/>
        <v>1497.3</v>
      </c>
      <c r="K1361" s="781"/>
      <c r="L1361" s="139"/>
    </row>
    <row r="1362" spans="1:12" s="3" customFormat="1" ht="12" customHeight="1">
      <c r="A1362" s="76">
        <v>43677</v>
      </c>
      <c r="B1362" s="168">
        <v>3007</v>
      </c>
      <c r="C1362" s="71">
        <v>518100</v>
      </c>
      <c r="D1362" s="72">
        <v>249.55</v>
      </c>
      <c r="E1362" s="72"/>
      <c r="F1362" s="740" t="s">
        <v>547</v>
      </c>
      <c r="G1362" s="93">
        <v>321</v>
      </c>
      <c r="H1362" s="75" t="s">
        <v>205</v>
      </c>
      <c r="I1362" s="76">
        <v>43677</v>
      </c>
      <c r="J1362" s="170">
        <f t="shared" si="33"/>
        <v>1746.85</v>
      </c>
      <c r="K1362" s="781"/>
      <c r="L1362" s="139"/>
    </row>
    <row r="1363" spans="1:12" s="3" customFormat="1" ht="12" customHeight="1">
      <c r="A1363" s="76">
        <v>43708</v>
      </c>
      <c r="B1363" s="168">
        <v>3008</v>
      </c>
      <c r="C1363" s="71">
        <v>518100</v>
      </c>
      <c r="D1363" s="72">
        <v>249.55</v>
      </c>
      <c r="E1363" s="72"/>
      <c r="F1363" s="740" t="s">
        <v>549</v>
      </c>
      <c r="G1363" s="93">
        <v>321</v>
      </c>
      <c r="H1363" s="75" t="s">
        <v>235</v>
      </c>
      <c r="I1363" s="76">
        <v>43692</v>
      </c>
      <c r="J1363" s="170">
        <f t="shared" si="33"/>
        <v>1996.3999999999999</v>
      </c>
      <c r="K1363" s="781"/>
      <c r="L1363" s="139"/>
    </row>
    <row r="1364" spans="1:12" s="3" customFormat="1" ht="12" customHeight="1">
      <c r="A1364" s="76">
        <v>43738</v>
      </c>
      <c r="B1364" s="168">
        <v>3009</v>
      </c>
      <c r="C1364" s="71">
        <v>518100</v>
      </c>
      <c r="D1364" s="72">
        <v>249.55</v>
      </c>
      <c r="E1364" s="72"/>
      <c r="F1364" s="740" t="s">
        <v>551</v>
      </c>
      <c r="G1364" s="93">
        <v>321</v>
      </c>
      <c r="H1364" s="75" t="s">
        <v>259</v>
      </c>
      <c r="I1364" s="76">
        <v>43723</v>
      </c>
      <c r="J1364" s="170">
        <f t="shared" si="33"/>
        <v>2245.9499999999998</v>
      </c>
      <c r="K1364" s="781"/>
      <c r="L1364" s="139"/>
    </row>
    <row r="1365" spans="1:12" s="3" customFormat="1" ht="12" customHeight="1">
      <c r="A1365" s="76">
        <v>43769</v>
      </c>
      <c r="B1365" s="168">
        <v>3010</v>
      </c>
      <c r="C1365" s="71">
        <v>518100</v>
      </c>
      <c r="D1365" s="72">
        <v>249.55</v>
      </c>
      <c r="E1365" s="72"/>
      <c r="F1365" s="740" t="s">
        <v>553</v>
      </c>
      <c r="G1365" s="93">
        <v>321</v>
      </c>
      <c r="H1365" s="75" t="s">
        <v>278</v>
      </c>
      <c r="I1365" s="76">
        <v>43753</v>
      </c>
      <c r="J1365" s="170">
        <f t="shared" si="33"/>
        <v>2495.5</v>
      </c>
      <c r="K1365" s="781"/>
      <c r="L1365" s="139"/>
    </row>
    <row r="1366" spans="1:12" s="3" customFormat="1" ht="12" customHeight="1">
      <c r="A1366" s="76">
        <v>43799</v>
      </c>
      <c r="B1366" s="168">
        <v>3011</v>
      </c>
      <c r="C1366" s="71">
        <v>518100</v>
      </c>
      <c r="D1366" s="72">
        <v>249.55</v>
      </c>
      <c r="E1366" s="72"/>
      <c r="F1366" s="740" t="s">
        <v>555</v>
      </c>
      <c r="G1366" s="93">
        <v>321</v>
      </c>
      <c r="H1366" s="75" t="s">
        <v>303</v>
      </c>
      <c r="I1366" s="76">
        <v>43784</v>
      </c>
      <c r="J1366" s="170">
        <f t="shared" si="33"/>
        <v>2745.05</v>
      </c>
      <c r="K1366" s="781"/>
      <c r="L1366" s="139"/>
    </row>
    <row r="1367" spans="1:12" s="3" customFormat="1" ht="12" customHeight="1">
      <c r="A1367" s="76">
        <v>43830</v>
      </c>
      <c r="B1367" s="168">
        <v>3012</v>
      </c>
      <c r="C1367" s="71">
        <v>518100</v>
      </c>
      <c r="D1367" s="72">
        <v>249.55</v>
      </c>
      <c r="E1367" s="72"/>
      <c r="F1367" s="740" t="s">
        <v>557</v>
      </c>
      <c r="G1367" s="93">
        <v>321</v>
      </c>
      <c r="H1367" s="75" t="s">
        <v>340</v>
      </c>
      <c r="I1367" s="76">
        <v>43814</v>
      </c>
      <c r="J1367" s="170">
        <f t="shared" si="33"/>
        <v>2994.6000000000004</v>
      </c>
      <c r="K1367" s="781"/>
      <c r="L1367" s="139"/>
    </row>
    <row r="1368" spans="1:12" s="189" customFormat="1" ht="12.6" customHeight="1">
      <c r="A1368" s="181"/>
      <c r="B1368" s="182" t="s">
        <v>385</v>
      </c>
      <c r="C1368" s="199">
        <v>518100</v>
      </c>
      <c r="D1368" s="177">
        <f>SUM(D1356:D1367)</f>
        <v>2994.6000000000004</v>
      </c>
      <c r="E1368" s="177">
        <f>SUM(E1356:E1367)</f>
        <v>0</v>
      </c>
      <c r="F1368" s="764"/>
      <c r="G1368" s="179"/>
      <c r="H1368" s="180"/>
      <c r="I1368" s="181"/>
      <c r="J1368" s="174">
        <f>D1368-E1368</f>
        <v>2994.6000000000004</v>
      </c>
      <c r="K1368" s="175">
        <v>518100</v>
      </c>
      <c r="L1368" s="95">
        <v>2994.6</v>
      </c>
    </row>
    <row r="1369" spans="1:12" s="189" customFormat="1" ht="12.6" customHeight="1">
      <c r="A1369" s="181"/>
      <c r="B1369" s="182"/>
      <c r="C1369" s="199"/>
      <c r="D1369" s="177"/>
      <c r="E1369" s="177"/>
      <c r="F1369" s="764"/>
      <c r="G1369" s="179"/>
      <c r="H1369" s="180"/>
      <c r="I1369" s="181"/>
      <c r="J1369" s="174"/>
      <c r="K1369" s="175"/>
      <c r="L1369" s="95"/>
    </row>
    <row r="1370" spans="1:12" s="21" customFormat="1" ht="12.75" customHeight="1">
      <c r="A1370" s="94">
        <v>518900</v>
      </c>
      <c r="B1370" s="176" t="s">
        <v>598</v>
      </c>
      <c r="C1370" s="199"/>
      <c r="D1370" s="177"/>
      <c r="E1370" s="177"/>
      <c r="F1370" s="764"/>
      <c r="G1370" s="179"/>
      <c r="H1370" s="180"/>
      <c r="I1370" s="181"/>
      <c r="J1370" s="174"/>
      <c r="K1370" s="781"/>
      <c r="L1370" s="139"/>
    </row>
    <row r="1371" spans="1:12" s="96" customFormat="1" ht="12.75" customHeight="1">
      <c r="A1371" s="76">
        <v>43799</v>
      </c>
      <c r="B1371" s="91">
        <v>211011</v>
      </c>
      <c r="C1371" s="71">
        <v>518900</v>
      </c>
      <c r="D1371" s="79">
        <v>4.3099999999999996</v>
      </c>
      <c r="E1371" s="63"/>
      <c r="F1371" s="602" t="s">
        <v>1239</v>
      </c>
      <c r="G1371" s="169">
        <v>211</v>
      </c>
      <c r="H1371" s="75" t="s">
        <v>1240</v>
      </c>
      <c r="I1371" s="76">
        <v>43782</v>
      </c>
      <c r="J1371" s="170">
        <f>J1370+D1371-E1371</f>
        <v>4.3099999999999996</v>
      </c>
      <c r="K1371" s="175"/>
      <c r="L1371" s="95"/>
    </row>
    <row r="1372" spans="1:12" s="189" customFormat="1" ht="12.75" customHeight="1">
      <c r="A1372" s="181"/>
      <c r="B1372" s="182" t="s">
        <v>385</v>
      </c>
      <c r="C1372" s="199">
        <v>518900</v>
      </c>
      <c r="D1372" s="177">
        <f>SUM(D1371:D1371)</f>
        <v>4.3099999999999996</v>
      </c>
      <c r="E1372" s="177">
        <f>SUM(E1371:E1371)</f>
        <v>0</v>
      </c>
      <c r="F1372" s="764"/>
      <c r="G1372" s="179"/>
      <c r="H1372" s="180"/>
      <c r="I1372" s="181"/>
      <c r="J1372" s="174">
        <f>D1372-E1372</f>
        <v>4.3099999999999996</v>
      </c>
      <c r="K1372" s="175">
        <v>518900</v>
      </c>
      <c r="L1372" s="95">
        <v>4.3099999999999996</v>
      </c>
    </row>
    <row r="1373" spans="1:12" s="189" customFormat="1" ht="11.45" customHeight="1">
      <c r="A1373" s="181"/>
      <c r="B1373" s="307"/>
      <c r="C1373" s="199"/>
      <c r="D1373" s="174"/>
      <c r="E1373" s="174"/>
      <c r="F1373" s="764"/>
      <c r="G1373" s="179"/>
      <c r="H1373" s="193"/>
      <c r="I1373" s="181"/>
      <c r="J1373" s="174"/>
      <c r="K1373" s="175"/>
      <c r="L1373" s="95"/>
    </row>
    <row r="1374" spans="1:12" s="189" customFormat="1" ht="12.75" customHeight="1">
      <c r="A1374" s="94">
        <v>522000</v>
      </c>
      <c r="B1374" s="176" t="s">
        <v>599</v>
      </c>
      <c r="C1374" s="199"/>
      <c r="D1374" s="174"/>
      <c r="E1374" s="174"/>
      <c r="F1374" s="764"/>
      <c r="G1374" s="179"/>
      <c r="H1374" s="193"/>
      <c r="I1374" s="181"/>
      <c r="J1374" s="174"/>
      <c r="K1374" s="175"/>
      <c r="L1374" s="95"/>
    </row>
    <row r="1375" spans="1:12" s="3" customFormat="1" ht="12" customHeight="1">
      <c r="A1375" s="76">
        <v>43524</v>
      </c>
      <c r="B1375" s="168">
        <v>6001</v>
      </c>
      <c r="C1375" s="71">
        <v>522000</v>
      </c>
      <c r="D1375" s="72">
        <v>1300</v>
      </c>
      <c r="E1375" s="72"/>
      <c r="F1375" s="740" t="s">
        <v>391</v>
      </c>
      <c r="G1375" s="169">
        <v>366</v>
      </c>
      <c r="H1375" s="75" t="s">
        <v>67</v>
      </c>
      <c r="I1375" s="76">
        <v>43506</v>
      </c>
      <c r="J1375" s="170">
        <v>1300</v>
      </c>
      <c r="K1375" s="781"/>
      <c r="L1375" s="139"/>
    </row>
    <row r="1376" spans="1:12" s="3" customFormat="1" ht="12" customHeight="1">
      <c r="A1376" s="76">
        <v>43555</v>
      </c>
      <c r="B1376" s="168">
        <v>6002</v>
      </c>
      <c r="C1376" s="71">
        <v>522000</v>
      </c>
      <c r="D1376" s="72">
        <v>1040</v>
      </c>
      <c r="E1376" s="72"/>
      <c r="F1376" s="740" t="s">
        <v>402</v>
      </c>
      <c r="G1376" s="169">
        <v>366</v>
      </c>
      <c r="H1376" s="75" t="s">
        <v>98</v>
      </c>
      <c r="I1376" s="76">
        <v>43534</v>
      </c>
      <c r="J1376" s="170">
        <f>J1375+D1376-E1376</f>
        <v>2340</v>
      </c>
      <c r="K1376" s="781"/>
      <c r="L1376" s="139"/>
    </row>
    <row r="1377" spans="1:12" s="3" customFormat="1" ht="12" customHeight="1">
      <c r="A1377" s="76">
        <v>43585</v>
      </c>
      <c r="B1377" s="168">
        <v>6003</v>
      </c>
      <c r="C1377" s="71">
        <v>522000</v>
      </c>
      <c r="D1377" s="72">
        <v>1052.3900000000001</v>
      </c>
      <c r="E1377" s="72"/>
      <c r="F1377" s="740" t="s">
        <v>413</v>
      </c>
      <c r="G1377" s="169">
        <v>366</v>
      </c>
      <c r="H1377" s="75" t="s">
        <v>130</v>
      </c>
      <c r="I1377" s="76">
        <v>43565</v>
      </c>
      <c r="J1377" s="170">
        <f t="shared" ref="J1377:J1386" si="34">J1376+D1377-E1377</f>
        <v>3392.3900000000003</v>
      </c>
      <c r="K1377" s="781"/>
      <c r="L1377" s="139"/>
    </row>
    <row r="1378" spans="1:12" s="3" customFormat="1" ht="12" customHeight="1">
      <c r="A1378" s="76">
        <v>43616</v>
      </c>
      <c r="B1378" s="168">
        <v>6004</v>
      </c>
      <c r="C1378" s="71">
        <v>522000</v>
      </c>
      <c r="D1378" s="72">
        <v>1300</v>
      </c>
      <c r="E1378" s="72"/>
      <c r="F1378" s="740" t="s">
        <v>424</v>
      </c>
      <c r="G1378" s="169">
        <v>366</v>
      </c>
      <c r="H1378" s="75" t="s">
        <v>154</v>
      </c>
      <c r="I1378" s="76">
        <v>43595</v>
      </c>
      <c r="J1378" s="170">
        <f t="shared" si="34"/>
        <v>4692.3900000000003</v>
      </c>
      <c r="K1378" s="781"/>
      <c r="L1378" s="139"/>
    </row>
    <row r="1379" spans="1:12" s="3" customFormat="1" ht="12" customHeight="1">
      <c r="A1379" s="76">
        <v>43646</v>
      </c>
      <c r="B1379" s="168">
        <v>6005</v>
      </c>
      <c r="C1379" s="71">
        <v>522000</v>
      </c>
      <c r="D1379" s="72">
        <v>1300</v>
      </c>
      <c r="E1379" s="72"/>
      <c r="F1379" s="740" t="s">
        <v>435</v>
      </c>
      <c r="G1379" s="169">
        <v>366</v>
      </c>
      <c r="H1379" s="75" t="s">
        <v>181</v>
      </c>
      <c r="I1379" s="76">
        <v>43626</v>
      </c>
      <c r="J1379" s="170">
        <f t="shared" si="34"/>
        <v>5992.39</v>
      </c>
      <c r="K1379" s="781"/>
      <c r="L1379" s="139"/>
    </row>
    <row r="1380" spans="1:12" s="3" customFormat="1" ht="12" customHeight="1">
      <c r="A1380" s="76">
        <v>43677</v>
      </c>
      <c r="B1380" s="168">
        <v>6006</v>
      </c>
      <c r="C1380" s="71">
        <v>522000</v>
      </c>
      <c r="D1380" s="72">
        <v>1300</v>
      </c>
      <c r="E1380" s="72"/>
      <c r="F1380" s="740" t="s">
        <v>446</v>
      </c>
      <c r="G1380" s="169">
        <v>366</v>
      </c>
      <c r="H1380" s="75" t="s">
        <v>142</v>
      </c>
      <c r="I1380" s="76">
        <v>43656</v>
      </c>
      <c r="J1380" s="170">
        <f t="shared" si="34"/>
        <v>7292.39</v>
      </c>
      <c r="K1380" s="781"/>
      <c r="L1380" s="139"/>
    </row>
    <row r="1381" spans="1:12" s="3" customFormat="1" ht="12" customHeight="1">
      <c r="A1381" s="76">
        <v>43708</v>
      </c>
      <c r="B1381" s="168">
        <v>6007</v>
      </c>
      <c r="C1381" s="71">
        <v>522000</v>
      </c>
      <c r="D1381" s="72">
        <v>1084.3599999999999</v>
      </c>
      <c r="E1381" s="72"/>
      <c r="F1381" s="740" t="s">
        <v>457</v>
      </c>
      <c r="G1381" s="169">
        <v>366</v>
      </c>
      <c r="H1381" s="75" t="s">
        <v>224</v>
      </c>
      <c r="I1381" s="76">
        <v>43687</v>
      </c>
      <c r="J1381" s="170">
        <f t="shared" si="34"/>
        <v>8376.75</v>
      </c>
      <c r="K1381" s="781"/>
      <c r="L1381" s="139"/>
    </row>
    <row r="1382" spans="1:12" s="3" customFormat="1" ht="12" customHeight="1">
      <c r="A1382" s="76">
        <v>43738</v>
      </c>
      <c r="B1382" s="168">
        <v>6008</v>
      </c>
      <c r="C1382" s="71">
        <v>522000</v>
      </c>
      <c r="D1382" s="72">
        <v>1309.0999999999999</v>
      </c>
      <c r="E1382" s="72"/>
      <c r="F1382" s="740" t="s">
        <v>459</v>
      </c>
      <c r="G1382" s="169">
        <v>366</v>
      </c>
      <c r="H1382" s="75" t="s">
        <v>257</v>
      </c>
      <c r="I1382" s="76">
        <v>43718</v>
      </c>
      <c r="J1382" s="170">
        <f t="shared" si="34"/>
        <v>9685.85</v>
      </c>
      <c r="K1382" s="781"/>
      <c r="L1382" s="139"/>
    </row>
    <row r="1383" spans="1:12" s="3" customFormat="1" ht="12" customHeight="1">
      <c r="A1383" s="76">
        <v>43769</v>
      </c>
      <c r="B1383" s="168">
        <v>6009</v>
      </c>
      <c r="C1383" s="71">
        <v>522000</v>
      </c>
      <c r="D1383" s="72">
        <v>1300</v>
      </c>
      <c r="E1383" s="72"/>
      <c r="F1383" s="740" t="s">
        <v>470</v>
      </c>
      <c r="G1383" s="169">
        <v>366</v>
      </c>
      <c r="H1383" s="75" t="s">
        <v>276</v>
      </c>
      <c r="I1383" s="76">
        <v>43748</v>
      </c>
      <c r="J1383" s="170">
        <f t="shared" si="34"/>
        <v>10985.85</v>
      </c>
      <c r="K1383" s="781"/>
      <c r="L1383" s="139"/>
    </row>
    <row r="1384" spans="1:12" s="3" customFormat="1" ht="12" customHeight="1">
      <c r="A1384" s="76">
        <v>43799</v>
      </c>
      <c r="B1384" s="168">
        <v>6010</v>
      </c>
      <c r="C1384" s="71">
        <v>522000</v>
      </c>
      <c r="D1384" s="72">
        <v>1300</v>
      </c>
      <c r="E1384" s="72"/>
      <c r="F1384" s="740" t="s">
        <v>481</v>
      </c>
      <c r="G1384" s="169">
        <v>366</v>
      </c>
      <c r="H1384" s="75" t="s">
        <v>301</v>
      </c>
      <c r="I1384" s="76">
        <v>43779</v>
      </c>
      <c r="J1384" s="170">
        <f t="shared" si="34"/>
        <v>12285.85</v>
      </c>
      <c r="K1384" s="781"/>
      <c r="L1384" s="139"/>
    </row>
    <row r="1385" spans="1:12" s="3" customFormat="1" ht="12" customHeight="1">
      <c r="A1385" s="76">
        <v>43830</v>
      </c>
      <c r="B1385" s="168">
        <v>6011</v>
      </c>
      <c r="C1385" s="71">
        <v>522000</v>
      </c>
      <c r="D1385" s="72">
        <v>1290.32</v>
      </c>
      <c r="E1385" s="72"/>
      <c r="F1385" s="740" t="s">
        <v>492</v>
      </c>
      <c r="G1385" s="169">
        <v>366</v>
      </c>
      <c r="H1385" s="75" t="s">
        <v>328</v>
      </c>
      <c r="I1385" s="76">
        <v>43809</v>
      </c>
      <c r="J1385" s="170">
        <f t="shared" si="34"/>
        <v>13576.17</v>
      </c>
      <c r="K1385" s="781"/>
      <c r="L1385" s="139"/>
    </row>
    <row r="1386" spans="1:12" s="3" customFormat="1" ht="12" customHeight="1">
      <c r="A1386" s="76">
        <v>43830</v>
      </c>
      <c r="B1386" s="168">
        <v>6012</v>
      </c>
      <c r="C1386" s="71">
        <v>522000</v>
      </c>
      <c r="D1386" s="72">
        <v>1303.1099999999999</v>
      </c>
      <c r="E1386" s="72"/>
      <c r="F1386" s="740" t="s">
        <v>502</v>
      </c>
      <c r="G1386" s="169">
        <v>366</v>
      </c>
      <c r="H1386" s="75" t="s">
        <v>330</v>
      </c>
      <c r="I1386" s="76">
        <v>43839</v>
      </c>
      <c r="J1386" s="170">
        <f t="shared" si="34"/>
        <v>14879.28</v>
      </c>
      <c r="K1386" s="781"/>
      <c r="L1386" s="139"/>
    </row>
    <row r="1387" spans="1:12" s="189" customFormat="1" ht="12.75" customHeight="1">
      <c r="A1387" s="181"/>
      <c r="B1387" s="182" t="s">
        <v>385</v>
      </c>
      <c r="C1387" s="199">
        <v>522000</v>
      </c>
      <c r="D1387" s="177">
        <f>SUM(D1375:D1386)</f>
        <v>14879.28</v>
      </c>
      <c r="E1387" s="177">
        <f>SUM(E1375:E1386)</f>
        <v>0</v>
      </c>
      <c r="F1387" s="764"/>
      <c r="G1387" s="179"/>
      <c r="H1387" s="180"/>
      <c r="I1387" s="181"/>
      <c r="J1387" s="174">
        <f>D1387-E1387</f>
        <v>14879.28</v>
      </c>
      <c r="K1387" s="175">
        <v>522000</v>
      </c>
      <c r="L1387" s="95">
        <v>14879.28</v>
      </c>
    </row>
    <row r="1388" spans="1:12" s="189" customFormat="1" ht="11.45" customHeight="1">
      <c r="A1388" s="181"/>
      <c r="B1388" s="182"/>
      <c r="C1388" s="199"/>
      <c r="D1388" s="286"/>
      <c r="E1388" s="174"/>
      <c r="F1388" s="764"/>
      <c r="G1388" s="179"/>
      <c r="H1388" s="180"/>
      <c r="I1388" s="181"/>
      <c r="J1388" s="174"/>
      <c r="K1388" s="175"/>
      <c r="L1388" s="95"/>
    </row>
    <row r="1389" spans="1:12" s="189" customFormat="1" ht="12.75" customHeight="1">
      <c r="A1389" s="94">
        <v>522100</v>
      </c>
      <c r="B1389" s="176" t="s">
        <v>600</v>
      </c>
      <c r="C1389" s="199"/>
      <c r="D1389" s="174"/>
      <c r="E1389" s="174"/>
      <c r="F1389" s="764"/>
      <c r="G1389" s="179"/>
      <c r="H1389" s="193"/>
      <c r="I1389" s="181"/>
      <c r="J1389" s="174"/>
      <c r="K1389" s="175"/>
      <c r="L1389" s="95"/>
    </row>
    <row r="1390" spans="1:12" s="3" customFormat="1" ht="11.45" customHeight="1">
      <c r="A1390" s="76"/>
      <c r="B1390" s="168"/>
      <c r="C1390" s="62"/>
      <c r="D1390" s="63"/>
      <c r="E1390" s="63"/>
      <c r="F1390" s="739"/>
      <c r="G1390" s="169"/>
      <c r="H1390" s="75"/>
      <c r="I1390" s="76"/>
      <c r="J1390" s="170"/>
      <c r="K1390" s="781"/>
      <c r="L1390" s="139"/>
    </row>
    <row r="1391" spans="1:12" s="189" customFormat="1" ht="12.75" customHeight="1">
      <c r="A1391" s="181"/>
      <c r="B1391" s="182" t="s">
        <v>385</v>
      </c>
      <c r="C1391" s="199">
        <v>522100</v>
      </c>
      <c r="D1391" s="177">
        <f>SUM(D1390:D1390)</f>
        <v>0</v>
      </c>
      <c r="E1391" s="177">
        <f>SUM(E1390:E1390)</f>
        <v>0</v>
      </c>
      <c r="F1391" s="764"/>
      <c r="G1391" s="179"/>
      <c r="H1391" s="180"/>
      <c r="I1391" s="181"/>
      <c r="J1391" s="174">
        <f>D1391-E1391</f>
        <v>0</v>
      </c>
      <c r="K1391" s="175">
        <v>522100</v>
      </c>
      <c r="L1391" s="95">
        <v>0</v>
      </c>
    </row>
    <row r="1392" spans="1:12" s="189" customFormat="1" ht="12.75" customHeight="1">
      <c r="A1392" s="181"/>
      <c r="B1392" s="182"/>
      <c r="C1392" s="199"/>
      <c r="D1392" s="177"/>
      <c r="E1392" s="177"/>
      <c r="F1392" s="764"/>
      <c r="G1392" s="179"/>
      <c r="H1392" s="180"/>
      <c r="I1392" s="181"/>
      <c r="J1392" s="174"/>
      <c r="K1392" s="175"/>
      <c r="L1392" s="95"/>
    </row>
    <row r="1393" spans="1:12" s="189" customFormat="1" ht="12.75" customHeight="1">
      <c r="A1393" s="94">
        <v>524000</v>
      </c>
      <c r="B1393" s="176" t="s">
        <v>601</v>
      </c>
      <c r="C1393" s="199"/>
      <c r="D1393" s="286"/>
      <c r="E1393" s="174"/>
      <c r="F1393" s="764"/>
      <c r="G1393" s="179"/>
      <c r="H1393" s="180"/>
      <c r="I1393" s="181"/>
      <c r="J1393" s="174"/>
      <c r="K1393" s="175"/>
      <c r="L1393" s="95"/>
    </row>
    <row r="1394" spans="1:12" s="3" customFormat="1" ht="12" customHeight="1">
      <c r="A1394" s="76">
        <v>43524</v>
      </c>
      <c r="B1394" s="168">
        <v>6001</v>
      </c>
      <c r="C1394" s="71">
        <v>524000</v>
      </c>
      <c r="D1394" s="72">
        <v>454.34</v>
      </c>
      <c r="E1394" s="72"/>
      <c r="F1394" s="740" t="s">
        <v>391</v>
      </c>
      <c r="G1394" s="169">
        <v>336</v>
      </c>
      <c r="H1394" s="75" t="s">
        <v>67</v>
      </c>
      <c r="I1394" s="76">
        <v>43506</v>
      </c>
      <c r="J1394" s="170">
        <v>454.34</v>
      </c>
      <c r="K1394" s="781"/>
      <c r="L1394" s="139"/>
    </row>
    <row r="1395" spans="1:12" s="3" customFormat="1" ht="12" customHeight="1">
      <c r="A1395" s="76">
        <v>43555</v>
      </c>
      <c r="B1395" s="168">
        <v>6002</v>
      </c>
      <c r="C1395" s="71">
        <v>524000</v>
      </c>
      <c r="D1395" s="72">
        <v>363.47</v>
      </c>
      <c r="E1395" s="72"/>
      <c r="F1395" s="740" t="s">
        <v>402</v>
      </c>
      <c r="G1395" s="169">
        <v>336</v>
      </c>
      <c r="H1395" s="75" t="s">
        <v>98</v>
      </c>
      <c r="I1395" s="76">
        <v>43534</v>
      </c>
      <c r="J1395" s="170">
        <f t="shared" ref="J1395:J1405" si="35">J1394+D1395-E1395</f>
        <v>817.81</v>
      </c>
      <c r="K1395" s="781"/>
      <c r="L1395" s="139"/>
    </row>
    <row r="1396" spans="1:12" s="3" customFormat="1" ht="12" customHeight="1">
      <c r="A1396" s="76">
        <v>43585</v>
      </c>
      <c r="B1396" s="168">
        <v>6003</v>
      </c>
      <c r="C1396" s="71">
        <v>524000</v>
      </c>
      <c r="D1396" s="72">
        <v>367.77</v>
      </c>
      <c r="E1396" s="72"/>
      <c r="F1396" s="740" t="s">
        <v>413</v>
      </c>
      <c r="G1396" s="169">
        <v>336</v>
      </c>
      <c r="H1396" s="75" t="s">
        <v>130</v>
      </c>
      <c r="I1396" s="76">
        <v>43565</v>
      </c>
      <c r="J1396" s="170">
        <f t="shared" si="35"/>
        <v>1185.58</v>
      </c>
      <c r="K1396" s="781"/>
      <c r="L1396" s="139"/>
    </row>
    <row r="1397" spans="1:12" s="3" customFormat="1" ht="12" customHeight="1">
      <c r="A1397" s="76">
        <v>43616</v>
      </c>
      <c r="B1397" s="168">
        <v>6004</v>
      </c>
      <c r="C1397" s="71">
        <v>524000</v>
      </c>
      <c r="D1397" s="72">
        <v>454.34</v>
      </c>
      <c r="E1397" s="72"/>
      <c r="F1397" s="740" t="s">
        <v>424</v>
      </c>
      <c r="G1397" s="169">
        <v>336</v>
      </c>
      <c r="H1397" s="75" t="s">
        <v>154</v>
      </c>
      <c r="I1397" s="76">
        <v>43595</v>
      </c>
      <c r="J1397" s="170">
        <f t="shared" si="35"/>
        <v>1639.9199999999998</v>
      </c>
      <c r="K1397" s="781"/>
      <c r="L1397" s="139"/>
    </row>
    <row r="1398" spans="1:12" s="3" customFormat="1" ht="12" customHeight="1">
      <c r="A1398" s="76">
        <v>43646</v>
      </c>
      <c r="B1398" s="168">
        <v>6005</v>
      </c>
      <c r="C1398" s="71">
        <v>524000</v>
      </c>
      <c r="D1398" s="72">
        <v>454.34</v>
      </c>
      <c r="E1398" s="72"/>
      <c r="F1398" s="740" t="s">
        <v>435</v>
      </c>
      <c r="G1398" s="169">
        <v>336</v>
      </c>
      <c r="H1398" s="75" t="s">
        <v>181</v>
      </c>
      <c r="I1398" s="76">
        <v>43626</v>
      </c>
      <c r="J1398" s="170">
        <f t="shared" si="35"/>
        <v>2094.2599999999998</v>
      </c>
      <c r="K1398" s="781"/>
      <c r="L1398" s="139"/>
    </row>
    <row r="1399" spans="1:12" s="3" customFormat="1" ht="12" customHeight="1">
      <c r="A1399" s="76">
        <v>43677</v>
      </c>
      <c r="B1399" s="168">
        <v>6006</v>
      </c>
      <c r="C1399" s="71">
        <v>524000</v>
      </c>
      <c r="D1399" s="72">
        <v>454.34</v>
      </c>
      <c r="E1399" s="72"/>
      <c r="F1399" s="740" t="s">
        <v>446</v>
      </c>
      <c r="G1399" s="169">
        <v>336</v>
      </c>
      <c r="H1399" s="75" t="s">
        <v>142</v>
      </c>
      <c r="I1399" s="76">
        <v>43656</v>
      </c>
      <c r="J1399" s="170">
        <f t="shared" si="35"/>
        <v>2548.6</v>
      </c>
      <c r="K1399" s="781"/>
      <c r="L1399" s="139"/>
    </row>
    <row r="1400" spans="1:12" s="3" customFormat="1" ht="12" customHeight="1">
      <c r="A1400" s="76">
        <v>43708</v>
      </c>
      <c r="B1400" s="168">
        <v>6007</v>
      </c>
      <c r="C1400" s="71">
        <v>524000</v>
      </c>
      <c r="D1400" s="72">
        <v>378.93</v>
      </c>
      <c r="E1400" s="72"/>
      <c r="F1400" s="740" t="s">
        <v>457</v>
      </c>
      <c r="G1400" s="169">
        <v>336</v>
      </c>
      <c r="H1400" s="75" t="s">
        <v>224</v>
      </c>
      <c r="I1400" s="76">
        <v>43687</v>
      </c>
      <c r="J1400" s="170">
        <f t="shared" si="35"/>
        <v>2927.5299999999997</v>
      </c>
      <c r="K1400" s="781"/>
      <c r="L1400" s="139"/>
    </row>
    <row r="1401" spans="1:12" s="3" customFormat="1" ht="12" customHeight="1">
      <c r="A1401" s="76">
        <v>43738</v>
      </c>
      <c r="B1401" s="168">
        <v>6008</v>
      </c>
      <c r="C1401" s="71">
        <v>524000</v>
      </c>
      <c r="D1401" s="72">
        <v>457.46</v>
      </c>
      <c r="E1401" s="72"/>
      <c r="F1401" s="740" t="s">
        <v>459</v>
      </c>
      <c r="G1401" s="169">
        <v>336</v>
      </c>
      <c r="H1401" s="75" t="s">
        <v>257</v>
      </c>
      <c r="I1401" s="76">
        <v>43718</v>
      </c>
      <c r="J1401" s="170">
        <f t="shared" si="35"/>
        <v>3384.99</v>
      </c>
      <c r="K1401" s="781"/>
      <c r="L1401" s="139"/>
    </row>
    <row r="1402" spans="1:12" s="3" customFormat="1" ht="12" customHeight="1">
      <c r="A1402" s="76">
        <v>43769</v>
      </c>
      <c r="B1402" s="168">
        <v>6009</v>
      </c>
      <c r="C1402" s="71">
        <v>524000</v>
      </c>
      <c r="D1402" s="72">
        <v>454.34</v>
      </c>
      <c r="E1402" s="72"/>
      <c r="F1402" s="740" t="s">
        <v>470</v>
      </c>
      <c r="G1402" s="169">
        <v>336</v>
      </c>
      <c r="H1402" s="75" t="s">
        <v>276</v>
      </c>
      <c r="I1402" s="76">
        <v>43748</v>
      </c>
      <c r="J1402" s="170">
        <f t="shared" si="35"/>
        <v>3839.33</v>
      </c>
      <c r="K1402" s="781"/>
      <c r="L1402" s="139"/>
    </row>
    <row r="1403" spans="1:12" s="3" customFormat="1" ht="12" customHeight="1">
      <c r="A1403" s="76">
        <v>43799</v>
      </c>
      <c r="B1403" s="168">
        <v>6010</v>
      </c>
      <c r="C1403" s="71">
        <v>524000</v>
      </c>
      <c r="D1403" s="72">
        <v>454.34</v>
      </c>
      <c r="E1403" s="72"/>
      <c r="F1403" s="740" t="s">
        <v>481</v>
      </c>
      <c r="G1403" s="169">
        <v>336</v>
      </c>
      <c r="H1403" s="75" t="s">
        <v>301</v>
      </c>
      <c r="I1403" s="76">
        <v>43779</v>
      </c>
      <c r="J1403" s="170">
        <f t="shared" si="35"/>
        <v>4293.67</v>
      </c>
      <c r="K1403" s="781"/>
      <c r="L1403" s="139"/>
    </row>
    <row r="1404" spans="1:12" s="96" customFormat="1" ht="12" customHeight="1">
      <c r="A1404" s="76">
        <v>43830</v>
      </c>
      <c r="B1404" s="168">
        <v>6011</v>
      </c>
      <c r="C1404" s="71">
        <v>524000</v>
      </c>
      <c r="D1404" s="72">
        <v>450.88</v>
      </c>
      <c r="E1404" s="72"/>
      <c r="F1404" s="740" t="s">
        <v>492</v>
      </c>
      <c r="G1404" s="169">
        <v>336</v>
      </c>
      <c r="H1404" s="75" t="s">
        <v>328</v>
      </c>
      <c r="I1404" s="76">
        <v>43809</v>
      </c>
      <c r="J1404" s="170">
        <f t="shared" si="35"/>
        <v>4744.55</v>
      </c>
      <c r="K1404" s="175"/>
      <c r="L1404" s="95"/>
    </row>
    <row r="1405" spans="1:12" s="96" customFormat="1" ht="12" customHeight="1">
      <c r="A1405" s="76">
        <v>43830</v>
      </c>
      <c r="B1405" s="168">
        <v>6012</v>
      </c>
      <c r="C1405" s="71">
        <v>524000</v>
      </c>
      <c r="D1405" s="72">
        <v>455.37</v>
      </c>
      <c r="E1405" s="72"/>
      <c r="F1405" s="740" t="s">
        <v>502</v>
      </c>
      <c r="G1405" s="169">
        <v>336</v>
      </c>
      <c r="H1405" s="75" t="s">
        <v>330</v>
      </c>
      <c r="I1405" s="76">
        <v>43839</v>
      </c>
      <c r="J1405" s="170">
        <f t="shared" si="35"/>
        <v>5199.92</v>
      </c>
      <c r="K1405" s="175"/>
      <c r="L1405" s="95"/>
    </row>
    <row r="1406" spans="1:12" s="189" customFormat="1" ht="12" customHeight="1">
      <c r="A1406" s="181"/>
      <c r="B1406" s="182" t="s">
        <v>385</v>
      </c>
      <c r="C1406" s="199">
        <v>524000</v>
      </c>
      <c r="D1406" s="177">
        <f>SUM(D1394:D1405)</f>
        <v>5199.92</v>
      </c>
      <c r="E1406" s="177">
        <f>SUM(E1394:E1405)</f>
        <v>0</v>
      </c>
      <c r="F1406" s="764"/>
      <c r="G1406" s="179"/>
      <c r="H1406" s="180"/>
      <c r="I1406" s="181"/>
      <c r="J1406" s="174">
        <f>D1406-E1406</f>
        <v>5199.92</v>
      </c>
      <c r="K1406" s="175">
        <v>524000</v>
      </c>
      <c r="L1406" s="95">
        <v>5199.92</v>
      </c>
    </row>
    <row r="1407" spans="1:12" s="189" customFormat="1" ht="11.45" customHeight="1">
      <c r="A1407" s="181"/>
      <c r="B1407" s="182"/>
      <c r="C1407" s="199"/>
      <c r="D1407" s="177"/>
      <c r="E1407" s="177"/>
      <c r="F1407" s="764"/>
      <c r="G1407" s="179"/>
      <c r="H1407" s="180"/>
      <c r="I1407" s="181"/>
      <c r="J1407" s="174"/>
      <c r="K1407" s="175"/>
      <c r="L1407" s="95"/>
    </row>
    <row r="1408" spans="1:12" s="189" customFormat="1" ht="12.75" customHeight="1">
      <c r="A1408" s="94">
        <v>524100</v>
      </c>
      <c r="B1408" s="176" t="s">
        <v>602</v>
      </c>
      <c r="C1408" s="199"/>
      <c r="D1408" s="286"/>
      <c r="E1408" s="174"/>
      <c r="F1408" s="764"/>
      <c r="G1408" s="179"/>
      <c r="H1408" s="180"/>
      <c r="I1408" s="181"/>
      <c r="J1408" s="174"/>
      <c r="K1408" s="175"/>
      <c r="L1408" s="95"/>
    </row>
    <row r="1409" spans="1:12" s="3" customFormat="1" ht="11.45" customHeight="1">
      <c r="A1409" s="76"/>
      <c r="B1409" s="168"/>
      <c r="C1409" s="62"/>
      <c r="D1409" s="63"/>
      <c r="E1409" s="63"/>
      <c r="F1409" s="739"/>
      <c r="G1409" s="169"/>
      <c r="H1409" s="75"/>
      <c r="I1409" s="76"/>
      <c r="J1409" s="170"/>
      <c r="K1409" s="781"/>
      <c r="L1409" s="139"/>
    </row>
    <row r="1410" spans="1:12" s="189" customFormat="1" ht="12.75" customHeight="1">
      <c r="A1410" s="181"/>
      <c r="B1410" s="182" t="s">
        <v>385</v>
      </c>
      <c r="C1410" s="199">
        <v>524100</v>
      </c>
      <c r="D1410" s="177">
        <f>SUM(D1409:D1409)</f>
        <v>0</v>
      </c>
      <c r="E1410" s="177">
        <f>SUM(E1409:E1409)</f>
        <v>0</v>
      </c>
      <c r="F1410" s="764"/>
      <c r="G1410" s="179"/>
      <c r="H1410" s="180"/>
      <c r="I1410" s="181"/>
      <c r="J1410" s="174">
        <f>D1410-E1410</f>
        <v>0</v>
      </c>
      <c r="K1410" s="175">
        <v>524100</v>
      </c>
      <c r="L1410" s="95">
        <v>0</v>
      </c>
    </row>
    <row r="1411" spans="1:12" s="189" customFormat="1" ht="11.45" customHeight="1">
      <c r="A1411" s="181"/>
      <c r="B1411" s="182"/>
      <c r="C1411" s="199"/>
      <c r="D1411" s="177"/>
      <c r="E1411" s="177"/>
      <c r="F1411" s="764"/>
      <c r="G1411" s="179"/>
      <c r="H1411" s="180"/>
      <c r="I1411" s="181"/>
      <c r="J1411" s="174"/>
      <c r="K1411" s="175"/>
      <c r="L1411" s="95"/>
    </row>
    <row r="1412" spans="1:12" s="189" customFormat="1" ht="12.75" customHeight="1">
      <c r="A1412" s="94">
        <v>527000</v>
      </c>
      <c r="B1412" s="176" t="s">
        <v>603</v>
      </c>
      <c r="C1412" s="199"/>
      <c r="D1412" s="177"/>
      <c r="E1412" s="177"/>
      <c r="F1412" s="764"/>
      <c r="G1412" s="179"/>
      <c r="H1412" s="180"/>
      <c r="I1412" s="181"/>
      <c r="J1412" s="174"/>
      <c r="K1412" s="175"/>
      <c r="L1412" s="95"/>
    </row>
    <row r="1413" spans="1:12" s="3" customFormat="1" ht="12.75" customHeight="1">
      <c r="A1413" s="76">
        <v>43524</v>
      </c>
      <c r="B1413" s="168">
        <v>6001</v>
      </c>
      <c r="C1413" s="71">
        <v>527000</v>
      </c>
      <c r="D1413" s="72">
        <v>7.8</v>
      </c>
      <c r="E1413" s="72"/>
      <c r="F1413" s="740" t="s">
        <v>399</v>
      </c>
      <c r="G1413" s="169">
        <v>472</v>
      </c>
      <c r="H1413" s="75" t="s">
        <v>67</v>
      </c>
      <c r="I1413" s="76">
        <v>43506</v>
      </c>
      <c r="J1413" s="170">
        <v>7.8</v>
      </c>
      <c r="K1413" s="781"/>
      <c r="L1413" s="139"/>
    </row>
    <row r="1414" spans="1:12" s="3" customFormat="1" ht="12.75" customHeight="1">
      <c r="A1414" s="76">
        <v>43555</v>
      </c>
      <c r="B1414" s="168">
        <v>6002</v>
      </c>
      <c r="C1414" s="71">
        <v>527000</v>
      </c>
      <c r="D1414" s="72">
        <v>6.24</v>
      </c>
      <c r="E1414" s="72"/>
      <c r="F1414" s="740" t="s">
        <v>411</v>
      </c>
      <c r="G1414" s="169">
        <v>472</v>
      </c>
      <c r="H1414" s="75" t="s">
        <v>98</v>
      </c>
      <c r="I1414" s="76">
        <v>43534</v>
      </c>
      <c r="J1414" s="170">
        <f t="shared" ref="J1414:J1424" si="36">J1413+D1414-E1414</f>
        <v>14.04</v>
      </c>
      <c r="K1414" s="781"/>
      <c r="L1414" s="139"/>
    </row>
    <row r="1415" spans="1:12" s="3" customFormat="1" ht="12.75" customHeight="1">
      <c r="A1415" s="76">
        <v>43585</v>
      </c>
      <c r="B1415" s="168">
        <v>6003</v>
      </c>
      <c r="C1415" s="71">
        <v>527000</v>
      </c>
      <c r="D1415" s="72">
        <v>6.31</v>
      </c>
      <c r="E1415" s="72"/>
      <c r="F1415" s="740" t="s">
        <v>422</v>
      </c>
      <c r="G1415" s="169">
        <v>472</v>
      </c>
      <c r="H1415" s="75" t="s">
        <v>130</v>
      </c>
      <c r="I1415" s="76">
        <v>43565</v>
      </c>
      <c r="J1415" s="170">
        <f t="shared" si="36"/>
        <v>20.349999999999998</v>
      </c>
      <c r="K1415" s="781"/>
      <c r="L1415" s="139"/>
    </row>
    <row r="1416" spans="1:12" s="3" customFormat="1" ht="12.75" customHeight="1">
      <c r="A1416" s="76">
        <v>43616</v>
      </c>
      <c r="B1416" s="168">
        <v>6004</v>
      </c>
      <c r="C1416" s="71">
        <v>527000</v>
      </c>
      <c r="D1416" s="72">
        <v>7.8</v>
      </c>
      <c r="E1416" s="72"/>
      <c r="F1416" s="740" t="s">
        <v>425</v>
      </c>
      <c r="G1416" s="169">
        <v>472</v>
      </c>
      <c r="H1416" s="75" t="s">
        <v>154</v>
      </c>
      <c r="I1416" s="76">
        <v>43595</v>
      </c>
      <c r="J1416" s="170">
        <f t="shared" si="36"/>
        <v>28.15</v>
      </c>
      <c r="K1416" s="781"/>
      <c r="L1416" s="139"/>
    </row>
    <row r="1417" spans="1:12" s="3" customFormat="1" ht="12.75" customHeight="1">
      <c r="A1417" s="76">
        <v>43646</v>
      </c>
      <c r="B1417" s="168">
        <v>6005</v>
      </c>
      <c r="C1417" s="71">
        <v>527000</v>
      </c>
      <c r="D1417" s="72">
        <v>7.8</v>
      </c>
      <c r="E1417" s="72"/>
      <c r="F1417" s="740" t="s">
        <v>444</v>
      </c>
      <c r="G1417" s="169">
        <v>472</v>
      </c>
      <c r="H1417" s="75" t="s">
        <v>181</v>
      </c>
      <c r="I1417" s="76">
        <v>43626</v>
      </c>
      <c r="J1417" s="170">
        <f t="shared" si="36"/>
        <v>35.949999999999996</v>
      </c>
      <c r="K1417" s="781"/>
      <c r="L1417" s="139"/>
    </row>
    <row r="1418" spans="1:12" s="3" customFormat="1" ht="12.75" customHeight="1">
      <c r="A1418" s="76">
        <v>43677</v>
      </c>
      <c r="B1418" s="168">
        <v>6006</v>
      </c>
      <c r="C1418" s="71">
        <v>527000</v>
      </c>
      <c r="D1418" s="72">
        <v>7.8</v>
      </c>
      <c r="E1418" s="72"/>
      <c r="F1418" s="740" t="s">
        <v>455</v>
      </c>
      <c r="G1418" s="169">
        <v>472</v>
      </c>
      <c r="H1418" s="75" t="s">
        <v>142</v>
      </c>
      <c r="I1418" s="76">
        <v>43656</v>
      </c>
      <c r="J1418" s="170">
        <f t="shared" si="36"/>
        <v>43.749999999999993</v>
      </c>
      <c r="K1418" s="781"/>
      <c r="L1418" s="139"/>
    </row>
    <row r="1419" spans="1:12" s="3" customFormat="1" ht="12.75" customHeight="1">
      <c r="A1419" s="76">
        <v>43708</v>
      </c>
      <c r="B1419" s="168">
        <v>6007</v>
      </c>
      <c r="C1419" s="71">
        <v>527000</v>
      </c>
      <c r="D1419" s="72">
        <v>5.43</v>
      </c>
      <c r="E1419" s="72"/>
      <c r="F1419" s="740" t="s">
        <v>233</v>
      </c>
      <c r="G1419" s="169">
        <v>472</v>
      </c>
      <c r="H1419" s="75" t="s">
        <v>224</v>
      </c>
      <c r="I1419" s="76">
        <v>43687</v>
      </c>
      <c r="J1419" s="170">
        <f t="shared" si="36"/>
        <v>49.179999999999993</v>
      </c>
      <c r="K1419" s="781"/>
      <c r="L1419" s="139"/>
    </row>
    <row r="1420" spans="1:12" s="96" customFormat="1" ht="12.75" customHeight="1">
      <c r="A1420" s="76">
        <v>43738</v>
      </c>
      <c r="B1420" s="168">
        <v>6008</v>
      </c>
      <c r="C1420" s="71">
        <v>527000</v>
      </c>
      <c r="D1420" s="72">
        <v>4.25</v>
      </c>
      <c r="E1420" s="72"/>
      <c r="F1420" s="740" t="s">
        <v>468</v>
      </c>
      <c r="G1420" s="169">
        <v>472</v>
      </c>
      <c r="H1420" s="75" t="s">
        <v>257</v>
      </c>
      <c r="I1420" s="76">
        <v>43718</v>
      </c>
      <c r="J1420" s="170">
        <f t="shared" si="36"/>
        <v>53.429999999999993</v>
      </c>
      <c r="K1420" s="175"/>
      <c r="L1420" s="95"/>
    </row>
    <row r="1421" spans="1:12" s="96" customFormat="1" ht="12.75" customHeight="1">
      <c r="A1421" s="76">
        <v>43769</v>
      </c>
      <c r="B1421" s="168">
        <v>6009</v>
      </c>
      <c r="C1421" s="71">
        <v>527000</v>
      </c>
      <c r="D1421" s="72">
        <v>7.8</v>
      </c>
      <c r="E1421" s="72"/>
      <c r="F1421" s="740" t="s">
        <v>479</v>
      </c>
      <c r="G1421" s="169">
        <v>472</v>
      </c>
      <c r="H1421" s="75" t="s">
        <v>276</v>
      </c>
      <c r="I1421" s="76">
        <v>43748</v>
      </c>
      <c r="J1421" s="170">
        <f t="shared" si="36"/>
        <v>61.22999999999999</v>
      </c>
      <c r="K1421" s="175"/>
      <c r="L1421" s="95"/>
    </row>
    <row r="1422" spans="1:12" s="10" customFormat="1" ht="12.75" customHeight="1">
      <c r="A1422" s="76">
        <v>43799</v>
      </c>
      <c r="B1422" s="168">
        <v>6010</v>
      </c>
      <c r="C1422" s="71">
        <v>527000</v>
      </c>
      <c r="D1422" s="72">
        <v>7.8</v>
      </c>
      <c r="E1422" s="72"/>
      <c r="F1422" s="740" t="s">
        <v>490</v>
      </c>
      <c r="G1422" s="169">
        <v>472</v>
      </c>
      <c r="H1422" s="75" t="s">
        <v>301</v>
      </c>
      <c r="I1422" s="76">
        <v>43779</v>
      </c>
      <c r="J1422" s="170">
        <f t="shared" si="36"/>
        <v>69.029999999999987</v>
      </c>
      <c r="K1422" s="781"/>
      <c r="L1422" s="139"/>
    </row>
    <row r="1423" spans="1:12" s="10" customFormat="1" ht="12.75" customHeight="1">
      <c r="A1423" s="76">
        <v>43830</v>
      </c>
      <c r="B1423" s="168">
        <v>6011</v>
      </c>
      <c r="C1423" s="71">
        <v>527000</v>
      </c>
      <c r="D1423" s="72">
        <v>6.31</v>
      </c>
      <c r="E1423" s="72"/>
      <c r="F1423" s="740" t="s">
        <v>493</v>
      </c>
      <c r="G1423" s="169">
        <v>472</v>
      </c>
      <c r="H1423" s="75" t="s">
        <v>328</v>
      </c>
      <c r="I1423" s="76">
        <v>43809</v>
      </c>
      <c r="J1423" s="170">
        <f t="shared" si="36"/>
        <v>75.339999999999989</v>
      </c>
      <c r="K1423" s="781"/>
      <c r="L1423" s="139"/>
    </row>
    <row r="1424" spans="1:12" s="10" customFormat="1" ht="12.75" customHeight="1">
      <c r="A1424" s="76">
        <v>43830</v>
      </c>
      <c r="B1424" s="168">
        <v>6012</v>
      </c>
      <c r="C1424" s="71">
        <v>527000</v>
      </c>
      <c r="D1424" s="72">
        <v>4.96</v>
      </c>
      <c r="E1424" s="72"/>
      <c r="F1424" s="740" t="s">
        <v>503</v>
      </c>
      <c r="G1424" s="169">
        <v>472</v>
      </c>
      <c r="H1424" s="75" t="s">
        <v>330</v>
      </c>
      <c r="I1424" s="76">
        <v>43839</v>
      </c>
      <c r="J1424" s="170">
        <f t="shared" si="36"/>
        <v>80.299999999999983</v>
      </c>
      <c r="K1424" s="781"/>
      <c r="L1424" s="139"/>
    </row>
    <row r="1425" spans="1:12" s="21" customFormat="1" ht="12.75" customHeight="1">
      <c r="A1425" s="181"/>
      <c r="B1425" s="182" t="s">
        <v>385</v>
      </c>
      <c r="C1425" s="199">
        <v>527000</v>
      </c>
      <c r="D1425" s="177">
        <f>SUM(D1413:D1424)</f>
        <v>80.299999999999983</v>
      </c>
      <c r="E1425" s="177">
        <f>SUM(E1413:E1424)</f>
        <v>0</v>
      </c>
      <c r="F1425" s="764"/>
      <c r="G1425" s="179"/>
      <c r="H1425" s="180"/>
      <c r="I1425" s="181"/>
      <c r="J1425" s="174">
        <f>D1425-E1425</f>
        <v>80.299999999999983</v>
      </c>
      <c r="K1425" s="781">
        <v>527000</v>
      </c>
      <c r="L1425" s="139">
        <v>80.3</v>
      </c>
    </row>
    <row r="1426" spans="1:12" s="21" customFormat="1" ht="11.45" customHeight="1">
      <c r="A1426" s="181"/>
      <c r="B1426" s="182"/>
      <c r="C1426" s="199"/>
      <c r="D1426" s="177"/>
      <c r="E1426" s="177"/>
      <c r="F1426" s="764"/>
      <c r="G1426" s="179"/>
      <c r="H1426" s="180"/>
      <c r="I1426" s="181"/>
      <c r="J1426" s="174"/>
      <c r="K1426" s="781"/>
      <c r="L1426" s="139"/>
    </row>
    <row r="1427" spans="1:12" s="189" customFormat="1" ht="12.75" customHeight="1">
      <c r="A1427" s="94">
        <v>527100</v>
      </c>
      <c r="B1427" s="176" t="s">
        <v>604</v>
      </c>
      <c r="C1427" s="199"/>
      <c r="D1427" s="177"/>
      <c r="E1427" s="177"/>
      <c r="F1427" s="764"/>
      <c r="G1427" s="179"/>
      <c r="H1427" s="180"/>
      <c r="I1427" s="181"/>
      <c r="J1427" s="174"/>
      <c r="K1427" s="175"/>
      <c r="L1427" s="95"/>
    </row>
    <row r="1428" spans="1:12" s="3" customFormat="1" ht="12.75" customHeight="1">
      <c r="A1428" s="76">
        <v>43496</v>
      </c>
      <c r="B1428" s="168">
        <v>3001</v>
      </c>
      <c r="C1428" s="105">
        <v>527100</v>
      </c>
      <c r="D1428" s="79">
        <v>17.600000000000001</v>
      </c>
      <c r="E1428" s="79"/>
      <c r="F1428" s="757" t="s">
        <v>87</v>
      </c>
      <c r="G1428" s="93">
        <v>213</v>
      </c>
      <c r="H1428" s="75" t="s">
        <v>300</v>
      </c>
      <c r="I1428" s="76">
        <v>43467</v>
      </c>
      <c r="J1428" s="170">
        <v>17.600000000000001</v>
      </c>
      <c r="K1428" s="781"/>
      <c r="L1428" s="139"/>
    </row>
    <row r="1429" spans="1:12" s="3" customFormat="1" ht="12.75" customHeight="1">
      <c r="A1429" s="76">
        <v>43524</v>
      </c>
      <c r="B1429" s="168">
        <v>3002</v>
      </c>
      <c r="C1429" s="105">
        <v>527100</v>
      </c>
      <c r="D1429" s="79">
        <v>44</v>
      </c>
      <c r="E1429" s="79"/>
      <c r="F1429" s="757" t="s">
        <v>87</v>
      </c>
      <c r="G1429" s="93">
        <v>213</v>
      </c>
      <c r="H1429" s="75" t="s">
        <v>898</v>
      </c>
      <c r="I1429" s="76">
        <v>43511</v>
      </c>
      <c r="J1429" s="170">
        <f>J1428+D1429-E1429</f>
        <v>61.6</v>
      </c>
      <c r="K1429" s="781"/>
      <c r="L1429" s="139"/>
    </row>
    <row r="1430" spans="1:12" s="3" customFormat="1" ht="12.75" customHeight="1">
      <c r="A1430" s="76">
        <v>43555</v>
      </c>
      <c r="B1430" s="168">
        <v>3003</v>
      </c>
      <c r="C1430" s="105">
        <v>527100</v>
      </c>
      <c r="D1430" s="79">
        <v>74.8</v>
      </c>
      <c r="E1430" s="79"/>
      <c r="F1430" s="757" t="s">
        <v>87</v>
      </c>
      <c r="G1430" s="93">
        <v>213</v>
      </c>
      <c r="H1430" s="75" t="s">
        <v>898</v>
      </c>
      <c r="I1430" s="76">
        <v>43525</v>
      </c>
      <c r="J1430" s="170">
        <f t="shared" ref="J1430:J1437" si="37">J1429+D1430-E1430</f>
        <v>136.4</v>
      </c>
      <c r="K1430" s="781"/>
      <c r="L1430" s="139"/>
    </row>
    <row r="1431" spans="1:12" s="3" customFormat="1" ht="12.75" customHeight="1">
      <c r="A1431" s="76">
        <v>43585</v>
      </c>
      <c r="B1431" s="168">
        <v>3004</v>
      </c>
      <c r="C1431" s="105">
        <v>527100</v>
      </c>
      <c r="D1431" s="79">
        <v>88</v>
      </c>
      <c r="E1431" s="79"/>
      <c r="F1431" s="757" t="s">
        <v>87</v>
      </c>
      <c r="G1431" s="93">
        <v>213</v>
      </c>
      <c r="H1431" s="75" t="s">
        <v>898</v>
      </c>
      <c r="I1431" s="76">
        <v>43556</v>
      </c>
      <c r="J1431" s="170">
        <f t="shared" si="37"/>
        <v>224.4</v>
      </c>
      <c r="K1431" s="781"/>
      <c r="L1431" s="139"/>
    </row>
    <row r="1432" spans="1:12" s="3" customFormat="1" ht="12.75" customHeight="1">
      <c r="A1432" s="76">
        <v>43616</v>
      </c>
      <c r="B1432" s="168">
        <v>3005</v>
      </c>
      <c r="C1432" s="105">
        <v>527100</v>
      </c>
      <c r="D1432" s="79">
        <v>13.2</v>
      </c>
      <c r="E1432" s="79"/>
      <c r="F1432" s="757" t="s">
        <v>87</v>
      </c>
      <c r="G1432" s="93">
        <v>213</v>
      </c>
      <c r="H1432" s="75" t="s">
        <v>898</v>
      </c>
      <c r="I1432" s="76">
        <v>43586</v>
      </c>
      <c r="J1432" s="170">
        <f t="shared" si="37"/>
        <v>237.6</v>
      </c>
      <c r="K1432" s="781"/>
      <c r="L1432" s="139"/>
    </row>
    <row r="1433" spans="1:12" s="3" customFormat="1" ht="12.75" customHeight="1">
      <c r="A1433" s="76">
        <v>43677</v>
      </c>
      <c r="B1433" s="168">
        <v>3007</v>
      </c>
      <c r="C1433" s="105">
        <v>527100</v>
      </c>
      <c r="D1433" s="79">
        <v>66</v>
      </c>
      <c r="E1433" s="79"/>
      <c r="F1433" s="757" t="s">
        <v>87</v>
      </c>
      <c r="G1433" s="93">
        <v>213</v>
      </c>
      <c r="H1433" s="75" t="s">
        <v>972</v>
      </c>
      <c r="I1433" s="76">
        <v>43647</v>
      </c>
      <c r="J1433" s="170">
        <f t="shared" si="37"/>
        <v>303.60000000000002</v>
      </c>
      <c r="K1433" s="781"/>
      <c r="L1433" s="139"/>
    </row>
    <row r="1434" spans="1:12" s="3" customFormat="1" ht="12.75" customHeight="1">
      <c r="A1434" s="76">
        <v>43708</v>
      </c>
      <c r="B1434" s="168">
        <v>3008</v>
      </c>
      <c r="C1434" s="105">
        <v>527100</v>
      </c>
      <c r="D1434" s="79">
        <v>48.4</v>
      </c>
      <c r="E1434" s="79"/>
      <c r="F1434" s="757" t="s">
        <v>87</v>
      </c>
      <c r="G1434" s="93">
        <v>213</v>
      </c>
      <c r="H1434" s="75" t="s">
        <v>972</v>
      </c>
      <c r="I1434" s="76">
        <v>43678</v>
      </c>
      <c r="J1434" s="170">
        <f t="shared" si="37"/>
        <v>352</v>
      </c>
      <c r="K1434" s="781"/>
      <c r="L1434" s="139"/>
    </row>
    <row r="1435" spans="1:12" s="3" customFormat="1" ht="12.75" customHeight="1">
      <c r="A1435" s="76">
        <v>43738</v>
      </c>
      <c r="B1435" s="168">
        <v>3009</v>
      </c>
      <c r="C1435" s="105">
        <v>527100</v>
      </c>
      <c r="D1435" s="79">
        <v>92.4</v>
      </c>
      <c r="E1435" s="79"/>
      <c r="F1435" s="757" t="s">
        <v>87</v>
      </c>
      <c r="G1435" s="93">
        <v>213</v>
      </c>
      <c r="H1435" s="75" t="s">
        <v>972</v>
      </c>
      <c r="I1435" s="76">
        <v>43709</v>
      </c>
      <c r="J1435" s="170">
        <f t="shared" si="37"/>
        <v>444.4</v>
      </c>
      <c r="K1435" s="781"/>
      <c r="L1435" s="139"/>
    </row>
    <row r="1436" spans="1:12" s="3" customFormat="1" ht="12.75" customHeight="1">
      <c r="A1436" s="76">
        <v>43769</v>
      </c>
      <c r="B1436" s="168">
        <v>3010</v>
      </c>
      <c r="C1436" s="105">
        <v>527100</v>
      </c>
      <c r="D1436" s="79">
        <v>13.2</v>
      </c>
      <c r="E1436" s="79"/>
      <c r="F1436" s="757" t="s">
        <v>87</v>
      </c>
      <c r="G1436" s="93">
        <v>213</v>
      </c>
      <c r="H1436" s="75" t="s">
        <v>972</v>
      </c>
      <c r="I1436" s="76">
        <v>43739</v>
      </c>
      <c r="J1436" s="170">
        <f t="shared" si="37"/>
        <v>457.59999999999997</v>
      </c>
      <c r="K1436" s="781"/>
      <c r="L1436" s="139"/>
    </row>
    <row r="1437" spans="1:12" s="3" customFormat="1" ht="12.75" customHeight="1">
      <c r="A1437" s="76">
        <v>43830</v>
      </c>
      <c r="B1437" s="168">
        <v>3012</v>
      </c>
      <c r="C1437" s="105">
        <v>527100</v>
      </c>
      <c r="D1437" s="79">
        <v>48.4</v>
      </c>
      <c r="E1437" s="79"/>
      <c r="F1437" s="757" t="s">
        <v>87</v>
      </c>
      <c r="G1437" s="93">
        <v>213</v>
      </c>
      <c r="H1437" s="75" t="s">
        <v>1067</v>
      </c>
      <c r="I1437" s="76">
        <v>43808</v>
      </c>
      <c r="J1437" s="170">
        <f t="shared" si="37"/>
        <v>505.99999999999994</v>
      </c>
      <c r="K1437" s="781"/>
      <c r="L1437" s="139"/>
    </row>
    <row r="1438" spans="1:12" s="21" customFormat="1" ht="12.75" customHeight="1">
      <c r="A1438" s="181"/>
      <c r="B1438" s="182" t="s">
        <v>385</v>
      </c>
      <c r="C1438" s="199">
        <v>527100</v>
      </c>
      <c r="D1438" s="177">
        <f>SUM(D1428:D1437)</f>
        <v>505.99999999999994</v>
      </c>
      <c r="E1438" s="177">
        <f>SUM(E1428:E1437)</f>
        <v>0</v>
      </c>
      <c r="F1438" s="764"/>
      <c r="G1438" s="179"/>
      <c r="H1438" s="180"/>
      <c r="I1438" s="181"/>
      <c r="J1438" s="174">
        <f>D1438-E1438</f>
        <v>505.99999999999994</v>
      </c>
      <c r="K1438" s="781">
        <v>527100</v>
      </c>
      <c r="L1438" s="139">
        <v>506</v>
      </c>
    </row>
    <row r="1439" spans="1:12" s="21" customFormat="1" ht="12.75" customHeight="1">
      <c r="A1439" s="181"/>
      <c r="B1439" s="182"/>
      <c r="C1439" s="199"/>
      <c r="D1439" s="177"/>
      <c r="E1439" s="177"/>
      <c r="F1439" s="764"/>
      <c r="G1439" s="179"/>
      <c r="H1439" s="180"/>
      <c r="I1439" s="181"/>
      <c r="J1439" s="174"/>
      <c r="K1439" s="781"/>
      <c r="L1439" s="139"/>
    </row>
    <row r="1440" spans="1:12" s="189" customFormat="1" ht="12.2" customHeight="1">
      <c r="A1440" s="94">
        <v>531000</v>
      </c>
      <c r="B1440" s="176" t="s">
        <v>605</v>
      </c>
      <c r="C1440" s="199"/>
      <c r="D1440" s="177"/>
      <c r="E1440" s="177"/>
      <c r="F1440" s="764"/>
      <c r="G1440" s="179"/>
      <c r="H1440" s="180"/>
      <c r="I1440" s="181"/>
      <c r="J1440" s="174"/>
      <c r="K1440" s="175"/>
      <c r="L1440" s="95"/>
    </row>
    <row r="1441" spans="1:12" s="3" customFormat="1" ht="12.2" customHeight="1">
      <c r="A1441" s="76">
        <v>43830</v>
      </c>
      <c r="B1441" s="168">
        <v>3012</v>
      </c>
      <c r="C1441" s="71">
        <v>531000</v>
      </c>
      <c r="D1441" s="72">
        <v>92</v>
      </c>
      <c r="E1441" s="72"/>
      <c r="F1441" s="742" t="s">
        <v>1273</v>
      </c>
      <c r="G1441" s="169">
        <v>345</v>
      </c>
      <c r="H1441" s="75" t="s">
        <v>340</v>
      </c>
      <c r="I1441" s="76">
        <v>43830</v>
      </c>
      <c r="J1441" s="170">
        <v>92</v>
      </c>
      <c r="K1441" s="781"/>
      <c r="L1441" s="139"/>
    </row>
    <row r="1442" spans="1:12" s="3" customFormat="1" ht="12.2" customHeight="1">
      <c r="A1442" s="76">
        <v>43830</v>
      </c>
      <c r="B1442" s="168">
        <v>3012</v>
      </c>
      <c r="C1442" s="71">
        <v>531000</v>
      </c>
      <c r="D1442" s="72">
        <v>64</v>
      </c>
      <c r="E1442" s="72"/>
      <c r="F1442" s="742" t="s">
        <v>1273</v>
      </c>
      <c r="G1442" s="169">
        <v>345</v>
      </c>
      <c r="H1442" s="75" t="s">
        <v>340</v>
      </c>
      <c r="I1442" s="76">
        <v>43830</v>
      </c>
      <c r="J1442" s="170">
        <f>J1441+D1442-E1442</f>
        <v>156</v>
      </c>
      <c r="K1442" s="781"/>
      <c r="L1442" s="139"/>
    </row>
    <row r="1443" spans="1:12" s="21" customFormat="1" ht="12.2" customHeight="1">
      <c r="A1443" s="181"/>
      <c r="B1443" s="182" t="s">
        <v>385</v>
      </c>
      <c r="C1443" s="199">
        <v>531000</v>
      </c>
      <c r="D1443" s="177">
        <f>SUM(D1441:D1442)</f>
        <v>156</v>
      </c>
      <c r="E1443" s="177">
        <f>SUM(E1441:E1441)</f>
        <v>0</v>
      </c>
      <c r="F1443" s="764"/>
      <c r="G1443" s="179"/>
      <c r="H1443" s="180"/>
      <c r="I1443" s="181"/>
      <c r="J1443" s="174">
        <f>D1443-E1443</f>
        <v>156</v>
      </c>
      <c r="K1443" s="781">
        <v>531000</v>
      </c>
      <c r="L1443" s="139">
        <v>156</v>
      </c>
    </row>
    <row r="1444" spans="1:12" s="21" customFormat="1" ht="12.2" customHeight="1">
      <c r="A1444" s="181"/>
      <c r="B1444" s="182"/>
      <c r="C1444" s="199"/>
      <c r="D1444" s="177"/>
      <c r="E1444" s="177"/>
      <c r="F1444" s="764"/>
      <c r="G1444" s="179"/>
      <c r="H1444" s="180"/>
      <c r="I1444" s="181"/>
      <c r="J1444" s="174"/>
      <c r="K1444" s="781"/>
      <c r="L1444" s="139"/>
    </row>
    <row r="1445" spans="1:12" s="21" customFormat="1" ht="12.2" customHeight="1">
      <c r="A1445" s="181"/>
      <c r="B1445" s="182"/>
      <c r="C1445" s="199"/>
      <c r="D1445" s="177"/>
      <c r="E1445" s="177"/>
      <c r="F1445" s="764"/>
      <c r="G1445" s="179"/>
      <c r="H1445" s="180"/>
      <c r="I1445" s="181"/>
      <c r="J1445" s="174"/>
      <c r="K1445" s="781"/>
      <c r="L1445" s="139"/>
    </row>
    <row r="1446" spans="1:12" s="21" customFormat="1" ht="12.2" customHeight="1">
      <c r="A1446" s="181"/>
      <c r="B1446" s="182"/>
      <c r="C1446" s="199"/>
      <c r="D1446" s="177"/>
      <c r="E1446" s="177"/>
      <c r="F1446" s="764"/>
      <c r="G1446" s="179"/>
      <c r="H1446" s="180"/>
      <c r="I1446" s="181"/>
      <c r="J1446" s="174"/>
      <c r="K1446" s="781"/>
      <c r="L1446" s="139"/>
    </row>
    <row r="1447" spans="1:12" s="21" customFormat="1" ht="12.2" customHeight="1">
      <c r="A1447" s="181"/>
      <c r="B1447" s="182"/>
      <c r="C1447" s="199"/>
      <c r="D1447" s="177"/>
      <c r="E1447" s="177"/>
      <c r="F1447" s="764"/>
      <c r="G1447" s="179"/>
      <c r="H1447" s="180"/>
      <c r="I1447" s="181"/>
      <c r="J1447" s="174"/>
      <c r="K1447" s="781"/>
      <c r="L1447" s="139"/>
    </row>
    <row r="1448" spans="1:12" s="21" customFormat="1" ht="12.2" customHeight="1">
      <c r="A1448" s="94">
        <v>538000</v>
      </c>
      <c r="B1448" s="176" t="s">
        <v>380</v>
      </c>
      <c r="C1448" s="199"/>
      <c r="D1448" s="177"/>
      <c r="E1448" s="177"/>
      <c r="F1448" s="764"/>
      <c r="G1448" s="179"/>
      <c r="H1448" s="180"/>
      <c r="I1448" s="181"/>
      <c r="J1448" s="174"/>
      <c r="K1448" s="781"/>
      <c r="L1448" s="139"/>
    </row>
    <row r="1449" spans="1:12" s="3" customFormat="1" ht="12.2" customHeight="1">
      <c r="A1449" s="76">
        <v>43646</v>
      </c>
      <c r="B1449" s="91">
        <v>211006</v>
      </c>
      <c r="C1449" s="71">
        <v>538000</v>
      </c>
      <c r="D1449" s="79">
        <v>7.36</v>
      </c>
      <c r="E1449" s="72"/>
      <c r="F1449" s="602" t="s">
        <v>1211</v>
      </c>
      <c r="G1449" s="169">
        <v>211</v>
      </c>
      <c r="H1449" s="75" t="s">
        <v>201</v>
      </c>
      <c r="I1449" s="76">
        <v>43638</v>
      </c>
      <c r="J1449" s="170">
        <v>7.36</v>
      </c>
      <c r="K1449" s="781"/>
      <c r="L1449" s="139"/>
    </row>
    <row r="1450" spans="1:12" s="3" customFormat="1" ht="12.2" customHeight="1">
      <c r="A1450" s="76">
        <v>43646</v>
      </c>
      <c r="B1450" s="168">
        <v>3006</v>
      </c>
      <c r="C1450" s="71">
        <v>538000</v>
      </c>
      <c r="D1450" s="72">
        <v>16.350000000000001</v>
      </c>
      <c r="E1450" s="72"/>
      <c r="F1450" s="739" t="s">
        <v>680</v>
      </c>
      <c r="G1450" s="169">
        <v>379</v>
      </c>
      <c r="H1450" s="75" t="s">
        <v>183</v>
      </c>
      <c r="I1450" s="76">
        <v>43630</v>
      </c>
      <c r="J1450" s="170">
        <f>J1449+D1450-E1450</f>
        <v>23.71</v>
      </c>
      <c r="K1450" s="781"/>
      <c r="L1450" s="139"/>
    </row>
    <row r="1451" spans="1:12" s="3" customFormat="1" ht="12.2" customHeight="1">
      <c r="A1451" s="76">
        <v>43799</v>
      </c>
      <c r="B1451" s="168">
        <v>3011</v>
      </c>
      <c r="C1451" s="71">
        <v>538000</v>
      </c>
      <c r="D1451" s="72">
        <v>2.38</v>
      </c>
      <c r="E1451" s="72"/>
      <c r="F1451" s="739" t="s">
        <v>672</v>
      </c>
      <c r="G1451" s="169">
        <v>379</v>
      </c>
      <c r="H1451" s="75" t="s">
        <v>303</v>
      </c>
      <c r="I1451" s="76">
        <v>43799</v>
      </c>
      <c r="J1451" s="170">
        <f>J1450+D1451-E1451</f>
        <v>26.09</v>
      </c>
      <c r="K1451" s="781"/>
      <c r="L1451" s="139"/>
    </row>
    <row r="1452" spans="1:12" s="3" customFormat="1" ht="12.2" customHeight="1">
      <c r="A1452" s="76">
        <v>43830</v>
      </c>
      <c r="B1452" s="168">
        <v>3012</v>
      </c>
      <c r="C1452" s="71">
        <v>538000</v>
      </c>
      <c r="D1452" s="72">
        <v>1.61</v>
      </c>
      <c r="E1452" s="72"/>
      <c r="F1452" s="739" t="s">
        <v>687</v>
      </c>
      <c r="G1452" s="169">
        <v>379</v>
      </c>
      <c r="H1452" s="75" t="s">
        <v>340</v>
      </c>
      <c r="I1452" s="76">
        <v>43813</v>
      </c>
      <c r="J1452" s="170">
        <f>J1451+D1452-E1452</f>
        <v>27.7</v>
      </c>
      <c r="K1452" s="781"/>
      <c r="L1452" s="139"/>
    </row>
    <row r="1453" spans="1:12" s="21" customFormat="1" ht="12.2" customHeight="1">
      <c r="A1453" s="181"/>
      <c r="B1453" s="182" t="s">
        <v>385</v>
      </c>
      <c r="C1453" s="199">
        <v>538000</v>
      </c>
      <c r="D1453" s="177">
        <f>SUM(D1449:D1452)</f>
        <v>27.7</v>
      </c>
      <c r="E1453" s="177">
        <f>SUM(E1449:E1449)</f>
        <v>0</v>
      </c>
      <c r="F1453" s="764"/>
      <c r="G1453" s="179"/>
      <c r="H1453" s="180"/>
      <c r="I1453" s="181"/>
      <c r="J1453" s="174">
        <f>D1453-E1453</f>
        <v>27.7</v>
      </c>
      <c r="K1453" s="781">
        <v>538000</v>
      </c>
      <c r="L1453" s="139">
        <v>27.7</v>
      </c>
    </row>
    <row r="1454" spans="1:12" s="21" customFormat="1" ht="12.2" customHeight="1">
      <c r="A1454" s="181"/>
      <c r="B1454" s="182"/>
      <c r="C1454" s="199"/>
      <c r="D1454" s="286"/>
      <c r="E1454" s="174"/>
      <c r="F1454" s="767"/>
      <c r="G1454" s="179"/>
      <c r="H1454" s="180"/>
      <c r="I1454" s="13"/>
      <c r="J1454" s="174"/>
      <c r="K1454" s="781"/>
      <c r="L1454" s="139"/>
    </row>
    <row r="1455" spans="1:12" s="21" customFormat="1" ht="12.2" customHeight="1">
      <c r="A1455" s="94">
        <v>538100</v>
      </c>
      <c r="B1455" s="176" t="s">
        <v>606</v>
      </c>
      <c r="C1455" s="199"/>
      <c r="D1455" s="177"/>
      <c r="E1455" s="177"/>
      <c r="F1455" s="764"/>
      <c r="G1455" s="179"/>
      <c r="H1455" s="180"/>
      <c r="I1455" s="181"/>
      <c r="J1455" s="174"/>
      <c r="K1455" s="781"/>
      <c r="L1455" s="139"/>
    </row>
    <row r="1456" spans="1:12" s="3" customFormat="1" ht="12.2" customHeight="1">
      <c r="A1456" s="76">
        <v>43496</v>
      </c>
      <c r="B1456" s="91">
        <v>211001</v>
      </c>
      <c r="C1456" s="71">
        <v>538100</v>
      </c>
      <c r="D1456" s="79">
        <v>40</v>
      </c>
      <c r="E1456" s="308"/>
      <c r="F1456" s="602" t="s">
        <v>632</v>
      </c>
      <c r="G1456" s="169">
        <v>211</v>
      </c>
      <c r="H1456" s="315" t="s">
        <v>34</v>
      </c>
      <c r="I1456" s="67">
        <v>43467</v>
      </c>
      <c r="J1456" s="170">
        <v>40</v>
      </c>
      <c r="K1456" s="781"/>
      <c r="L1456" s="139"/>
    </row>
    <row r="1457" spans="1:12" s="3" customFormat="1" ht="12.2" customHeight="1">
      <c r="A1457" s="76">
        <v>43496</v>
      </c>
      <c r="B1457" s="91">
        <v>211001</v>
      </c>
      <c r="C1457" s="71">
        <v>538100</v>
      </c>
      <c r="D1457" s="308">
        <v>51</v>
      </c>
      <c r="E1457" s="72"/>
      <c r="F1457" s="602" t="s">
        <v>632</v>
      </c>
      <c r="G1457" s="169">
        <v>211</v>
      </c>
      <c r="H1457" s="75" t="s">
        <v>36</v>
      </c>
      <c r="I1457" s="67">
        <v>43467</v>
      </c>
      <c r="J1457" s="170">
        <f>J1456+D1457-E1457</f>
        <v>91</v>
      </c>
      <c r="K1457" s="781"/>
      <c r="L1457" s="139"/>
    </row>
    <row r="1458" spans="1:12" s="3" customFormat="1" ht="12.2" customHeight="1">
      <c r="A1458" s="76">
        <v>43496</v>
      </c>
      <c r="B1458" s="91">
        <v>211001</v>
      </c>
      <c r="C1458" s="71">
        <v>538100</v>
      </c>
      <c r="D1458" s="79">
        <v>66</v>
      </c>
      <c r="E1458" s="63"/>
      <c r="F1458" s="602" t="s">
        <v>632</v>
      </c>
      <c r="G1458" s="169">
        <v>211</v>
      </c>
      <c r="H1458" s="75" t="s">
        <v>40</v>
      </c>
      <c r="I1458" s="67">
        <v>43474</v>
      </c>
      <c r="J1458" s="170">
        <f t="shared" ref="J1458:J1521" si="38">J1457+D1458-E1458</f>
        <v>157</v>
      </c>
      <c r="K1458" s="781"/>
      <c r="L1458" s="139"/>
    </row>
    <row r="1459" spans="1:12" s="3" customFormat="1" ht="12.2" customHeight="1">
      <c r="A1459" s="76">
        <v>43496</v>
      </c>
      <c r="B1459" s="91">
        <v>211001</v>
      </c>
      <c r="C1459" s="71">
        <v>538100</v>
      </c>
      <c r="D1459" s="79">
        <v>66</v>
      </c>
      <c r="E1459" s="63"/>
      <c r="F1459" s="602" t="s">
        <v>632</v>
      </c>
      <c r="G1459" s="169">
        <v>211</v>
      </c>
      <c r="H1459" s="75" t="s">
        <v>42</v>
      </c>
      <c r="I1459" s="67">
        <v>43474</v>
      </c>
      <c r="J1459" s="170">
        <f t="shared" si="38"/>
        <v>223</v>
      </c>
      <c r="K1459" s="781"/>
      <c r="L1459" s="139"/>
    </row>
    <row r="1460" spans="1:12" s="3" customFormat="1" ht="12.2" customHeight="1">
      <c r="A1460" s="76">
        <v>43496</v>
      </c>
      <c r="B1460" s="91">
        <v>211001</v>
      </c>
      <c r="C1460" s="71">
        <v>538100</v>
      </c>
      <c r="D1460" s="79">
        <v>51</v>
      </c>
      <c r="E1460" s="72"/>
      <c r="F1460" s="602" t="s">
        <v>632</v>
      </c>
      <c r="G1460" s="169">
        <v>211</v>
      </c>
      <c r="H1460" s="75" t="s">
        <v>260</v>
      </c>
      <c r="I1460" s="67">
        <v>43474</v>
      </c>
      <c r="J1460" s="170">
        <f t="shared" si="38"/>
        <v>274</v>
      </c>
      <c r="K1460" s="781"/>
      <c r="L1460" s="139"/>
    </row>
    <row r="1461" spans="1:12" s="3" customFormat="1" ht="12.2" customHeight="1">
      <c r="A1461" s="76">
        <v>43496</v>
      </c>
      <c r="B1461" s="91">
        <v>211001</v>
      </c>
      <c r="C1461" s="71">
        <v>538100</v>
      </c>
      <c r="D1461" s="79">
        <v>66</v>
      </c>
      <c r="E1461" s="308"/>
      <c r="F1461" s="602" t="s">
        <v>632</v>
      </c>
      <c r="G1461" s="169">
        <v>211</v>
      </c>
      <c r="H1461" s="315" t="s">
        <v>48</v>
      </c>
      <c r="I1461" s="67">
        <v>43480</v>
      </c>
      <c r="J1461" s="170">
        <f t="shared" si="38"/>
        <v>340</v>
      </c>
      <c r="K1461" s="781"/>
      <c r="L1461" s="139"/>
    </row>
    <row r="1462" spans="1:12" s="3" customFormat="1" ht="12.2" customHeight="1">
      <c r="A1462" s="76">
        <v>43496</v>
      </c>
      <c r="B1462" s="91">
        <v>211001</v>
      </c>
      <c r="C1462" s="71">
        <v>538100</v>
      </c>
      <c r="D1462" s="79">
        <v>66</v>
      </c>
      <c r="E1462" s="308"/>
      <c r="F1462" s="602" t="s">
        <v>632</v>
      </c>
      <c r="G1462" s="169">
        <v>211</v>
      </c>
      <c r="H1462" s="315" t="s">
        <v>49</v>
      </c>
      <c r="I1462" s="67">
        <v>43480</v>
      </c>
      <c r="J1462" s="170">
        <f t="shared" si="38"/>
        <v>406</v>
      </c>
      <c r="K1462" s="781"/>
      <c r="L1462" s="139"/>
    </row>
    <row r="1463" spans="1:12" s="3" customFormat="1" ht="12.2" customHeight="1">
      <c r="A1463" s="76">
        <v>43496</v>
      </c>
      <c r="B1463" s="91">
        <v>211001</v>
      </c>
      <c r="C1463" s="71">
        <v>538100</v>
      </c>
      <c r="D1463" s="79">
        <v>32</v>
      </c>
      <c r="E1463" s="308"/>
      <c r="F1463" s="602" t="s">
        <v>632</v>
      </c>
      <c r="G1463" s="169">
        <v>211</v>
      </c>
      <c r="H1463" s="315" t="s">
        <v>1177</v>
      </c>
      <c r="I1463" s="67">
        <v>43480</v>
      </c>
      <c r="J1463" s="170">
        <f t="shared" si="38"/>
        <v>438</v>
      </c>
      <c r="K1463" s="781"/>
      <c r="L1463" s="139"/>
    </row>
    <row r="1464" spans="1:12" s="3" customFormat="1" ht="12.2" customHeight="1">
      <c r="A1464" s="76">
        <v>43496</v>
      </c>
      <c r="B1464" s="91">
        <v>211001</v>
      </c>
      <c r="C1464" s="71">
        <v>538100</v>
      </c>
      <c r="D1464" s="79">
        <v>51</v>
      </c>
      <c r="E1464" s="308"/>
      <c r="F1464" s="602" t="s">
        <v>632</v>
      </c>
      <c r="G1464" s="169">
        <v>211</v>
      </c>
      <c r="H1464" s="315" t="s">
        <v>53</v>
      </c>
      <c r="I1464" s="67">
        <v>43481</v>
      </c>
      <c r="J1464" s="170">
        <f t="shared" si="38"/>
        <v>489</v>
      </c>
      <c r="K1464" s="781"/>
      <c r="L1464" s="139"/>
    </row>
    <row r="1465" spans="1:12" s="3" customFormat="1" ht="12.2" customHeight="1">
      <c r="A1465" s="76">
        <v>43496</v>
      </c>
      <c r="B1465" s="91">
        <v>211001</v>
      </c>
      <c r="C1465" s="71">
        <v>538100</v>
      </c>
      <c r="D1465" s="79">
        <v>66</v>
      </c>
      <c r="E1465" s="308"/>
      <c r="F1465" s="602" t="s">
        <v>632</v>
      </c>
      <c r="G1465" s="169">
        <v>211</v>
      </c>
      <c r="H1465" s="315" t="s">
        <v>54</v>
      </c>
      <c r="I1465" s="67">
        <v>43481</v>
      </c>
      <c r="J1465" s="170">
        <f t="shared" si="38"/>
        <v>555</v>
      </c>
      <c r="K1465" s="781"/>
      <c r="L1465" s="139"/>
    </row>
    <row r="1466" spans="1:12" s="3" customFormat="1" ht="12.2" customHeight="1">
      <c r="A1466" s="76">
        <v>43496</v>
      </c>
      <c r="B1466" s="91">
        <v>211001</v>
      </c>
      <c r="C1466" s="71">
        <v>538100</v>
      </c>
      <c r="D1466" s="79">
        <v>51</v>
      </c>
      <c r="E1466" s="63"/>
      <c r="F1466" s="602" t="s">
        <v>632</v>
      </c>
      <c r="G1466" s="169">
        <v>211</v>
      </c>
      <c r="H1466" s="75" t="s">
        <v>57</v>
      </c>
      <c r="I1466" s="67">
        <v>43483</v>
      </c>
      <c r="J1466" s="170">
        <f t="shared" si="38"/>
        <v>606</v>
      </c>
      <c r="K1466" s="781"/>
      <c r="L1466" s="139"/>
    </row>
    <row r="1467" spans="1:12" s="3" customFormat="1" ht="12.2" customHeight="1">
      <c r="A1467" s="76">
        <v>43496</v>
      </c>
      <c r="B1467" s="91">
        <v>211001</v>
      </c>
      <c r="C1467" s="71">
        <v>538100</v>
      </c>
      <c r="D1467" s="79">
        <v>8</v>
      </c>
      <c r="E1467" s="63"/>
      <c r="F1467" s="602" t="s">
        <v>632</v>
      </c>
      <c r="G1467" s="169">
        <v>211</v>
      </c>
      <c r="H1467" s="75" t="s">
        <v>1181</v>
      </c>
      <c r="I1467" s="67">
        <v>43490</v>
      </c>
      <c r="J1467" s="170">
        <f t="shared" si="38"/>
        <v>614</v>
      </c>
      <c r="K1467" s="781"/>
      <c r="L1467" s="139"/>
    </row>
    <row r="1468" spans="1:12" s="3" customFormat="1" ht="12.2" customHeight="1">
      <c r="A1468" s="76">
        <v>43496</v>
      </c>
      <c r="B1468" s="91">
        <v>211001</v>
      </c>
      <c r="C1468" s="71">
        <v>538100</v>
      </c>
      <c r="D1468" s="79">
        <v>51</v>
      </c>
      <c r="E1468" s="63"/>
      <c r="F1468" s="602" t="s">
        <v>632</v>
      </c>
      <c r="G1468" s="169">
        <v>211</v>
      </c>
      <c r="H1468" s="75" t="s">
        <v>81</v>
      </c>
      <c r="I1468" s="67">
        <v>43494</v>
      </c>
      <c r="J1468" s="170">
        <f t="shared" si="38"/>
        <v>665</v>
      </c>
      <c r="K1468" s="781"/>
      <c r="L1468" s="139"/>
    </row>
    <row r="1469" spans="1:12" s="3" customFormat="1" ht="12.2" customHeight="1">
      <c r="A1469" s="76">
        <v>43496</v>
      </c>
      <c r="B1469" s="91">
        <v>211001</v>
      </c>
      <c r="C1469" s="71">
        <v>538100</v>
      </c>
      <c r="D1469" s="79">
        <v>51</v>
      </c>
      <c r="E1469" s="308"/>
      <c r="F1469" s="602" t="s">
        <v>632</v>
      </c>
      <c r="G1469" s="169">
        <v>211</v>
      </c>
      <c r="H1469" s="75" t="s">
        <v>1182</v>
      </c>
      <c r="I1469" s="67">
        <v>43494</v>
      </c>
      <c r="J1469" s="170">
        <f t="shared" si="38"/>
        <v>716</v>
      </c>
      <c r="K1469" s="781"/>
      <c r="L1469" s="139"/>
    </row>
    <row r="1470" spans="1:12" s="3" customFormat="1" ht="12.2" customHeight="1">
      <c r="A1470" s="76">
        <v>43496</v>
      </c>
      <c r="B1470" s="91">
        <v>211001</v>
      </c>
      <c r="C1470" s="71">
        <v>538100</v>
      </c>
      <c r="D1470" s="79">
        <v>51</v>
      </c>
      <c r="E1470" s="63"/>
      <c r="F1470" s="602" t="s">
        <v>632</v>
      </c>
      <c r="G1470" s="169">
        <v>211</v>
      </c>
      <c r="H1470" s="75" t="s">
        <v>83</v>
      </c>
      <c r="I1470" s="67">
        <v>43496</v>
      </c>
      <c r="J1470" s="170">
        <f t="shared" si="38"/>
        <v>767</v>
      </c>
      <c r="K1470" s="781"/>
      <c r="L1470" s="139"/>
    </row>
    <row r="1471" spans="1:12" s="3" customFormat="1" ht="12.2" customHeight="1">
      <c r="A1471" s="76">
        <v>43496</v>
      </c>
      <c r="B1471" s="91">
        <v>211001</v>
      </c>
      <c r="C1471" s="71">
        <v>538100</v>
      </c>
      <c r="D1471" s="79">
        <v>51</v>
      </c>
      <c r="E1471" s="63"/>
      <c r="F1471" s="602" t="s">
        <v>632</v>
      </c>
      <c r="G1471" s="169">
        <v>211</v>
      </c>
      <c r="H1471" s="75" t="s">
        <v>84</v>
      </c>
      <c r="I1471" s="67">
        <v>43496</v>
      </c>
      <c r="J1471" s="170">
        <f t="shared" si="38"/>
        <v>818</v>
      </c>
      <c r="K1471" s="781"/>
      <c r="L1471" s="139"/>
    </row>
    <row r="1472" spans="1:12" s="3" customFormat="1" ht="12.2" customHeight="1">
      <c r="A1472" s="76">
        <v>43524</v>
      </c>
      <c r="B1472" s="91">
        <v>211002</v>
      </c>
      <c r="C1472" s="71">
        <v>538100</v>
      </c>
      <c r="D1472" s="72">
        <v>51</v>
      </c>
      <c r="E1472" s="72"/>
      <c r="F1472" s="602" t="s">
        <v>632</v>
      </c>
      <c r="G1472" s="169">
        <v>211</v>
      </c>
      <c r="H1472" s="75" t="s">
        <v>105</v>
      </c>
      <c r="I1472" s="76">
        <v>43503</v>
      </c>
      <c r="J1472" s="170">
        <f t="shared" si="38"/>
        <v>869</v>
      </c>
      <c r="K1472" s="781"/>
      <c r="L1472" s="139"/>
    </row>
    <row r="1473" spans="1:12" s="3" customFormat="1" ht="12.2" customHeight="1">
      <c r="A1473" s="76">
        <v>43555</v>
      </c>
      <c r="B1473" s="91">
        <v>211003</v>
      </c>
      <c r="C1473" s="71">
        <v>538100</v>
      </c>
      <c r="D1473" s="79">
        <v>66</v>
      </c>
      <c r="E1473" s="72"/>
      <c r="F1473" s="602" t="s">
        <v>632</v>
      </c>
      <c r="G1473" s="169">
        <v>211</v>
      </c>
      <c r="H1473" s="75" t="s">
        <v>114</v>
      </c>
      <c r="I1473" s="67">
        <v>43538</v>
      </c>
      <c r="J1473" s="170">
        <f t="shared" si="38"/>
        <v>935</v>
      </c>
      <c r="K1473" s="781"/>
      <c r="L1473" s="139"/>
    </row>
    <row r="1474" spans="1:12" s="3" customFormat="1" ht="12.2" customHeight="1">
      <c r="A1474" s="76">
        <v>43555</v>
      </c>
      <c r="B1474" s="91">
        <v>211003</v>
      </c>
      <c r="C1474" s="71">
        <v>538100</v>
      </c>
      <c r="D1474" s="79">
        <v>251</v>
      </c>
      <c r="E1474" s="308"/>
      <c r="F1474" s="602" t="s">
        <v>632</v>
      </c>
      <c r="G1474" s="169">
        <v>211</v>
      </c>
      <c r="H1474" s="75" t="s">
        <v>118</v>
      </c>
      <c r="I1474" s="76">
        <v>43542</v>
      </c>
      <c r="J1474" s="170">
        <f t="shared" si="38"/>
        <v>1186</v>
      </c>
      <c r="K1474" s="781"/>
      <c r="L1474" s="139"/>
    </row>
    <row r="1475" spans="1:12" s="3" customFormat="1" ht="12.2" customHeight="1">
      <c r="A1475" s="76">
        <v>43555</v>
      </c>
      <c r="B1475" s="91">
        <v>211003</v>
      </c>
      <c r="C1475" s="71">
        <v>538100</v>
      </c>
      <c r="D1475" s="79">
        <v>33</v>
      </c>
      <c r="E1475" s="308"/>
      <c r="F1475" s="602" t="s">
        <v>632</v>
      </c>
      <c r="G1475" s="169">
        <v>211</v>
      </c>
      <c r="H1475" s="75" t="s">
        <v>119</v>
      </c>
      <c r="I1475" s="67">
        <v>43543</v>
      </c>
      <c r="J1475" s="170">
        <f t="shared" si="38"/>
        <v>1219</v>
      </c>
      <c r="K1475" s="781"/>
      <c r="L1475" s="139"/>
    </row>
    <row r="1476" spans="1:12" s="3" customFormat="1" ht="12.2" customHeight="1">
      <c r="A1476" s="76">
        <v>43555</v>
      </c>
      <c r="B1476" s="91">
        <v>211003</v>
      </c>
      <c r="C1476" s="71">
        <v>538100</v>
      </c>
      <c r="D1476" s="79">
        <v>33</v>
      </c>
      <c r="E1476" s="308"/>
      <c r="F1476" s="602" t="s">
        <v>632</v>
      </c>
      <c r="G1476" s="169">
        <v>211</v>
      </c>
      <c r="H1476" s="75" t="s">
        <v>120</v>
      </c>
      <c r="I1476" s="67">
        <v>43543</v>
      </c>
      <c r="J1476" s="170">
        <f t="shared" si="38"/>
        <v>1252</v>
      </c>
      <c r="K1476" s="781"/>
      <c r="L1476" s="139"/>
    </row>
    <row r="1477" spans="1:12" s="3" customFormat="1" ht="12.2" customHeight="1">
      <c r="A1477" s="76">
        <v>43585</v>
      </c>
      <c r="B1477" s="91">
        <v>211004</v>
      </c>
      <c r="C1477" s="71">
        <v>538100</v>
      </c>
      <c r="D1477" s="79">
        <v>51</v>
      </c>
      <c r="E1477" s="72"/>
      <c r="F1477" s="602" t="s">
        <v>632</v>
      </c>
      <c r="G1477" s="169">
        <v>211</v>
      </c>
      <c r="H1477" s="75" t="s">
        <v>141</v>
      </c>
      <c r="I1477" s="67">
        <v>43556</v>
      </c>
      <c r="J1477" s="170">
        <f t="shared" si="38"/>
        <v>1303</v>
      </c>
      <c r="K1477" s="781"/>
      <c r="L1477" s="139"/>
    </row>
    <row r="1478" spans="1:12" s="3" customFormat="1" ht="12.2" customHeight="1">
      <c r="A1478" s="76">
        <v>43585</v>
      </c>
      <c r="B1478" s="91">
        <v>211004</v>
      </c>
      <c r="C1478" s="71">
        <v>538100</v>
      </c>
      <c r="D1478" s="79">
        <v>51</v>
      </c>
      <c r="E1478" s="72"/>
      <c r="F1478" s="602" t="s">
        <v>632</v>
      </c>
      <c r="G1478" s="169">
        <v>211</v>
      </c>
      <c r="H1478" s="75" t="s">
        <v>1202</v>
      </c>
      <c r="I1478" s="67">
        <v>43558</v>
      </c>
      <c r="J1478" s="170">
        <f t="shared" si="38"/>
        <v>1354</v>
      </c>
      <c r="K1478" s="781"/>
      <c r="L1478" s="139"/>
    </row>
    <row r="1479" spans="1:12" s="3" customFormat="1" ht="12.2" customHeight="1">
      <c r="A1479" s="76">
        <v>43585</v>
      </c>
      <c r="B1479" s="91">
        <v>211004</v>
      </c>
      <c r="C1479" s="71">
        <v>538100</v>
      </c>
      <c r="D1479" s="79">
        <v>66</v>
      </c>
      <c r="E1479" s="72"/>
      <c r="F1479" s="602" t="s">
        <v>632</v>
      </c>
      <c r="G1479" s="169">
        <v>211</v>
      </c>
      <c r="H1479" s="75" t="s">
        <v>1203</v>
      </c>
      <c r="I1479" s="67">
        <v>43559</v>
      </c>
      <c r="J1479" s="170">
        <f t="shared" si="38"/>
        <v>1420</v>
      </c>
      <c r="K1479" s="781"/>
      <c r="L1479" s="139"/>
    </row>
    <row r="1480" spans="1:12" s="3" customFormat="1" ht="12.2" customHeight="1">
      <c r="A1480" s="76">
        <v>43585</v>
      </c>
      <c r="B1480" s="91">
        <v>211004</v>
      </c>
      <c r="C1480" s="71">
        <v>538100</v>
      </c>
      <c r="D1480" s="79">
        <v>33</v>
      </c>
      <c r="E1480" s="72"/>
      <c r="F1480" s="602" t="s">
        <v>632</v>
      </c>
      <c r="G1480" s="169">
        <v>211</v>
      </c>
      <c r="H1480" s="75" t="s">
        <v>146</v>
      </c>
      <c r="I1480" s="76">
        <v>43565</v>
      </c>
      <c r="J1480" s="170">
        <f t="shared" si="38"/>
        <v>1453</v>
      </c>
      <c r="K1480" s="781"/>
      <c r="L1480" s="139"/>
    </row>
    <row r="1481" spans="1:12" s="3" customFormat="1" ht="12.2" customHeight="1">
      <c r="A1481" s="76">
        <v>43616</v>
      </c>
      <c r="B1481" s="91">
        <v>211005</v>
      </c>
      <c r="C1481" s="71">
        <v>538100</v>
      </c>
      <c r="D1481" s="72">
        <v>51</v>
      </c>
      <c r="E1481" s="72"/>
      <c r="F1481" s="602" t="s">
        <v>632</v>
      </c>
      <c r="G1481" s="169">
        <v>211</v>
      </c>
      <c r="H1481" s="75" t="s">
        <v>1206</v>
      </c>
      <c r="I1481" s="67">
        <v>43588</v>
      </c>
      <c r="J1481" s="170">
        <f t="shared" si="38"/>
        <v>1504</v>
      </c>
      <c r="K1481" s="781"/>
      <c r="L1481" s="139"/>
    </row>
    <row r="1482" spans="1:12" s="3" customFormat="1" ht="12.2" customHeight="1">
      <c r="A1482" s="76">
        <v>43616</v>
      </c>
      <c r="B1482" s="91">
        <v>211005</v>
      </c>
      <c r="C1482" s="71">
        <v>538100</v>
      </c>
      <c r="D1482" s="72">
        <v>66</v>
      </c>
      <c r="E1482" s="72"/>
      <c r="F1482" s="602" t="s">
        <v>632</v>
      </c>
      <c r="G1482" s="169">
        <v>211</v>
      </c>
      <c r="H1482" s="75" t="s">
        <v>159</v>
      </c>
      <c r="I1482" s="67">
        <v>43594</v>
      </c>
      <c r="J1482" s="170">
        <f t="shared" si="38"/>
        <v>1570</v>
      </c>
      <c r="K1482" s="781"/>
      <c r="L1482" s="139"/>
    </row>
    <row r="1483" spans="1:12" s="3" customFormat="1" ht="12.2" customHeight="1">
      <c r="A1483" s="76">
        <v>43616</v>
      </c>
      <c r="B1483" s="91">
        <v>211005</v>
      </c>
      <c r="C1483" s="71">
        <v>538100</v>
      </c>
      <c r="D1483" s="79">
        <v>66</v>
      </c>
      <c r="E1483" s="308"/>
      <c r="F1483" s="602" t="s">
        <v>632</v>
      </c>
      <c r="G1483" s="169">
        <v>211</v>
      </c>
      <c r="H1483" s="75" t="s">
        <v>160</v>
      </c>
      <c r="I1483" s="67">
        <v>43599</v>
      </c>
      <c r="J1483" s="170">
        <f t="shared" si="38"/>
        <v>1636</v>
      </c>
      <c r="K1483" s="781"/>
      <c r="L1483" s="139"/>
    </row>
    <row r="1484" spans="1:12" s="3" customFormat="1" ht="12.2" customHeight="1">
      <c r="A1484" s="76">
        <v>43616</v>
      </c>
      <c r="B1484" s="91">
        <v>211005</v>
      </c>
      <c r="C1484" s="71">
        <v>538100</v>
      </c>
      <c r="D1484" s="79">
        <v>66</v>
      </c>
      <c r="E1484" s="308"/>
      <c r="F1484" s="602" t="s">
        <v>632</v>
      </c>
      <c r="G1484" s="169">
        <v>211</v>
      </c>
      <c r="H1484" s="75" t="s">
        <v>161</v>
      </c>
      <c r="I1484" s="67">
        <v>43600</v>
      </c>
      <c r="J1484" s="170">
        <f t="shared" si="38"/>
        <v>1702</v>
      </c>
      <c r="K1484" s="781"/>
      <c r="L1484" s="139"/>
    </row>
    <row r="1485" spans="1:12" s="3" customFormat="1" ht="12.2" customHeight="1">
      <c r="A1485" s="76">
        <v>43616</v>
      </c>
      <c r="B1485" s="91">
        <v>211005</v>
      </c>
      <c r="C1485" s="71">
        <v>538100</v>
      </c>
      <c r="D1485" s="79">
        <v>66</v>
      </c>
      <c r="E1485" s="308"/>
      <c r="F1485" s="602" t="s">
        <v>632</v>
      </c>
      <c r="G1485" s="169">
        <v>211</v>
      </c>
      <c r="H1485" s="75" t="s">
        <v>164</v>
      </c>
      <c r="I1485" s="67">
        <v>43605</v>
      </c>
      <c r="J1485" s="170">
        <f t="shared" si="38"/>
        <v>1768</v>
      </c>
      <c r="K1485" s="781"/>
      <c r="L1485" s="139"/>
    </row>
    <row r="1486" spans="1:12" s="3" customFormat="1" ht="12.2" customHeight="1">
      <c r="A1486" s="76">
        <v>43616</v>
      </c>
      <c r="B1486" s="91">
        <v>211005</v>
      </c>
      <c r="C1486" s="71">
        <v>538100</v>
      </c>
      <c r="D1486" s="79">
        <v>51</v>
      </c>
      <c r="E1486" s="63"/>
      <c r="F1486" s="602" t="s">
        <v>632</v>
      </c>
      <c r="G1486" s="169">
        <v>211</v>
      </c>
      <c r="H1486" s="75" t="s">
        <v>166</v>
      </c>
      <c r="I1486" s="67">
        <v>43606</v>
      </c>
      <c r="J1486" s="170">
        <f t="shared" si="38"/>
        <v>1819</v>
      </c>
      <c r="K1486" s="781"/>
      <c r="L1486" s="139"/>
    </row>
    <row r="1487" spans="1:12" s="3" customFormat="1" ht="12.2" customHeight="1">
      <c r="A1487" s="76">
        <v>43616</v>
      </c>
      <c r="B1487" s="91">
        <v>211005</v>
      </c>
      <c r="C1487" s="71">
        <v>538100</v>
      </c>
      <c r="D1487" s="79">
        <v>51</v>
      </c>
      <c r="E1487" s="72"/>
      <c r="F1487" s="602" t="s">
        <v>632</v>
      </c>
      <c r="G1487" s="169">
        <v>211</v>
      </c>
      <c r="H1487" s="75" t="s">
        <v>168</v>
      </c>
      <c r="I1487" s="67">
        <v>43607</v>
      </c>
      <c r="J1487" s="170">
        <f t="shared" si="38"/>
        <v>1870</v>
      </c>
      <c r="K1487" s="781"/>
      <c r="L1487" s="139"/>
    </row>
    <row r="1488" spans="1:12" s="3" customFormat="1" ht="12.2" customHeight="1">
      <c r="A1488" s="76">
        <v>43616</v>
      </c>
      <c r="B1488" s="91">
        <v>211005</v>
      </c>
      <c r="C1488" s="71">
        <v>538100</v>
      </c>
      <c r="D1488" s="79">
        <v>51</v>
      </c>
      <c r="E1488" s="308"/>
      <c r="F1488" s="602" t="s">
        <v>632</v>
      </c>
      <c r="G1488" s="169">
        <v>211</v>
      </c>
      <c r="H1488" s="75" t="s">
        <v>177</v>
      </c>
      <c r="I1488" s="67">
        <v>43615</v>
      </c>
      <c r="J1488" s="170">
        <f t="shared" si="38"/>
        <v>1921</v>
      </c>
      <c r="K1488" s="781"/>
      <c r="L1488" s="139"/>
    </row>
    <row r="1489" spans="1:12" s="3" customFormat="1" ht="12.2" customHeight="1">
      <c r="A1489" s="76">
        <v>43616</v>
      </c>
      <c r="B1489" s="91">
        <v>211005</v>
      </c>
      <c r="C1489" s="71">
        <v>538100</v>
      </c>
      <c r="D1489" s="79">
        <v>51</v>
      </c>
      <c r="E1489" s="308"/>
      <c r="F1489" s="602" t="s">
        <v>632</v>
      </c>
      <c r="G1489" s="169">
        <v>211</v>
      </c>
      <c r="H1489" s="75" t="s">
        <v>178</v>
      </c>
      <c r="I1489" s="67">
        <v>43615</v>
      </c>
      <c r="J1489" s="170">
        <f t="shared" si="38"/>
        <v>1972</v>
      </c>
      <c r="K1489" s="781"/>
      <c r="L1489" s="139"/>
    </row>
    <row r="1490" spans="1:12" s="3" customFormat="1" ht="12.2" customHeight="1">
      <c r="A1490" s="76">
        <v>43646</v>
      </c>
      <c r="B1490" s="91">
        <v>211006</v>
      </c>
      <c r="C1490" s="71">
        <v>538100</v>
      </c>
      <c r="D1490" s="79">
        <v>51</v>
      </c>
      <c r="E1490" s="63"/>
      <c r="F1490" s="602" t="s">
        <v>632</v>
      </c>
      <c r="G1490" s="169">
        <v>211</v>
      </c>
      <c r="H1490" s="75" t="s">
        <v>190</v>
      </c>
      <c r="I1490" s="67">
        <v>43621</v>
      </c>
      <c r="J1490" s="170">
        <f t="shared" si="38"/>
        <v>2023</v>
      </c>
      <c r="K1490" s="781"/>
      <c r="L1490" s="139"/>
    </row>
    <row r="1491" spans="1:12" s="3" customFormat="1" ht="12.2" customHeight="1">
      <c r="A1491" s="76">
        <v>43646</v>
      </c>
      <c r="B1491" s="91">
        <v>211006</v>
      </c>
      <c r="C1491" s="71">
        <v>538100</v>
      </c>
      <c r="D1491" s="79">
        <v>51</v>
      </c>
      <c r="E1491" s="63"/>
      <c r="F1491" s="602" t="s">
        <v>632</v>
      </c>
      <c r="G1491" s="169">
        <v>211</v>
      </c>
      <c r="H1491" s="75" t="s">
        <v>193</v>
      </c>
      <c r="I1491" s="67">
        <v>43622</v>
      </c>
      <c r="J1491" s="170">
        <f t="shared" si="38"/>
        <v>2074</v>
      </c>
      <c r="K1491" s="781"/>
      <c r="L1491" s="139"/>
    </row>
    <row r="1492" spans="1:12" s="3" customFormat="1" ht="12.2" customHeight="1">
      <c r="A1492" s="76">
        <v>43646</v>
      </c>
      <c r="B1492" s="91">
        <v>211006</v>
      </c>
      <c r="C1492" s="71">
        <v>538100</v>
      </c>
      <c r="D1492" s="79">
        <v>51</v>
      </c>
      <c r="E1492" s="72"/>
      <c r="F1492" s="602" t="s">
        <v>632</v>
      </c>
      <c r="G1492" s="169">
        <v>211</v>
      </c>
      <c r="H1492" s="75" t="s">
        <v>197</v>
      </c>
      <c r="I1492" s="67">
        <v>43630</v>
      </c>
      <c r="J1492" s="170">
        <f t="shared" si="38"/>
        <v>2125</v>
      </c>
      <c r="K1492" s="781"/>
      <c r="L1492" s="139"/>
    </row>
    <row r="1493" spans="1:12" s="3" customFormat="1" ht="12.2" customHeight="1">
      <c r="A1493" s="76">
        <v>43646</v>
      </c>
      <c r="B1493" s="91">
        <v>211006</v>
      </c>
      <c r="C1493" s="71">
        <v>538100</v>
      </c>
      <c r="D1493" s="79">
        <v>66</v>
      </c>
      <c r="E1493" s="63"/>
      <c r="F1493" s="602" t="s">
        <v>632</v>
      </c>
      <c r="G1493" s="169">
        <v>211</v>
      </c>
      <c r="H1493" s="75" t="s">
        <v>198</v>
      </c>
      <c r="I1493" s="67">
        <v>43636</v>
      </c>
      <c r="J1493" s="170">
        <f t="shared" si="38"/>
        <v>2191</v>
      </c>
      <c r="K1493" s="781"/>
      <c r="L1493" s="139"/>
    </row>
    <row r="1494" spans="1:12" s="3" customFormat="1" ht="12.2" customHeight="1">
      <c r="A1494" s="76">
        <v>43646</v>
      </c>
      <c r="B1494" s="91">
        <v>211006</v>
      </c>
      <c r="C1494" s="71">
        <v>538100</v>
      </c>
      <c r="D1494" s="79">
        <v>51</v>
      </c>
      <c r="E1494" s="63"/>
      <c r="F1494" s="602" t="s">
        <v>632</v>
      </c>
      <c r="G1494" s="169">
        <v>211</v>
      </c>
      <c r="H1494" s="75" t="s">
        <v>199</v>
      </c>
      <c r="I1494" s="67">
        <v>43636</v>
      </c>
      <c r="J1494" s="170">
        <f t="shared" si="38"/>
        <v>2242</v>
      </c>
      <c r="K1494" s="781"/>
      <c r="L1494" s="139"/>
    </row>
    <row r="1495" spans="1:12" s="3" customFormat="1" ht="12.2" customHeight="1">
      <c r="A1495" s="76">
        <v>43677</v>
      </c>
      <c r="B1495" s="91">
        <v>211007</v>
      </c>
      <c r="C1495" s="71">
        <v>538100</v>
      </c>
      <c r="D1495" s="79">
        <v>30</v>
      </c>
      <c r="E1495" s="72"/>
      <c r="F1495" s="602" t="s">
        <v>632</v>
      </c>
      <c r="G1495" s="169">
        <v>211</v>
      </c>
      <c r="H1495" s="75" t="s">
        <v>203</v>
      </c>
      <c r="I1495" s="76">
        <v>43648</v>
      </c>
      <c r="J1495" s="170">
        <f t="shared" si="38"/>
        <v>2272</v>
      </c>
      <c r="K1495" s="781"/>
      <c r="L1495" s="139"/>
    </row>
    <row r="1496" spans="1:12" s="3" customFormat="1" ht="12.2" customHeight="1">
      <c r="A1496" s="76">
        <v>43677</v>
      </c>
      <c r="B1496" s="91">
        <v>211007</v>
      </c>
      <c r="C1496" s="71">
        <v>538100</v>
      </c>
      <c r="D1496" s="79">
        <v>51</v>
      </c>
      <c r="E1496" s="72"/>
      <c r="F1496" s="602" t="s">
        <v>632</v>
      </c>
      <c r="G1496" s="169">
        <v>211</v>
      </c>
      <c r="H1496" s="75" t="s">
        <v>1213</v>
      </c>
      <c r="I1496" s="76">
        <v>43648</v>
      </c>
      <c r="J1496" s="170">
        <f t="shared" si="38"/>
        <v>2323</v>
      </c>
      <c r="K1496" s="781"/>
      <c r="L1496" s="139"/>
    </row>
    <row r="1497" spans="1:12" s="3" customFormat="1" ht="12.2" customHeight="1">
      <c r="A1497" s="76">
        <v>43677</v>
      </c>
      <c r="B1497" s="91">
        <v>211007</v>
      </c>
      <c r="C1497" s="71">
        <v>538100</v>
      </c>
      <c r="D1497" s="79">
        <v>66</v>
      </c>
      <c r="E1497" s="63"/>
      <c r="F1497" s="602" t="s">
        <v>632</v>
      </c>
      <c r="G1497" s="169">
        <v>211</v>
      </c>
      <c r="H1497" s="75" t="s">
        <v>212</v>
      </c>
      <c r="I1497" s="67">
        <v>43657</v>
      </c>
      <c r="J1497" s="170">
        <f t="shared" si="38"/>
        <v>2389</v>
      </c>
      <c r="K1497" s="781"/>
      <c r="L1497" s="139"/>
    </row>
    <row r="1498" spans="1:12" s="3" customFormat="1" ht="12.2" customHeight="1">
      <c r="A1498" s="76">
        <v>43677</v>
      </c>
      <c r="B1498" s="91">
        <v>211007</v>
      </c>
      <c r="C1498" s="71">
        <v>538100</v>
      </c>
      <c r="D1498" s="79">
        <v>51</v>
      </c>
      <c r="E1498" s="63"/>
      <c r="F1498" s="602" t="s">
        <v>632</v>
      </c>
      <c r="G1498" s="169">
        <v>211</v>
      </c>
      <c r="H1498" s="75" t="s">
        <v>213</v>
      </c>
      <c r="I1498" s="67">
        <v>43657</v>
      </c>
      <c r="J1498" s="170">
        <f t="shared" si="38"/>
        <v>2440</v>
      </c>
      <c r="K1498" s="781"/>
      <c r="L1498" s="139"/>
    </row>
    <row r="1499" spans="1:12" s="3" customFormat="1" ht="12.2" customHeight="1">
      <c r="A1499" s="76">
        <v>43677</v>
      </c>
      <c r="B1499" s="91">
        <v>211007</v>
      </c>
      <c r="C1499" s="71">
        <v>538100</v>
      </c>
      <c r="D1499" s="79">
        <v>66</v>
      </c>
      <c r="E1499" s="72"/>
      <c r="F1499" s="602" t="s">
        <v>632</v>
      </c>
      <c r="G1499" s="169">
        <v>211</v>
      </c>
      <c r="H1499" s="75" t="s">
        <v>214</v>
      </c>
      <c r="I1499" s="67">
        <v>43658</v>
      </c>
      <c r="J1499" s="170">
        <f t="shared" si="38"/>
        <v>2506</v>
      </c>
      <c r="K1499" s="781"/>
      <c r="L1499" s="139"/>
    </row>
    <row r="1500" spans="1:12" s="3" customFormat="1" ht="12.2" customHeight="1">
      <c r="A1500" s="76">
        <v>43677</v>
      </c>
      <c r="B1500" s="91">
        <v>211007</v>
      </c>
      <c r="C1500" s="71">
        <v>538100</v>
      </c>
      <c r="D1500" s="79">
        <v>66</v>
      </c>
      <c r="E1500" s="63"/>
      <c r="F1500" s="602" t="s">
        <v>632</v>
      </c>
      <c r="G1500" s="169">
        <v>211</v>
      </c>
      <c r="H1500" s="75" t="s">
        <v>217</v>
      </c>
      <c r="I1500" s="76">
        <v>43665</v>
      </c>
      <c r="J1500" s="170">
        <f t="shared" si="38"/>
        <v>2572</v>
      </c>
      <c r="K1500" s="781"/>
      <c r="L1500" s="139"/>
    </row>
    <row r="1501" spans="1:12" s="3" customFormat="1" ht="12.2" customHeight="1">
      <c r="A1501" s="76">
        <v>43708</v>
      </c>
      <c r="B1501" s="91">
        <v>211008</v>
      </c>
      <c r="C1501" s="71">
        <v>538100</v>
      </c>
      <c r="D1501" s="79">
        <v>32</v>
      </c>
      <c r="E1501" s="63"/>
      <c r="F1501" s="602" t="s">
        <v>632</v>
      </c>
      <c r="G1501" s="169">
        <v>211</v>
      </c>
      <c r="H1501" s="75" t="s">
        <v>241</v>
      </c>
      <c r="I1501" s="76">
        <v>43686</v>
      </c>
      <c r="J1501" s="170">
        <f t="shared" si="38"/>
        <v>2604</v>
      </c>
      <c r="K1501" s="781"/>
      <c r="L1501" s="139"/>
    </row>
    <row r="1502" spans="1:12" s="3" customFormat="1" ht="12.2" customHeight="1">
      <c r="A1502" s="76">
        <v>43708</v>
      </c>
      <c r="B1502" s="91">
        <v>211008</v>
      </c>
      <c r="C1502" s="71">
        <v>538100</v>
      </c>
      <c r="D1502" s="79">
        <v>51</v>
      </c>
      <c r="E1502" s="63"/>
      <c r="F1502" s="602" t="s">
        <v>632</v>
      </c>
      <c r="G1502" s="169">
        <v>211</v>
      </c>
      <c r="H1502" s="75" t="s">
        <v>243</v>
      </c>
      <c r="I1502" s="76">
        <v>43690</v>
      </c>
      <c r="J1502" s="170">
        <f t="shared" si="38"/>
        <v>2655</v>
      </c>
      <c r="K1502" s="781"/>
      <c r="L1502" s="139"/>
    </row>
    <row r="1503" spans="1:12" s="3" customFormat="1" ht="12.2" customHeight="1">
      <c r="A1503" s="76">
        <v>43708</v>
      </c>
      <c r="B1503" s="91">
        <v>211008</v>
      </c>
      <c r="C1503" s="71">
        <v>538100</v>
      </c>
      <c r="D1503" s="79">
        <v>66</v>
      </c>
      <c r="E1503" s="63"/>
      <c r="F1503" s="602" t="s">
        <v>632</v>
      </c>
      <c r="G1503" s="169">
        <v>211</v>
      </c>
      <c r="H1503" s="75" t="s">
        <v>245</v>
      </c>
      <c r="I1503" s="76">
        <v>43696</v>
      </c>
      <c r="J1503" s="170">
        <f t="shared" si="38"/>
        <v>2721</v>
      </c>
      <c r="K1503" s="781"/>
      <c r="L1503" s="139"/>
    </row>
    <row r="1504" spans="1:12" s="3" customFormat="1" ht="12.2" customHeight="1">
      <c r="A1504" s="76">
        <v>43708</v>
      </c>
      <c r="B1504" s="91">
        <v>211008</v>
      </c>
      <c r="C1504" s="71">
        <v>538100</v>
      </c>
      <c r="D1504" s="79">
        <v>66</v>
      </c>
      <c r="E1504" s="308"/>
      <c r="F1504" s="602" t="s">
        <v>632</v>
      </c>
      <c r="G1504" s="169">
        <v>211</v>
      </c>
      <c r="H1504" s="75" t="s">
        <v>250</v>
      </c>
      <c r="I1504" s="76">
        <v>43703</v>
      </c>
      <c r="J1504" s="170">
        <f t="shared" si="38"/>
        <v>2787</v>
      </c>
      <c r="K1504" s="781"/>
      <c r="L1504" s="139"/>
    </row>
    <row r="1505" spans="1:12" s="3" customFormat="1" ht="12.2" customHeight="1">
      <c r="A1505" s="76">
        <v>43738</v>
      </c>
      <c r="B1505" s="91">
        <v>211009</v>
      </c>
      <c r="C1505" s="71">
        <v>538100</v>
      </c>
      <c r="D1505" s="79">
        <v>66</v>
      </c>
      <c r="E1505" s="72"/>
      <c r="F1505" s="602" t="s">
        <v>632</v>
      </c>
      <c r="G1505" s="169">
        <v>211</v>
      </c>
      <c r="H1505" s="75" t="s">
        <v>262</v>
      </c>
      <c r="I1505" s="76">
        <v>43713</v>
      </c>
      <c r="J1505" s="170">
        <f t="shared" si="38"/>
        <v>2853</v>
      </c>
      <c r="K1505" s="781"/>
      <c r="L1505" s="139"/>
    </row>
    <row r="1506" spans="1:12" s="3" customFormat="1" ht="12.2" customHeight="1">
      <c r="A1506" s="76">
        <v>43738</v>
      </c>
      <c r="B1506" s="91">
        <v>211009</v>
      </c>
      <c r="C1506" s="71">
        <v>538100</v>
      </c>
      <c r="D1506" s="79">
        <v>51</v>
      </c>
      <c r="E1506" s="63"/>
      <c r="F1506" s="602" t="s">
        <v>632</v>
      </c>
      <c r="G1506" s="169">
        <v>211</v>
      </c>
      <c r="H1506" s="75" t="s">
        <v>1226</v>
      </c>
      <c r="I1506" s="67">
        <v>43714</v>
      </c>
      <c r="J1506" s="170">
        <f t="shared" si="38"/>
        <v>2904</v>
      </c>
      <c r="K1506" s="781"/>
      <c r="L1506" s="139"/>
    </row>
    <row r="1507" spans="1:12" s="3" customFormat="1" ht="12.2" customHeight="1">
      <c r="A1507" s="76">
        <v>43738</v>
      </c>
      <c r="B1507" s="91">
        <v>211009</v>
      </c>
      <c r="C1507" s="71">
        <v>538100</v>
      </c>
      <c r="D1507" s="79">
        <v>66</v>
      </c>
      <c r="E1507" s="72"/>
      <c r="F1507" s="602" t="s">
        <v>632</v>
      </c>
      <c r="G1507" s="169">
        <v>211</v>
      </c>
      <c r="H1507" s="75" t="s">
        <v>1228</v>
      </c>
      <c r="I1507" s="67">
        <v>43717</v>
      </c>
      <c r="J1507" s="170">
        <f t="shared" si="38"/>
        <v>2970</v>
      </c>
      <c r="K1507" s="781"/>
      <c r="L1507" s="139"/>
    </row>
    <row r="1508" spans="1:12" s="3" customFormat="1" ht="12.2" customHeight="1">
      <c r="A1508" s="76">
        <v>43738</v>
      </c>
      <c r="B1508" s="91">
        <v>211009</v>
      </c>
      <c r="C1508" s="71">
        <v>538100</v>
      </c>
      <c r="D1508" s="79">
        <v>51</v>
      </c>
      <c r="E1508" s="308"/>
      <c r="F1508" s="602" t="s">
        <v>632</v>
      </c>
      <c r="G1508" s="169">
        <v>211</v>
      </c>
      <c r="H1508" s="75" t="s">
        <v>266</v>
      </c>
      <c r="I1508" s="67">
        <v>43717</v>
      </c>
      <c r="J1508" s="170">
        <f t="shared" si="38"/>
        <v>3021</v>
      </c>
      <c r="K1508" s="781"/>
      <c r="L1508" s="139"/>
    </row>
    <row r="1509" spans="1:12" s="3" customFormat="1" ht="12.2" customHeight="1">
      <c r="A1509" s="76">
        <v>43738</v>
      </c>
      <c r="B1509" s="91">
        <v>211009</v>
      </c>
      <c r="C1509" s="71">
        <v>538100</v>
      </c>
      <c r="D1509" s="79">
        <v>66</v>
      </c>
      <c r="E1509" s="308"/>
      <c r="F1509" s="602" t="s">
        <v>632</v>
      </c>
      <c r="G1509" s="169">
        <v>211</v>
      </c>
      <c r="H1509" s="75" t="s">
        <v>268</v>
      </c>
      <c r="I1509" s="67">
        <v>43718</v>
      </c>
      <c r="J1509" s="170">
        <f t="shared" si="38"/>
        <v>3087</v>
      </c>
      <c r="K1509" s="781"/>
      <c r="L1509" s="139"/>
    </row>
    <row r="1510" spans="1:12" s="3" customFormat="1" ht="12.2" customHeight="1">
      <c r="A1510" s="76">
        <v>43738</v>
      </c>
      <c r="B1510" s="91">
        <v>211009</v>
      </c>
      <c r="C1510" s="71">
        <v>538100</v>
      </c>
      <c r="D1510" s="79">
        <v>66</v>
      </c>
      <c r="E1510" s="72"/>
      <c r="F1510" s="602" t="s">
        <v>632</v>
      </c>
      <c r="G1510" s="169">
        <v>211</v>
      </c>
      <c r="H1510" s="75" t="s">
        <v>271</v>
      </c>
      <c r="I1510" s="67">
        <v>43725</v>
      </c>
      <c r="J1510" s="170">
        <f t="shared" si="38"/>
        <v>3153</v>
      </c>
      <c r="K1510" s="781"/>
      <c r="L1510" s="139"/>
    </row>
    <row r="1511" spans="1:12" s="3" customFormat="1" ht="12.2" customHeight="1">
      <c r="A1511" s="76">
        <v>43738</v>
      </c>
      <c r="B1511" s="91">
        <v>211009</v>
      </c>
      <c r="C1511" s="71">
        <v>538100</v>
      </c>
      <c r="D1511" s="79">
        <v>66</v>
      </c>
      <c r="E1511" s="72"/>
      <c r="F1511" s="602" t="s">
        <v>632</v>
      </c>
      <c r="G1511" s="169">
        <v>211</v>
      </c>
      <c r="H1511" s="75" t="s">
        <v>272</v>
      </c>
      <c r="I1511" s="67">
        <v>43725</v>
      </c>
      <c r="J1511" s="170">
        <f t="shared" si="38"/>
        <v>3219</v>
      </c>
      <c r="K1511" s="781"/>
      <c r="L1511" s="139"/>
    </row>
    <row r="1512" spans="1:12" s="3" customFormat="1" ht="12.2" customHeight="1">
      <c r="A1512" s="76">
        <v>43738</v>
      </c>
      <c r="B1512" s="91">
        <v>211009</v>
      </c>
      <c r="C1512" s="71">
        <v>538100</v>
      </c>
      <c r="D1512" s="79">
        <v>51</v>
      </c>
      <c r="E1512" s="72"/>
      <c r="F1512" s="602" t="s">
        <v>632</v>
      </c>
      <c r="G1512" s="169">
        <v>211</v>
      </c>
      <c r="H1512" s="75" t="s">
        <v>281</v>
      </c>
      <c r="I1512" s="67">
        <v>43731</v>
      </c>
      <c r="J1512" s="170">
        <f t="shared" si="38"/>
        <v>3270</v>
      </c>
      <c r="K1512" s="781"/>
      <c r="L1512" s="139"/>
    </row>
    <row r="1513" spans="1:12" s="3" customFormat="1" ht="12.2" customHeight="1">
      <c r="A1513" s="76">
        <v>43738</v>
      </c>
      <c r="B1513" s="91">
        <v>211009</v>
      </c>
      <c r="C1513" s="71">
        <v>538100</v>
      </c>
      <c r="D1513" s="79">
        <v>66</v>
      </c>
      <c r="E1513" s="72"/>
      <c r="F1513" s="602" t="s">
        <v>632</v>
      </c>
      <c r="G1513" s="169">
        <v>211</v>
      </c>
      <c r="H1513" s="75" t="s">
        <v>282</v>
      </c>
      <c r="I1513" s="67">
        <v>43734</v>
      </c>
      <c r="J1513" s="170">
        <f t="shared" si="38"/>
        <v>3336</v>
      </c>
      <c r="K1513" s="781"/>
      <c r="L1513" s="139"/>
    </row>
    <row r="1514" spans="1:12" s="3" customFormat="1" ht="12.2" customHeight="1">
      <c r="A1514" s="76">
        <v>43738</v>
      </c>
      <c r="B1514" s="91">
        <v>211009</v>
      </c>
      <c r="C1514" s="71">
        <v>538100</v>
      </c>
      <c r="D1514" s="79">
        <v>66</v>
      </c>
      <c r="E1514" s="72"/>
      <c r="F1514" s="602" t="s">
        <v>632</v>
      </c>
      <c r="G1514" s="169">
        <v>211</v>
      </c>
      <c r="H1514" s="75" t="s">
        <v>1231</v>
      </c>
      <c r="I1514" s="67">
        <v>43734</v>
      </c>
      <c r="J1514" s="170">
        <f t="shared" si="38"/>
        <v>3402</v>
      </c>
      <c r="K1514" s="781"/>
      <c r="L1514" s="139"/>
    </row>
    <row r="1515" spans="1:12" s="3" customFormat="1" ht="12.2" customHeight="1">
      <c r="A1515" s="76">
        <v>43738</v>
      </c>
      <c r="B1515" s="91">
        <v>211009</v>
      </c>
      <c r="C1515" s="71">
        <v>538100</v>
      </c>
      <c r="D1515" s="79">
        <v>51</v>
      </c>
      <c r="E1515" s="72"/>
      <c r="F1515" s="602" t="s">
        <v>632</v>
      </c>
      <c r="G1515" s="169">
        <v>211</v>
      </c>
      <c r="H1515" s="75" t="s">
        <v>284</v>
      </c>
      <c r="I1515" s="67">
        <v>43738</v>
      </c>
      <c r="J1515" s="170">
        <f t="shared" si="38"/>
        <v>3453</v>
      </c>
      <c r="K1515" s="781"/>
      <c r="L1515" s="139"/>
    </row>
    <row r="1516" spans="1:12" s="3" customFormat="1" ht="12.2" customHeight="1">
      <c r="A1516" s="76">
        <v>43738</v>
      </c>
      <c r="B1516" s="91">
        <v>211009</v>
      </c>
      <c r="C1516" s="71">
        <v>538100</v>
      </c>
      <c r="D1516" s="79">
        <v>51</v>
      </c>
      <c r="E1516" s="72"/>
      <c r="F1516" s="602" t="s">
        <v>632</v>
      </c>
      <c r="G1516" s="169">
        <v>211</v>
      </c>
      <c r="H1516" s="75" t="s">
        <v>286</v>
      </c>
      <c r="I1516" s="67">
        <v>43738</v>
      </c>
      <c r="J1516" s="170">
        <f t="shared" si="38"/>
        <v>3504</v>
      </c>
      <c r="K1516" s="781"/>
      <c r="L1516" s="139"/>
    </row>
    <row r="1517" spans="1:12" s="3" customFormat="1" ht="12.2" customHeight="1">
      <c r="A1517" s="76">
        <v>43769</v>
      </c>
      <c r="B1517" s="91">
        <v>211010</v>
      </c>
      <c r="C1517" s="71">
        <v>538100</v>
      </c>
      <c r="D1517" s="79">
        <v>66</v>
      </c>
      <c r="E1517" s="63"/>
      <c r="F1517" s="602" t="s">
        <v>632</v>
      </c>
      <c r="G1517" s="169">
        <v>211</v>
      </c>
      <c r="H1517" s="75" t="s">
        <v>1232</v>
      </c>
      <c r="I1517" s="76">
        <v>43739</v>
      </c>
      <c r="J1517" s="170">
        <f t="shared" si="38"/>
        <v>3570</v>
      </c>
      <c r="K1517" s="781"/>
      <c r="L1517" s="139"/>
    </row>
    <row r="1518" spans="1:12" s="3" customFormat="1" ht="12.2" customHeight="1">
      <c r="A1518" s="76">
        <v>43769</v>
      </c>
      <c r="B1518" s="91">
        <v>211010</v>
      </c>
      <c r="C1518" s="71">
        <v>538100</v>
      </c>
      <c r="D1518" s="79">
        <v>66</v>
      </c>
      <c r="E1518" s="63"/>
      <c r="F1518" s="602" t="s">
        <v>632</v>
      </c>
      <c r="G1518" s="169">
        <v>211</v>
      </c>
      <c r="H1518" s="75" t="s">
        <v>292</v>
      </c>
      <c r="I1518" s="76">
        <v>43741</v>
      </c>
      <c r="J1518" s="170">
        <f t="shared" si="38"/>
        <v>3636</v>
      </c>
      <c r="K1518" s="781"/>
      <c r="L1518" s="139"/>
    </row>
    <row r="1519" spans="1:12" s="3" customFormat="1" ht="12.2" customHeight="1">
      <c r="A1519" s="76">
        <v>43769</v>
      </c>
      <c r="B1519" s="91">
        <v>211010</v>
      </c>
      <c r="C1519" s="71">
        <v>538100</v>
      </c>
      <c r="D1519" s="79">
        <v>51</v>
      </c>
      <c r="E1519" s="308"/>
      <c r="F1519" s="602" t="s">
        <v>632</v>
      </c>
      <c r="G1519" s="169">
        <v>211</v>
      </c>
      <c r="H1519" s="75" t="s">
        <v>293</v>
      </c>
      <c r="I1519" s="76">
        <v>43741</v>
      </c>
      <c r="J1519" s="170">
        <f t="shared" si="38"/>
        <v>3687</v>
      </c>
      <c r="K1519" s="781"/>
      <c r="L1519" s="139"/>
    </row>
    <row r="1520" spans="1:12" s="3" customFormat="1" ht="12.2" customHeight="1">
      <c r="A1520" s="76">
        <v>43769</v>
      </c>
      <c r="B1520" s="91">
        <v>211010</v>
      </c>
      <c r="C1520" s="71">
        <v>538100</v>
      </c>
      <c r="D1520" s="79">
        <v>66</v>
      </c>
      <c r="E1520" s="72"/>
      <c r="F1520" s="602" t="s">
        <v>632</v>
      </c>
      <c r="G1520" s="169">
        <v>211</v>
      </c>
      <c r="H1520" s="75" t="s">
        <v>295</v>
      </c>
      <c r="I1520" s="76">
        <v>43745</v>
      </c>
      <c r="J1520" s="170">
        <f t="shared" si="38"/>
        <v>3753</v>
      </c>
      <c r="K1520" s="781"/>
      <c r="L1520" s="139"/>
    </row>
    <row r="1521" spans="1:12" s="3" customFormat="1" ht="12.2" customHeight="1">
      <c r="A1521" s="76">
        <v>43769</v>
      </c>
      <c r="B1521" s="91">
        <v>211010</v>
      </c>
      <c r="C1521" s="71">
        <v>538100</v>
      </c>
      <c r="D1521" s="79">
        <v>51</v>
      </c>
      <c r="E1521" s="63"/>
      <c r="F1521" s="602" t="s">
        <v>632</v>
      </c>
      <c r="G1521" s="169">
        <v>211</v>
      </c>
      <c r="H1521" s="75" t="s">
        <v>309</v>
      </c>
      <c r="I1521" s="67">
        <v>43759</v>
      </c>
      <c r="J1521" s="170">
        <f t="shared" si="38"/>
        <v>3804</v>
      </c>
      <c r="K1521" s="781"/>
      <c r="L1521" s="139"/>
    </row>
    <row r="1522" spans="1:12" s="3" customFormat="1" ht="12.2" customHeight="1">
      <c r="A1522" s="76">
        <v>43769</v>
      </c>
      <c r="B1522" s="91">
        <v>211010</v>
      </c>
      <c r="C1522" s="71">
        <v>538100</v>
      </c>
      <c r="D1522" s="79">
        <v>33</v>
      </c>
      <c r="E1522" s="72"/>
      <c r="F1522" s="602" t="s">
        <v>632</v>
      </c>
      <c r="G1522" s="169">
        <v>211</v>
      </c>
      <c r="H1522" s="75" t="s">
        <v>313</v>
      </c>
      <c r="I1522" s="67">
        <v>43762</v>
      </c>
      <c r="J1522" s="170">
        <f t="shared" ref="J1522:J1530" si="39">J1521+D1522-E1522</f>
        <v>3837</v>
      </c>
      <c r="K1522" s="781"/>
      <c r="L1522" s="139"/>
    </row>
    <row r="1523" spans="1:12" s="3" customFormat="1" ht="12.2" customHeight="1">
      <c r="A1523" s="76">
        <v>43769</v>
      </c>
      <c r="B1523" s="91">
        <v>211010</v>
      </c>
      <c r="C1523" s="71">
        <v>538100</v>
      </c>
      <c r="D1523" s="79">
        <v>66</v>
      </c>
      <c r="E1523" s="72"/>
      <c r="F1523" s="602" t="s">
        <v>632</v>
      </c>
      <c r="G1523" s="169">
        <v>211</v>
      </c>
      <c r="H1523" s="75" t="s">
        <v>314</v>
      </c>
      <c r="I1523" s="67">
        <v>43762</v>
      </c>
      <c r="J1523" s="170">
        <f t="shared" si="39"/>
        <v>3903</v>
      </c>
      <c r="K1523" s="781"/>
      <c r="L1523" s="139"/>
    </row>
    <row r="1524" spans="1:12" s="3" customFormat="1" ht="12.2" customHeight="1">
      <c r="A1524" s="76">
        <v>43769</v>
      </c>
      <c r="B1524" s="91">
        <v>211010</v>
      </c>
      <c r="C1524" s="71">
        <v>538100</v>
      </c>
      <c r="D1524" s="79">
        <v>66</v>
      </c>
      <c r="E1524" s="72"/>
      <c r="F1524" s="602" t="s">
        <v>632</v>
      </c>
      <c r="G1524" s="169">
        <v>211</v>
      </c>
      <c r="H1524" s="75" t="s">
        <v>316</v>
      </c>
      <c r="I1524" s="76">
        <v>43763</v>
      </c>
      <c r="J1524" s="170">
        <f t="shared" si="39"/>
        <v>3969</v>
      </c>
      <c r="K1524" s="781"/>
      <c r="L1524" s="139"/>
    </row>
    <row r="1525" spans="1:12" s="3" customFormat="1" ht="12.2" customHeight="1">
      <c r="A1525" s="76">
        <v>43769</v>
      </c>
      <c r="B1525" s="91">
        <v>211010</v>
      </c>
      <c r="C1525" s="71">
        <v>538100</v>
      </c>
      <c r="D1525" s="79">
        <v>51</v>
      </c>
      <c r="E1525" s="72"/>
      <c r="F1525" s="602" t="s">
        <v>632</v>
      </c>
      <c r="G1525" s="169">
        <v>211</v>
      </c>
      <c r="H1525" s="75" t="s">
        <v>317</v>
      </c>
      <c r="I1525" s="76">
        <v>43763</v>
      </c>
      <c r="J1525" s="170">
        <f t="shared" si="39"/>
        <v>4020</v>
      </c>
      <c r="K1525" s="781"/>
      <c r="L1525" s="139"/>
    </row>
    <row r="1526" spans="1:12" s="3" customFormat="1" ht="12.2" customHeight="1">
      <c r="A1526" s="76">
        <v>43799</v>
      </c>
      <c r="B1526" s="91">
        <v>211011</v>
      </c>
      <c r="C1526" s="71">
        <v>538100</v>
      </c>
      <c r="D1526" s="79">
        <v>66</v>
      </c>
      <c r="E1526" s="72"/>
      <c r="F1526" s="602" t="s">
        <v>632</v>
      </c>
      <c r="G1526" s="169">
        <v>211</v>
      </c>
      <c r="H1526" s="75" t="s">
        <v>345</v>
      </c>
      <c r="I1526" s="76">
        <v>43773</v>
      </c>
      <c r="J1526" s="170">
        <f t="shared" si="39"/>
        <v>4086</v>
      </c>
      <c r="K1526" s="781"/>
      <c r="L1526" s="139"/>
    </row>
    <row r="1527" spans="1:12" s="3" customFormat="1" ht="12.2" customHeight="1">
      <c r="A1527" s="76">
        <v>43799</v>
      </c>
      <c r="B1527" s="91">
        <v>211011</v>
      </c>
      <c r="C1527" s="71">
        <v>538100</v>
      </c>
      <c r="D1527" s="79">
        <v>16</v>
      </c>
      <c r="E1527" s="63"/>
      <c r="F1527" s="602" t="s">
        <v>632</v>
      </c>
      <c r="G1527" s="169">
        <v>211</v>
      </c>
      <c r="H1527" s="75" t="s">
        <v>346</v>
      </c>
      <c r="I1527" s="76">
        <v>43780</v>
      </c>
      <c r="J1527" s="170">
        <f t="shared" si="39"/>
        <v>4102</v>
      </c>
      <c r="K1527" s="781"/>
      <c r="L1527" s="139"/>
    </row>
    <row r="1528" spans="1:12" s="3" customFormat="1" ht="12.2" customHeight="1">
      <c r="A1528" s="76">
        <v>43799</v>
      </c>
      <c r="B1528" s="91">
        <v>211011</v>
      </c>
      <c r="C1528" s="71">
        <v>538100</v>
      </c>
      <c r="D1528" s="79">
        <v>66</v>
      </c>
      <c r="E1528" s="63"/>
      <c r="F1528" s="602" t="s">
        <v>632</v>
      </c>
      <c r="G1528" s="169">
        <v>211</v>
      </c>
      <c r="H1528" s="75" t="s">
        <v>348</v>
      </c>
      <c r="I1528" s="76">
        <v>43784</v>
      </c>
      <c r="J1528" s="170">
        <f t="shared" si="39"/>
        <v>4168</v>
      </c>
      <c r="K1528" s="781"/>
      <c r="L1528" s="139"/>
    </row>
    <row r="1529" spans="1:12" s="3" customFormat="1" ht="12.2" customHeight="1">
      <c r="A1529" s="76">
        <v>43830</v>
      </c>
      <c r="B1529" s="91">
        <v>211012</v>
      </c>
      <c r="C1529" s="71">
        <v>538100</v>
      </c>
      <c r="D1529" s="79">
        <v>51</v>
      </c>
      <c r="E1529" s="308"/>
      <c r="F1529" s="602" t="s">
        <v>632</v>
      </c>
      <c r="G1529" s="169">
        <v>211</v>
      </c>
      <c r="H1529" s="75" t="s">
        <v>1255</v>
      </c>
      <c r="I1529" s="67">
        <v>43822</v>
      </c>
      <c r="J1529" s="170">
        <f t="shared" si="39"/>
        <v>4219</v>
      </c>
      <c r="K1529" s="781"/>
      <c r="L1529" s="139"/>
    </row>
    <row r="1530" spans="1:12" s="3" customFormat="1" ht="12.2" customHeight="1">
      <c r="A1530" s="76">
        <v>43830</v>
      </c>
      <c r="B1530" s="91">
        <v>211012</v>
      </c>
      <c r="C1530" s="71">
        <v>538100</v>
      </c>
      <c r="D1530" s="79">
        <v>51</v>
      </c>
      <c r="E1530" s="308"/>
      <c r="F1530" s="602" t="s">
        <v>632</v>
      </c>
      <c r="G1530" s="169">
        <v>211</v>
      </c>
      <c r="H1530" s="75" t="s">
        <v>1256</v>
      </c>
      <c r="I1530" s="67">
        <v>43822</v>
      </c>
      <c r="J1530" s="170">
        <f t="shared" si="39"/>
        <v>4270</v>
      </c>
      <c r="K1530" s="781"/>
      <c r="L1530" s="139"/>
    </row>
    <row r="1531" spans="1:12" s="21" customFormat="1" ht="12.2" customHeight="1">
      <c r="A1531" s="181"/>
      <c r="B1531" s="182" t="s">
        <v>385</v>
      </c>
      <c r="C1531" s="199">
        <v>538100</v>
      </c>
      <c r="D1531" s="177">
        <f>SUM(D1456:D1530)</f>
        <v>4270</v>
      </c>
      <c r="E1531" s="177">
        <f>SUM(E1456:E1530)</f>
        <v>0</v>
      </c>
      <c r="F1531" s="764"/>
      <c r="G1531" s="179"/>
      <c r="H1531" s="180"/>
      <c r="I1531" s="181"/>
      <c r="J1531" s="174">
        <f>D1531-E1531</f>
        <v>4270</v>
      </c>
      <c r="K1531" s="781">
        <v>538100</v>
      </c>
      <c r="L1531" s="139">
        <v>4270</v>
      </c>
    </row>
    <row r="1532" spans="1:12" s="21" customFormat="1" ht="12.2" customHeight="1">
      <c r="A1532" s="181"/>
      <c r="B1532" s="182"/>
      <c r="C1532" s="199"/>
      <c r="D1532" s="286"/>
      <c r="E1532" s="174"/>
      <c r="F1532" s="767"/>
      <c r="G1532" s="179"/>
      <c r="H1532" s="180"/>
      <c r="I1532" s="13"/>
      <c r="J1532" s="174"/>
      <c r="K1532" s="781"/>
      <c r="L1532" s="139"/>
    </row>
    <row r="1533" spans="1:12" s="21" customFormat="1" ht="12.2" customHeight="1">
      <c r="A1533" s="94">
        <v>538200</v>
      </c>
      <c r="B1533" s="176" t="s">
        <v>1296</v>
      </c>
      <c r="C1533" s="199"/>
      <c r="D1533" s="177"/>
      <c r="E1533" s="177"/>
      <c r="F1533" s="764"/>
      <c r="G1533" s="179"/>
      <c r="H1533" s="180"/>
      <c r="I1533" s="181"/>
      <c r="J1533" s="174"/>
      <c r="K1533" s="781"/>
      <c r="L1533" s="139"/>
    </row>
    <row r="1534" spans="1:12" s="3" customFormat="1" ht="12.2" customHeight="1">
      <c r="A1534" s="76">
        <v>43496</v>
      </c>
      <c r="B1534" s="91">
        <v>211001</v>
      </c>
      <c r="C1534" s="71">
        <v>538200</v>
      </c>
      <c r="D1534" s="79">
        <v>6</v>
      </c>
      <c r="E1534" s="308"/>
      <c r="F1534" s="602" t="s">
        <v>631</v>
      </c>
      <c r="G1534" s="169">
        <v>211</v>
      </c>
      <c r="H1534" s="315" t="s">
        <v>52</v>
      </c>
      <c r="I1534" s="67">
        <v>43481</v>
      </c>
      <c r="J1534" s="170">
        <v>6</v>
      </c>
      <c r="K1534" s="781"/>
      <c r="L1534" s="139"/>
    </row>
    <row r="1535" spans="1:12" s="3" customFormat="1" ht="12.2" customHeight="1">
      <c r="A1535" s="76">
        <v>43496</v>
      </c>
      <c r="B1535" s="91">
        <v>211001</v>
      </c>
      <c r="C1535" s="71">
        <v>538200</v>
      </c>
      <c r="D1535" s="123">
        <v>8</v>
      </c>
      <c r="E1535" s="63"/>
      <c r="F1535" s="602" t="s">
        <v>631</v>
      </c>
      <c r="G1535" s="169">
        <v>211</v>
      </c>
      <c r="H1535" s="75" t="s">
        <v>56</v>
      </c>
      <c r="I1535" s="67">
        <v>43483</v>
      </c>
      <c r="J1535" s="170">
        <f>J1534+D1535-E1535</f>
        <v>14</v>
      </c>
      <c r="K1535" s="781"/>
      <c r="L1535" s="139"/>
    </row>
    <row r="1536" spans="1:12" s="3" customFormat="1" ht="12.2" customHeight="1">
      <c r="A1536" s="76">
        <v>43496</v>
      </c>
      <c r="B1536" s="91">
        <v>211001</v>
      </c>
      <c r="C1536" s="71">
        <v>538200</v>
      </c>
      <c r="D1536" s="79">
        <v>12</v>
      </c>
      <c r="E1536" s="63"/>
      <c r="F1536" s="602" t="s">
        <v>631</v>
      </c>
      <c r="G1536" s="169">
        <v>211</v>
      </c>
      <c r="H1536" s="75" t="s">
        <v>58</v>
      </c>
      <c r="I1536" s="67">
        <v>43486</v>
      </c>
      <c r="J1536" s="170">
        <f t="shared" ref="J1536:J1571" si="40">J1535+D1536-E1536</f>
        <v>26</v>
      </c>
      <c r="K1536" s="781"/>
      <c r="L1536" s="139"/>
    </row>
    <row r="1537" spans="1:12" s="3" customFormat="1" ht="12.2" customHeight="1">
      <c r="A1537" s="76">
        <v>43496</v>
      </c>
      <c r="B1537" s="91">
        <v>211001</v>
      </c>
      <c r="C1537" s="71">
        <v>538200</v>
      </c>
      <c r="D1537" s="79">
        <v>6</v>
      </c>
      <c r="E1537" s="63"/>
      <c r="F1537" s="602" t="s">
        <v>631</v>
      </c>
      <c r="G1537" s="169">
        <v>211</v>
      </c>
      <c r="H1537" s="75" t="s">
        <v>59</v>
      </c>
      <c r="I1537" s="67">
        <v>43486</v>
      </c>
      <c r="J1537" s="170">
        <f t="shared" si="40"/>
        <v>32</v>
      </c>
      <c r="K1537" s="781"/>
      <c r="L1537" s="139"/>
    </row>
    <row r="1538" spans="1:12" s="3" customFormat="1" ht="12.2" customHeight="1">
      <c r="A1538" s="76">
        <v>43496</v>
      </c>
      <c r="B1538" s="91">
        <v>211001</v>
      </c>
      <c r="C1538" s="71">
        <v>538200</v>
      </c>
      <c r="D1538" s="72">
        <v>6</v>
      </c>
      <c r="E1538" s="72"/>
      <c r="F1538" s="602" t="s">
        <v>631</v>
      </c>
      <c r="G1538" s="169">
        <v>211</v>
      </c>
      <c r="H1538" s="75" t="s">
        <v>76</v>
      </c>
      <c r="I1538" s="76">
        <v>43486</v>
      </c>
      <c r="J1538" s="170">
        <f t="shared" si="40"/>
        <v>38</v>
      </c>
      <c r="K1538" s="781"/>
      <c r="L1538" s="139"/>
    </row>
    <row r="1539" spans="1:12" s="3" customFormat="1" ht="12.2" customHeight="1">
      <c r="A1539" s="76">
        <v>43496</v>
      </c>
      <c r="B1539" s="91">
        <v>211001</v>
      </c>
      <c r="C1539" s="71">
        <v>538200</v>
      </c>
      <c r="D1539" s="72">
        <v>6</v>
      </c>
      <c r="E1539" s="72"/>
      <c r="F1539" s="602" t="s">
        <v>631</v>
      </c>
      <c r="G1539" s="169">
        <v>211</v>
      </c>
      <c r="H1539" s="75" t="s">
        <v>78</v>
      </c>
      <c r="I1539" s="76">
        <v>43486</v>
      </c>
      <c r="J1539" s="170">
        <f t="shared" si="40"/>
        <v>44</v>
      </c>
      <c r="K1539" s="781"/>
      <c r="L1539" s="139"/>
    </row>
    <row r="1540" spans="1:12" s="3" customFormat="1" ht="12.2" customHeight="1">
      <c r="A1540" s="76">
        <v>43496</v>
      </c>
      <c r="B1540" s="91">
        <v>211001</v>
      </c>
      <c r="C1540" s="71">
        <v>538200</v>
      </c>
      <c r="D1540" s="79">
        <v>12</v>
      </c>
      <c r="E1540" s="308"/>
      <c r="F1540" s="602" t="s">
        <v>631</v>
      </c>
      <c r="G1540" s="169">
        <v>211</v>
      </c>
      <c r="H1540" s="315" t="s">
        <v>1180</v>
      </c>
      <c r="I1540" s="67">
        <v>43490</v>
      </c>
      <c r="J1540" s="170">
        <f t="shared" si="40"/>
        <v>56</v>
      </c>
      <c r="K1540" s="781"/>
      <c r="L1540" s="139"/>
    </row>
    <row r="1541" spans="1:12" s="3" customFormat="1" ht="12.2" customHeight="1">
      <c r="A1541" s="76">
        <v>43524</v>
      </c>
      <c r="B1541" s="91">
        <v>211002</v>
      </c>
      <c r="C1541" s="71">
        <v>538200</v>
      </c>
      <c r="D1541" s="72">
        <v>4</v>
      </c>
      <c r="E1541" s="72"/>
      <c r="F1541" s="602" t="s">
        <v>631</v>
      </c>
      <c r="G1541" s="169">
        <v>211</v>
      </c>
      <c r="H1541" s="75" t="s">
        <v>104</v>
      </c>
      <c r="I1541" s="76">
        <v>43502</v>
      </c>
      <c r="J1541" s="170">
        <f t="shared" si="40"/>
        <v>60</v>
      </c>
      <c r="K1541" s="781"/>
      <c r="L1541" s="139"/>
    </row>
    <row r="1542" spans="1:12" s="3" customFormat="1" ht="12.2" customHeight="1">
      <c r="A1542" s="76">
        <v>43524</v>
      </c>
      <c r="B1542" s="91">
        <v>211002</v>
      </c>
      <c r="C1542" s="71">
        <v>538200</v>
      </c>
      <c r="D1542" s="123">
        <v>10</v>
      </c>
      <c r="E1542" s="63"/>
      <c r="F1542" s="602" t="s">
        <v>631</v>
      </c>
      <c r="G1542" s="169">
        <v>211</v>
      </c>
      <c r="H1542" s="75" t="s">
        <v>111</v>
      </c>
      <c r="I1542" s="76">
        <v>43522</v>
      </c>
      <c r="J1542" s="170">
        <f t="shared" si="40"/>
        <v>70</v>
      </c>
      <c r="K1542" s="781"/>
      <c r="L1542" s="139"/>
    </row>
    <row r="1543" spans="1:12" s="3" customFormat="1" ht="12.2" customHeight="1">
      <c r="A1543" s="76">
        <v>43555</v>
      </c>
      <c r="B1543" s="91">
        <v>211003</v>
      </c>
      <c r="C1543" s="71">
        <v>538200</v>
      </c>
      <c r="D1543" s="79">
        <v>8</v>
      </c>
      <c r="E1543" s="72"/>
      <c r="F1543" s="602" t="s">
        <v>631</v>
      </c>
      <c r="G1543" s="169">
        <v>211</v>
      </c>
      <c r="H1543" s="610">
        <v>211055</v>
      </c>
      <c r="I1543" s="67">
        <v>43532</v>
      </c>
      <c r="J1543" s="170">
        <f t="shared" si="40"/>
        <v>78</v>
      </c>
      <c r="K1543" s="781"/>
      <c r="L1543" s="139"/>
    </row>
    <row r="1544" spans="1:12" s="3" customFormat="1" ht="12.2" customHeight="1">
      <c r="A1544" s="76">
        <v>43555</v>
      </c>
      <c r="B1544" s="91">
        <v>211003</v>
      </c>
      <c r="C1544" s="71">
        <v>538200</v>
      </c>
      <c r="D1544" s="79">
        <v>8</v>
      </c>
      <c r="E1544" s="72"/>
      <c r="F1544" s="602" t="s">
        <v>631</v>
      </c>
      <c r="G1544" s="169">
        <v>211</v>
      </c>
      <c r="H1544" s="610">
        <v>211056</v>
      </c>
      <c r="I1544" s="67">
        <v>43532</v>
      </c>
      <c r="J1544" s="170">
        <f t="shared" si="40"/>
        <v>86</v>
      </c>
      <c r="K1544" s="781"/>
      <c r="L1544" s="139"/>
    </row>
    <row r="1545" spans="1:12" s="3" customFormat="1" ht="12.2" customHeight="1">
      <c r="A1545" s="76">
        <v>43555</v>
      </c>
      <c r="B1545" s="91">
        <v>211003</v>
      </c>
      <c r="C1545" s="71">
        <v>538200</v>
      </c>
      <c r="D1545" s="72">
        <v>26</v>
      </c>
      <c r="E1545" s="63"/>
      <c r="F1545" s="602" t="s">
        <v>631</v>
      </c>
      <c r="G1545" s="169">
        <v>211</v>
      </c>
      <c r="H1545" s="75" t="s">
        <v>115</v>
      </c>
      <c r="I1545" s="67">
        <v>43539</v>
      </c>
      <c r="J1545" s="170">
        <f t="shared" si="40"/>
        <v>112</v>
      </c>
      <c r="K1545" s="781"/>
      <c r="L1545" s="139"/>
    </row>
    <row r="1546" spans="1:12" s="3" customFormat="1" ht="12.2" customHeight="1">
      <c r="A1546" s="76">
        <v>43555</v>
      </c>
      <c r="B1546" s="91">
        <v>211003</v>
      </c>
      <c r="C1546" s="71">
        <v>538200</v>
      </c>
      <c r="D1546" s="72">
        <v>8</v>
      </c>
      <c r="E1546" s="63"/>
      <c r="F1546" s="602" t="s">
        <v>631</v>
      </c>
      <c r="G1546" s="169">
        <v>211</v>
      </c>
      <c r="H1546" s="75" t="s">
        <v>117</v>
      </c>
      <c r="I1546" s="76">
        <v>43542</v>
      </c>
      <c r="J1546" s="170">
        <f t="shared" si="40"/>
        <v>120</v>
      </c>
      <c r="K1546" s="781"/>
      <c r="L1546" s="139"/>
    </row>
    <row r="1547" spans="1:12" s="3" customFormat="1" ht="12.2" customHeight="1">
      <c r="A1547" s="76">
        <v>43555</v>
      </c>
      <c r="B1547" s="91">
        <v>211003</v>
      </c>
      <c r="C1547" s="71">
        <v>538200</v>
      </c>
      <c r="D1547" s="79">
        <v>8</v>
      </c>
      <c r="E1547" s="308"/>
      <c r="F1547" s="602" t="s">
        <v>631</v>
      </c>
      <c r="G1547" s="169">
        <v>211</v>
      </c>
      <c r="H1547" s="75" t="s">
        <v>121</v>
      </c>
      <c r="I1547" s="67">
        <v>43546</v>
      </c>
      <c r="J1547" s="170">
        <f t="shared" si="40"/>
        <v>128</v>
      </c>
      <c r="K1547" s="781"/>
      <c r="L1547" s="139"/>
    </row>
    <row r="1548" spans="1:12" s="3" customFormat="1" ht="12.2" customHeight="1">
      <c r="A1548" s="76">
        <v>43616</v>
      </c>
      <c r="B1548" s="91">
        <v>211005</v>
      </c>
      <c r="C1548" s="71">
        <v>538200</v>
      </c>
      <c r="D1548" s="72">
        <v>6</v>
      </c>
      <c r="E1548" s="72"/>
      <c r="F1548" s="602" t="s">
        <v>631</v>
      </c>
      <c r="G1548" s="169">
        <v>211</v>
      </c>
      <c r="H1548" s="75" t="s">
        <v>1205</v>
      </c>
      <c r="I1548" s="67">
        <v>43587</v>
      </c>
      <c r="J1548" s="170">
        <f t="shared" si="40"/>
        <v>134</v>
      </c>
      <c r="K1548" s="781"/>
      <c r="L1548" s="139"/>
    </row>
    <row r="1549" spans="1:12" s="3" customFormat="1" ht="12.2" customHeight="1">
      <c r="A1549" s="76">
        <v>43616</v>
      </c>
      <c r="B1549" s="91">
        <v>211005</v>
      </c>
      <c r="C1549" s="71">
        <v>538200</v>
      </c>
      <c r="D1549" s="72">
        <v>6</v>
      </c>
      <c r="E1549" s="72"/>
      <c r="F1549" s="602" t="s">
        <v>631</v>
      </c>
      <c r="G1549" s="169">
        <v>211</v>
      </c>
      <c r="H1549" s="75" t="s">
        <v>158</v>
      </c>
      <c r="I1549" s="67">
        <v>43591</v>
      </c>
      <c r="J1549" s="170">
        <f t="shared" si="40"/>
        <v>140</v>
      </c>
      <c r="K1549" s="781"/>
      <c r="L1549" s="139"/>
    </row>
    <row r="1550" spans="1:12" s="3" customFormat="1" ht="12.2" customHeight="1">
      <c r="A1550" s="76">
        <v>43616</v>
      </c>
      <c r="B1550" s="91">
        <v>211005</v>
      </c>
      <c r="C1550" s="71">
        <v>538200</v>
      </c>
      <c r="D1550" s="79">
        <v>10</v>
      </c>
      <c r="E1550" s="308"/>
      <c r="F1550" s="602" t="s">
        <v>631</v>
      </c>
      <c r="G1550" s="169">
        <v>211</v>
      </c>
      <c r="H1550" s="75" t="s">
        <v>1207</v>
      </c>
      <c r="I1550" s="67">
        <v>43598</v>
      </c>
      <c r="J1550" s="170">
        <f t="shared" si="40"/>
        <v>150</v>
      </c>
      <c r="K1550" s="781"/>
      <c r="L1550" s="139"/>
    </row>
    <row r="1551" spans="1:12" s="3" customFormat="1" ht="12.2" customHeight="1">
      <c r="A1551" s="76">
        <v>43616</v>
      </c>
      <c r="B1551" s="91">
        <v>211005</v>
      </c>
      <c r="C1551" s="71">
        <v>538200</v>
      </c>
      <c r="D1551" s="79">
        <v>20</v>
      </c>
      <c r="E1551" s="72"/>
      <c r="F1551" s="602" t="s">
        <v>631</v>
      </c>
      <c r="G1551" s="169">
        <v>211</v>
      </c>
      <c r="H1551" s="75" t="s">
        <v>169</v>
      </c>
      <c r="I1551" s="67">
        <v>43608</v>
      </c>
      <c r="J1551" s="170">
        <f t="shared" si="40"/>
        <v>170</v>
      </c>
      <c r="K1551" s="781"/>
      <c r="L1551" s="139"/>
    </row>
    <row r="1552" spans="1:12" s="3" customFormat="1" ht="12.2" customHeight="1">
      <c r="A1552" s="76">
        <v>43616</v>
      </c>
      <c r="B1552" s="91">
        <v>211005</v>
      </c>
      <c r="C1552" s="71">
        <v>538200</v>
      </c>
      <c r="D1552" s="79">
        <v>12</v>
      </c>
      <c r="E1552" s="63"/>
      <c r="F1552" s="602" t="s">
        <v>631</v>
      </c>
      <c r="G1552" s="169">
        <v>211</v>
      </c>
      <c r="H1552" s="75" t="s">
        <v>172</v>
      </c>
      <c r="I1552" s="67">
        <v>43612</v>
      </c>
      <c r="J1552" s="170">
        <f t="shared" si="40"/>
        <v>182</v>
      </c>
      <c r="K1552" s="781"/>
      <c r="L1552" s="139"/>
    </row>
    <row r="1553" spans="1:12" s="3" customFormat="1" ht="12.2" customHeight="1">
      <c r="A1553" s="76">
        <v>43646</v>
      </c>
      <c r="B1553" s="91">
        <v>211006</v>
      </c>
      <c r="C1553" s="71">
        <v>538200</v>
      </c>
      <c r="D1553" s="79">
        <v>8</v>
      </c>
      <c r="E1553" s="72"/>
      <c r="F1553" s="602" t="s">
        <v>631</v>
      </c>
      <c r="G1553" s="169">
        <v>211</v>
      </c>
      <c r="H1553" s="75" t="s">
        <v>202</v>
      </c>
      <c r="I1553" s="76">
        <v>43642</v>
      </c>
      <c r="J1553" s="170">
        <f t="shared" si="40"/>
        <v>190</v>
      </c>
      <c r="K1553" s="781"/>
      <c r="L1553" s="139"/>
    </row>
    <row r="1554" spans="1:12" s="3" customFormat="1" ht="12.2" customHeight="1">
      <c r="A1554" s="76">
        <v>43677</v>
      </c>
      <c r="B1554" s="91">
        <v>211007</v>
      </c>
      <c r="C1554" s="71">
        <v>538200</v>
      </c>
      <c r="D1554" s="79">
        <v>6</v>
      </c>
      <c r="E1554" s="63"/>
      <c r="F1554" s="602" t="s">
        <v>631</v>
      </c>
      <c r="G1554" s="169">
        <v>211</v>
      </c>
      <c r="H1554" s="75" t="s">
        <v>211</v>
      </c>
      <c r="I1554" s="67">
        <v>43657</v>
      </c>
      <c r="J1554" s="170">
        <f t="shared" si="40"/>
        <v>196</v>
      </c>
      <c r="K1554" s="781"/>
      <c r="L1554" s="139"/>
    </row>
    <row r="1555" spans="1:12" s="3" customFormat="1" ht="12.2" customHeight="1">
      <c r="A1555" s="76">
        <v>43708</v>
      </c>
      <c r="B1555" s="91">
        <v>211008</v>
      </c>
      <c r="C1555" s="71">
        <v>538200</v>
      </c>
      <c r="D1555" s="79">
        <v>4</v>
      </c>
      <c r="E1555" s="63"/>
      <c r="F1555" s="602" t="s">
        <v>631</v>
      </c>
      <c r="G1555" s="169">
        <v>211</v>
      </c>
      <c r="H1555" s="75" t="s">
        <v>1223</v>
      </c>
      <c r="I1555" s="76">
        <v>43686</v>
      </c>
      <c r="J1555" s="170">
        <f t="shared" si="40"/>
        <v>200</v>
      </c>
      <c r="K1555" s="781"/>
      <c r="L1555" s="139"/>
    </row>
    <row r="1556" spans="1:12" s="3" customFormat="1" ht="12.2" customHeight="1">
      <c r="A1556" s="76">
        <v>43708</v>
      </c>
      <c r="B1556" s="91">
        <v>211008</v>
      </c>
      <c r="C1556" s="71">
        <v>538200</v>
      </c>
      <c r="D1556" s="79">
        <v>16</v>
      </c>
      <c r="E1556" s="308"/>
      <c r="F1556" s="602" t="s">
        <v>631</v>
      </c>
      <c r="G1556" s="169">
        <v>211</v>
      </c>
      <c r="H1556" s="75" t="s">
        <v>251</v>
      </c>
      <c r="I1556" s="76">
        <v>43704</v>
      </c>
      <c r="J1556" s="170">
        <f t="shared" si="40"/>
        <v>216</v>
      </c>
      <c r="K1556" s="781"/>
      <c r="L1556" s="139"/>
    </row>
    <row r="1557" spans="1:12" s="3" customFormat="1" ht="12.2" customHeight="1">
      <c r="A1557" s="76">
        <v>43738</v>
      </c>
      <c r="B1557" s="91">
        <v>211009</v>
      </c>
      <c r="C1557" s="71">
        <v>538200</v>
      </c>
      <c r="D1557" s="79">
        <v>6</v>
      </c>
      <c r="E1557" s="308"/>
      <c r="F1557" s="602" t="s">
        <v>631</v>
      </c>
      <c r="G1557" s="169">
        <v>211</v>
      </c>
      <c r="H1557" s="75" t="s">
        <v>264</v>
      </c>
      <c r="I1557" s="76">
        <v>43714</v>
      </c>
      <c r="J1557" s="170">
        <f t="shared" si="40"/>
        <v>222</v>
      </c>
      <c r="K1557" s="781"/>
      <c r="L1557" s="139"/>
    </row>
    <row r="1558" spans="1:12" s="3" customFormat="1" ht="12.2" customHeight="1">
      <c r="A1558" s="76">
        <v>43738</v>
      </c>
      <c r="B1558" s="91">
        <v>211009</v>
      </c>
      <c r="C1558" s="71">
        <v>538200</v>
      </c>
      <c r="D1558" s="79">
        <v>8</v>
      </c>
      <c r="E1558" s="72"/>
      <c r="F1558" s="602" t="s">
        <v>631</v>
      </c>
      <c r="G1558" s="169">
        <v>211</v>
      </c>
      <c r="H1558" s="75" t="s">
        <v>280</v>
      </c>
      <c r="I1558" s="67">
        <v>43728</v>
      </c>
      <c r="J1558" s="170">
        <f t="shared" si="40"/>
        <v>230</v>
      </c>
      <c r="K1558" s="781"/>
      <c r="L1558" s="139"/>
    </row>
    <row r="1559" spans="1:12" s="3" customFormat="1" ht="12.2" customHeight="1">
      <c r="A1559" s="76">
        <v>43738</v>
      </c>
      <c r="B1559" s="91">
        <v>211009</v>
      </c>
      <c r="C1559" s="71">
        <v>538200</v>
      </c>
      <c r="D1559" s="79">
        <v>24</v>
      </c>
      <c r="E1559" s="72"/>
      <c r="F1559" s="602" t="s">
        <v>631</v>
      </c>
      <c r="G1559" s="169">
        <v>211</v>
      </c>
      <c r="H1559" s="75" t="s">
        <v>283</v>
      </c>
      <c r="I1559" s="67">
        <v>43735</v>
      </c>
      <c r="J1559" s="170">
        <f t="shared" si="40"/>
        <v>254</v>
      </c>
      <c r="K1559" s="781"/>
      <c r="L1559" s="139"/>
    </row>
    <row r="1560" spans="1:12" s="3" customFormat="1" ht="12.2" customHeight="1">
      <c r="A1560" s="76">
        <v>43769</v>
      </c>
      <c r="B1560" s="91">
        <v>211010</v>
      </c>
      <c r="C1560" s="71">
        <v>538200</v>
      </c>
      <c r="D1560" s="79">
        <v>6</v>
      </c>
      <c r="E1560" s="63"/>
      <c r="F1560" s="602" t="s">
        <v>631</v>
      </c>
      <c r="G1560" s="169">
        <v>211</v>
      </c>
      <c r="H1560" s="75" t="s">
        <v>288</v>
      </c>
      <c r="I1560" s="76">
        <v>43741</v>
      </c>
      <c r="J1560" s="170">
        <f t="shared" si="40"/>
        <v>260</v>
      </c>
      <c r="K1560" s="781"/>
      <c r="L1560" s="139"/>
    </row>
    <row r="1561" spans="1:12" s="3" customFormat="1" ht="12.2" customHeight="1">
      <c r="A1561" s="76">
        <v>43769</v>
      </c>
      <c r="B1561" s="91">
        <v>211010</v>
      </c>
      <c r="C1561" s="71">
        <v>538200</v>
      </c>
      <c r="D1561" s="79">
        <v>8</v>
      </c>
      <c r="E1561" s="63"/>
      <c r="F1561" s="602" t="s">
        <v>631</v>
      </c>
      <c r="G1561" s="169">
        <v>211</v>
      </c>
      <c r="H1561" s="75" t="s">
        <v>298</v>
      </c>
      <c r="I1561" s="67">
        <v>43747</v>
      </c>
      <c r="J1561" s="170">
        <f t="shared" si="40"/>
        <v>268</v>
      </c>
      <c r="K1561" s="781"/>
      <c r="L1561" s="139"/>
    </row>
    <row r="1562" spans="1:12" s="3" customFormat="1" ht="12.2" customHeight="1">
      <c r="A1562" s="76">
        <v>43769</v>
      </c>
      <c r="B1562" s="91">
        <v>211010</v>
      </c>
      <c r="C1562" s="71">
        <v>538200</v>
      </c>
      <c r="D1562" s="79">
        <v>8</v>
      </c>
      <c r="E1562" s="308"/>
      <c r="F1562" s="602" t="s">
        <v>631</v>
      </c>
      <c r="G1562" s="169">
        <v>211</v>
      </c>
      <c r="H1562" s="75" t="s">
        <v>304</v>
      </c>
      <c r="I1562" s="67">
        <v>43753</v>
      </c>
      <c r="J1562" s="170">
        <f t="shared" si="40"/>
        <v>276</v>
      </c>
      <c r="K1562" s="781"/>
      <c r="L1562" s="139"/>
    </row>
    <row r="1563" spans="1:12" s="3" customFormat="1" ht="12.2" customHeight="1">
      <c r="A1563" s="76">
        <v>43769</v>
      </c>
      <c r="B1563" s="91">
        <v>211010</v>
      </c>
      <c r="C1563" s="71">
        <v>538200</v>
      </c>
      <c r="D1563" s="79">
        <v>16</v>
      </c>
      <c r="E1563" s="308"/>
      <c r="F1563" s="602" t="s">
        <v>631</v>
      </c>
      <c r="G1563" s="169">
        <v>211</v>
      </c>
      <c r="H1563" s="75" t="s">
        <v>308</v>
      </c>
      <c r="I1563" s="67">
        <v>43755</v>
      </c>
      <c r="J1563" s="170">
        <f t="shared" si="40"/>
        <v>292</v>
      </c>
      <c r="K1563" s="781"/>
      <c r="L1563" s="139"/>
    </row>
    <row r="1564" spans="1:12" s="3" customFormat="1" ht="12.2" customHeight="1">
      <c r="A1564" s="76">
        <v>43769</v>
      </c>
      <c r="B1564" s="91">
        <v>211010</v>
      </c>
      <c r="C1564" s="71">
        <v>538200</v>
      </c>
      <c r="D1564" s="79">
        <v>8</v>
      </c>
      <c r="E1564" s="63"/>
      <c r="F1564" s="602" t="s">
        <v>631</v>
      </c>
      <c r="G1564" s="169">
        <v>211</v>
      </c>
      <c r="H1564" s="75" t="s">
        <v>311</v>
      </c>
      <c r="I1564" s="67">
        <v>43761</v>
      </c>
      <c r="J1564" s="170">
        <f t="shared" si="40"/>
        <v>300</v>
      </c>
      <c r="K1564" s="781"/>
      <c r="L1564" s="139"/>
    </row>
    <row r="1565" spans="1:12" s="3" customFormat="1" ht="12.2" customHeight="1">
      <c r="A1565" s="76">
        <v>43769</v>
      </c>
      <c r="B1565" s="91">
        <v>211010</v>
      </c>
      <c r="C1565" s="71">
        <v>538200</v>
      </c>
      <c r="D1565" s="79">
        <v>15</v>
      </c>
      <c r="E1565" s="308"/>
      <c r="F1565" s="602" t="s">
        <v>631</v>
      </c>
      <c r="G1565" s="169">
        <v>211</v>
      </c>
      <c r="H1565" s="75" t="s">
        <v>312</v>
      </c>
      <c r="I1565" s="67">
        <v>43762</v>
      </c>
      <c r="J1565" s="170">
        <f t="shared" si="40"/>
        <v>315</v>
      </c>
      <c r="K1565" s="781"/>
      <c r="L1565" s="139"/>
    </row>
    <row r="1566" spans="1:12" s="3" customFormat="1" ht="12.2" customHeight="1">
      <c r="A1566" s="76">
        <v>43799</v>
      </c>
      <c r="B1566" s="91">
        <v>211011</v>
      </c>
      <c r="C1566" s="71">
        <v>538200</v>
      </c>
      <c r="D1566" s="79">
        <v>2</v>
      </c>
      <c r="E1566" s="308"/>
      <c r="F1566" s="602" t="s">
        <v>631</v>
      </c>
      <c r="G1566" s="169">
        <v>211</v>
      </c>
      <c r="H1566" s="75" t="s">
        <v>353</v>
      </c>
      <c r="I1566" s="67">
        <v>43794</v>
      </c>
      <c r="J1566" s="170">
        <f t="shared" si="40"/>
        <v>317</v>
      </c>
      <c r="K1566" s="781"/>
      <c r="L1566" s="139"/>
    </row>
    <row r="1567" spans="1:12" s="3" customFormat="1" ht="12.2" customHeight="1">
      <c r="A1567" s="76">
        <v>43799</v>
      </c>
      <c r="B1567" s="91">
        <v>211011</v>
      </c>
      <c r="C1567" s="71">
        <v>538200</v>
      </c>
      <c r="D1567" s="79">
        <v>3</v>
      </c>
      <c r="E1567" s="308"/>
      <c r="F1567" s="602" t="s">
        <v>631</v>
      </c>
      <c r="G1567" s="169">
        <v>211</v>
      </c>
      <c r="H1567" s="75" t="s">
        <v>354</v>
      </c>
      <c r="I1567" s="67">
        <v>43794</v>
      </c>
      <c r="J1567" s="170">
        <f t="shared" si="40"/>
        <v>320</v>
      </c>
      <c r="K1567" s="781"/>
      <c r="L1567" s="139"/>
    </row>
    <row r="1568" spans="1:12" s="3" customFormat="1" ht="12.2" customHeight="1">
      <c r="A1568" s="586">
        <v>43830</v>
      </c>
      <c r="B1568" s="91">
        <v>211012</v>
      </c>
      <c r="C1568" s="197">
        <v>538200</v>
      </c>
      <c r="D1568" s="159">
        <v>6.5</v>
      </c>
      <c r="E1568" s="615"/>
      <c r="F1568" s="761" t="s">
        <v>631</v>
      </c>
      <c r="G1568" s="614">
        <v>211</v>
      </c>
      <c r="H1568" s="613" t="s">
        <v>357</v>
      </c>
      <c r="I1568" s="586">
        <v>43801</v>
      </c>
      <c r="J1568" s="170">
        <f t="shared" si="40"/>
        <v>326.5</v>
      </c>
      <c r="K1568" s="781"/>
      <c r="L1568" s="139"/>
    </row>
    <row r="1569" spans="1:12" s="3" customFormat="1" ht="12.2" customHeight="1">
      <c r="A1569" s="586">
        <v>43830</v>
      </c>
      <c r="B1569" s="91">
        <v>211012</v>
      </c>
      <c r="C1569" s="197">
        <v>538200</v>
      </c>
      <c r="D1569" s="159">
        <v>24</v>
      </c>
      <c r="E1569" s="615"/>
      <c r="F1569" s="761" t="s">
        <v>631</v>
      </c>
      <c r="G1569" s="614">
        <v>211</v>
      </c>
      <c r="H1569" s="613" t="s">
        <v>1241</v>
      </c>
      <c r="I1569" s="586">
        <v>43803</v>
      </c>
      <c r="J1569" s="170">
        <f t="shared" si="40"/>
        <v>350.5</v>
      </c>
      <c r="K1569" s="781"/>
      <c r="L1569" s="139"/>
    </row>
    <row r="1570" spans="1:12" s="3" customFormat="1" ht="12.2" customHeight="1">
      <c r="A1570" s="586">
        <v>43830</v>
      </c>
      <c r="B1570" s="91">
        <v>211012</v>
      </c>
      <c r="C1570" s="197">
        <v>538200</v>
      </c>
      <c r="D1570" s="159">
        <v>8</v>
      </c>
      <c r="E1570" s="615"/>
      <c r="F1570" s="761" t="s">
        <v>631</v>
      </c>
      <c r="G1570" s="614">
        <v>211</v>
      </c>
      <c r="H1570" s="613" t="s">
        <v>1250</v>
      </c>
      <c r="I1570" s="156">
        <v>43817</v>
      </c>
      <c r="J1570" s="170">
        <f t="shared" si="40"/>
        <v>358.5</v>
      </c>
      <c r="K1570" s="781"/>
      <c r="L1570" s="139"/>
    </row>
    <row r="1571" spans="1:12" s="3" customFormat="1" ht="12.2" customHeight="1">
      <c r="A1571" s="76">
        <v>43830</v>
      </c>
      <c r="B1571" s="91">
        <v>211012</v>
      </c>
      <c r="C1571" s="71">
        <v>538200</v>
      </c>
      <c r="D1571" s="79">
        <v>6</v>
      </c>
      <c r="E1571" s="308"/>
      <c r="F1571" s="602" t="s">
        <v>631</v>
      </c>
      <c r="G1571" s="169">
        <v>211</v>
      </c>
      <c r="H1571" s="75" t="s">
        <v>1252</v>
      </c>
      <c r="I1571" s="67">
        <v>43818</v>
      </c>
      <c r="J1571" s="170">
        <f t="shared" si="40"/>
        <v>364.5</v>
      </c>
      <c r="K1571" s="781"/>
      <c r="L1571" s="139"/>
    </row>
    <row r="1572" spans="1:12" s="21" customFormat="1" ht="12.2" customHeight="1">
      <c r="A1572" s="181"/>
      <c r="B1572" s="182" t="s">
        <v>385</v>
      </c>
      <c r="C1572" s="199">
        <v>53810</v>
      </c>
      <c r="D1572" s="177">
        <f>SUM(D1534:D1571)</f>
        <v>364.5</v>
      </c>
      <c r="E1572" s="177">
        <f>SUM(E1534:E1571)</f>
        <v>0</v>
      </c>
      <c r="F1572" s="764"/>
      <c r="G1572" s="179"/>
      <c r="H1572" s="180"/>
      <c r="I1572" s="181"/>
      <c r="J1572" s="174">
        <f>D1572-E1572</f>
        <v>364.5</v>
      </c>
      <c r="K1572" s="781">
        <v>538100</v>
      </c>
      <c r="L1572" s="139">
        <v>364.5</v>
      </c>
    </row>
    <row r="1573" spans="1:12" s="21" customFormat="1" ht="12.2" customHeight="1">
      <c r="A1573" s="181"/>
      <c r="B1573" s="182"/>
      <c r="C1573" s="199"/>
      <c r="D1573" s="286"/>
      <c r="E1573" s="174"/>
      <c r="F1573" s="767"/>
      <c r="G1573" s="179"/>
      <c r="H1573" s="180"/>
      <c r="I1573" s="13"/>
      <c r="J1573" s="174"/>
      <c r="K1573" s="781"/>
      <c r="L1573" s="139"/>
    </row>
    <row r="1574" spans="1:12" s="21" customFormat="1" ht="12.2" customHeight="1">
      <c r="A1574" s="94">
        <v>538900</v>
      </c>
      <c r="B1574" s="176" t="s">
        <v>607</v>
      </c>
      <c r="C1574" s="199"/>
      <c r="D1574" s="177"/>
      <c r="E1574" s="177"/>
      <c r="F1574" s="764"/>
      <c r="G1574" s="179"/>
      <c r="H1574" s="180"/>
      <c r="I1574" s="181"/>
      <c r="J1574" s="174"/>
      <c r="K1574" s="781"/>
      <c r="L1574" s="139"/>
    </row>
    <row r="1575" spans="1:12" s="3" customFormat="1" ht="12.2" customHeight="1">
      <c r="A1575" s="76">
        <v>43646</v>
      </c>
      <c r="B1575" s="91">
        <v>211006</v>
      </c>
      <c r="C1575" s="71">
        <v>538900</v>
      </c>
      <c r="D1575" s="79">
        <v>1.84</v>
      </c>
      <c r="E1575" s="72"/>
      <c r="F1575" s="602" t="s">
        <v>1212</v>
      </c>
      <c r="G1575" s="169">
        <v>211</v>
      </c>
      <c r="H1575" s="75" t="s">
        <v>201</v>
      </c>
      <c r="I1575" s="76">
        <v>43638</v>
      </c>
      <c r="J1575" s="170">
        <f>J1574+D1575-E1575</f>
        <v>1.84</v>
      </c>
      <c r="K1575" s="781"/>
      <c r="L1575" s="139"/>
    </row>
    <row r="1576" spans="1:12" s="3" customFormat="1" ht="12.2" customHeight="1">
      <c r="A1576" s="76">
        <v>43646</v>
      </c>
      <c r="B1576" s="168">
        <v>3006</v>
      </c>
      <c r="C1576" s="71">
        <v>538900</v>
      </c>
      <c r="D1576" s="72">
        <v>4.09</v>
      </c>
      <c r="E1576" s="72"/>
      <c r="F1576" s="739" t="s">
        <v>681</v>
      </c>
      <c r="G1576" s="169">
        <v>379</v>
      </c>
      <c r="H1576" s="75" t="s">
        <v>183</v>
      </c>
      <c r="I1576" s="76">
        <v>43630</v>
      </c>
      <c r="J1576" s="170">
        <f>J1575+D1576-E1576</f>
        <v>5.93</v>
      </c>
      <c r="K1576" s="781"/>
      <c r="L1576" s="139"/>
    </row>
    <row r="1577" spans="1:12" s="3" customFormat="1" ht="12.2" customHeight="1">
      <c r="A1577" s="76">
        <v>43799</v>
      </c>
      <c r="B1577" s="168">
        <v>3011</v>
      </c>
      <c r="C1577" s="71">
        <v>538900</v>
      </c>
      <c r="D1577" s="72">
        <v>0.6</v>
      </c>
      <c r="E1577" s="72"/>
      <c r="F1577" s="739" t="s">
        <v>671</v>
      </c>
      <c r="G1577" s="169">
        <v>379</v>
      </c>
      <c r="H1577" s="75" t="s">
        <v>303</v>
      </c>
      <c r="I1577" s="76">
        <v>43799</v>
      </c>
      <c r="J1577" s="170">
        <f>J1576+D1577-E1577</f>
        <v>6.5299999999999994</v>
      </c>
      <c r="K1577" s="781"/>
      <c r="L1577" s="139"/>
    </row>
    <row r="1578" spans="1:12" s="3" customFormat="1" ht="12.2" customHeight="1">
      <c r="A1578" s="76">
        <v>43830</v>
      </c>
      <c r="B1578" s="168">
        <v>3012</v>
      </c>
      <c r="C1578" s="71">
        <v>538900</v>
      </c>
      <c r="D1578" s="72">
        <v>0.4</v>
      </c>
      <c r="E1578" s="72"/>
      <c r="F1578" s="739" t="s">
        <v>688</v>
      </c>
      <c r="G1578" s="169">
        <v>379</v>
      </c>
      <c r="H1578" s="75" t="s">
        <v>340</v>
      </c>
      <c r="I1578" s="76">
        <v>43813</v>
      </c>
      <c r="J1578" s="170">
        <f>J1577+D1578-E1578</f>
        <v>6.93</v>
      </c>
      <c r="K1578" s="781"/>
      <c r="L1578" s="139"/>
    </row>
    <row r="1579" spans="1:12" s="21" customFormat="1" ht="12.2" customHeight="1">
      <c r="A1579" s="181"/>
      <c r="B1579" s="182" t="s">
        <v>385</v>
      </c>
      <c r="C1579" s="199">
        <v>538900</v>
      </c>
      <c r="D1579" s="177">
        <f>SUM(D1575:D1578)</f>
        <v>6.93</v>
      </c>
      <c r="E1579" s="177">
        <f>SUM(E1575:E1578)</f>
        <v>0</v>
      </c>
      <c r="F1579" s="764"/>
      <c r="G1579" s="179"/>
      <c r="H1579" s="180"/>
      <c r="I1579" s="181"/>
      <c r="J1579" s="174">
        <f>D1579-E1579</f>
        <v>6.93</v>
      </c>
      <c r="K1579" s="781">
        <v>538900</v>
      </c>
      <c r="L1579" s="139">
        <v>6.93</v>
      </c>
    </row>
    <row r="1580" spans="1:12" s="21" customFormat="1" ht="12.2" customHeight="1">
      <c r="A1580" s="181"/>
      <c r="B1580" s="182"/>
      <c r="C1580" s="199"/>
      <c r="D1580" s="286"/>
      <c r="E1580" s="174"/>
      <c r="F1580" s="767"/>
      <c r="G1580" s="179"/>
      <c r="H1580" s="180"/>
      <c r="I1580" s="13"/>
      <c r="J1580" s="174"/>
      <c r="K1580" s="781"/>
      <c r="L1580" s="139"/>
    </row>
    <row r="1581" spans="1:12" s="21" customFormat="1" ht="12.2" customHeight="1">
      <c r="A1581" s="94">
        <v>546900</v>
      </c>
      <c r="B1581" s="176" t="s">
        <v>1297</v>
      </c>
      <c r="C1581" s="199"/>
      <c r="D1581" s="177"/>
      <c r="E1581" s="177"/>
      <c r="F1581" s="764"/>
      <c r="G1581" s="179"/>
      <c r="H1581" s="180"/>
      <c r="I1581" s="181"/>
      <c r="J1581" s="174"/>
      <c r="K1581" s="781"/>
      <c r="L1581" s="139"/>
    </row>
    <row r="1582" spans="1:12" s="3" customFormat="1" ht="12.2" customHeight="1">
      <c r="A1582" s="76">
        <v>43830</v>
      </c>
      <c r="B1582" s="168">
        <v>3012</v>
      </c>
      <c r="C1582" s="62">
        <v>546900</v>
      </c>
      <c r="D1582" s="63">
        <v>540</v>
      </c>
      <c r="E1582" s="63"/>
      <c r="F1582" s="739" t="s">
        <v>1268</v>
      </c>
      <c r="G1582" s="169">
        <v>321</v>
      </c>
      <c r="H1582" s="75" t="s">
        <v>1269</v>
      </c>
      <c r="I1582" s="76">
        <v>43830</v>
      </c>
      <c r="J1582" s="170">
        <v>540</v>
      </c>
      <c r="K1582" s="781"/>
      <c r="L1582" s="139"/>
    </row>
    <row r="1583" spans="1:12" s="21" customFormat="1" ht="12.2" customHeight="1">
      <c r="A1583" s="181"/>
      <c r="B1583" s="182" t="s">
        <v>385</v>
      </c>
      <c r="C1583" s="199">
        <v>546900</v>
      </c>
      <c r="D1583" s="177">
        <f>SUM(D1582:D1582)</f>
        <v>540</v>
      </c>
      <c r="E1583" s="177">
        <f>SUM(E1582:E1582)</f>
        <v>0</v>
      </c>
      <c r="F1583" s="764"/>
      <c r="G1583" s="179"/>
      <c r="H1583" s="180"/>
      <c r="I1583" s="181"/>
      <c r="J1583" s="174">
        <f>D1583-E1583</f>
        <v>540</v>
      </c>
      <c r="K1583" s="781">
        <v>546900</v>
      </c>
      <c r="L1583" s="139">
        <v>540</v>
      </c>
    </row>
    <row r="1584" spans="1:12" s="21" customFormat="1" ht="12.2" customHeight="1">
      <c r="A1584" s="181"/>
      <c r="B1584" s="182"/>
      <c r="C1584" s="199"/>
      <c r="D1584" s="286"/>
      <c r="E1584" s="174"/>
      <c r="F1584" s="767"/>
      <c r="G1584" s="179"/>
      <c r="H1584" s="180"/>
      <c r="I1584" s="13"/>
      <c r="J1584" s="174"/>
      <c r="K1584" s="781"/>
      <c r="L1584" s="139"/>
    </row>
    <row r="1585" spans="1:12" s="21" customFormat="1" ht="12.2" customHeight="1">
      <c r="A1585" s="94">
        <v>548000</v>
      </c>
      <c r="B1585" s="176" t="s">
        <v>608</v>
      </c>
      <c r="C1585" s="199"/>
      <c r="D1585" s="177"/>
      <c r="E1585" s="177"/>
      <c r="F1585" s="764"/>
      <c r="G1585" s="179"/>
      <c r="H1585" s="180"/>
      <c r="I1585" s="181"/>
      <c r="J1585" s="174"/>
      <c r="K1585" s="781"/>
      <c r="L1585" s="139"/>
    </row>
    <row r="1586" spans="1:12" s="3" customFormat="1" ht="12.2" customHeight="1">
      <c r="A1586" s="76">
        <v>43555</v>
      </c>
      <c r="B1586" s="91">
        <v>221003</v>
      </c>
      <c r="C1586" s="71">
        <v>548000</v>
      </c>
      <c r="D1586" s="72">
        <v>199</v>
      </c>
      <c r="E1586" s="72"/>
      <c r="F1586" s="741" t="s">
        <v>703</v>
      </c>
      <c r="G1586" s="169">
        <v>221</v>
      </c>
      <c r="H1586" s="75" t="s">
        <v>99</v>
      </c>
      <c r="I1586" s="76">
        <v>43531</v>
      </c>
      <c r="J1586" s="170">
        <f>J1585+D1586-E1586</f>
        <v>199</v>
      </c>
      <c r="K1586" s="781"/>
      <c r="L1586" s="139"/>
    </row>
    <row r="1587" spans="1:12" s="21" customFormat="1" ht="12.2" customHeight="1">
      <c r="A1587" s="181"/>
      <c r="B1587" s="182" t="s">
        <v>385</v>
      </c>
      <c r="C1587" s="199">
        <v>548000</v>
      </c>
      <c r="D1587" s="177">
        <f>SUM(D1586:D1586)</f>
        <v>199</v>
      </c>
      <c r="E1587" s="177">
        <f>SUM(E1586:E1586)</f>
        <v>0</v>
      </c>
      <c r="F1587" s="764"/>
      <c r="G1587" s="179"/>
      <c r="H1587" s="180"/>
      <c r="I1587" s="181"/>
      <c r="J1587" s="174">
        <f>D1587-E1587</f>
        <v>199</v>
      </c>
      <c r="K1587" s="781">
        <v>548000</v>
      </c>
      <c r="L1587" s="139">
        <v>199</v>
      </c>
    </row>
    <row r="1588" spans="1:12" s="21" customFormat="1" ht="12.2" customHeight="1">
      <c r="A1588" s="181"/>
      <c r="B1588" s="182"/>
      <c r="C1588" s="199"/>
      <c r="D1588" s="286"/>
      <c r="E1588" s="174"/>
      <c r="F1588" s="767"/>
      <c r="G1588" s="179"/>
      <c r="H1588" s="180"/>
      <c r="I1588" s="13"/>
      <c r="J1588" s="174"/>
      <c r="K1588" s="781"/>
      <c r="L1588" s="139"/>
    </row>
    <row r="1589" spans="1:12" s="21" customFormat="1" ht="12.2" customHeight="1">
      <c r="A1589" s="94">
        <v>548100</v>
      </c>
      <c r="B1589" s="176" t="s">
        <v>609</v>
      </c>
      <c r="C1589" s="199"/>
      <c r="D1589" s="177"/>
      <c r="E1589" s="177"/>
      <c r="F1589" s="764"/>
      <c r="G1589" s="179"/>
      <c r="H1589" s="180"/>
      <c r="I1589" s="181"/>
      <c r="J1589" s="174"/>
      <c r="K1589" s="781"/>
      <c r="L1589" s="139"/>
    </row>
    <row r="1590" spans="1:12" s="3" customFormat="1" ht="12.2" customHeight="1">
      <c r="A1590" s="76">
        <v>43496</v>
      </c>
      <c r="B1590" s="168">
        <v>3001</v>
      </c>
      <c r="C1590" s="71">
        <v>548100</v>
      </c>
      <c r="D1590" s="72">
        <v>67.11</v>
      </c>
      <c r="E1590" s="72"/>
      <c r="F1590" s="739" t="s">
        <v>321</v>
      </c>
      <c r="G1590" s="93">
        <v>381</v>
      </c>
      <c r="H1590" s="75" t="s">
        <v>531</v>
      </c>
      <c r="I1590" s="76">
        <v>43466</v>
      </c>
      <c r="J1590" s="170">
        <f t="shared" ref="J1590:J1598" si="41">J1589+D1590-E1590</f>
        <v>67.11</v>
      </c>
      <c r="K1590" s="781"/>
      <c r="L1590" s="139"/>
    </row>
    <row r="1591" spans="1:12" s="3" customFormat="1" ht="12.2" customHeight="1">
      <c r="A1591" s="76">
        <v>43496</v>
      </c>
      <c r="B1591" s="168">
        <v>3001</v>
      </c>
      <c r="C1591" s="71">
        <v>548100</v>
      </c>
      <c r="D1591" s="72">
        <v>235.18</v>
      </c>
      <c r="E1591" s="72"/>
      <c r="F1591" s="739" t="s">
        <v>319</v>
      </c>
      <c r="G1591" s="93">
        <v>381</v>
      </c>
      <c r="H1591" s="75" t="s">
        <v>531</v>
      </c>
      <c r="I1591" s="76">
        <v>43466</v>
      </c>
      <c r="J1591" s="170">
        <f t="shared" si="41"/>
        <v>302.29000000000002</v>
      </c>
      <c r="K1591" s="781"/>
      <c r="L1591" s="139"/>
    </row>
    <row r="1592" spans="1:12" s="3" customFormat="1" ht="12.2" customHeight="1">
      <c r="A1592" s="76">
        <v>43496</v>
      </c>
      <c r="B1592" s="168">
        <v>3001</v>
      </c>
      <c r="C1592" s="71">
        <v>548100</v>
      </c>
      <c r="D1592" s="72">
        <v>42.51</v>
      </c>
      <c r="E1592" s="72"/>
      <c r="F1592" s="739" t="s">
        <v>364</v>
      </c>
      <c r="G1592" s="93">
        <v>381</v>
      </c>
      <c r="H1592" s="75" t="s">
        <v>387</v>
      </c>
      <c r="I1592" s="76">
        <v>43466</v>
      </c>
      <c r="J1592" s="170">
        <f t="shared" si="41"/>
        <v>344.8</v>
      </c>
      <c r="K1592" s="781"/>
      <c r="L1592" s="139"/>
    </row>
    <row r="1593" spans="1:12" s="3" customFormat="1" ht="12.2" customHeight="1">
      <c r="A1593" s="76">
        <v>43496</v>
      </c>
      <c r="B1593" s="168">
        <v>3001</v>
      </c>
      <c r="C1593" s="71">
        <v>548100</v>
      </c>
      <c r="D1593" s="72">
        <v>198.94</v>
      </c>
      <c r="E1593" s="72"/>
      <c r="F1593" s="739" t="s">
        <v>366</v>
      </c>
      <c r="G1593" s="93">
        <v>381</v>
      </c>
      <c r="H1593" s="75" t="s">
        <v>387</v>
      </c>
      <c r="I1593" s="76">
        <v>43466</v>
      </c>
      <c r="J1593" s="170">
        <f t="shared" si="41"/>
        <v>543.74</v>
      </c>
      <c r="K1593" s="781"/>
      <c r="L1593" s="139"/>
    </row>
    <row r="1594" spans="1:12" s="3" customFormat="1" ht="12.2" customHeight="1">
      <c r="A1594" s="76">
        <v>43646</v>
      </c>
      <c r="B1594" s="168">
        <v>3006</v>
      </c>
      <c r="C1594" s="71">
        <v>548100</v>
      </c>
      <c r="D1594" s="72">
        <v>204.42</v>
      </c>
      <c r="E1594" s="72"/>
      <c r="F1594" s="739" t="s">
        <v>679</v>
      </c>
      <c r="G1594" s="169">
        <v>379</v>
      </c>
      <c r="H1594" s="75" t="s">
        <v>183</v>
      </c>
      <c r="I1594" s="76">
        <v>43630</v>
      </c>
      <c r="J1594" s="170">
        <f t="shared" si="41"/>
        <v>748.16</v>
      </c>
      <c r="K1594" s="781"/>
      <c r="L1594" s="139"/>
    </row>
    <row r="1595" spans="1:12" s="3" customFormat="1" ht="12.2" customHeight="1">
      <c r="A1595" s="76">
        <v>43646</v>
      </c>
      <c r="B1595" s="168">
        <v>3006</v>
      </c>
      <c r="C1595" s="105">
        <v>548100</v>
      </c>
      <c r="D1595" s="79">
        <v>47.3</v>
      </c>
      <c r="E1595" s="79"/>
      <c r="F1595" s="739" t="s">
        <v>692</v>
      </c>
      <c r="G1595" s="93">
        <v>379</v>
      </c>
      <c r="H1595" s="75" t="s">
        <v>183</v>
      </c>
      <c r="I1595" s="76">
        <v>43630</v>
      </c>
      <c r="J1595" s="170">
        <f t="shared" si="41"/>
        <v>795.45999999999992</v>
      </c>
      <c r="K1595" s="781"/>
      <c r="L1595" s="139"/>
    </row>
    <row r="1596" spans="1:12" s="3" customFormat="1" ht="12.2" customHeight="1">
      <c r="A1596" s="76">
        <v>43799</v>
      </c>
      <c r="B1596" s="168">
        <v>3011</v>
      </c>
      <c r="C1596" s="71">
        <v>548100</v>
      </c>
      <c r="D1596" s="72">
        <v>29.78</v>
      </c>
      <c r="E1596" s="72"/>
      <c r="F1596" s="739" t="s">
        <v>669</v>
      </c>
      <c r="G1596" s="169">
        <v>379</v>
      </c>
      <c r="H1596" s="75" t="s">
        <v>303</v>
      </c>
      <c r="I1596" s="76">
        <v>43799</v>
      </c>
      <c r="J1596" s="170">
        <f t="shared" si="41"/>
        <v>825.2399999999999</v>
      </c>
      <c r="K1596" s="781"/>
      <c r="L1596" s="139"/>
    </row>
    <row r="1597" spans="1:12" s="3" customFormat="1" ht="12.2" customHeight="1">
      <c r="A1597" s="76">
        <v>43799</v>
      </c>
      <c r="B1597" s="168">
        <v>3011</v>
      </c>
      <c r="C1597" s="71">
        <v>548100</v>
      </c>
      <c r="D1597" s="72">
        <v>9.82</v>
      </c>
      <c r="E1597" s="72"/>
      <c r="F1597" s="739" t="s">
        <v>746</v>
      </c>
      <c r="G1597" s="169">
        <v>379</v>
      </c>
      <c r="H1597" s="75" t="s">
        <v>303</v>
      </c>
      <c r="I1597" s="76">
        <v>43787</v>
      </c>
      <c r="J1597" s="170">
        <f t="shared" si="41"/>
        <v>835.06</v>
      </c>
      <c r="K1597" s="781"/>
      <c r="L1597" s="139"/>
    </row>
    <row r="1598" spans="1:12" s="3" customFormat="1" ht="12.2" customHeight="1">
      <c r="A1598" s="76">
        <v>43830</v>
      </c>
      <c r="B1598" s="168">
        <v>3012</v>
      </c>
      <c r="C1598" s="71">
        <v>548100</v>
      </c>
      <c r="D1598" s="72">
        <v>20.100000000000001</v>
      </c>
      <c r="E1598" s="72"/>
      <c r="F1598" s="739" t="s">
        <v>683</v>
      </c>
      <c r="G1598" s="169">
        <v>379</v>
      </c>
      <c r="H1598" s="75" t="s">
        <v>340</v>
      </c>
      <c r="I1598" s="76">
        <v>43813</v>
      </c>
      <c r="J1598" s="170">
        <f t="shared" si="41"/>
        <v>855.16</v>
      </c>
      <c r="K1598" s="781"/>
      <c r="L1598" s="139"/>
    </row>
    <row r="1599" spans="1:12" s="21" customFormat="1" ht="12.2" customHeight="1">
      <c r="A1599" s="181"/>
      <c r="B1599" s="182" t="s">
        <v>385</v>
      </c>
      <c r="C1599" s="199">
        <v>548100</v>
      </c>
      <c r="D1599" s="177">
        <f>SUM(D1590:D1598)</f>
        <v>855.16</v>
      </c>
      <c r="E1599" s="177">
        <f>SUM(E1590:E1590)</f>
        <v>0</v>
      </c>
      <c r="F1599" s="764"/>
      <c r="G1599" s="179"/>
      <c r="H1599" s="180"/>
      <c r="I1599" s="181"/>
      <c r="J1599" s="174">
        <f>D1599-E1599</f>
        <v>855.16</v>
      </c>
      <c r="K1599" s="781">
        <v>548100</v>
      </c>
      <c r="L1599" s="139">
        <v>855.16</v>
      </c>
    </row>
    <row r="1600" spans="1:12" s="21" customFormat="1" ht="12.2" customHeight="1">
      <c r="A1600" s="181"/>
      <c r="B1600" s="182"/>
      <c r="C1600" s="199"/>
      <c r="D1600" s="177"/>
      <c r="E1600" s="177"/>
      <c r="F1600" s="764"/>
      <c r="G1600" s="179"/>
      <c r="H1600" s="180"/>
      <c r="I1600" s="181"/>
      <c r="J1600" s="174"/>
      <c r="K1600" s="781"/>
      <c r="L1600" s="139"/>
    </row>
    <row r="1601" spans="1:12" s="21" customFormat="1" ht="12.2" customHeight="1">
      <c r="A1601" s="94">
        <v>548901</v>
      </c>
      <c r="B1601" s="176" t="s">
        <v>610</v>
      </c>
      <c r="C1601" s="199"/>
      <c r="D1601" s="177"/>
      <c r="E1601" s="177"/>
      <c r="F1601" s="764"/>
      <c r="G1601" s="179"/>
      <c r="H1601" s="180"/>
      <c r="I1601" s="181"/>
      <c r="J1601" s="174"/>
      <c r="K1601" s="781"/>
      <c r="L1601" s="139"/>
    </row>
    <row r="1602" spans="1:12" s="3" customFormat="1" ht="12.2" customHeight="1">
      <c r="A1602" s="76">
        <v>43496</v>
      </c>
      <c r="B1602" s="168">
        <v>3001</v>
      </c>
      <c r="C1602" s="71">
        <v>548901</v>
      </c>
      <c r="D1602" s="72">
        <v>16.78</v>
      </c>
      <c r="E1602" s="72"/>
      <c r="F1602" s="739" t="s">
        <v>322</v>
      </c>
      <c r="G1602" s="93">
        <v>381</v>
      </c>
      <c r="H1602" s="75" t="s">
        <v>531</v>
      </c>
      <c r="I1602" s="76">
        <v>43466</v>
      </c>
      <c r="J1602" s="170">
        <f t="shared" ref="J1602:J1610" si="42">J1601+D1602-E1602</f>
        <v>16.78</v>
      </c>
      <c r="K1602" s="781"/>
      <c r="L1602" s="139"/>
    </row>
    <row r="1603" spans="1:12" s="3" customFormat="1" ht="12.2" customHeight="1">
      <c r="A1603" s="76">
        <v>43496</v>
      </c>
      <c r="B1603" s="168">
        <v>3001</v>
      </c>
      <c r="C1603" s="71">
        <v>548901</v>
      </c>
      <c r="D1603" s="72">
        <v>58.8</v>
      </c>
      <c r="E1603" s="72"/>
      <c r="F1603" s="739" t="s">
        <v>320</v>
      </c>
      <c r="G1603" s="93">
        <v>381</v>
      </c>
      <c r="H1603" s="75" t="s">
        <v>531</v>
      </c>
      <c r="I1603" s="76">
        <v>43466</v>
      </c>
      <c r="J1603" s="170">
        <f t="shared" si="42"/>
        <v>75.58</v>
      </c>
      <c r="K1603" s="781"/>
      <c r="L1603" s="139"/>
    </row>
    <row r="1604" spans="1:12" s="3" customFormat="1" ht="12.2" customHeight="1">
      <c r="A1604" s="76">
        <v>43496</v>
      </c>
      <c r="B1604" s="168">
        <v>3001</v>
      </c>
      <c r="C1604" s="71">
        <v>548901</v>
      </c>
      <c r="D1604" s="72">
        <v>10.63</v>
      </c>
      <c r="E1604" s="72"/>
      <c r="F1604" s="739" t="s">
        <v>365</v>
      </c>
      <c r="G1604" s="93">
        <v>381</v>
      </c>
      <c r="H1604" s="75" t="s">
        <v>387</v>
      </c>
      <c r="I1604" s="76">
        <v>43466</v>
      </c>
      <c r="J1604" s="170">
        <f t="shared" si="42"/>
        <v>86.21</v>
      </c>
      <c r="K1604" s="781"/>
      <c r="L1604" s="139"/>
    </row>
    <row r="1605" spans="1:12" s="3" customFormat="1" ht="12.2" customHeight="1">
      <c r="A1605" s="76">
        <v>43496</v>
      </c>
      <c r="B1605" s="168">
        <v>3001</v>
      </c>
      <c r="C1605" s="71">
        <v>548901</v>
      </c>
      <c r="D1605" s="72">
        <v>49.73</v>
      </c>
      <c r="E1605" s="72"/>
      <c r="F1605" s="739" t="s">
        <v>367</v>
      </c>
      <c r="G1605" s="93">
        <v>381</v>
      </c>
      <c r="H1605" s="75" t="s">
        <v>387</v>
      </c>
      <c r="I1605" s="76">
        <v>43466</v>
      </c>
      <c r="J1605" s="170">
        <f t="shared" si="42"/>
        <v>135.94</v>
      </c>
      <c r="K1605" s="781"/>
      <c r="L1605" s="139"/>
    </row>
    <row r="1606" spans="1:12" s="3" customFormat="1" ht="12.2" customHeight="1">
      <c r="A1606" s="76">
        <v>43646</v>
      </c>
      <c r="B1606" s="168">
        <v>3006</v>
      </c>
      <c r="C1606" s="71">
        <v>548901</v>
      </c>
      <c r="D1606" s="72">
        <v>51.1</v>
      </c>
      <c r="E1606" s="72"/>
      <c r="F1606" s="739" t="s">
        <v>678</v>
      </c>
      <c r="G1606" s="169">
        <v>379</v>
      </c>
      <c r="H1606" s="75" t="s">
        <v>183</v>
      </c>
      <c r="I1606" s="76">
        <v>43630</v>
      </c>
      <c r="J1606" s="170">
        <f t="shared" si="42"/>
        <v>187.04</v>
      </c>
      <c r="K1606" s="781"/>
      <c r="L1606" s="139"/>
    </row>
    <row r="1607" spans="1:12" s="3" customFormat="1" ht="12.2" customHeight="1">
      <c r="A1607" s="76">
        <v>43646</v>
      </c>
      <c r="B1607" s="168">
        <v>3006</v>
      </c>
      <c r="C1607" s="105">
        <v>548901</v>
      </c>
      <c r="D1607" s="79">
        <v>11.83</v>
      </c>
      <c r="E1607" s="79"/>
      <c r="F1607" s="739" t="s">
        <v>693</v>
      </c>
      <c r="G1607" s="93">
        <v>379</v>
      </c>
      <c r="H1607" s="75" t="s">
        <v>183</v>
      </c>
      <c r="I1607" s="76">
        <v>43630</v>
      </c>
      <c r="J1607" s="170">
        <f t="shared" si="42"/>
        <v>198.87</v>
      </c>
      <c r="K1607" s="781"/>
      <c r="L1607" s="139"/>
    </row>
    <row r="1608" spans="1:12" s="3" customFormat="1" ht="12.2" customHeight="1">
      <c r="A1608" s="76">
        <v>43799</v>
      </c>
      <c r="B1608" s="168">
        <v>3011</v>
      </c>
      <c r="C1608" s="71">
        <v>548901</v>
      </c>
      <c r="D1608" s="72">
        <v>7.44</v>
      </c>
      <c r="E1608" s="72"/>
      <c r="F1608" s="739" t="s">
        <v>670</v>
      </c>
      <c r="G1608" s="169">
        <v>379</v>
      </c>
      <c r="H1608" s="75" t="s">
        <v>303</v>
      </c>
      <c r="I1608" s="76">
        <v>43799</v>
      </c>
      <c r="J1608" s="170">
        <f t="shared" si="42"/>
        <v>206.31</v>
      </c>
      <c r="K1608" s="781"/>
      <c r="L1608" s="139"/>
    </row>
    <row r="1609" spans="1:12" s="3" customFormat="1" ht="12.2" customHeight="1">
      <c r="A1609" s="76">
        <v>43799</v>
      </c>
      <c r="B1609" s="168">
        <v>3011</v>
      </c>
      <c r="C1609" s="71">
        <v>548901</v>
      </c>
      <c r="D1609" s="72">
        <v>2.46</v>
      </c>
      <c r="E1609" s="72"/>
      <c r="F1609" s="739" t="s">
        <v>747</v>
      </c>
      <c r="G1609" s="169">
        <v>379</v>
      </c>
      <c r="H1609" s="75" t="s">
        <v>303</v>
      </c>
      <c r="I1609" s="76">
        <v>43787</v>
      </c>
      <c r="J1609" s="170">
        <f t="shared" si="42"/>
        <v>208.77</v>
      </c>
      <c r="K1609" s="781"/>
      <c r="L1609" s="139"/>
    </row>
    <row r="1610" spans="1:12" s="3" customFormat="1" ht="12.2" customHeight="1">
      <c r="A1610" s="76">
        <v>43830</v>
      </c>
      <c r="B1610" s="168">
        <v>3012</v>
      </c>
      <c r="C1610" s="71">
        <v>548901</v>
      </c>
      <c r="D1610" s="72">
        <v>5.03</v>
      </c>
      <c r="E1610" s="72"/>
      <c r="F1610" s="739" t="s">
        <v>684</v>
      </c>
      <c r="G1610" s="169">
        <v>379</v>
      </c>
      <c r="H1610" s="75" t="s">
        <v>340</v>
      </c>
      <c r="I1610" s="76">
        <v>43813</v>
      </c>
      <c r="J1610" s="170">
        <f t="shared" si="42"/>
        <v>213.8</v>
      </c>
      <c r="K1610" s="781"/>
      <c r="L1610" s="139"/>
    </row>
    <row r="1611" spans="1:12" s="21" customFormat="1" ht="12.2" customHeight="1">
      <c r="A1611" s="181"/>
      <c r="B1611" s="182" t="s">
        <v>385</v>
      </c>
      <c r="C1611" s="199">
        <v>548901</v>
      </c>
      <c r="D1611" s="177">
        <f>SUM(D1602:D1610)</f>
        <v>213.8</v>
      </c>
      <c r="E1611" s="177">
        <f>SUM(E1602:E1602)</f>
        <v>0</v>
      </c>
      <c r="F1611" s="764"/>
      <c r="G1611" s="179"/>
      <c r="H1611" s="180"/>
      <c r="I1611" s="181"/>
      <c r="J1611" s="174">
        <f>D1611-E1611</f>
        <v>213.8</v>
      </c>
      <c r="K1611" s="781">
        <v>548901</v>
      </c>
      <c r="L1611" s="139">
        <v>213.8</v>
      </c>
    </row>
    <row r="1612" spans="1:12" s="21" customFormat="1" ht="12.2" customHeight="1">
      <c r="A1612" s="181"/>
      <c r="B1612" s="182"/>
      <c r="C1612" s="199"/>
      <c r="D1612" s="177"/>
      <c r="E1612" s="177"/>
      <c r="F1612" s="764"/>
      <c r="G1612" s="179"/>
      <c r="H1612" s="180"/>
      <c r="I1612" s="181"/>
      <c r="J1612" s="174"/>
      <c r="K1612" s="781"/>
      <c r="L1612" s="139"/>
    </row>
    <row r="1613" spans="1:12" s="21" customFormat="1" ht="12.2" customHeight="1">
      <c r="A1613" s="181"/>
      <c r="B1613" s="182"/>
      <c r="C1613" s="199"/>
      <c r="D1613" s="177"/>
      <c r="E1613" s="177"/>
      <c r="F1613" s="764"/>
      <c r="G1613" s="179"/>
      <c r="H1613" s="180"/>
      <c r="I1613" s="181"/>
      <c r="J1613" s="174"/>
      <c r="K1613" s="781"/>
      <c r="L1613" s="139"/>
    </row>
    <row r="1614" spans="1:12" s="21" customFormat="1" ht="12.2" customHeight="1">
      <c r="A1614" s="181"/>
      <c r="B1614" s="182"/>
      <c r="C1614" s="199"/>
      <c r="D1614" s="177"/>
      <c r="E1614" s="177"/>
      <c r="F1614" s="764"/>
      <c r="G1614" s="179"/>
      <c r="H1614" s="180"/>
      <c r="I1614" s="181"/>
      <c r="J1614" s="174"/>
      <c r="K1614" s="781"/>
      <c r="L1614" s="139"/>
    </row>
    <row r="1615" spans="1:12" s="21" customFormat="1" ht="12.2" customHeight="1">
      <c r="A1615" s="181"/>
      <c r="B1615" s="182"/>
      <c r="C1615" s="199"/>
      <c r="D1615" s="177"/>
      <c r="E1615" s="177"/>
      <c r="F1615" s="764"/>
      <c r="G1615" s="179"/>
      <c r="H1615" s="180"/>
      <c r="I1615" s="181"/>
      <c r="J1615" s="174"/>
      <c r="K1615" s="781"/>
      <c r="L1615" s="139"/>
    </row>
    <row r="1616" spans="1:12" s="21" customFormat="1" ht="12.2" customHeight="1">
      <c r="A1616" s="94">
        <v>551000</v>
      </c>
      <c r="B1616" s="176" t="s">
        <v>611</v>
      </c>
      <c r="C1616" s="199"/>
      <c r="D1616" s="177"/>
      <c r="E1616" s="177"/>
      <c r="F1616" s="764"/>
      <c r="G1616" s="179"/>
      <c r="H1616" s="180"/>
      <c r="I1616" s="181"/>
      <c r="J1616" s="174"/>
      <c r="K1616" s="781"/>
      <c r="L1616" s="139"/>
    </row>
    <row r="1617" spans="1:12" s="3" customFormat="1" ht="12.2" customHeight="1">
      <c r="A1617" s="76">
        <v>43496</v>
      </c>
      <c r="B1617" s="168">
        <v>3001</v>
      </c>
      <c r="C1617" s="71">
        <v>551000</v>
      </c>
      <c r="D1617" s="72">
        <v>303.2</v>
      </c>
      <c r="E1617" s="72"/>
      <c r="F1617" s="742" t="s">
        <v>64</v>
      </c>
      <c r="G1617" s="169">
        <v>82</v>
      </c>
      <c r="H1617" s="75" t="s">
        <v>31</v>
      </c>
      <c r="I1617" s="76">
        <v>43496</v>
      </c>
      <c r="J1617" s="170">
        <f t="shared" ref="J1617:J1638" si="43">J1616+D1617-E1617</f>
        <v>303.2</v>
      </c>
      <c r="K1617" s="781"/>
      <c r="L1617" s="139"/>
    </row>
    <row r="1618" spans="1:12" s="3" customFormat="1" ht="12.2" customHeight="1">
      <c r="A1618" s="76">
        <v>43524</v>
      </c>
      <c r="B1618" s="168">
        <v>3002</v>
      </c>
      <c r="C1618" s="71">
        <v>551000</v>
      </c>
      <c r="D1618" s="72">
        <v>303.2</v>
      </c>
      <c r="E1618" s="72"/>
      <c r="F1618" s="742" t="s">
        <v>64</v>
      </c>
      <c r="G1618" s="169">
        <v>82</v>
      </c>
      <c r="H1618" s="75" t="s">
        <v>70</v>
      </c>
      <c r="I1618" s="76">
        <v>43524</v>
      </c>
      <c r="J1618" s="170">
        <f t="shared" si="43"/>
        <v>606.4</v>
      </c>
      <c r="K1618" s="781"/>
      <c r="L1618" s="139"/>
    </row>
    <row r="1619" spans="1:12" s="3" customFormat="1" ht="12.2" customHeight="1">
      <c r="A1619" s="76">
        <v>43555</v>
      </c>
      <c r="B1619" s="168">
        <v>3003</v>
      </c>
      <c r="C1619" s="71">
        <v>551000</v>
      </c>
      <c r="D1619" s="72">
        <v>303.2</v>
      </c>
      <c r="E1619" s="72"/>
      <c r="F1619" s="742" t="s">
        <v>64</v>
      </c>
      <c r="G1619" s="169">
        <v>82</v>
      </c>
      <c r="H1619" s="75" t="s">
        <v>100</v>
      </c>
      <c r="I1619" s="76">
        <v>43555</v>
      </c>
      <c r="J1619" s="170">
        <f t="shared" si="43"/>
        <v>909.59999999999991</v>
      </c>
      <c r="K1619" s="781"/>
      <c r="L1619" s="139"/>
    </row>
    <row r="1620" spans="1:12" s="3" customFormat="1" ht="12.2" customHeight="1">
      <c r="A1620" s="76">
        <v>43555</v>
      </c>
      <c r="B1620" s="168">
        <v>3003</v>
      </c>
      <c r="C1620" s="71">
        <v>551000</v>
      </c>
      <c r="D1620" s="72">
        <v>36</v>
      </c>
      <c r="E1620" s="72"/>
      <c r="F1620" s="742" t="s">
        <v>1275</v>
      </c>
      <c r="G1620" s="169">
        <v>82</v>
      </c>
      <c r="H1620" s="75" t="s">
        <v>100</v>
      </c>
      <c r="I1620" s="76">
        <v>43555</v>
      </c>
      <c r="J1620" s="170">
        <f t="shared" si="43"/>
        <v>945.59999999999991</v>
      </c>
      <c r="K1620" s="781"/>
      <c r="L1620" s="139"/>
    </row>
    <row r="1621" spans="1:12" s="3" customFormat="1" ht="12.2" customHeight="1">
      <c r="A1621" s="76">
        <v>43585</v>
      </c>
      <c r="B1621" s="168">
        <v>3004</v>
      </c>
      <c r="C1621" s="71">
        <v>551000</v>
      </c>
      <c r="D1621" s="72">
        <v>303.2</v>
      </c>
      <c r="E1621" s="72"/>
      <c r="F1621" s="742" t="s">
        <v>64</v>
      </c>
      <c r="G1621" s="169">
        <v>82</v>
      </c>
      <c r="H1621" s="75" t="s">
        <v>133</v>
      </c>
      <c r="I1621" s="76">
        <v>43585</v>
      </c>
      <c r="J1621" s="170">
        <f t="shared" si="43"/>
        <v>1248.8</v>
      </c>
      <c r="K1621" s="781"/>
      <c r="L1621" s="139"/>
    </row>
    <row r="1622" spans="1:12" s="3" customFormat="1" ht="12.2" customHeight="1">
      <c r="A1622" s="76">
        <v>43585</v>
      </c>
      <c r="B1622" s="168">
        <v>3004</v>
      </c>
      <c r="C1622" s="71">
        <v>551000</v>
      </c>
      <c r="D1622" s="72">
        <v>36</v>
      </c>
      <c r="E1622" s="72"/>
      <c r="F1622" s="742" t="s">
        <v>1275</v>
      </c>
      <c r="G1622" s="169">
        <v>82</v>
      </c>
      <c r="H1622" s="75" t="s">
        <v>133</v>
      </c>
      <c r="I1622" s="76">
        <v>43585</v>
      </c>
      <c r="J1622" s="170">
        <f t="shared" si="43"/>
        <v>1284.8</v>
      </c>
      <c r="K1622" s="781"/>
      <c r="L1622" s="139"/>
    </row>
    <row r="1623" spans="1:12" s="3" customFormat="1" ht="12.2" customHeight="1">
      <c r="A1623" s="76">
        <v>43616</v>
      </c>
      <c r="B1623" s="168">
        <v>3005</v>
      </c>
      <c r="C1623" s="71">
        <v>551000</v>
      </c>
      <c r="D1623" s="72">
        <v>303.2</v>
      </c>
      <c r="E1623" s="72"/>
      <c r="F1623" s="742" t="s">
        <v>64</v>
      </c>
      <c r="G1623" s="169">
        <v>82</v>
      </c>
      <c r="H1623" s="75" t="s">
        <v>157</v>
      </c>
      <c r="I1623" s="76">
        <v>43616</v>
      </c>
      <c r="J1623" s="170">
        <f t="shared" si="43"/>
        <v>1588</v>
      </c>
      <c r="K1623" s="781"/>
      <c r="L1623" s="139"/>
    </row>
    <row r="1624" spans="1:12" s="3" customFormat="1" ht="12.2" customHeight="1">
      <c r="A1624" s="76">
        <v>43616</v>
      </c>
      <c r="B1624" s="168">
        <v>3005</v>
      </c>
      <c r="C1624" s="71">
        <v>551000</v>
      </c>
      <c r="D1624" s="72">
        <v>36</v>
      </c>
      <c r="E1624" s="72"/>
      <c r="F1624" s="742" t="s">
        <v>1275</v>
      </c>
      <c r="G1624" s="169">
        <v>82</v>
      </c>
      <c r="H1624" s="75" t="s">
        <v>157</v>
      </c>
      <c r="I1624" s="76">
        <v>43616</v>
      </c>
      <c r="J1624" s="170">
        <f t="shared" si="43"/>
        <v>1624</v>
      </c>
      <c r="K1624" s="781"/>
      <c r="L1624" s="139"/>
    </row>
    <row r="1625" spans="1:12" s="3" customFormat="1" ht="12.2" customHeight="1">
      <c r="A1625" s="76">
        <v>43646</v>
      </c>
      <c r="B1625" s="168">
        <v>3006</v>
      </c>
      <c r="C1625" s="71">
        <v>551000</v>
      </c>
      <c r="D1625" s="72">
        <v>303.2</v>
      </c>
      <c r="E1625" s="72"/>
      <c r="F1625" s="742" t="s">
        <v>64</v>
      </c>
      <c r="G1625" s="169">
        <v>82</v>
      </c>
      <c r="H1625" s="75" t="s">
        <v>183</v>
      </c>
      <c r="I1625" s="76">
        <v>43646</v>
      </c>
      <c r="J1625" s="170">
        <f t="shared" si="43"/>
        <v>1927.2</v>
      </c>
      <c r="K1625" s="781"/>
      <c r="L1625" s="139"/>
    </row>
    <row r="1626" spans="1:12" s="3" customFormat="1" ht="12.2" customHeight="1">
      <c r="A1626" s="76">
        <v>43646</v>
      </c>
      <c r="B1626" s="168">
        <v>3006</v>
      </c>
      <c r="C1626" s="71">
        <v>551000</v>
      </c>
      <c r="D1626" s="72">
        <v>36</v>
      </c>
      <c r="E1626" s="72"/>
      <c r="F1626" s="742" t="s">
        <v>1275</v>
      </c>
      <c r="G1626" s="169">
        <v>82</v>
      </c>
      <c r="H1626" s="75" t="s">
        <v>183</v>
      </c>
      <c r="I1626" s="76">
        <v>43646</v>
      </c>
      <c r="J1626" s="170">
        <f t="shared" si="43"/>
        <v>1963.2</v>
      </c>
      <c r="K1626" s="781"/>
      <c r="L1626" s="139"/>
    </row>
    <row r="1627" spans="1:12" s="3" customFormat="1" ht="12.2" customHeight="1">
      <c r="A1627" s="76">
        <v>43677</v>
      </c>
      <c r="B1627" s="168">
        <v>3007</v>
      </c>
      <c r="C1627" s="71">
        <v>551000</v>
      </c>
      <c r="D1627" s="72">
        <v>303.2</v>
      </c>
      <c r="E1627" s="72"/>
      <c r="F1627" s="742" t="s">
        <v>64</v>
      </c>
      <c r="G1627" s="169">
        <v>82</v>
      </c>
      <c r="H1627" s="75" t="s">
        <v>205</v>
      </c>
      <c r="I1627" s="76">
        <v>43677</v>
      </c>
      <c r="J1627" s="170">
        <f t="shared" si="43"/>
        <v>2266.4</v>
      </c>
      <c r="K1627" s="781"/>
      <c r="L1627" s="139"/>
    </row>
    <row r="1628" spans="1:12" s="3" customFormat="1" ht="12.2" customHeight="1">
      <c r="A1628" s="76">
        <v>43677</v>
      </c>
      <c r="B1628" s="168">
        <v>3007</v>
      </c>
      <c r="C1628" s="71">
        <v>551000</v>
      </c>
      <c r="D1628" s="72">
        <v>36</v>
      </c>
      <c r="E1628" s="72"/>
      <c r="F1628" s="742" t="s">
        <v>1275</v>
      </c>
      <c r="G1628" s="169">
        <v>82</v>
      </c>
      <c r="H1628" s="75" t="s">
        <v>205</v>
      </c>
      <c r="I1628" s="76">
        <v>43677</v>
      </c>
      <c r="J1628" s="170">
        <f t="shared" si="43"/>
        <v>2302.4</v>
      </c>
      <c r="K1628" s="781"/>
      <c r="L1628" s="139"/>
    </row>
    <row r="1629" spans="1:12" s="3" customFormat="1" ht="12.2" customHeight="1">
      <c r="A1629" s="76">
        <v>43708</v>
      </c>
      <c r="B1629" s="168">
        <v>3008</v>
      </c>
      <c r="C1629" s="71">
        <v>551000</v>
      </c>
      <c r="D1629" s="72">
        <v>303.2</v>
      </c>
      <c r="E1629" s="72"/>
      <c r="F1629" s="742" t="s">
        <v>64</v>
      </c>
      <c r="G1629" s="169">
        <v>82</v>
      </c>
      <c r="H1629" s="75" t="s">
        <v>235</v>
      </c>
      <c r="I1629" s="76">
        <v>43708</v>
      </c>
      <c r="J1629" s="170">
        <f t="shared" si="43"/>
        <v>2605.6</v>
      </c>
      <c r="K1629" s="781"/>
      <c r="L1629" s="139"/>
    </row>
    <row r="1630" spans="1:12" s="3" customFormat="1" ht="12.2" customHeight="1">
      <c r="A1630" s="76">
        <v>43708</v>
      </c>
      <c r="B1630" s="168">
        <v>3008</v>
      </c>
      <c r="C1630" s="71">
        <v>551000</v>
      </c>
      <c r="D1630" s="72">
        <v>36</v>
      </c>
      <c r="E1630" s="72"/>
      <c r="F1630" s="742" t="s">
        <v>1275</v>
      </c>
      <c r="G1630" s="169">
        <v>82</v>
      </c>
      <c r="H1630" s="75" t="s">
        <v>235</v>
      </c>
      <c r="I1630" s="76">
        <v>43708</v>
      </c>
      <c r="J1630" s="170">
        <f t="shared" si="43"/>
        <v>2641.6</v>
      </c>
      <c r="K1630" s="781"/>
      <c r="L1630" s="139"/>
    </row>
    <row r="1631" spans="1:12" s="3" customFormat="1" ht="12.2" customHeight="1">
      <c r="A1631" s="76">
        <v>43738</v>
      </c>
      <c r="B1631" s="168">
        <v>3009</v>
      </c>
      <c r="C1631" s="71">
        <v>551000</v>
      </c>
      <c r="D1631" s="72">
        <v>303.2</v>
      </c>
      <c r="E1631" s="72"/>
      <c r="F1631" s="742" t="s">
        <v>64</v>
      </c>
      <c r="G1631" s="169">
        <v>82</v>
      </c>
      <c r="H1631" s="75" t="s">
        <v>259</v>
      </c>
      <c r="I1631" s="76">
        <v>43738</v>
      </c>
      <c r="J1631" s="170">
        <f t="shared" si="43"/>
        <v>2944.7999999999997</v>
      </c>
      <c r="K1631" s="781"/>
      <c r="L1631" s="139"/>
    </row>
    <row r="1632" spans="1:12" s="3" customFormat="1" ht="12.2" customHeight="1">
      <c r="A1632" s="76">
        <v>43738</v>
      </c>
      <c r="B1632" s="168">
        <v>3009</v>
      </c>
      <c r="C1632" s="71">
        <v>551000</v>
      </c>
      <c r="D1632" s="72">
        <v>36</v>
      </c>
      <c r="E1632" s="72"/>
      <c r="F1632" s="742" t="s">
        <v>1275</v>
      </c>
      <c r="G1632" s="169">
        <v>82</v>
      </c>
      <c r="H1632" s="75" t="s">
        <v>259</v>
      </c>
      <c r="I1632" s="76">
        <v>43738</v>
      </c>
      <c r="J1632" s="170">
        <f t="shared" si="43"/>
        <v>2980.7999999999997</v>
      </c>
      <c r="K1632" s="781"/>
      <c r="L1632" s="139"/>
    </row>
    <row r="1633" spans="1:12" s="3" customFormat="1" ht="12.2" customHeight="1">
      <c r="A1633" s="76">
        <v>43769</v>
      </c>
      <c r="B1633" s="168">
        <v>3010</v>
      </c>
      <c r="C1633" s="71">
        <v>551000</v>
      </c>
      <c r="D1633" s="72">
        <v>303.2</v>
      </c>
      <c r="E1633" s="72"/>
      <c r="F1633" s="742" t="s">
        <v>64</v>
      </c>
      <c r="G1633" s="169">
        <v>82</v>
      </c>
      <c r="H1633" s="75" t="s">
        <v>278</v>
      </c>
      <c r="I1633" s="76">
        <v>43769</v>
      </c>
      <c r="J1633" s="170">
        <f t="shared" si="43"/>
        <v>3283.9999999999995</v>
      </c>
      <c r="K1633" s="781"/>
      <c r="L1633" s="139"/>
    </row>
    <row r="1634" spans="1:12" s="3" customFormat="1" ht="12.2" customHeight="1">
      <c r="A1634" s="76">
        <v>43769</v>
      </c>
      <c r="B1634" s="168">
        <v>3010</v>
      </c>
      <c r="C1634" s="71">
        <v>551000</v>
      </c>
      <c r="D1634" s="72">
        <v>36</v>
      </c>
      <c r="E1634" s="72"/>
      <c r="F1634" s="742" t="s">
        <v>1275</v>
      </c>
      <c r="G1634" s="169">
        <v>82</v>
      </c>
      <c r="H1634" s="75" t="s">
        <v>278</v>
      </c>
      <c r="I1634" s="76">
        <v>43769</v>
      </c>
      <c r="J1634" s="170">
        <f t="shared" si="43"/>
        <v>3319.9999999999995</v>
      </c>
      <c r="K1634" s="781"/>
      <c r="L1634" s="139"/>
    </row>
    <row r="1635" spans="1:12" s="3" customFormat="1" ht="12.2" customHeight="1">
      <c r="A1635" s="76">
        <v>43799</v>
      </c>
      <c r="B1635" s="168">
        <v>3011</v>
      </c>
      <c r="C1635" s="71">
        <v>551000</v>
      </c>
      <c r="D1635" s="72">
        <v>303.2</v>
      </c>
      <c r="E1635" s="72"/>
      <c r="F1635" s="742" t="s">
        <v>64</v>
      </c>
      <c r="G1635" s="169">
        <v>82</v>
      </c>
      <c r="H1635" s="75" t="s">
        <v>303</v>
      </c>
      <c r="I1635" s="76">
        <v>43799</v>
      </c>
      <c r="J1635" s="170">
        <f t="shared" si="43"/>
        <v>3623.1999999999994</v>
      </c>
      <c r="K1635" s="781"/>
      <c r="L1635" s="139"/>
    </row>
    <row r="1636" spans="1:12" s="3" customFormat="1" ht="12.2" customHeight="1">
      <c r="A1636" s="76">
        <v>43799</v>
      </c>
      <c r="B1636" s="168">
        <v>3011</v>
      </c>
      <c r="C1636" s="71">
        <v>551000</v>
      </c>
      <c r="D1636" s="72">
        <v>36</v>
      </c>
      <c r="E1636" s="72"/>
      <c r="F1636" s="742" t="s">
        <v>1275</v>
      </c>
      <c r="G1636" s="169">
        <v>82</v>
      </c>
      <c r="H1636" s="75" t="s">
        <v>303</v>
      </c>
      <c r="I1636" s="76">
        <v>43799</v>
      </c>
      <c r="J1636" s="170">
        <f t="shared" si="43"/>
        <v>3659.1999999999994</v>
      </c>
      <c r="K1636" s="781"/>
      <c r="L1636" s="139"/>
    </row>
    <row r="1637" spans="1:12" s="3" customFormat="1" ht="12.2" customHeight="1">
      <c r="A1637" s="76">
        <v>43830</v>
      </c>
      <c r="B1637" s="168">
        <v>3012</v>
      </c>
      <c r="C1637" s="71">
        <v>551000</v>
      </c>
      <c r="D1637" s="72">
        <v>304.8</v>
      </c>
      <c r="E1637" s="72"/>
      <c r="F1637" s="742" t="s">
        <v>64</v>
      </c>
      <c r="G1637" s="169">
        <v>82</v>
      </c>
      <c r="H1637" s="75" t="s">
        <v>340</v>
      </c>
      <c r="I1637" s="76">
        <v>43830</v>
      </c>
      <c r="J1637" s="170">
        <f t="shared" si="43"/>
        <v>3963.9999999999995</v>
      </c>
      <c r="K1637" s="781"/>
      <c r="L1637" s="139"/>
    </row>
    <row r="1638" spans="1:12" s="3" customFormat="1" ht="12.2" customHeight="1">
      <c r="A1638" s="76">
        <v>43830</v>
      </c>
      <c r="B1638" s="168">
        <v>3012</v>
      </c>
      <c r="C1638" s="71">
        <v>551000</v>
      </c>
      <c r="D1638" s="72">
        <v>39</v>
      </c>
      <c r="E1638" s="72"/>
      <c r="F1638" s="742" t="s">
        <v>1275</v>
      </c>
      <c r="G1638" s="169">
        <v>82</v>
      </c>
      <c r="H1638" s="75" t="s">
        <v>340</v>
      </c>
      <c r="I1638" s="76">
        <v>43830</v>
      </c>
      <c r="J1638" s="170">
        <f t="shared" si="43"/>
        <v>4002.9999999999995</v>
      </c>
      <c r="K1638" s="781"/>
      <c r="L1638" s="139"/>
    </row>
    <row r="1639" spans="1:12" s="21" customFormat="1" ht="12.2" customHeight="1">
      <c r="A1639" s="181"/>
      <c r="B1639" s="182" t="s">
        <v>385</v>
      </c>
      <c r="C1639" s="199">
        <v>551000</v>
      </c>
      <c r="D1639" s="177">
        <f>SUM(D1617:D1638)</f>
        <v>4002.9999999999995</v>
      </c>
      <c r="E1639" s="177">
        <f>SUM(E1617:E1617)</f>
        <v>0</v>
      </c>
      <c r="F1639" s="764"/>
      <c r="G1639" s="179"/>
      <c r="H1639" s="180"/>
      <c r="I1639" s="181"/>
      <c r="J1639" s="174">
        <f>D1639-E1639</f>
        <v>4002.9999999999995</v>
      </c>
      <c r="K1639" s="781">
        <v>551000</v>
      </c>
      <c r="L1639" s="139">
        <v>4003</v>
      </c>
    </row>
    <row r="1640" spans="1:12" s="21" customFormat="1" ht="12.2" customHeight="1">
      <c r="A1640" s="181"/>
      <c r="B1640" s="182"/>
      <c r="C1640" s="199"/>
      <c r="D1640" s="177"/>
      <c r="E1640" s="177"/>
      <c r="F1640" s="764"/>
      <c r="G1640" s="179"/>
      <c r="H1640" s="180"/>
      <c r="I1640" s="181"/>
      <c r="J1640" s="174"/>
      <c r="K1640" s="781"/>
      <c r="L1640" s="139"/>
    </row>
    <row r="1641" spans="1:12" s="21" customFormat="1" ht="12.2" customHeight="1">
      <c r="A1641" s="94">
        <v>551900</v>
      </c>
      <c r="B1641" s="176" t="s">
        <v>612</v>
      </c>
      <c r="C1641" s="199"/>
      <c r="D1641" s="177"/>
      <c r="E1641" s="177"/>
      <c r="F1641" s="764"/>
      <c r="G1641" s="179"/>
      <c r="H1641" s="180"/>
      <c r="I1641" s="181"/>
      <c r="J1641" s="174"/>
      <c r="K1641" s="781"/>
      <c r="L1641" s="139"/>
    </row>
    <row r="1642" spans="1:12" s="3" customFormat="1" ht="12.2" customHeight="1">
      <c r="A1642" s="76">
        <v>43496</v>
      </c>
      <c r="B1642" s="168">
        <v>3001</v>
      </c>
      <c r="C1642" s="71">
        <v>551900</v>
      </c>
      <c r="D1642" s="72">
        <v>75.8</v>
      </c>
      <c r="E1642" s="72"/>
      <c r="F1642" s="742" t="s">
        <v>65</v>
      </c>
      <c r="G1642" s="169">
        <v>82</v>
      </c>
      <c r="H1642" s="75" t="s">
        <v>31</v>
      </c>
      <c r="I1642" s="76">
        <v>43496</v>
      </c>
      <c r="J1642" s="170">
        <f t="shared" ref="J1642:J1653" si="44">J1641+D1642-E1642</f>
        <v>75.8</v>
      </c>
      <c r="K1642" s="781"/>
      <c r="L1642" s="139"/>
    </row>
    <row r="1643" spans="1:12" s="3" customFormat="1" ht="12.2" customHeight="1">
      <c r="A1643" s="76">
        <v>43524</v>
      </c>
      <c r="B1643" s="168">
        <v>3002</v>
      </c>
      <c r="C1643" s="71">
        <v>551900</v>
      </c>
      <c r="D1643" s="72">
        <v>75.8</v>
      </c>
      <c r="E1643" s="72"/>
      <c r="F1643" s="742" t="s">
        <v>65</v>
      </c>
      <c r="G1643" s="169">
        <v>82</v>
      </c>
      <c r="H1643" s="75" t="s">
        <v>70</v>
      </c>
      <c r="I1643" s="76">
        <v>43524</v>
      </c>
      <c r="J1643" s="170">
        <f t="shared" si="44"/>
        <v>151.6</v>
      </c>
      <c r="K1643" s="781"/>
      <c r="L1643" s="139"/>
    </row>
    <row r="1644" spans="1:12" s="3" customFormat="1" ht="12.2" customHeight="1">
      <c r="A1644" s="76">
        <v>43555</v>
      </c>
      <c r="B1644" s="168">
        <v>3003</v>
      </c>
      <c r="C1644" s="71">
        <v>551900</v>
      </c>
      <c r="D1644" s="72">
        <v>75.8</v>
      </c>
      <c r="E1644" s="72"/>
      <c r="F1644" s="742" t="s">
        <v>65</v>
      </c>
      <c r="G1644" s="169">
        <v>82</v>
      </c>
      <c r="H1644" s="75" t="s">
        <v>100</v>
      </c>
      <c r="I1644" s="76">
        <v>43555</v>
      </c>
      <c r="J1644" s="170">
        <f t="shared" si="44"/>
        <v>227.39999999999998</v>
      </c>
      <c r="K1644" s="781"/>
      <c r="L1644" s="139"/>
    </row>
    <row r="1645" spans="1:12" s="3" customFormat="1" ht="12.2" customHeight="1">
      <c r="A1645" s="76">
        <v>43585</v>
      </c>
      <c r="B1645" s="168">
        <v>3004</v>
      </c>
      <c r="C1645" s="71">
        <v>551900</v>
      </c>
      <c r="D1645" s="72">
        <v>75.8</v>
      </c>
      <c r="E1645" s="72"/>
      <c r="F1645" s="742" t="s">
        <v>65</v>
      </c>
      <c r="G1645" s="169">
        <v>82</v>
      </c>
      <c r="H1645" s="75" t="s">
        <v>133</v>
      </c>
      <c r="I1645" s="76">
        <v>43585</v>
      </c>
      <c r="J1645" s="170">
        <f t="shared" si="44"/>
        <v>303.2</v>
      </c>
      <c r="K1645" s="781"/>
      <c r="L1645" s="139"/>
    </row>
    <row r="1646" spans="1:12" s="3" customFormat="1" ht="12.2" customHeight="1">
      <c r="A1646" s="76">
        <v>43616</v>
      </c>
      <c r="B1646" s="168">
        <v>3005</v>
      </c>
      <c r="C1646" s="71">
        <v>551900</v>
      </c>
      <c r="D1646" s="72">
        <v>75.8</v>
      </c>
      <c r="E1646" s="72"/>
      <c r="F1646" s="742" t="s">
        <v>65</v>
      </c>
      <c r="G1646" s="169">
        <v>82</v>
      </c>
      <c r="H1646" s="75" t="s">
        <v>157</v>
      </c>
      <c r="I1646" s="76">
        <v>43616</v>
      </c>
      <c r="J1646" s="170">
        <f t="shared" si="44"/>
        <v>379</v>
      </c>
      <c r="K1646" s="781"/>
      <c r="L1646" s="139"/>
    </row>
    <row r="1647" spans="1:12" s="3" customFormat="1" ht="12.2" customHeight="1">
      <c r="A1647" s="76">
        <v>43646</v>
      </c>
      <c r="B1647" s="168">
        <v>3006</v>
      </c>
      <c r="C1647" s="71">
        <v>551900</v>
      </c>
      <c r="D1647" s="72">
        <v>75.8</v>
      </c>
      <c r="E1647" s="72"/>
      <c r="F1647" s="742" t="s">
        <v>65</v>
      </c>
      <c r="G1647" s="169">
        <v>82</v>
      </c>
      <c r="H1647" s="75" t="s">
        <v>183</v>
      </c>
      <c r="I1647" s="76">
        <v>43646</v>
      </c>
      <c r="J1647" s="170">
        <f t="shared" si="44"/>
        <v>454.8</v>
      </c>
      <c r="K1647" s="781"/>
      <c r="L1647" s="139"/>
    </row>
    <row r="1648" spans="1:12" s="3" customFormat="1" ht="12.2" customHeight="1">
      <c r="A1648" s="76">
        <v>43677</v>
      </c>
      <c r="B1648" s="168">
        <v>3007</v>
      </c>
      <c r="C1648" s="71">
        <v>551900</v>
      </c>
      <c r="D1648" s="72">
        <v>75.8</v>
      </c>
      <c r="E1648" s="72"/>
      <c r="F1648" s="742" t="s">
        <v>65</v>
      </c>
      <c r="G1648" s="169">
        <v>82</v>
      </c>
      <c r="H1648" s="75" t="s">
        <v>205</v>
      </c>
      <c r="I1648" s="76">
        <v>43677</v>
      </c>
      <c r="J1648" s="170">
        <f t="shared" si="44"/>
        <v>530.6</v>
      </c>
      <c r="K1648" s="781"/>
      <c r="L1648" s="139"/>
    </row>
    <row r="1649" spans="1:12" s="3" customFormat="1" ht="12.2" customHeight="1">
      <c r="A1649" s="76">
        <v>43708</v>
      </c>
      <c r="B1649" s="168">
        <v>3008</v>
      </c>
      <c r="C1649" s="71">
        <v>551900</v>
      </c>
      <c r="D1649" s="72">
        <v>75.8</v>
      </c>
      <c r="E1649" s="72"/>
      <c r="F1649" s="742" t="s">
        <v>65</v>
      </c>
      <c r="G1649" s="169">
        <v>82</v>
      </c>
      <c r="H1649" s="75" t="s">
        <v>235</v>
      </c>
      <c r="I1649" s="76">
        <v>43708</v>
      </c>
      <c r="J1649" s="170">
        <f t="shared" si="44"/>
        <v>606.4</v>
      </c>
      <c r="K1649" s="781"/>
      <c r="L1649" s="139"/>
    </row>
    <row r="1650" spans="1:12" s="3" customFormat="1" ht="12.2" customHeight="1">
      <c r="A1650" s="76">
        <v>43738</v>
      </c>
      <c r="B1650" s="168">
        <v>3009</v>
      </c>
      <c r="C1650" s="71">
        <v>551900</v>
      </c>
      <c r="D1650" s="72">
        <v>75.8</v>
      </c>
      <c r="E1650" s="72"/>
      <c r="F1650" s="742" t="s">
        <v>65</v>
      </c>
      <c r="G1650" s="169">
        <v>82</v>
      </c>
      <c r="H1650" s="75" t="s">
        <v>259</v>
      </c>
      <c r="I1650" s="76">
        <v>43738</v>
      </c>
      <c r="J1650" s="170">
        <f t="shared" si="44"/>
        <v>682.19999999999993</v>
      </c>
      <c r="K1650" s="781"/>
      <c r="L1650" s="139"/>
    </row>
    <row r="1651" spans="1:12" s="3" customFormat="1" ht="12.2" customHeight="1">
      <c r="A1651" s="76">
        <v>43769</v>
      </c>
      <c r="B1651" s="168">
        <v>3010</v>
      </c>
      <c r="C1651" s="71">
        <v>551900</v>
      </c>
      <c r="D1651" s="72">
        <v>75.8</v>
      </c>
      <c r="E1651" s="72"/>
      <c r="F1651" s="742" t="s">
        <v>65</v>
      </c>
      <c r="G1651" s="169">
        <v>82</v>
      </c>
      <c r="H1651" s="75" t="s">
        <v>278</v>
      </c>
      <c r="I1651" s="76">
        <v>43769</v>
      </c>
      <c r="J1651" s="170">
        <f t="shared" si="44"/>
        <v>757.99999999999989</v>
      </c>
      <c r="K1651" s="781"/>
      <c r="L1651" s="139"/>
    </row>
    <row r="1652" spans="1:12" s="3" customFormat="1" ht="12.2" customHeight="1">
      <c r="A1652" s="76">
        <v>43799</v>
      </c>
      <c r="B1652" s="168">
        <v>3011</v>
      </c>
      <c r="C1652" s="71">
        <v>551900</v>
      </c>
      <c r="D1652" s="72">
        <v>75.8</v>
      </c>
      <c r="E1652" s="72"/>
      <c r="F1652" s="742" t="s">
        <v>65</v>
      </c>
      <c r="G1652" s="169">
        <v>82</v>
      </c>
      <c r="H1652" s="75" t="s">
        <v>303</v>
      </c>
      <c r="I1652" s="76">
        <v>43799</v>
      </c>
      <c r="J1652" s="170">
        <f t="shared" si="44"/>
        <v>833.79999999999984</v>
      </c>
      <c r="K1652" s="781"/>
      <c r="L1652" s="139"/>
    </row>
    <row r="1653" spans="1:12" s="3" customFormat="1" ht="12.2" customHeight="1">
      <c r="A1653" s="76">
        <v>43830</v>
      </c>
      <c r="B1653" s="168">
        <v>3012</v>
      </c>
      <c r="C1653" s="71">
        <v>551900</v>
      </c>
      <c r="D1653" s="72">
        <v>76.2</v>
      </c>
      <c r="E1653" s="72"/>
      <c r="F1653" s="742" t="s">
        <v>65</v>
      </c>
      <c r="G1653" s="169">
        <v>82</v>
      </c>
      <c r="H1653" s="75" t="s">
        <v>340</v>
      </c>
      <c r="I1653" s="76">
        <v>43830</v>
      </c>
      <c r="J1653" s="170">
        <f t="shared" si="44"/>
        <v>909.99999999999989</v>
      </c>
      <c r="K1653" s="781"/>
      <c r="L1653" s="139"/>
    </row>
    <row r="1654" spans="1:12" s="21" customFormat="1" ht="12.2" customHeight="1">
      <c r="A1654" s="181"/>
      <c r="B1654" s="182" t="s">
        <v>385</v>
      </c>
      <c r="C1654" s="199">
        <v>551900</v>
      </c>
      <c r="D1654" s="177">
        <f>SUM(D1642:D1653)</f>
        <v>909.99999999999989</v>
      </c>
      <c r="E1654" s="177">
        <f>SUM(E1642:E1642)</f>
        <v>0</v>
      </c>
      <c r="F1654" s="764"/>
      <c r="G1654" s="179"/>
      <c r="H1654" s="180"/>
      <c r="I1654" s="181"/>
      <c r="J1654" s="174">
        <f>D1654-E1654</f>
        <v>909.99999999999989</v>
      </c>
      <c r="K1654" s="781">
        <v>551900</v>
      </c>
      <c r="L1654" s="139">
        <v>910</v>
      </c>
    </row>
    <row r="1655" spans="1:12" s="21" customFormat="1" ht="12.75" customHeight="1">
      <c r="A1655" s="181"/>
      <c r="B1655" s="182"/>
      <c r="C1655" s="199"/>
      <c r="D1655" s="286"/>
      <c r="E1655" s="174"/>
      <c r="F1655" s="767"/>
      <c r="G1655" s="179"/>
      <c r="H1655" s="180"/>
      <c r="I1655" s="13"/>
      <c r="J1655" s="174"/>
      <c r="K1655" s="781"/>
      <c r="L1655" s="139"/>
    </row>
    <row r="1656" spans="1:12" s="21" customFormat="1" ht="12.75" customHeight="1">
      <c r="A1656" s="94">
        <v>568000</v>
      </c>
      <c r="B1656" s="176" t="s">
        <v>613</v>
      </c>
      <c r="C1656" s="198"/>
      <c r="D1656" s="174"/>
      <c r="E1656" s="174"/>
      <c r="F1656" s="766"/>
      <c r="G1656" s="179"/>
      <c r="H1656" s="193"/>
      <c r="I1656" s="181"/>
      <c r="J1656" s="174"/>
      <c r="K1656" s="781"/>
      <c r="L1656" s="139"/>
    </row>
    <row r="1657" spans="1:12" s="3" customFormat="1" ht="12.75" customHeight="1">
      <c r="A1657" s="76">
        <v>43496</v>
      </c>
      <c r="B1657" s="91">
        <v>221001</v>
      </c>
      <c r="C1657" s="71">
        <v>568000</v>
      </c>
      <c r="D1657" s="72">
        <v>1.5</v>
      </c>
      <c r="E1657" s="72"/>
      <c r="F1657" s="742" t="s">
        <v>697</v>
      </c>
      <c r="G1657" s="169">
        <v>221</v>
      </c>
      <c r="H1657" s="75" t="s">
        <v>29</v>
      </c>
      <c r="I1657" s="76">
        <v>43496</v>
      </c>
      <c r="J1657" s="170">
        <f t="shared" ref="J1657:J1687" si="45">J1656+D1657-E1657</f>
        <v>1.5</v>
      </c>
      <c r="K1657" s="781"/>
      <c r="L1657" s="139"/>
    </row>
    <row r="1658" spans="1:12" s="3" customFormat="1" ht="12.75" customHeight="1">
      <c r="A1658" s="76">
        <v>43496</v>
      </c>
      <c r="B1658" s="91">
        <v>221001</v>
      </c>
      <c r="C1658" s="71">
        <v>568000</v>
      </c>
      <c r="D1658" s="72">
        <v>5.9</v>
      </c>
      <c r="E1658" s="72"/>
      <c r="F1658" s="741" t="s">
        <v>32</v>
      </c>
      <c r="G1658" s="93">
        <v>701</v>
      </c>
      <c r="H1658" s="75" t="s">
        <v>29</v>
      </c>
      <c r="I1658" s="76">
        <v>43496</v>
      </c>
      <c r="J1658" s="170">
        <f t="shared" si="45"/>
        <v>7.4</v>
      </c>
      <c r="K1658" s="781"/>
      <c r="L1658" s="139"/>
    </row>
    <row r="1659" spans="1:12" s="3" customFormat="1" ht="12.75" customHeight="1">
      <c r="A1659" s="76">
        <v>43496</v>
      </c>
      <c r="B1659" s="91">
        <v>221001</v>
      </c>
      <c r="C1659" s="71">
        <v>568000</v>
      </c>
      <c r="D1659" s="72">
        <v>1.26</v>
      </c>
      <c r="E1659" s="72"/>
      <c r="F1659" s="741" t="s">
        <v>33</v>
      </c>
      <c r="G1659" s="93">
        <v>701</v>
      </c>
      <c r="H1659" s="75" t="s">
        <v>29</v>
      </c>
      <c r="I1659" s="76">
        <v>43496</v>
      </c>
      <c r="J1659" s="170">
        <f t="shared" si="45"/>
        <v>8.66</v>
      </c>
      <c r="K1659" s="781"/>
      <c r="L1659" s="139"/>
    </row>
    <row r="1660" spans="1:12" s="3" customFormat="1" ht="12.75" customHeight="1">
      <c r="A1660" s="76">
        <v>43524</v>
      </c>
      <c r="B1660" s="91">
        <v>221002</v>
      </c>
      <c r="C1660" s="71">
        <v>568000</v>
      </c>
      <c r="D1660" s="72">
        <v>5.9</v>
      </c>
      <c r="E1660" s="72"/>
      <c r="F1660" s="741" t="s">
        <v>32</v>
      </c>
      <c r="G1660" s="169">
        <v>221</v>
      </c>
      <c r="H1660" s="75" t="s">
        <v>68</v>
      </c>
      <c r="I1660" s="76">
        <v>43524</v>
      </c>
      <c r="J1660" s="170">
        <f t="shared" si="45"/>
        <v>14.56</v>
      </c>
      <c r="K1660" s="781"/>
      <c r="L1660" s="139"/>
    </row>
    <row r="1661" spans="1:12" s="3" customFormat="1" ht="12.75" customHeight="1">
      <c r="A1661" s="76">
        <v>43524</v>
      </c>
      <c r="B1661" s="91">
        <v>221002</v>
      </c>
      <c r="C1661" s="71">
        <v>568000</v>
      </c>
      <c r="D1661" s="72">
        <v>0.18</v>
      </c>
      <c r="E1661" s="72"/>
      <c r="F1661" s="741" t="s">
        <v>33</v>
      </c>
      <c r="G1661" s="169">
        <v>221</v>
      </c>
      <c r="H1661" s="75" t="s">
        <v>68</v>
      </c>
      <c r="I1661" s="76">
        <v>43524</v>
      </c>
      <c r="J1661" s="170">
        <f t="shared" si="45"/>
        <v>14.74</v>
      </c>
      <c r="K1661" s="781"/>
      <c r="L1661" s="139"/>
    </row>
    <row r="1662" spans="1:12" s="3" customFormat="1" ht="12.75" customHeight="1">
      <c r="A1662" s="76">
        <v>43555</v>
      </c>
      <c r="B1662" s="91">
        <v>221003</v>
      </c>
      <c r="C1662" s="71">
        <v>568000</v>
      </c>
      <c r="D1662" s="72">
        <v>5.9</v>
      </c>
      <c r="E1662" s="72"/>
      <c r="F1662" s="741" t="s">
        <v>32</v>
      </c>
      <c r="G1662" s="169">
        <v>221</v>
      </c>
      <c r="H1662" s="75" t="s">
        <v>99</v>
      </c>
      <c r="I1662" s="76">
        <v>43553</v>
      </c>
      <c r="J1662" s="170">
        <f t="shared" si="45"/>
        <v>20.64</v>
      </c>
      <c r="K1662" s="781"/>
      <c r="L1662" s="139"/>
    </row>
    <row r="1663" spans="1:12" s="3" customFormat="1" ht="12.75" customHeight="1">
      <c r="A1663" s="76">
        <v>43555</v>
      </c>
      <c r="B1663" s="91">
        <v>221003</v>
      </c>
      <c r="C1663" s="71">
        <v>568000</v>
      </c>
      <c r="D1663" s="72">
        <v>1.42</v>
      </c>
      <c r="E1663" s="72"/>
      <c r="F1663" s="741" t="s">
        <v>33</v>
      </c>
      <c r="G1663" s="169">
        <v>221</v>
      </c>
      <c r="H1663" s="75" t="s">
        <v>99</v>
      </c>
      <c r="I1663" s="76">
        <v>43553</v>
      </c>
      <c r="J1663" s="170">
        <f t="shared" si="45"/>
        <v>22.060000000000002</v>
      </c>
      <c r="K1663" s="781"/>
      <c r="L1663" s="139"/>
    </row>
    <row r="1664" spans="1:12" s="3" customFormat="1" ht="12.75" customHeight="1">
      <c r="A1664" s="76">
        <v>43585</v>
      </c>
      <c r="B1664" s="91">
        <v>221004</v>
      </c>
      <c r="C1664" s="71">
        <v>568000</v>
      </c>
      <c r="D1664" s="72">
        <v>5.9</v>
      </c>
      <c r="E1664" s="72"/>
      <c r="F1664" s="741" t="s">
        <v>32</v>
      </c>
      <c r="G1664" s="169">
        <v>221</v>
      </c>
      <c r="H1664" s="75" t="s">
        <v>131</v>
      </c>
      <c r="I1664" s="76">
        <v>43585</v>
      </c>
      <c r="J1664" s="170">
        <f t="shared" si="45"/>
        <v>27.96</v>
      </c>
      <c r="K1664" s="781"/>
      <c r="L1664" s="139"/>
    </row>
    <row r="1665" spans="1:12" s="3" customFormat="1" ht="12.75" customHeight="1">
      <c r="A1665" s="76">
        <v>43585</v>
      </c>
      <c r="B1665" s="91">
        <v>221004</v>
      </c>
      <c r="C1665" s="71">
        <v>568000</v>
      </c>
      <c r="D1665" s="72">
        <v>0.72</v>
      </c>
      <c r="E1665" s="72"/>
      <c r="F1665" s="741" t="s">
        <v>33</v>
      </c>
      <c r="G1665" s="169">
        <v>221</v>
      </c>
      <c r="H1665" s="75" t="s">
        <v>131</v>
      </c>
      <c r="I1665" s="76">
        <v>43585</v>
      </c>
      <c r="J1665" s="170">
        <f t="shared" si="45"/>
        <v>28.68</v>
      </c>
      <c r="K1665" s="781"/>
      <c r="L1665" s="139"/>
    </row>
    <row r="1666" spans="1:12" s="3" customFormat="1" ht="12.75" customHeight="1">
      <c r="A1666" s="76">
        <v>43616</v>
      </c>
      <c r="B1666" s="91">
        <v>221005</v>
      </c>
      <c r="C1666" s="71">
        <v>568000</v>
      </c>
      <c r="D1666" s="72">
        <v>3</v>
      </c>
      <c r="E1666" s="72"/>
      <c r="F1666" s="741" t="s">
        <v>711</v>
      </c>
      <c r="G1666" s="169">
        <v>221</v>
      </c>
      <c r="H1666" s="75" t="s">
        <v>155</v>
      </c>
      <c r="I1666" s="76">
        <v>43614</v>
      </c>
      <c r="J1666" s="170">
        <f t="shared" si="45"/>
        <v>31.68</v>
      </c>
      <c r="K1666" s="781"/>
      <c r="L1666" s="139"/>
    </row>
    <row r="1667" spans="1:12" s="3" customFormat="1" ht="12.75" customHeight="1">
      <c r="A1667" s="76">
        <v>43616</v>
      </c>
      <c r="B1667" s="91">
        <v>221005</v>
      </c>
      <c r="C1667" s="71">
        <v>568000</v>
      </c>
      <c r="D1667" s="72">
        <v>5.9</v>
      </c>
      <c r="E1667" s="72"/>
      <c r="F1667" s="741" t="s">
        <v>32</v>
      </c>
      <c r="G1667" s="169">
        <v>221</v>
      </c>
      <c r="H1667" s="75" t="s">
        <v>155</v>
      </c>
      <c r="I1667" s="76">
        <v>43616</v>
      </c>
      <c r="J1667" s="170">
        <f t="shared" si="45"/>
        <v>37.58</v>
      </c>
      <c r="K1667" s="781"/>
      <c r="L1667" s="139"/>
    </row>
    <row r="1668" spans="1:12" s="3" customFormat="1" ht="12.75" customHeight="1">
      <c r="A1668" s="76">
        <v>43616</v>
      </c>
      <c r="B1668" s="91">
        <v>221005</v>
      </c>
      <c r="C1668" s="71">
        <v>568000</v>
      </c>
      <c r="D1668" s="72">
        <v>0.54</v>
      </c>
      <c r="E1668" s="72"/>
      <c r="F1668" s="740" t="s">
        <v>33</v>
      </c>
      <c r="G1668" s="169">
        <v>221</v>
      </c>
      <c r="H1668" s="75" t="s">
        <v>155</v>
      </c>
      <c r="I1668" s="76">
        <v>43616</v>
      </c>
      <c r="J1668" s="170">
        <f t="shared" si="45"/>
        <v>38.119999999999997</v>
      </c>
      <c r="K1668" s="781"/>
      <c r="L1668" s="139"/>
    </row>
    <row r="1669" spans="1:12" s="3" customFormat="1" ht="12.75" customHeight="1">
      <c r="A1669" s="76">
        <v>43646</v>
      </c>
      <c r="B1669" s="91">
        <v>221006</v>
      </c>
      <c r="C1669" s="71">
        <v>568000</v>
      </c>
      <c r="D1669" s="72">
        <v>5.9</v>
      </c>
      <c r="E1669" s="72"/>
      <c r="F1669" s="740" t="s">
        <v>32</v>
      </c>
      <c r="G1669" s="169">
        <v>221</v>
      </c>
      <c r="H1669" s="75" t="s">
        <v>182</v>
      </c>
      <c r="I1669" s="76">
        <v>43644</v>
      </c>
      <c r="J1669" s="170">
        <f t="shared" si="45"/>
        <v>44.019999999999996</v>
      </c>
      <c r="K1669" s="781"/>
      <c r="L1669" s="139"/>
    </row>
    <row r="1670" spans="1:12" s="3" customFormat="1" ht="12.75" customHeight="1">
      <c r="A1670" s="76">
        <v>43646</v>
      </c>
      <c r="B1670" s="91">
        <v>221006</v>
      </c>
      <c r="C1670" s="71">
        <v>568000</v>
      </c>
      <c r="D1670" s="72">
        <v>1.1599999999999999</v>
      </c>
      <c r="E1670" s="72"/>
      <c r="F1670" s="740" t="s">
        <v>33</v>
      </c>
      <c r="G1670" s="169">
        <v>221</v>
      </c>
      <c r="H1670" s="75" t="s">
        <v>182</v>
      </c>
      <c r="I1670" s="76">
        <v>43644</v>
      </c>
      <c r="J1670" s="170">
        <f t="shared" si="45"/>
        <v>45.179999999999993</v>
      </c>
      <c r="K1670" s="781"/>
      <c r="L1670" s="139"/>
    </row>
    <row r="1671" spans="1:12" s="3" customFormat="1" ht="12.75" customHeight="1">
      <c r="A1671" s="76">
        <v>43677</v>
      </c>
      <c r="B1671" s="91">
        <v>221007</v>
      </c>
      <c r="C1671" s="71">
        <v>568000</v>
      </c>
      <c r="D1671" s="72">
        <v>1.65</v>
      </c>
      <c r="E1671" s="72"/>
      <c r="F1671" s="740" t="s">
        <v>728</v>
      </c>
      <c r="G1671" s="169">
        <v>221</v>
      </c>
      <c r="H1671" s="75" t="s">
        <v>204</v>
      </c>
      <c r="I1671" s="76">
        <v>43677</v>
      </c>
      <c r="J1671" s="170">
        <f t="shared" si="45"/>
        <v>46.829999999999991</v>
      </c>
      <c r="K1671" s="781"/>
      <c r="L1671" s="139"/>
    </row>
    <row r="1672" spans="1:12" s="3" customFormat="1" ht="12.75" customHeight="1">
      <c r="A1672" s="76">
        <v>43677</v>
      </c>
      <c r="B1672" s="91">
        <v>221007</v>
      </c>
      <c r="C1672" s="71">
        <v>568000</v>
      </c>
      <c r="D1672" s="72">
        <v>7</v>
      </c>
      <c r="E1672" s="72"/>
      <c r="F1672" s="740" t="s">
        <v>32</v>
      </c>
      <c r="G1672" s="169">
        <v>221</v>
      </c>
      <c r="H1672" s="75" t="s">
        <v>204</v>
      </c>
      <c r="I1672" s="76">
        <v>43677</v>
      </c>
      <c r="J1672" s="170">
        <f t="shared" si="45"/>
        <v>53.829999999999991</v>
      </c>
      <c r="K1672" s="781"/>
      <c r="L1672" s="139"/>
    </row>
    <row r="1673" spans="1:12" s="3" customFormat="1" ht="12.75" customHeight="1">
      <c r="A1673" s="76">
        <v>43677</v>
      </c>
      <c r="B1673" s="91">
        <v>221007</v>
      </c>
      <c r="C1673" s="71">
        <v>568000</v>
      </c>
      <c r="D1673" s="72">
        <v>0.88</v>
      </c>
      <c r="E1673" s="72"/>
      <c r="F1673" s="740" t="s">
        <v>33</v>
      </c>
      <c r="G1673" s="169">
        <v>221</v>
      </c>
      <c r="H1673" s="75" t="s">
        <v>204</v>
      </c>
      <c r="I1673" s="76">
        <v>43677</v>
      </c>
      <c r="J1673" s="170">
        <f t="shared" si="45"/>
        <v>54.709999999999994</v>
      </c>
      <c r="K1673" s="781"/>
      <c r="L1673" s="139"/>
    </row>
    <row r="1674" spans="1:12" s="3" customFormat="1" ht="12.75" customHeight="1">
      <c r="A1674" s="76">
        <v>43708</v>
      </c>
      <c r="B1674" s="91">
        <v>221008</v>
      </c>
      <c r="C1674" s="71">
        <v>568000</v>
      </c>
      <c r="D1674" s="72">
        <v>1.65</v>
      </c>
      <c r="E1674" s="72"/>
      <c r="F1674" s="740" t="s">
        <v>728</v>
      </c>
      <c r="G1674" s="169">
        <v>221</v>
      </c>
      <c r="H1674" s="75" t="s">
        <v>234</v>
      </c>
      <c r="I1674" s="76">
        <v>43707</v>
      </c>
      <c r="J1674" s="170">
        <f t="shared" si="45"/>
        <v>56.359999999999992</v>
      </c>
      <c r="K1674" s="781"/>
      <c r="L1674" s="139"/>
    </row>
    <row r="1675" spans="1:12" s="3" customFormat="1" ht="12.75" customHeight="1">
      <c r="A1675" s="76">
        <v>43708</v>
      </c>
      <c r="B1675" s="91">
        <v>221008</v>
      </c>
      <c r="C1675" s="71">
        <v>568000</v>
      </c>
      <c r="D1675" s="72">
        <v>7</v>
      </c>
      <c r="E1675" s="72"/>
      <c r="F1675" s="740" t="s">
        <v>32</v>
      </c>
      <c r="G1675" s="169">
        <v>221</v>
      </c>
      <c r="H1675" s="75" t="s">
        <v>234</v>
      </c>
      <c r="I1675" s="76">
        <v>43707</v>
      </c>
      <c r="J1675" s="170">
        <f t="shared" si="45"/>
        <v>63.359999999999992</v>
      </c>
      <c r="K1675" s="781"/>
      <c r="L1675" s="139"/>
    </row>
    <row r="1676" spans="1:12" s="3" customFormat="1" ht="12.75" customHeight="1">
      <c r="A1676" s="76">
        <v>43738</v>
      </c>
      <c r="B1676" s="91">
        <v>221009</v>
      </c>
      <c r="C1676" s="71">
        <v>568000</v>
      </c>
      <c r="D1676" s="72">
        <v>1.65</v>
      </c>
      <c r="E1676" s="72"/>
      <c r="F1676" s="739" t="s">
        <v>728</v>
      </c>
      <c r="G1676" s="169">
        <v>221</v>
      </c>
      <c r="H1676" s="75" t="s">
        <v>258</v>
      </c>
      <c r="I1676" s="76">
        <v>43738</v>
      </c>
      <c r="J1676" s="170">
        <f t="shared" si="45"/>
        <v>65.009999999999991</v>
      </c>
      <c r="K1676" s="781"/>
      <c r="L1676" s="139"/>
    </row>
    <row r="1677" spans="1:12" s="3" customFormat="1" ht="12.75" customHeight="1">
      <c r="A1677" s="76">
        <v>43738</v>
      </c>
      <c r="B1677" s="91">
        <v>221009</v>
      </c>
      <c r="C1677" s="71">
        <v>568000</v>
      </c>
      <c r="D1677" s="72">
        <v>7</v>
      </c>
      <c r="E1677" s="72"/>
      <c r="F1677" s="740" t="s">
        <v>32</v>
      </c>
      <c r="G1677" s="169">
        <v>221</v>
      </c>
      <c r="H1677" s="75" t="s">
        <v>258</v>
      </c>
      <c r="I1677" s="76">
        <v>43738</v>
      </c>
      <c r="J1677" s="170">
        <f t="shared" si="45"/>
        <v>72.009999999999991</v>
      </c>
      <c r="K1677" s="781"/>
      <c r="L1677" s="139"/>
    </row>
    <row r="1678" spans="1:12" s="3" customFormat="1" ht="12.75" customHeight="1">
      <c r="A1678" s="76">
        <v>43738</v>
      </c>
      <c r="B1678" s="91">
        <v>221009</v>
      </c>
      <c r="C1678" s="71">
        <v>568000</v>
      </c>
      <c r="D1678" s="72">
        <v>0.44</v>
      </c>
      <c r="E1678" s="72"/>
      <c r="F1678" s="740" t="s">
        <v>33</v>
      </c>
      <c r="G1678" s="169">
        <v>221</v>
      </c>
      <c r="H1678" s="75" t="s">
        <v>258</v>
      </c>
      <c r="I1678" s="76">
        <v>43738</v>
      </c>
      <c r="J1678" s="170">
        <f t="shared" si="45"/>
        <v>72.449999999999989</v>
      </c>
      <c r="K1678" s="781"/>
      <c r="L1678" s="139"/>
    </row>
    <row r="1679" spans="1:12" s="3" customFormat="1" ht="12.75" customHeight="1">
      <c r="A1679" s="76">
        <v>43769</v>
      </c>
      <c r="B1679" s="91">
        <v>221010</v>
      </c>
      <c r="C1679" s="71">
        <v>568000</v>
      </c>
      <c r="D1679" s="72">
        <v>1.65</v>
      </c>
      <c r="E1679" s="72"/>
      <c r="F1679" s="740" t="s">
        <v>728</v>
      </c>
      <c r="G1679" s="169">
        <v>221</v>
      </c>
      <c r="H1679" s="75" t="s">
        <v>277</v>
      </c>
      <c r="I1679" s="76">
        <v>43769</v>
      </c>
      <c r="J1679" s="170">
        <f t="shared" si="45"/>
        <v>74.099999999999994</v>
      </c>
      <c r="K1679" s="781"/>
      <c r="L1679" s="139"/>
    </row>
    <row r="1680" spans="1:12" s="3" customFormat="1" ht="12.75" customHeight="1">
      <c r="A1680" s="76">
        <v>43769</v>
      </c>
      <c r="B1680" s="91">
        <v>221010</v>
      </c>
      <c r="C1680" s="71">
        <v>568000</v>
      </c>
      <c r="D1680" s="72">
        <v>7</v>
      </c>
      <c r="E1680" s="72"/>
      <c r="F1680" s="740" t="s">
        <v>32</v>
      </c>
      <c r="G1680" s="169">
        <v>221</v>
      </c>
      <c r="H1680" s="75" t="s">
        <v>277</v>
      </c>
      <c r="I1680" s="76">
        <v>43769</v>
      </c>
      <c r="J1680" s="170">
        <f t="shared" si="45"/>
        <v>81.099999999999994</v>
      </c>
      <c r="K1680" s="781"/>
      <c r="L1680" s="139"/>
    </row>
    <row r="1681" spans="1:12" s="3" customFormat="1" ht="12.75" customHeight="1">
      <c r="A1681" s="76">
        <v>43769</v>
      </c>
      <c r="B1681" s="91">
        <v>221010</v>
      </c>
      <c r="C1681" s="71">
        <v>568000</v>
      </c>
      <c r="D1681" s="72">
        <v>0.22</v>
      </c>
      <c r="E1681" s="72"/>
      <c r="F1681" s="740" t="s">
        <v>33</v>
      </c>
      <c r="G1681" s="169">
        <v>221</v>
      </c>
      <c r="H1681" s="75" t="s">
        <v>277</v>
      </c>
      <c r="I1681" s="76">
        <v>43769</v>
      </c>
      <c r="J1681" s="170">
        <f t="shared" si="45"/>
        <v>81.319999999999993</v>
      </c>
      <c r="K1681" s="781"/>
      <c r="L1681" s="139"/>
    </row>
    <row r="1682" spans="1:12" s="3" customFormat="1" ht="12.75" customHeight="1">
      <c r="A1682" s="76">
        <v>43799</v>
      </c>
      <c r="B1682" s="91">
        <v>221011</v>
      </c>
      <c r="C1682" s="71">
        <v>568000</v>
      </c>
      <c r="D1682" s="72">
        <v>1.5</v>
      </c>
      <c r="E1682" s="72"/>
      <c r="F1682" s="740" t="s">
        <v>751</v>
      </c>
      <c r="G1682" s="169">
        <v>221</v>
      </c>
      <c r="H1682" s="75" t="s">
        <v>302</v>
      </c>
      <c r="I1682" s="76">
        <v>43782</v>
      </c>
      <c r="J1682" s="170">
        <f t="shared" si="45"/>
        <v>82.82</v>
      </c>
      <c r="K1682" s="781"/>
      <c r="L1682" s="139"/>
    </row>
    <row r="1683" spans="1:12" s="3" customFormat="1" ht="12.75" customHeight="1">
      <c r="A1683" s="76">
        <v>43799</v>
      </c>
      <c r="B1683" s="91">
        <v>221011</v>
      </c>
      <c r="C1683" s="71">
        <v>568000</v>
      </c>
      <c r="D1683" s="72">
        <v>1.65</v>
      </c>
      <c r="E1683" s="72"/>
      <c r="F1683" s="740" t="s">
        <v>728</v>
      </c>
      <c r="G1683" s="169">
        <v>221</v>
      </c>
      <c r="H1683" s="75" t="s">
        <v>302</v>
      </c>
      <c r="I1683" s="76">
        <v>43798</v>
      </c>
      <c r="J1683" s="170">
        <f t="shared" si="45"/>
        <v>84.47</v>
      </c>
      <c r="K1683" s="781"/>
      <c r="L1683" s="139"/>
    </row>
    <row r="1684" spans="1:12" s="3" customFormat="1" ht="12.75" customHeight="1">
      <c r="A1684" s="76">
        <v>43799</v>
      </c>
      <c r="B1684" s="91">
        <v>221011</v>
      </c>
      <c r="C1684" s="71">
        <v>568000</v>
      </c>
      <c r="D1684" s="72">
        <v>7</v>
      </c>
      <c r="E1684" s="72"/>
      <c r="F1684" s="739" t="s">
        <v>32</v>
      </c>
      <c r="G1684" s="169">
        <v>221</v>
      </c>
      <c r="H1684" s="75" t="s">
        <v>302</v>
      </c>
      <c r="I1684" s="76">
        <v>43798</v>
      </c>
      <c r="J1684" s="170">
        <f t="shared" si="45"/>
        <v>91.47</v>
      </c>
      <c r="K1684" s="781"/>
      <c r="L1684" s="139"/>
    </row>
    <row r="1685" spans="1:12" s="3" customFormat="1" ht="12.75" customHeight="1">
      <c r="A1685" s="76">
        <v>43830</v>
      </c>
      <c r="B1685" s="91">
        <v>221012</v>
      </c>
      <c r="C1685" s="71">
        <v>568000</v>
      </c>
      <c r="D1685" s="72">
        <v>4</v>
      </c>
      <c r="E1685" s="72"/>
      <c r="F1685" s="739" t="s">
        <v>101</v>
      </c>
      <c r="G1685" s="169">
        <v>221</v>
      </c>
      <c r="H1685" s="75" t="s">
        <v>339</v>
      </c>
      <c r="I1685" s="76">
        <v>43822</v>
      </c>
      <c r="J1685" s="170">
        <f t="shared" si="45"/>
        <v>95.47</v>
      </c>
      <c r="K1685" s="781"/>
      <c r="L1685" s="139"/>
    </row>
    <row r="1686" spans="1:12" s="3" customFormat="1" ht="12.75" customHeight="1">
      <c r="A1686" s="76">
        <v>43830</v>
      </c>
      <c r="B1686" s="91">
        <v>221012</v>
      </c>
      <c r="C1686" s="71">
        <v>568000</v>
      </c>
      <c r="D1686" s="72">
        <v>1.65</v>
      </c>
      <c r="E1686" s="72"/>
      <c r="F1686" s="740" t="s">
        <v>728</v>
      </c>
      <c r="G1686" s="169">
        <v>221</v>
      </c>
      <c r="H1686" s="75" t="s">
        <v>339</v>
      </c>
      <c r="I1686" s="76">
        <v>43830</v>
      </c>
      <c r="J1686" s="170">
        <f t="shared" si="45"/>
        <v>97.12</v>
      </c>
      <c r="K1686" s="781"/>
      <c r="L1686" s="139"/>
    </row>
    <row r="1687" spans="1:12" s="3" customFormat="1" ht="12.75" customHeight="1">
      <c r="A1687" s="76">
        <v>43830</v>
      </c>
      <c r="B1687" s="91">
        <v>221012</v>
      </c>
      <c r="C1687" s="71">
        <v>568000</v>
      </c>
      <c r="D1687" s="72">
        <v>7</v>
      </c>
      <c r="E1687" s="72"/>
      <c r="F1687" s="740" t="s">
        <v>32</v>
      </c>
      <c r="G1687" s="169">
        <v>221</v>
      </c>
      <c r="H1687" s="75" t="s">
        <v>339</v>
      </c>
      <c r="I1687" s="76">
        <v>43830</v>
      </c>
      <c r="J1687" s="170">
        <f t="shared" si="45"/>
        <v>104.12</v>
      </c>
      <c r="K1687" s="781"/>
      <c r="L1687" s="139"/>
    </row>
    <row r="1688" spans="1:12" s="21" customFormat="1" ht="12.75" customHeight="1">
      <c r="A1688" s="181"/>
      <c r="B1688" s="182" t="s">
        <v>385</v>
      </c>
      <c r="C1688" s="199">
        <v>568000</v>
      </c>
      <c r="D1688" s="177">
        <f>SUM(D1657:D1687)</f>
        <v>104.12</v>
      </c>
      <c r="E1688" s="177">
        <f>SUM(E1657:E1687)</f>
        <v>0</v>
      </c>
      <c r="F1688" s="764"/>
      <c r="G1688" s="179"/>
      <c r="H1688" s="180"/>
      <c r="I1688" s="181"/>
      <c r="J1688" s="174">
        <f>D1688-E1688</f>
        <v>104.12</v>
      </c>
      <c r="K1688" s="781">
        <v>568000</v>
      </c>
      <c r="L1688" s="139">
        <v>104.12</v>
      </c>
    </row>
    <row r="1689" spans="1:12" s="21" customFormat="1" ht="12.75" customHeight="1">
      <c r="A1689" s="181"/>
      <c r="B1689" s="182"/>
      <c r="C1689" s="199"/>
      <c r="D1689" s="177"/>
      <c r="E1689" s="177"/>
      <c r="F1689" s="764"/>
      <c r="G1689" s="179"/>
      <c r="H1689" s="180"/>
      <c r="I1689" s="181"/>
      <c r="J1689" s="174"/>
      <c r="K1689" s="781"/>
      <c r="L1689" s="139"/>
    </row>
    <row r="1690" spans="1:12" s="21" customFormat="1" ht="12.75" customHeight="1">
      <c r="A1690" s="94">
        <v>591000</v>
      </c>
      <c r="B1690" s="176" t="s">
        <v>614</v>
      </c>
      <c r="C1690" s="198"/>
      <c r="D1690" s="177"/>
      <c r="E1690" s="177"/>
      <c r="F1690" s="764"/>
      <c r="G1690" s="179"/>
      <c r="H1690" s="180"/>
      <c r="I1690" s="181"/>
      <c r="J1690" s="174"/>
      <c r="K1690" s="781"/>
      <c r="L1690" s="139"/>
    </row>
    <row r="1691" spans="1:12" s="77" customFormat="1" ht="12.75" customHeight="1">
      <c r="A1691" s="76">
        <v>43830</v>
      </c>
      <c r="B1691" s="168">
        <v>3012</v>
      </c>
      <c r="C1691" s="71">
        <v>591000</v>
      </c>
      <c r="D1691" s="72">
        <v>718.72</v>
      </c>
      <c r="E1691" s="72"/>
      <c r="F1691" s="740" t="s">
        <v>1270</v>
      </c>
      <c r="G1691" s="93">
        <v>341</v>
      </c>
      <c r="H1691" s="75" t="s">
        <v>340</v>
      </c>
      <c r="I1691" s="76">
        <v>43830</v>
      </c>
      <c r="J1691" s="170">
        <f>J1690+D1691-E1691</f>
        <v>718.72</v>
      </c>
      <c r="K1691" s="164"/>
      <c r="L1691" s="195"/>
    </row>
    <row r="1692" spans="1:12" s="5" customFormat="1" ht="12.75" customHeight="1">
      <c r="A1692" s="181"/>
      <c r="B1692" s="182" t="s">
        <v>385</v>
      </c>
      <c r="C1692" s="199">
        <v>591000</v>
      </c>
      <c r="D1692" s="177">
        <f>SUM(D1691)</f>
        <v>718.72</v>
      </c>
      <c r="E1692" s="177">
        <f>SUM(E1691)</f>
        <v>0</v>
      </c>
      <c r="F1692" s="764"/>
      <c r="G1692" s="179"/>
      <c r="H1692" s="180"/>
      <c r="I1692" s="181"/>
      <c r="J1692" s="174">
        <f>D1692-E1692</f>
        <v>718.72</v>
      </c>
      <c r="K1692" s="781">
        <v>591000</v>
      </c>
      <c r="L1692" s="139">
        <v>718.72</v>
      </c>
    </row>
    <row r="1693" spans="1:12" s="5" customFormat="1" ht="12.75" customHeight="1">
      <c r="A1693" s="181"/>
      <c r="B1693" s="182"/>
      <c r="C1693" s="199"/>
      <c r="D1693" s="177"/>
      <c r="E1693" s="177"/>
      <c r="F1693" s="764"/>
      <c r="G1693" s="179"/>
      <c r="H1693" s="180"/>
      <c r="I1693" s="181"/>
      <c r="J1693" s="174"/>
      <c r="K1693" s="781"/>
      <c r="L1693" s="139"/>
    </row>
    <row r="1694" spans="1:12" s="21" customFormat="1" ht="12.75" customHeight="1">
      <c r="A1694" s="94">
        <v>591100</v>
      </c>
      <c r="B1694" s="176" t="s">
        <v>615</v>
      </c>
      <c r="C1694" s="198"/>
      <c r="D1694" s="177"/>
      <c r="E1694" s="177"/>
      <c r="F1694" s="764"/>
      <c r="G1694" s="179"/>
      <c r="H1694" s="180"/>
      <c r="I1694" s="181"/>
      <c r="J1694" s="174"/>
      <c r="K1694" s="781"/>
      <c r="L1694" s="139"/>
    </row>
    <row r="1695" spans="1:12" s="3" customFormat="1" ht="12.75" customHeight="1">
      <c r="A1695" s="76"/>
      <c r="B1695" s="91"/>
      <c r="C1695" s="71"/>
      <c r="D1695" s="72"/>
      <c r="E1695" s="72"/>
      <c r="F1695" s="741"/>
      <c r="G1695" s="169"/>
      <c r="H1695" s="75"/>
      <c r="I1695" s="76"/>
      <c r="J1695" s="170"/>
      <c r="K1695" s="781"/>
      <c r="L1695" s="139"/>
    </row>
    <row r="1696" spans="1:12" s="5" customFormat="1" ht="12.75" customHeight="1">
      <c r="A1696" s="181"/>
      <c r="B1696" s="182" t="s">
        <v>385</v>
      </c>
      <c r="C1696" s="199">
        <v>591100</v>
      </c>
      <c r="D1696" s="177">
        <f>SUM(D1695:D1695)</f>
        <v>0</v>
      </c>
      <c r="E1696" s="177">
        <f>SUM(E1695:E1695)</f>
        <v>0</v>
      </c>
      <c r="F1696" s="764"/>
      <c r="G1696" s="179"/>
      <c r="H1696" s="180"/>
      <c r="I1696" s="181"/>
      <c r="J1696" s="174">
        <f>D1696-E1696</f>
        <v>0</v>
      </c>
      <c r="K1696" s="781">
        <v>591100</v>
      </c>
      <c r="L1696" s="139">
        <v>0</v>
      </c>
    </row>
    <row r="1697" spans="1:12" s="5" customFormat="1" ht="12.75" customHeight="1">
      <c r="A1697" s="181"/>
      <c r="B1697" s="323"/>
      <c r="C1697" s="199"/>
      <c r="D1697" s="174"/>
      <c r="E1697" s="174"/>
      <c r="F1697" s="764"/>
      <c r="G1697" s="179"/>
      <c r="H1697" s="196"/>
      <c r="I1697" s="181"/>
      <c r="J1697" s="174"/>
      <c r="K1697" s="781"/>
      <c r="L1697" s="139"/>
    </row>
    <row r="1698" spans="1:12" s="21" customFormat="1" ht="12.75" customHeight="1">
      <c r="A1698" s="94">
        <v>602000</v>
      </c>
      <c r="B1698" s="176" t="s">
        <v>616</v>
      </c>
      <c r="C1698" s="198"/>
      <c r="D1698" s="177"/>
      <c r="E1698" s="177"/>
      <c r="F1698" s="764"/>
      <c r="G1698" s="179"/>
      <c r="H1698" s="180"/>
      <c r="I1698" s="181"/>
      <c r="J1698" s="174"/>
      <c r="K1698" s="781"/>
      <c r="L1698" s="139"/>
    </row>
    <row r="1699" spans="1:12" s="3" customFormat="1" ht="12.75" customHeight="1">
      <c r="A1699" s="76">
        <v>43496</v>
      </c>
      <c r="B1699" s="114" t="s">
        <v>1079</v>
      </c>
      <c r="C1699" s="71">
        <v>602000</v>
      </c>
      <c r="D1699" s="72"/>
      <c r="E1699" s="72">
        <v>300</v>
      </c>
      <c r="F1699" s="740" t="s">
        <v>1128</v>
      </c>
      <c r="G1699" s="169">
        <v>311</v>
      </c>
      <c r="H1699" s="75" t="s">
        <v>1079</v>
      </c>
      <c r="I1699" s="76">
        <v>43495</v>
      </c>
      <c r="J1699" s="170">
        <v>-300</v>
      </c>
      <c r="K1699" s="781"/>
      <c r="L1699" s="139"/>
    </row>
    <row r="1700" spans="1:12" s="3" customFormat="1" ht="12.75" customHeight="1">
      <c r="A1700" s="76">
        <v>43496</v>
      </c>
      <c r="B1700" s="114" t="s">
        <v>1090</v>
      </c>
      <c r="C1700" s="71">
        <v>602000</v>
      </c>
      <c r="D1700" s="72"/>
      <c r="E1700" s="72">
        <v>220</v>
      </c>
      <c r="F1700" s="740" t="s">
        <v>1131</v>
      </c>
      <c r="G1700" s="169">
        <v>311</v>
      </c>
      <c r="H1700" s="75" t="s">
        <v>1090</v>
      </c>
      <c r="I1700" s="76">
        <v>43495</v>
      </c>
      <c r="J1700" s="170">
        <f t="shared" ref="J1700:J1748" si="46">J1699+D1700-E1700</f>
        <v>-520</v>
      </c>
      <c r="K1700" s="781"/>
      <c r="L1700" s="139"/>
    </row>
    <row r="1701" spans="1:12" s="3" customFormat="1" ht="12.75" customHeight="1">
      <c r="A1701" s="76">
        <v>43496</v>
      </c>
      <c r="B1701" s="114" t="s">
        <v>1091</v>
      </c>
      <c r="C1701" s="71">
        <v>602000</v>
      </c>
      <c r="D1701" s="72"/>
      <c r="E1701" s="72">
        <v>1200</v>
      </c>
      <c r="F1701" s="740" t="s">
        <v>1129</v>
      </c>
      <c r="G1701" s="169">
        <v>311</v>
      </c>
      <c r="H1701" s="75" t="s">
        <v>1091</v>
      </c>
      <c r="I1701" s="76">
        <v>43495</v>
      </c>
      <c r="J1701" s="170">
        <f t="shared" si="46"/>
        <v>-1720</v>
      </c>
      <c r="K1701" s="781"/>
      <c r="L1701" s="139"/>
    </row>
    <row r="1702" spans="1:12" s="3" customFormat="1" ht="12.75" customHeight="1">
      <c r="A1702" s="76">
        <v>43496</v>
      </c>
      <c r="B1702" s="114" t="s">
        <v>1092</v>
      </c>
      <c r="C1702" s="71">
        <v>602000</v>
      </c>
      <c r="D1702" s="72"/>
      <c r="E1702" s="72">
        <v>2000</v>
      </c>
      <c r="F1702" s="740" t="s">
        <v>1130</v>
      </c>
      <c r="G1702" s="169">
        <v>311</v>
      </c>
      <c r="H1702" s="75" t="s">
        <v>1092</v>
      </c>
      <c r="I1702" s="76">
        <v>43495</v>
      </c>
      <c r="J1702" s="170">
        <f t="shared" si="46"/>
        <v>-3720</v>
      </c>
      <c r="K1702" s="781"/>
      <c r="L1702" s="139"/>
    </row>
    <row r="1703" spans="1:12" s="3" customFormat="1" ht="12.75" customHeight="1">
      <c r="A1703" s="76">
        <v>43496</v>
      </c>
      <c r="B1703" s="91">
        <v>211001</v>
      </c>
      <c r="C1703" s="71">
        <v>602000</v>
      </c>
      <c r="D1703" s="79"/>
      <c r="E1703" s="308">
        <v>448</v>
      </c>
      <c r="F1703" s="602" t="s">
        <v>653</v>
      </c>
      <c r="G1703" s="169">
        <v>211</v>
      </c>
      <c r="H1703" s="315" t="s">
        <v>102</v>
      </c>
      <c r="I1703" s="67">
        <v>43490</v>
      </c>
      <c r="J1703" s="170">
        <f t="shared" si="46"/>
        <v>-4168</v>
      </c>
      <c r="K1703" s="781"/>
      <c r="L1703" s="139"/>
    </row>
    <row r="1704" spans="1:12" s="3" customFormat="1" ht="12.75" customHeight="1">
      <c r="A1704" s="76">
        <v>43524</v>
      </c>
      <c r="B1704" s="114" t="s">
        <v>1093</v>
      </c>
      <c r="C1704" s="71">
        <v>602000</v>
      </c>
      <c r="D1704" s="72"/>
      <c r="E1704" s="72">
        <v>40</v>
      </c>
      <c r="F1704" s="740" t="s">
        <v>1132</v>
      </c>
      <c r="G1704" s="169">
        <v>311</v>
      </c>
      <c r="H1704" s="75" t="s">
        <v>1093</v>
      </c>
      <c r="I1704" s="76">
        <v>43524</v>
      </c>
      <c r="J1704" s="170">
        <f t="shared" si="46"/>
        <v>-4208</v>
      </c>
      <c r="K1704" s="781"/>
      <c r="L1704" s="139"/>
    </row>
    <row r="1705" spans="1:12" s="3" customFormat="1" ht="12.75" customHeight="1">
      <c r="A1705" s="76">
        <v>43524</v>
      </c>
      <c r="B1705" s="114" t="s">
        <v>1094</v>
      </c>
      <c r="C1705" s="71">
        <v>602000</v>
      </c>
      <c r="D1705" s="72"/>
      <c r="E1705" s="72">
        <v>2500</v>
      </c>
      <c r="F1705" s="740" t="s">
        <v>1085</v>
      </c>
      <c r="G1705" s="169">
        <v>311</v>
      </c>
      <c r="H1705" s="75" t="s">
        <v>1094</v>
      </c>
      <c r="I1705" s="76">
        <v>43554</v>
      </c>
      <c r="J1705" s="170">
        <f t="shared" si="46"/>
        <v>-6708</v>
      </c>
      <c r="K1705" s="781"/>
      <c r="L1705" s="139"/>
    </row>
    <row r="1706" spans="1:12" s="3" customFormat="1" ht="12.75" customHeight="1">
      <c r="A1706" s="76">
        <v>43524</v>
      </c>
      <c r="B1706" s="114" t="s">
        <v>1095</v>
      </c>
      <c r="C1706" s="71">
        <v>602000</v>
      </c>
      <c r="D1706" s="72"/>
      <c r="E1706" s="72">
        <v>200</v>
      </c>
      <c r="F1706" s="740" t="s">
        <v>1133</v>
      </c>
      <c r="G1706" s="169">
        <v>311</v>
      </c>
      <c r="H1706" s="75" t="s">
        <v>1095</v>
      </c>
      <c r="I1706" s="76">
        <v>43538</v>
      </c>
      <c r="J1706" s="170">
        <f t="shared" si="46"/>
        <v>-6908</v>
      </c>
      <c r="K1706" s="781"/>
      <c r="L1706" s="139"/>
    </row>
    <row r="1707" spans="1:12" s="3" customFormat="1" ht="12.75" customHeight="1">
      <c r="A1707" s="76">
        <v>43524</v>
      </c>
      <c r="B1707" s="114" t="s">
        <v>1096</v>
      </c>
      <c r="C1707" s="71">
        <v>602000</v>
      </c>
      <c r="D1707" s="72"/>
      <c r="E1707" s="72">
        <v>700</v>
      </c>
      <c r="F1707" s="740" t="s">
        <v>1089</v>
      </c>
      <c r="G1707" s="169">
        <v>311</v>
      </c>
      <c r="H1707" s="75" t="s">
        <v>1096</v>
      </c>
      <c r="I1707" s="76">
        <v>43539</v>
      </c>
      <c r="J1707" s="170">
        <f t="shared" si="46"/>
        <v>-7608</v>
      </c>
      <c r="K1707" s="781"/>
      <c r="L1707" s="139"/>
    </row>
    <row r="1708" spans="1:12" s="3" customFormat="1" ht="12.75" customHeight="1">
      <c r="A1708" s="76">
        <v>43524</v>
      </c>
      <c r="B1708" s="114" t="s">
        <v>1097</v>
      </c>
      <c r="C1708" s="71">
        <v>602000</v>
      </c>
      <c r="D1708" s="72"/>
      <c r="E1708" s="72">
        <v>1500</v>
      </c>
      <c r="F1708" s="740" t="s">
        <v>1086</v>
      </c>
      <c r="G1708" s="169">
        <v>311</v>
      </c>
      <c r="H1708" s="75" t="s">
        <v>1097</v>
      </c>
      <c r="I1708" s="76">
        <v>43554</v>
      </c>
      <c r="J1708" s="170">
        <f t="shared" si="46"/>
        <v>-9108</v>
      </c>
      <c r="K1708" s="781"/>
      <c r="L1708" s="139"/>
    </row>
    <row r="1709" spans="1:12" s="3" customFormat="1" ht="12.75" customHeight="1">
      <c r="A1709" s="76">
        <v>43555</v>
      </c>
      <c r="B1709" s="114" t="s">
        <v>1098</v>
      </c>
      <c r="C1709" s="71">
        <v>602000</v>
      </c>
      <c r="D1709" s="72"/>
      <c r="E1709" s="72">
        <v>250</v>
      </c>
      <c r="F1709" s="740" t="s">
        <v>1134</v>
      </c>
      <c r="G1709" s="169">
        <v>311</v>
      </c>
      <c r="H1709" s="75" t="s">
        <v>1098</v>
      </c>
      <c r="I1709" s="76">
        <v>43563</v>
      </c>
      <c r="J1709" s="170">
        <f t="shared" si="46"/>
        <v>-9358</v>
      </c>
      <c r="K1709" s="781"/>
      <c r="L1709" s="139"/>
    </row>
    <row r="1710" spans="1:12" s="3" customFormat="1" ht="12.75" customHeight="1">
      <c r="A1710" s="76">
        <v>43555</v>
      </c>
      <c r="B1710" s="114" t="s">
        <v>1099</v>
      </c>
      <c r="C1710" s="71">
        <v>602000</v>
      </c>
      <c r="D1710" s="72"/>
      <c r="E1710" s="72">
        <v>250</v>
      </c>
      <c r="F1710" s="740" t="s">
        <v>1135</v>
      </c>
      <c r="G1710" s="169">
        <v>311</v>
      </c>
      <c r="H1710" s="75" t="s">
        <v>1099</v>
      </c>
      <c r="I1710" s="76">
        <v>43563</v>
      </c>
      <c r="J1710" s="170">
        <f t="shared" si="46"/>
        <v>-9608</v>
      </c>
      <c r="K1710" s="781"/>
      <c r="L1710" s="139"/>
    </row>
    <row r="1711" spans="1:12" s="3" customFormat="1" ht="12.75" customHeight="1">
      <c r="A1711" s="76">
        <v>43555</v>
      </c>
      <c r="B1711" s="114" t="s">
        <v>1100</v>
      </c>
      <c r="C1711" s="71">
        <v>602000</v>
      </c>
      <c r="D1711" s="72"/>
      <c r="E1711" s="72">
        <v>85</v>
      </c>
      <c r="F1711" s="740" t="s">
        <v>1128</v>
      </c>
      <c r="G1711" s="169">
        <v>311</v>
      </c>
      <c r="H1711" s="75" t="s">
        <v>1100</v>
      </c>
      <c r="I1711" s="76">
        <v>43563</v>
      </c>
      <c r="J1711" s="170">
        <f t="shared" si="46"/>
        <v>-9693</v>
      </c>
      <c r="K1711" s="781"/>
      <c r="L1711" s="139"/>
    </row>
    <row r="1712" spans="1:12" s="3" customFormat="1" ht="12.75" customHeight="1">
      <c r="A1712" s="76">
        <v>43555</v>
      </c>
      <c r="B1712" s="114" t="s">
        <v>1101</v>
      </c>
      <c r="C1712" s="71">
        <v>602000</v>
      </c>
      <c r="D1712" s="72"/>
      <c r="E1712" s="72">
        <v>170</v>
      </c>
      <c r="F1712" s="740" t="s">
        <v>252</v>
      </c>
      <c r="G1712" s="93">
        <v>311</v>
      </c>
      <c r="H1712" s="75" t="s">
        <v>1101</v>
      </c>
      <c r="I1712" s="76">
        <v>43563</v>
      </c>
      <c r="J1712" s="170">
        <f t="shared" si="46"/>
        <v>-9863</v>
      </c>
      <c r="K1712" s="781"/>
      <c r="L1712" s="139"/>
    </row>
    <row r="1713" spans="1:12" s="3" customFormat="1" ht="12.75" customHeight="1">
      <c r="A1713" s="76">
        <v>43555</v>
      </c>
      <c r="B1713" s="114" t="s">
        <v>1102</v>
      </c>
      <c r="C1713" s="71">
        <v>602000</v>
      </c>
      <c r="D1713" s="72"/>
      <c r="E1713" s="72">
        <v>1600</v>
      </c>
      <c r="F1713" s="740" t="s">
        <v>1136</v>
      </c>
      <c r="G1713" s="93">
        <v>311</v>
      </c>
      <c r="H1713" s="75" t="s">
        <v>1102</v>
      </c>
      <c r="I1713" s="76">
        <v>43569</v>
      </c>
      <c r="J1713" s="170">
        <f t="shared" si="46"/>
        <v>-11463</v>
      </c>
      <c r="K1713" s="781"/>
      <c r="L1713" s="139"/>
    </row>
    <row r="1714" spans="1:12" s="3" customFormat="1" ht="12.75" customHeight="1">
      <c r="A1714" s="76">
        <v>43555</v>
      </c>
      <c r="B1714" s="114" t="s">
        <v>1103</v>
      </c>
      <c r="C1714" s="71">
        <v>602000</v>
      </c>
      <c r="D1714" s="72"/>
      <c r="E1714" s="72">
        <v>800</v>
      </c>
      <c r="F1714" s="740" t="s">
        <v>1137</v>
      </c>
      <c r="G1714" s="93">
        <v>311</v>
      </c>
      <c r="H1714" s="75" t="s">
        <v>1103</v>
      </c>
      <c r="I1714" s="76">
        <v>43569</v>
      </c>
      <c r="J1714" s="170">
        <f t="shared" si="46"/>
        <v>-12263</v>
      </c>
      <c r="K1714" s="781"/>
      <c r="L1714" s="139"/>
    </row>
    <row r="1715" spans="1:12" s="3" customFormat="1" ht="12.75" customHeight="1">
      <c r="A1715" s="76">
        <v>43585</v>
      </c>
      <c r="B1715" s="114" t="s">
        <v>1104</v>
      </c>
      <c r="C1715" s="71">
        <v>602000</v>
      </c>
      <c r="D1715" s="72"/>
      <c r="E1715" s="72">
        <v>1300</v>
      </c>
      <c r="F1715" s="740" t="s">
        <v>1139</v>
      </c>
      <c r="G1715" s="169">
        <v>311</v>
      </c>
      <c r="H1715" s="75" t="s">
        <v>1104</v>
      </c>
      <c r="I1715" s="76">
        <v>43615</v>
      </c>
      <c r="J1715" s="170">
        <f t="shared" si="46"/>
        <v>-13563</v>
      </c>
      <c r="K1715" s="781"/>
      <c r="L1715" s="139"/>
    </row>
    <row r="1716" spans="1:12" s="3" customFormat="1" ht="12.75" customHeight="1">
      <c r="A1716" s="76">
        <v>43585</v>
      </c>
      <c r="B1716" s="114" t="s">
        <v>1105</v>
      </c>
      <c r="C1716" s="71">
        <v>602000</v>
      </c>
      <c r="D1716" s="72"/>
      <c r="E1716" s="72">
        <v>1300</v>
      </c>
      <c r="F1716" s="740" t="s">
        <v>1140</v>
      </c>
      <c r="G1716" s="169">
        <v>311</v>
      </c>
      <c r="H1716" s="75" t="s">
        <v>1105</v>
      </c>
      <c r="I1716" s="76">
        <v>43585</v>
      </c>
      <c r="J1716" s="170">
        <f t="shared" si="46"/>
        <v>-14863</v>
      </c>
      <c r="K1716" s="781"/>
      <c r="L1716" s="139"/>
    </row>
    <row r="1717" spans="1:12" s="3" customFormat="1" ht="12.75" customHeight="1">
      <c r="A1717" s="76">
        <v>43616</v>
      </c>
      <c r="B1717" s="114" t="s">
        <v>1106</v>
      </c>
      <c r="C1717" s="71">
        <v>602000</v>
      </c>
      <c r="D1717" s="72"/>
      <c r="E1717" s="72">
        <v>6300</v>
      </c>
      <c r="F1717" s="740" t="s">
        <v>1141</v>
      </c>
      <c r="G1717" s="169">
        <v>311</v>
      </c>
      <c r="H1717" s="75" t="s">
        <v>1106</v>
      </c>
      <c r="I1717" s="76">
        <v>43677</v>
      </c>
      <c r="J1717" s="170">
        <f t="shared" si="46"/>
        <v>-21163</v>
      </c>
      <c r="K1717" s="781"/>
      <c r="L1717" s="139"/>
    </row>
    <row r="1718" spans="1:12" s="3" customFormat="1" ht="12.75" customHeight="1">
      <c r="A1718" s="76">
        <v>43616</v>
      </c>
      <c r="B1718" s="114" t="s">
        <v>1107</v>
      </c>
      <c r="C1718" s="71">
        <v>602000</v>
      </c>
      <c r="D1718" s="72"/>
      <c r="E1718" s="72">
        <v>410</v>
      </c>
      <c r="F1718" s="740" t="s">
        <v>1142</v>
      </c>
      <c r="G1718" s="169">
        <v>311</v>
      </c>
      <c r="H1718" s="75" t="s">
        <v>1107</v>
      </c>
      <c r="I1718" s="76">
        <v>43622</v>
      </c>
      <c r="J1718" s="170">
        <f t="shared" si="46"/>
        <v>-21573</v>
      </c>
      <c r="K1718" s="781"/>
      <c r="L1718" s="139"/>
    </row>
    <row r="1719" spans="1:12" s="3" customFormat="1" ht="12.75" customHeight="1">
      <c r="A1719" s="76">
        <v>43646</v>
      </c>
      <c r="B1719" s="114" t="s">
        <v>1108</v>
      </c>
      <c r="C1719" s="71">
        <v>602000</v>
      </c>
      <c r="D1719" s="72"/>
      <c r="E1719" s="72">
        <v>410</v>
      </c>
      <c r="F1719" s="740" t="s">
        <v>1143</v>
      </c>
      <c r="G1719" s="169">
        <v>311</v>
      </c>
      <c r="H1719" s="75" t="s">
        <v>1108</v>
      </c>
      <c r="I1719" s="76">
        <v>43635</v>
      </c>
      <c r="J1719" s="170">
        <f t="shared" si="46"/>
        <v>-21983</v>
      </c>
      <c r="K1719" s="781"/>
      <c r="L1719" s="139"/>
    </row>
    <row r="1720" spans="1:12" s="3" customFormat="1" ht="12.75" customHeight="1">
      <c r="A1720" s="76">
        <v>43646</v>
      </c>
      <c r="B1720" s="114" t="s">
        <v>1109</v>
      </c>
      <c r="C1720" s="71">
        <v>602000</v>
      </c>
      <c r="D1720" s="72"/>
      <c r="E1720" s="72">
        <v>500</v>
      </c>
      <c r="F1720" s="740" t="s">
        <v>1144</v>
      </c>
      <c r="G1720" s="169">
        <v>311</v>
      </c>
      <c r="H1720" s="75" t="s">
        <v>1109</v>
      </c>
      <c r="I1720" s="76">
        <v>43646</v>
      </c>
      <c r="J1720" s="170">
        <f t="shared" si="46"/>
        <v>-22483</v>
      </c>
      <c r="K1720" s="781"/>
      <c r="L1720" s="139"/>
    </row>
    <row r="1721" spans="1:12" s="3" customFormat="1" ht="12.75" customHeight="1">
      <c r="A1721" s="76">
        <v>43646</v>
      </c>
      <c r="B1721" s="114" t="s">
        <v>1110</v>
      </c>
      <c r="C1721" s="71">
        <v>602000</v>
      </c>
      <c r="D1721" s="72"/>
      <c r="E1721" s="72">
        <v>400</v>
      </c>
      <c r="F1721" s="740" t="s">
        <v>1146</v>
      </c>
      <c r="G1721" s="169">
        <v>311</v>
      </c>
      <c r="H1721" s="75" t="s">
        <v>1110</v>
      </c>
      <c r="I1721" s="76">
        <v>43656</v>
      </c>
      <c r="J1721" s="170">
        <f t="shared" si="46"/>
        <v>-22883</v>
      </c>
      <c r="K1721" s="781"/>
      <c r="L1721" s="139"/>
    </row>
    <row r="1722" spans="1:12" s="3" customFormat="1" ht="12.75" customHeight="1">
      <c r="A1722" s="76">
        <v>43646</v>
      </c>
      <c r="B1722" s="114" t="s">
        <v>1111</v>
      </c>
      <c r="C1722" s="71">
        <v>602000</v>
      </c>
      <c r="D1722" s="72"/>
      <c r="E1722" s="72">
        <v>106</v>
      </c>
      <c r="F1722" s="740" t="s">
        <v>1147</v>
      </c>
      <c r="G1722" s="169">
        <v>311</v>
      </c>
      <c r="H1722" s="75" t="s">
        <v>1111</v>
      </c>
      <c r="I1722" s="76">
        <v>43677</v>
      </c>
      <c r="J1722" s="170">
        <f t="shared" si="46"/>
        <v>-22989</v>
      </c>
      <c r="K1722" s="781"/>
      <c r="L1722" s="139"/>
    </row>
    <row r="1723" spans="1:12" s="3" customFormat="1" ht="12.75" customHeight="1">
      <c r="A1723" s="76">
        <v>43646</v>
      </c>
      <c r="B1723" s="114" t="s">
        <v>1112</v>
      </c>
      <c r="C1723" s="71">
        <v>602000</v>
      </c>
      <c r="D1723" s="72"/>
      <c r="E1723" s="72">
        <v>1500</v>
      </c>
      <c r="F1723" s="740" t="s">
        <v>1145</v>
      </c>
      <c r="G1723" s="169">
        <v>311</v>
      </c>
      <c r="H1723" s="75" t="s">
        <v>1112</v>
      </c>
      <c r="I1723" s="76">
        <v>43660</v>
      </c>
      <c r="J1723" s="170">
        <f t="shared" si="46"/>
        <v>-24489</v>
      </c>
      <c r="K1723" s="781"/>
      <c r="L1723" s="139"/>
    </row>
    <row r="1724" spans="1:12" s="3" customFormat="1" ht="12.75" customHeight="1">
      <c r="A1724" s="76">
        <v>43646</v>
      </c>
      <c r="B1724" s="91">
        <v>211006</v>
      </c>
      <c r="C1724" s="71">
        <v>602000</v>
      </c>
      <c r="D1724" s="79"/>
      <c r="E1724" s="72">
        <v>1000</v>
      </c>
      <c r="F1724" s="602" t="s">
        <v>1168</v>
      </c>
      <c r="G1724" s="169">
        <v>211</v>
      </c>
      <c r="H1724" s="75" t="s">
        <v>216</v>
      </c>
      <c r="I1724" s="67">
        <v>43627</v>
      </c>
      <c r="J1724" s="170">
        <f t="shared" si="46"/>
        <v>-25489</v>
      </c>
      <c r="K1724" s="781"/>
      <c r="L1724" s="139"/>
    </row>
    <row r="1725" spans="1:12" s="3" customFormat="1" ht="12.75" customHeight="1">
      <c r="A1725" s="76">
        <v>43677</v>
      </c>
      <c r="B1725" s="114" t="s">
        <v>1113</v>
      </c>
      <c r="C1725" s="71">
        <v>602000</v>
      </c>
      <c r="D1725" s="72"/>
      <c r="E1725" s="72">
        <v>200</v>
      </c>
      <c r="F1725" s="740" t="s">
        <v>1148</v>
      </c>
      <c r="G1725" s="93">
        <v>311</v>
      </c>
      <c r="H1725" s="75" t="s">
        <v>1113</v>
      </c>
      <c r="I1725" s="76">
        <v>43677</v>
      </c>
      <c r="J1725" s="170">
        <f t="shared" si="46"/>
        <v>-25689</v>
      </c>
      <c r="K1725" s="781"/>
      <c r="L1725" s="139"/>
    </row>
    <row r="1726" spans="1:12" s="3" customFormat="1" ht="12.75" customHeight="1">
      <c r="A1726" s="76">
        <v>43677</v>
      </c>
      <c r="B1726" s="114" t="s">
        <v>1114</v>
      </c>
      <c r="C1726" s="71">
        <v>602000</v>
      </c>
      <c r="D1726" s="72"/>
      <c r="E1726" s="72">
        <v>200</v>
      </c>
      <c r="F1726" s="740" t="s">
        <v>1149</v>
      </c>
      <c r="G1726" s="93">
        <v>311</v>
      </c>
      <c r="H1726" s="75" t="s">
        <v>1114</v>
      </c>
      <c r="I1726" s="76">
        <v>43677</v>
      </c>
      <c r="J1726" s="170">
        <f t="shared" si="46"/>
        <v>-25889</v>
      </c>
      <c r="K1726" s="781"/>
      <c r="L1726" s="139"/>
    </row>
    <row r="1727" spans="1:12" s="3" customFormat="1" ht="12.75" customHeight="1">
      <c r="A1727" s="76">
        <v>43677</v>
      </c>
      <c r="B1727" s="114" t="s">
        <v>1115</v>
      </c>
      <c r="C1727" s="71">
        <v>602000</v>
      </c>
      <c r="D1727" s="72"/>
      <c r="E1727" s="72">
        <v>600</v>
      </c>
      <c r="F1727" s="740" t="s">
        <v>1087</v>
      </c>
      <c r="G1727" s="93">
        <v>324</v>
      </c>
      <c r="H1727" s="75" t="s">
        <v>1115</v>
      </c>
      <c r="I1727" s="76">
        <v>43677</v>
      </c>
      <c r="J1727" s="170">
        <f t="shared" si="46"/>
        <v>-26489</v>
      </c>
      <c r="K1727" s="781"/>
      <c r="L1727" s="139"/>
    </row>
    <row r="1728" spans="1:12" s="3" customFormat="1" ht="12.75" customHeight="1">
      <c r="A1728" s="76">
        <v>43677</v>
      </c>
      <c r="B1728" s="91">
        <v>211007</v>
      </c>
      <c r="C1728" s="71">
        <v>602000</v>
      </c>
      <c r="D1728" s="79"/>
      <c r="E1728" s="308">
        <v>500</v>
      </c>
      <c r="F1728" s="602" t="s">
        <v>1215</v>
      </c>
      <c r="G1728" s="169">
        <v>211</v>
      </c>
      <c r="H1728" s="75" t="s">
        <v>237</v>
      </c>
      <c r="I1728" s="67">
        <v>43648</v>
      </c>
      <c r="J1728" s="170">
        <f t="shared" si="46"/>
        <v>-26989</v>
      </c>
      <c r="K1728" s="781"/>
      <c r="L1728" s="139"/>
    </row>
    <row r="1729" spans="1:12" s="3" customFormat="1" ht="12.75" customHeight="1">
      <c r="A1729" s="76">
        <v>43708</v>
      </c>
      <c r="B1729" s="114" t="s">
        <v>1116</v>
      </c>
      <c r="C1729" s="71">
        <v>602000</v>
      </c>
      <c r="D1729" s="72"/>
      <c r="E1729" s="72">
        <v>600</v>
      </c>
      <c r="F1729" s="740" t="s">
        <v>1150</v>
      </c>
      <c r="G1729" s="93">
        <v>311</v>
      </c>
      <c r="H1729" s="75" t="s">
        <v>1116</v>
      </c>
      <c r="I1729" s="76">
        <v>43708</v>
      </c>
      <c r="J1729" s="170">
        <f t="shared" si="46"/>
        <v>-27589</v>
      </c>
      <c r="K1729" s="781"/>
      <c r="L1729" s="139"/>
    </row>
    <row r="1730" spans="1:12" s="3" customFormat="1" ht="12.75" customHeight="1">
      <c r="A1730" s="76">
        <v>43708</v>
      </c>
      <c r="B1730" s="114" t="s">
        <v>1117</v>
      </c>
      <c r="C1730" s="71">
        <v>602000</v>
      </c>
      <c r="D1730" s="72"/>
      <c r="E1730" s="72">
        <v>300</v>
      </c>
      <c r="F1730" s="740" t="s">
        <v>1151</v>
      </c>
      <c r="G1730" s="93">
        <v>311</v>
      </c>
      <c r="H1730" s="75" t="s">
        <v>1117</v>
      </c>
      <c r="I1730" s="76">
        <v>43708</v>
      </c>
      <c r="J1730" s="170">
        <f t="shared" si="46"/>
        <v>-27889</v>
      </c>
      <c r="K1730" s="781"/>
      <c r="L1730" s="139"/>
    </row>
    <row r="1731" spans="1:12" s="3" customFormat="1" ht="12.75" customHeight="1">
      <c r="A1731" s="76">
        <v>43738</v>
      </c>
      <c r="B1731" s="114" t="s">
        <v>1118</v>
      </c>
      <c r="C1731" s="71">
        <v>602000</v>
      </c>
      <c r="D1731" s="72"/>
      <c r="E1731" s="72">
        <v>2000</v>
      </c>
      <c r="F1731" s="740" t="s">
        <v>1152</v>
      </c>
      <c r="G1731" s="169">
        <v>311</v>
      </c>
      <c r="H1731" s="75" t="s">
        <v>1118</v>
      </c>
      <c r="I1731" s="76">
        <v>43738</v>
      </c>
      <c r="J1731" s="170">
        <f t="shared" si="46"/>
        <v>-29889</v>
      </c>
      <c r="K1731" s="781"/>
      <c r="L1731" s="139"/>
    </row>
    <row r="1732" spans="1:12" s="3" customFormat="1" ht="12.75" customHeight="1">
      <c r="A1732" s="76">
        <v>43738</v>
      </c>
      <c r="B1732" s="91">
        <v>211009</v>
      </c>
      <c r="C1732" s="71">
        <v>602000</v>
      </c>
      <c r="D1732" s="79"/>
      <c r="E1732" s="63">
        <v>500</v>
      </c>
      <c r="F1732" s="602" t="s">
        <v>1169</v>
      </c>
      <c r="G1732" s="169">
        <v>211</v>
      </c>
      <c r="H1732" s="75" t="s">
        <v>310</v>
      </c>
      <c r="I1732" s="67">
        <v>43714</v>
      </c>
      <c r="J1732" s="170">
        <f t="shared" si="46"/>
        <v>-30389</v>
      </c>
      <c r="K1732" s="781"/>
      <c r="L1732" s="139"/>
    </row>
    <row r="1733" spans="1:12" s="3" customFormat="1" ht="12.75" customHeight="1">
      <c r="A1733" s="76">
        <v>43769</v>
      </c>
      <c r="B1733" s="114" t="s">
        <v>1119</v>
      </c>
      <c r="C1733" s="71">
        <v>602000</v>
      </c>
      <c r="D1733" s="72"/>
      <c r="E1733" s="72">
        <v>2230</v>
      </c>
      <c r="F1733" s="740" t="s">
        <v>1153</v>
      </c>
      <c r="G1733" s="169">
        <v>311</v>
      </c>
      <c r="H1733" s="75" t="s">
        <v>1119</v>
      </c>
      <c r="I1733" s="76">
        <v>43768</v>
      </c>
      <c r="J1733" s="170">
        <f t="shared" si="46"/>
        <v>-32619</v>
      </c>
      <c r="K1733" s="781"/>
      <c r="L1733" s="139"/>
    </row>
    <row r="1734" spans="1:12" s="3" customFormat="1" ht="12.75" customHeight="1">
      <c r="A1734" s="76">
        <v>43769</v>
      </c>
      <c r="B1734" s="114" t="s">
        <v>1120</v>
      </c>
      <c r="C1734" s="71">
        <v>602000</v>
      </c>
      <c r="D1734" s="72"/>
      <c r="E1734" s="72">
        <v>260</v>
      </c>
      <c r="F1734" s="740" t="s">
        <v>1128</v>
      </c>
      <c r="G1734" s="169">
        <v>311</v>
      </c>
      <c r="H1734" s="75" t="s">
        <v>1120</v>
      </c>
      <c r="I1734" s="76">
        <v>43760</v>
      </c>
      <c r="J1734" s="170">
        <f t="shared" si="46"/>
        <v>-32879</v>
      </c>
      <c r="K1734" s="781"/>
      <c r="L1734" s="139"/>
    </row>
    <row r="1735" spans="1:12" s="3" customFormat="1" ht="12.75" customHeight="1">
      <c r="A1735" s="76">
        <v>43769</v>
      </c>
      <c r="B1735" s="114" t="s">
        <v>1121</v>
      </c>
      <c r="C1735" s="71">
        <v>602000</v>
      </c>
      <c r="D1735" s="72"/>
      <c r="E1735" s="72">
        <v>1300</v>
      </c>
      <c r="F1735" s="740" t="s">
        <v>1154</v>
      </c>
      <c r="G1735" s="169">
        <v>311</v>
      </c>
      <c r="H1735" s="75" t="s">
        <v>1121</v>
      </c>
      <c r="I1735" s="76">
        <v>43768</v>
      </c>
      <c r="J1735" s="170">
        <f t="shared" si="46"/>
        <v>-34179</v>
      </c>
      <c r="K1735" s="781"/>
      <c r="L1735" s="139"/>
    </row>
    <row r="1736" spans="1:12" s="3" customFormat="1" ht="12.75" customHeight="1">
      <c r="A1736" s="76">
        <v>43769</v>
      </c>
      <c r="B1736" s="114" t="s">
        <v>1122</v>
      </c>
      <c r="C1736" s="71">
        <v>602000</v>
      </c>
      <c r="D1736" s="72"/>
      <c r="E1736" s="72">
        <v>270</v>
      </c>
      <c r="F1736" s="740" t="s">
        <v>1131</v>
      </c>
      <c r="G1736" s="169">
        <v>311</v>
      </c>
      <c r="H1736" s="75" t="s">
        <v>1122</v>
      </c>
      <c r="I1736" s="76">
        <v>43773</v>
      </c>
      <c r="J1736" s="170">
        <f t="shared" si="46"/>
        <v>-34449</v>
      </c>
      <c r="K1736" s="781"/>
      <c r="L1736" s="139"/>
    </row>
    <row r="1737" spans="1:12" s="3" customFormat="1" ht="12.75" customHeight="1">
      <c r="A1737" s="76">
        <v>43769</v>
      </c>
      <c r="B1737" s="91">
        <v>211010</v>
      </c>
      <c r="C1737" s="71">
        <v>602000</v>
      </c>
      <c r="D1737" s="79"/>
      <c r="E1737" s="72">
        <v>40</v>
      </c>
      <c r="F1737" s="602" t="s">
        <v>756</v>
      </c>
      <c r="G1737" s="169">
        <v>211</v>
      </c>
      <c r="H1737" s="75" t="s">
        <v>1235</v>
      </c>
      <c r="I1737" s="76">
        <v>43766</v>
      </c>
      <c r="J1737" s="170">
        <f t="shared" si="46"/>
        <v>-34489</v>
      </c>
      <c r="K1737" s="781"/>
      <c r="L1737" s="139"/>
    </row>
    <row r="1738" spans="1:12" s="3" customFormat="1" ht="12.75" customHeight="1">
      <c r="A1738" s="76">
        <v>43799</v>
      </c>
      <c r="B1738" s="114" t="s">
        <v>1123</v>
      </c>
      <c r="C1738" s="71">
        <v>602000</v>
      </c>
      <c r="D1738" s="72"/>
      <c r="E1738" s="72">
        <v>1000</v>
      </c>
      <c r="F1738" s="740" t="s">
        <v>1155</v>
      </c>
      <c r="G1738" s="93">
        <v>311</v>
      </c>
      <c r="H1738" s="75" t="s">
        <v>1123</v>
      </c>
      <c r="I1738" s="76">
        <v>43799</v>
      </c>
      <c r="J1738" s="170">
        <f t="shared" si="46"/>
        <v>-35489</v>
      </c>
      <c r="K1738" s="781"/>
      <c r="L1738" s="139"/>
    </row>
    <row r="1739" spans="1:12" s="3" customFormat="1" ht="12.75" customHeight="1">
      <c r="A1739" s="76">
        <v>43799</v>
      </c>
      <c r="B1739" s="114" t="s">
        <v>1124</v>
      </c>
      <c r="C1739" s="71">
        <v>602000</v>
      </c>
      <c r="D1739" s="72"/>
      <c r="E1739" s="72">
        <v>1300</v>
      </c>
      <c r="F1739" s="740" t="s">
        <v>1156</v>
      </c>
      <c r="G1739" s="169">
        <v>311</v>
      </c>
      <c r="H1739" s="75" t="s">
        <v>1124</v>
      </c>
      <c r="I1739" s="76">
        <v>43830</v>
      </c>
      <c r="J1739" s="170">
        <f t="shared" si="46"/>
        <v>-36789</v>
      </c>
      <c r="K1739" s="781"/>
      <c r="L1739" s="139"/>
    </row>
    <row r="1740" spans="1:12" s="3" customFormat="1" ht="12.75" customHeight="1">
      <c r="A1740" s="76">
        <v>43799</v>
      </c>
      <c r="B1740" s="91">
        <v>211011</v>
      </c>
      <c r="C1740" s="71">
        <v>602000</v>
      </c>
      <c r="D1740" s="79"/>
      <c r="E1740" s="63">
        <v>280</v>
      </c>
      <c r="F1740" s="602" t="s">
        <v>756</v>
      </c>
      <c r="G1740" s="169">
        <v>211</v>
      </c>
      <c r="H1740" s="75" t="s">
        <v>352</v>
      </c>
      <c r="I1740" s="67">
        <v>43798</v>
      </c>
      <c r="J1740" s="170">
        <f t="shared" si="46"/>
        <v>-37069</v>
      </c>
      <c r="K1740" s="781"/>
      <c r="L1740" s="139"/>
    </row>
    <row r="1741" spans="1:12" s="3" customFormat="1" ht="12.75" customHeight="1">
      <c r="A1741" s="76">
        <v>43830</v>
      </c>
      <c r="B1741" s="114" t="s">
        <v>1125</v>
      </c>
      <c r="C1741" s="71">
        <v>602000</v>
      </c>
      <c r="D1741" s="72"/>
      <c r="E1741" s="72">
        <v>2875</v>
      </c>
      <c r="F1741" s="740" t="s">
        <v>1088</v>
      </c>
      <c r="G1741" s="93">
        <v>324</v>
      </c>
      <c r="H1741" s="75" t="s">
        <v>1125</v>
      </c>
      <c r="I1741" s="76">
        <v>43829</v>
      </c>
      <c r="J1741" s="170">
        <f t="shared" si="46"/>
        <v>-39944</v>
      </c>
      <c r="K1741" s="781"/>
      <c r="L1741" s="139"/>
    </row>
    <row r="1742" spans="1:12" s="3" customFormat="1" ht="12.75" customHeight="1">
      <c r="A1742" s="76">
        <v>43830</v>
      </c>
      <c r="B1742" s="114" t="s">
        <v>1126</v>
      </c>
      <c r="C1742" s="71">
        <v>602000</v>
      </c>
      <c r="D1742" s="72"/>
      <c r="E1742" s="72">
        <v>310</v>
      </c>
      <c r="F1742" s="740" t="s">
        <v>1157</v>
      </c>
      <c r="G1742" s="93">
        <v>311</v>
      </c>
      <c r="H1742" s="75" t="s">
        <v>1126</v>
      </c>
      <c r="I1742" s="76">
        <v>43830</v>
      </c>
      <c r="J1742" s="170">
        <f t="shared" si="46"/>
        <v>-40254</v>
      </c>
      <c r="K1742" s="781"/>
      <c r="L1742" s="139"/>
    </row>
    <row r="1743" spans="1:12" s="3" customFormat="1" ht="12.75" customHeight="1">
      <c r="A1743" s="76">
        <v>43830</v>
      </c>
      <c r="B1743" s="114" t="s">
        <v>1127</v>
      </c>
      <c r="C1743" s="71">
        <v>602000</v>
      </c>
      <c r="D1743" s="72"/>
      <c r="E1743" s="72">
        <v>1560</v>
      </c>
      <c r="F1743" s="740" t="s">
        <v>1158</v>
      </c>
      <c r="G1743" s="93">
        <v>311</v>
      </c>
      <c r="H1743" s="75" t="s">
        <v>1127</v>
      </c>
      <c r="I1743" s="76">
        <v>43830</v>
      </c>
      <c r="J1743" s="170">
        <f t="shared" si="46"/>
        <v>-41814</v>
      </c>
      <c r="K1743" s="781"/>
      <c r="L1743" s="139"/>
    </row>
    <row r="1744" spans="1:12" s="3" customFormat="1" ht="12.75" customHeight="1">
      <c r="A1744" s="76">
        <v>43830</v>
      </c>
      <c r="B1744" s="114" t="s">
        <v>1452</v>
      </c>
      <c r="C1744" s="71">
        <v>602000</v>
      </c>
      <c r="D1744" s="72"/>
      <c r="E1744" s="72">
        <v>1000</v>
      </c>
      <c r="F1744" s="740" t="s">
        <v>1454</v>
      </c>
      <c r="G1744" s="93">
        <v>311</v>
      </c>
      <c r="H1744" s="75" t="s">
        <v>1452</v>
      </c>
      <c r="I1744" s="76">
        <v>43920</v>
      </c>
      <c r="J1744" s="170">
        <f t="shared" si="46"/>
        <v>-42814</v>
      </c>
      <c r="K1744" s="781"/>
      <c r="L1744" s="139"/>
    </row>
    <row r="1745" spans="1:14" s="3" customFormat="1" ht="12.75" customHeight="1">
      <c r="A1745" s="76">
        <v>43830</v>
      </c>
      <c r="B1745" s="114" t="s">
        <v>1453</v>
      </c>
      <c r="C1745" s="71">
        <v>602000</v>
      </c>
      <c r="D1745" s="72"/>
      <c r="E1745" s="72">
        <v>1500</v>
      </c>
      <c r="F1745" s="740" t="s">
        <v>1455</v>
      </c>
      <c r="G1745" s="93">
        <v>311</v>
      </c>
      <c r="H1745" s="75" t="s">
        <v>1453</v>
      </c>
      <c r="I1745" s="76">
        <v>43920</v>
      </c>
      <c r="J1745" s="170">
        <f t="shared" si="46"/>
        <v>-44314</v>
      </c>
      <c r="K1745" s="781"/>
      <c r="L1745" s="139"/>
    </row>
    <row r="1746" spans="1:14" s="3" customFormat="1" ht="12.75" customHeight="1">
      <c r="A1746" s="586">
        <v>43830</v>
      </c>
      <c r="B1746" s="91">
        <v>211012</v>
      </c>
      <c r="C1746" s="197">
        <v>602000</v>
      </c>
      <c r="D1746" s="159"/>
      <c r="E1746" s="615">
        <v>1000</v>
      </c>
      <c r="F1746" s="761" t="s">
        <v>756</v>
      </c>
      <c r="G1746" s="614">
        <v>211</v>
      </c>
      <c r="H1746" s="613" t="s">
        <v>1245</v>
      </c>
      <c r="I1746" s="586">
        <v>43808</v>
      </c>
      <c r="J1746" s="170">
        <f t="shared" si="46"/>
        <v>-45314</v>
      </c>
      <c r="K1746" s="781"/>
      <c r="L1746" s="139"/>
    </row>
    <row r="1747" spans="1:14" s="3" customFormat="1" ht="12.75" customHeight="1">
      <c r="A1747" s="76">
        <v>43830</v>
      </c>
      <c r="B1747" s="91">
        <v>211012</v>
      </c>
      <c r="C1747" s="71">
        <v>602000</v>
      </c>
      <c r="D1747" s="79"/>
      <c r="E1747" s="308">
        <v>120</v>
      </c>
      <c r="F1747" s="602" t="s">
        <v>756</v>
      </c>
      <c r="G1747" s="169">
        <v>211</v>
      </c>
      <c r="H1747" s="75" t="s">
        <v>1258</v>
      </c>
      <c r="I1747" s="67">
        <v>43822</v>
      </c>
      <c r="J1747" s="170">
        <f t="shared" si="46"/>
        <v>-45434</v>
      </c>
      <c r="K1747" s="781"/>
      <c r="L1747" s="139"/>
    </row>
    <row r="1748" spans="1:14" s="3" customFormat="1" ht="12.75" customHeight="1">
      <c r="A1748" s="586"/>
      <c r="B1748" s="709"/>
      <c r="C1748" s="197"/>
      <c r="D1748" s="159"/>
      <c r="E1748" s="615"/>
      <c r="F1748" s="761"/>
      <c r="G1748" s="614"/>
      <c r="H1748" s="613"/>
      <c r="I1748" s="156"/>
      <c r="J1748" s="170">
        <f t="shared" si="46"/>
        <v>-45434</v>
      </c>
      <c r="K1748" s="781"/>
      <c r="L1748" s="139"/>
    </row>
    <row r="1749" spans="1:14" s="5" customFormat="1" ht="12.75" customHeight="1">
      <c r="A1749" s="181"/>
      <c r="B1749" s="182" t="s">
        <v>385</v>
      </c>
      <c r="C1749" s="199">
        <v>602000</v>
      </c>
      <c r="D1749" s="177">
        <f>SUM(D1699:D1748)</f>
        <v>0</v>
      </c>
      <c r="E1749" s="177">
        <f>SUM(E1699:E1748)</f>
        <v>45434</v>
      </c>
      <c r="F1749" s="764"/>
      <c r="G1749" s="179"/>
      <c r="H1749" s="196"/>
      <c r="I1749" s="181"/>
      <c r="J1749" s="174">
        <f>D1749-E1749</f>
        <v>-45434</v>
      </c>
      <c r="K1749" s="781">
        <v>602000</v>
      </c>
      <c r="L1749" s="139">
        <v>-45434</v>
      </c>
    </row>
    <row r="1750" spans="1:14" s="5" customFormat="1" ht="12.75" customHeight="1">
      <c r="A1750" s="181"/>
      <c r="B1750" s="182"/>
      <c r="C1750" s="199"/>
      <c r="D1750" s="177"/>
      <c r="E1750" s="177"/>
      <c r="F1750" s="764"/>
      <c r="G1750" s="179"/>
      <c r="H1750" s="196"/>
      <c r="I1750" s="181"/>
      <c r="J1750" s="174"/>
      <c r="K1750" s="781"/>
      <c r="L1750" s="139"/>
    </row>
    <row r="1751" spans="1:14" s="21" customFormat="1" ht="12.75" customHeight="1">
      <c r="A1751" s="94">
        <v>602100</v>
      </c>
      <c r="B1751" s="176" t="s">
        <v>617</v>
      </c>
      <c r="C1751" s="199"/>
      <c r="D1751" s="177"/>
      <c r="E1751" s="177"/>
      <c r="F1751" s="764"/>
      <c r="G1751" s="179"/>
      <c r="H1751" s="180"/>
      <c r="I1751" s="181"/>
      <c r="J1751" s="174"/>
      <c r="K1751" s="781"/>
      <c r="L1751" s="139"/>
    </row>
    <row r="1752" spans="1:14" s="3" customFormat="1" ht="12.75" customHeight="1">
      <c r="A1752" s="76">
        <v>43585</v>
      </c>
      <c r="B1752" s="168" t="s">
        <v>757</v>
      </c>
      <c r="C1752" s="71">
        <v>602100</v>
      </c>
      <c r="D1752" s="72"/>
      <c r="E1752" s="72">
        <v>2382.62</v>
      </c>
      <c r="F1752" s="740" t="s">
        <v>763</v>
      </c>
      <c r="G1752" s="93">
        <v>315</v>
      </c>
      <c r="H1752" s="184" t="s">
        <v>757</v>
      </c>
      <c r="I1752" s="76">
        <v>43580</v>
      </c>
      <c r="J1752" s="170">
        <v>-2382.62</v>
      </c>
      <c r="K1752" s="781"/>
      <c r="L1752" s="139"/>
    </row>
    <row r="1753" spans="1:14" s="3" customFormat="1" ht="12.75" customHeight="1">
      <c r="A1753" s="76">
        <v>43677</v>
      </c>
      <c r="B1753" s="168" t="s">
        <v>758</v>
      </c>
      <c r="C1753" s="71">
        <v>602100</v>
      </c>
      <c r="D1753" s="72"/>
      <c r="E1753" s="72">
        <v>1081.67</v>
      </c>
      <c r="F1753" s="740" t="s">
        <v>763</v>
      </c>
      <c r="G1753" s="93">
        <v>315</v>
      </c>
      <c r="H1753" s="184" t="s">
        <v>758</v>
      </c>
      <c r="I1753" s="76">
        <v>43671</v>
      </c>
      <c r="J1753" s="170">
        <f>J1752+D1753-E1753</f>
        <v>-3464.29</v>
      </c>
      <c r="K1753" s="781"/>
      <c r="L1753" s="139"/>
    </row>
    <row r="1754" spans="1:14" s="3" customFormat="1" ht="12.75" customHeight="1">
      <c r="A1754" s="76">
        <v>43738</v>
      </c>
      <c r="B1754" s="168" t="s">
        <v>759</v>
      </c>
      <c r="C1754" s="71">
        <v>602100</v>
      </c>
      <c r="D1754" s="72"/>
      <c r="E1754" s="72">
        <v>2723.95</v>
      </c>
      <c r="F1754" s="740" t="s">
        <v>765</v>
      </c>
      <c r="G1754" s="93">
        <v>315</v>
      </c>
      <c r="H1754" s="184" t="s">
        <v>759</v>
      </c>
      <c r="I1754" s="76">
        <v>43733</v>
      </c>
      <c r="J1754" s="170">
        <f>J1753+D1754-E1754</f>
        <v>-6188.24</v>
      </c>
      <c r="K1754" s="781"/>
      <c r="L1754" s="139"/>
    </row>
    <row r="1755" spans="1:14" s="3" customFormat="1" ht="12.75" customHeight="1">
      <c r="A1755" s="76">
        <v>43769</v>
      </c>
      <c r="B1755" s="168" t="s">
        <v>760</v>
      </c>
      <c r="C1755" s="71">
        <v>602100</v>
      </c>
      <c r="D1755" s="72"/>
      <c r="E1755" s="72">
        <v>1663.87</v>
      </c>
      <c r="F1755" s="740" t="s">
        <v>1076</v>
      </c>
      <c r="G1755" s="93">
        <v>315</v>
      </c>
      <c r="H1755" s="184" t="s">
        <v>760</v>
      </c>
      <c r="I1755" s="76">
        <v>43763</v>
      </c>
      <c r="J1755" s="170">
        <f>J1754+D1755-E1755</f>
        <v>-7852.11</v>
      </c>
      <c r="K1755" s="781"/>
      <c r="L1755" s="139"/>
    </row>
    <row r="1756" spans="1:14" s="3" customFormat="1" ht="12.75" customHeight="1">
      <c r="A1756" s="76">
        <v>43830</v>
      </c>
      <c r="B1756" s="168" t="s">
        <v>761</v>
      </c>
      <c r="C1756" s="71">
        <v>602100</v>
      </c>
      <c r="D1756" s="72"/>
      <c r="E1756" s="72">
        <v>1470.13</v>
      </c>
      <c r="F1756" s="740" t="s">
        <v>1078</v>
      </c>
      <c r="G1756" s="93">
        <v>315</v>
      </c>
      <c r="H1756" s="184" t="s">
        <v>761</v>
      </c>
      <c r="I1756" s="76">
        <v>43824</v>
      </c>
      <c r="J1756" s="170">
        <f>J1755+D1756-E1756</f>
        <v>-9322.24</v>
      </c>
      <c r="K1756" s="781"/>
      <c r="L1756" s="139"/>
    </row>
    <row r="1757" spans="1:14" s="21" customFormat="1" ht="12.75" customHeight="1">
      <c r="A1757" s="181"/>
      <c r="B1757" s="182" t="s">
        <v>385</v>
      </c>
      <c r="C1757" s="199">
        <v>602100</v>
      </c>
      <c r="D1757" s="177">
        <f>SUM(D1752:D1756)</f>
        <v>0</v>
      </c>
      <c r="E1757" s="177">
        <f>SUM(E1752:E1756)</f>
        <v>9322.24</v>
      </c>
      <c r="F1757" s="764"/>
      <c r="G1757" s="179"/>
      <c r="H1757" s="180"/>
      <c r="I1757" s="181"/>
      <c r="J1757" s="174">
        <f>D1757-E1757</f>
        <v>-9322.24</v>
      </c>
      <c r="K1757" s="781">
        <v>602100</v>
      </c>
      <c r="L1757" s="139">
        <v>-9322.24</v>
      </c>
    </row>
    <row r="1758" spans="1:14" s="21" customFormat="1" ht="12.75" customHeight="1">
      <c r="A1758" s="181"/>
      <c r="B1758" s="307"/>
      <c r="C1758" s="198"/>
      <c r="D1758" s="174"/>
      <c r="E1758" s="174"/>
      <c r="F1758" s="766"/>
      <c r="G1758" s="179"/>
      <c r="H1758" s="193"/>
      <c r="I1758" s="181"/>
      <c r="J1758" s="174"/>
      <c r="K1758" s="781"/>
      <c r="L1758" s="139"/>
    </row>
    <row r="1759" spans="1:14" s="21" customFormat="1" ht="12.75" customHeight="1">
      <c r="A1759" s="94">
        <v>641000</v>
      </c>
      <c r="B1759" s="176" t="s">
        <v>618</v>
      </c>
      <c r="C1759" s="199"/>
      <c r="D1759" s="177"/>
      <c r="E1759" s="177"/>
      <c r="F1759" s="764"/>
      <c r="G1759" s="179"/>
      <c r="H1759" s="180"/>
      <c r="I1759" s="181"/>
      <c r="J1759" s="174"/>
      <c r="K1759" s="781"/>
      <c r="L1759" s="139"/>
    </row>
    <row r="1760" spans="1:14" s="3" customFormat="1" ht="12.75" customHeight="1">
      <c r="A1760" s="76"/>
      <c r="B1760" s="168"/>
      <c r="C1760" s="62"/>
      <c r="D1760" s="63"/>
      <c r="E1760" s="63"/>
      <c r="F1760" s="739"/>
      <c r="G1760" s="169"/>
      <c r="H1760" s="75"/>
      <c r="I1760" s="76"/>
      <c r="J1760" s="170">
        <f>J1759+D1760-E1760</f>
        <v>0</v>
      </c>
      <c r="K1760" s="781"/>
      <c r="L1760" s="139"/>
      <c r="N1760" s="21"/>
    </row>
    <row r="1761" spans="1:14" s="21" customFormat="1" ht="12.75" customHeight="1">
      <c r="A1761" s="181"/>
      <c r="B1761" s="182" t="s">
        <v>385</v>
      </c>
      <c r="C1761" s="199">
        <v>641000</v>
      </c>
      <c r="D1761" s="177">
        <f>SUM(D1760:D1760)</f>
        <v>0</v>
      </c>
      <c r="E1761" s="177">
        <f>SUM(E1760:E1760)</f>
        <v>0</v>
      </c>
      <c r="F1761" s="764"/>
      <c r="G1761" s="179"/>
      <c r="H1761" s="180"/>
      <c r="I1761" s="181"/>
      <c r="J1761" s="174">
        <f>D1761-E1761</f>
        <v>0</v>
      </c>
      <c r="K1761" s="781">
        <v>641000</v>
      </c>
      <c r="L1761" s="139">
        <v>0</v>
      </c>
    </row>
    <row r="1762" spans="1:14" s="21" customFormat="1" ht="12.75" customHeight="1">
      <c r="A1762" s="181"/>
      <c r="B1762" s="182"/>
      <c r="C1762" s="199"/>
      <c r="D1762" s="177"/>
      <c r="E1762" s="177"/>
      <c r="F1762" s="764"/>
      <c r="G1762" s="179"/>
      <c r="H1762" s="180"/>
      <c r="I1762" s="181"/>
      <c r="J1762" s="174"/>
      <c r="K1762" s="781"/>
      <c r="L1762" s="139"/>
    </row>
    <row r="1763" spans="1:14" s="21" customFormat="1" ht="12.75" customHeight="1">
      <c r="A1763" s="94">
        <v>648000</v>
      </c>
      <c r="B1763" s="176" t="s">
        <v>619</v>
      </c>
      <c r="C1763" s="199"/>
      <c r="D1763" s="177"/>
      <c r="E1763" s="177"/>
      <c r="F1763" s="764"/>
      <c r="G1763" s="179"/>
      <c r="H1763" s="180"/>
      <c r="I1763" s="181"/>
      <c r="J1763" s="174"/>
      <c r="K1763" s="781"/>
      <c r="L1763" s="139"/>
    </row>
    <row r="1764" spans="1:14" s="3" customFormat="1" ht="12.75" customHeight="1">
      <c r="A1764" s="76">
        <v>43616</v>
      </c>
      <c r="B1764" s="168">
        <v>3005</v>
      </c>
      <c r="C1764" s="71">
        <v>648000</v>
      </c>
      <c r="D1764" s="72"/>
      <c r="E1764" s="72">
        <v>0.23</v>
      </c>
      <c r="F1764" s="740" t="s">
        <v>712</v>
      </c>
      <c r="G1764" s="93">
        <v>342</v>
      </c>
      <c r="H1764" s="75" t="s">
        <v>157</v>
      </c>
      <c r="I1764" s="76">
        <v>43601</v>
      </c>
      <c r="J1764" s="170">
        <f>J1763+D1764-E1764</f>
        <v>-0.23</v>
      </c>
      <c r="K1764" s="781"/>
      <c r="L1764" s="139"/>
      <c r="N1764" s="21"/>
    </row>
    <row r="1765" spans="1:14" s="21" customFormat="1" ht="12.75" customHeight="1">
      <c r="A1765" s="181"/>
      <c r="B1765" s="182" t="s">
        <v>385</v>
      </c>
      <c r="C1765" s="199">
        <v>648000</v>
      </c>
      <c r="D1765" s="177">
        <f>SUM(D1764:D1764)</f>
        <v>0</v>
      </c>
      <c r="E1765" s="177">
        <f>SUM(E1764:E1764)</f>
        <v>0.23</v>
      </c>
      <c r="F1765" s="764"/>
      <c r="G1765" s="179"/>
      <c r="H1765" s="180"/>
      <c r="I1765" s="181"/>
      <c r="J1765" s="174">
        <f>D1765-E1765</f>
        <v>-0.23</v>
      </c>
      <c r="K1765" s="781">
        <v>648000</v>
      </c>
      <c r="L1765" s="139">
        <v>-0.23</v>
      </c>
    </row>
    <row r="1766" spans="1:14" s="21" customFormat="1" ht="12.75" customHeight="1">
      <c r="A1766" s="181"/>
      <c r="B1766" s="307"/>
      <c r="C1766" s="198"/>
      <c r="D1766" s="174"/>
      <c r="E1766" s="174"/>
      <c r="F1766" s="766"/>
      <c r="G1766" s="179"/>
      <c r="H1766" s="193"/>
      <c r="I1766" s="181"/>
      <c r="J1766" s="174"/>
      <c r="K1766" s="781"/>
      <c r="L1766" s="139"/>
    </row>
    <row r="1767" spans="1:14" s="21" customFormat="1" ht="12.75" customHeight="1">
      <c r="A1767" s="94">
        <v>662000</v>
      </c>
      <c r="B1767" s="176" t="s">
        <v>620</v>
      </c>
      <c r="C1767" s="198"/>
      <c r="D1767" s="174"/>
      <c r="E1767" s="174"/>
      <c r="F1767" s="766"/>
      <c r="G1767" s="179"/>
      <c r="H1767" s="193"/>
      <c r="I1767" s="181"/>
      <c r="J1767" s="174"/>
      <c r="K1767" s="781"/>
      <c r="L1767" s="139"/>
    </row>
    <row r="1768" spans="1:14" s="3" customFormat="1" ht="12.75" customHeight="1">
      <c r="A1768" s="76"/>
      <c r="B1768" s="91"/>
      <c r="C1768" s="71"/>
      <c r="D1768" s="72"/>
      <c r="E1768" s="72"/>
      <c r="F1768" s="78"/>
      <c r="G1768" s="169"/>
      <c r="H1768" s="75"/>
      <c r="I1768" s="76"/>
      <c r="J1768" s="170">
        <f>J1767+D1768-E1768</f>
        <v>0</v>
      </c>
      <c r="K1768" s="781"/>
      <c r="L1768" s="139"/>
    </row>
    <row r="1769" spans="1:14" s="3" customFormat="1" ht="12.75" customHeight="1">
      <c r="A1769" s="76"/>
      <c r="B1769" s="91"/>
      <c r="C1769" s="71"/>
      <c r="D1769" s="72"/>
      <c r="E1769" s="72"/>
      <c r="F1769" s="78"/>
      <c r="G1769" s="169"/>
      <c r="H1769" s="75"/>
      <c r="I1769" s="76"/>
      <c r="J1769" s="170">
        <f>J1768+D1769-E1769</f>
        <v>0</v>
      </c>
      <c r="K1769" s="781"/>
      <c r="L1769" s="139"/>
    </row>
    <row r="1770" spans="1:14" s="21" customFormat="1" ht="12.75" customHeight="1">
      <c r="A1770" s="324"/>
      <c r="B1770" s="182" t="s">
        <v>385</v>
      </c>
      <c r="C1770" s="199">
        <v>662000</v>
      </c>
      <c r="D1770" s="177">
        <f>SUM(D1768:D1769)</f>
        <v>0</v>
      </c>
      <c r="E1770" s="177">
        <f>SUM(E1768:E1769)</f>
        <v>0</v>
      </c>
      <c r="F1770" s="178"/>
      <c r="G1770" s="179"/>
      <c r="H1770" s="180"/>
      <c r="I1770" s="181"/>
      <c r="J1770" s="174">
        <f>D1770-E1770</f>
        <v>0</v>
      </c>
      <c r="K1770" s="781">
        <v>662000</v>
      </c>
      <c r="L1770" s="139">
        <v>0</v>
      </c>
    </row>
    <row r="1771" spans="1:14" s="10" customFormat="1" ht="12.75" customHeight="1">
      <c r="A1771" s="325"/>
      <c r="B1771" s="304"/>
      <c r="C1771" s="326"/>
      <c r="D1771" s="264"/>
      <c r="E1771" s="264"/>
      <c r="F1771" s="186"/>
      <c r="G1771" s="187"/>
      <c r="H1771" s="300"/>
      <c r="I1771" s="188"/>
      <c r="J1771" s="185"/>
      <c r="K1771" s="781"/>
      <c r="L1771" s="139"/>
    </row>
    <row r="1772" spans="1:14" s="331" customFormat="1" ht="18" customHeight="1">
      <c r="A1772" s="13"/>
      <c r="B1772" s="327" t="s">
        <v>385</v>
      </c>
      <c r="C1772" s="328"/>
      <c r="D1772" s="329">
        <f>SUM(D6:D1771)</f>
        <v>608684.22</v>
      </c>
      <c r="E1772" s="329">
        <f>SUM(E6:E1771)</f>
        <v>608684.21999999962</v>
      </c>
      <c r="F1772" s="329">
        <f>D1772-E1772</f>
        <v>0</v>
      </c>
      <c r="G1772" s="183"/>
      <c r="H1772" s="5"/>
      <c r="I1772" s="253"/>
      <c r="J1772" s="330"/>
      <c r="K1772" s="781"/>
      <c r="L1772" s="139">
        <f>SUM(L5:L1771)</f>
        <v>8.6583795688710552E-12</v>
      </c>
    </row>
    <row r="1773" spans="1:14" s="10" customFormat="1" ht="12.75" customHeight="1">
      <c r="A1773" s="325"/>
      <c r="B1773" s="254"/>
      <c r="C1773" s="332"/>
      <c r="D1773" s="333"/>
      <c r="E1773" s="334"/>
      <c r="F1773" s="254"/>
      <c r="G1773" s="335"/>
      <c r="H1773" s="254"/>
      <c r="I1773" s="336"/>
      <c r="J1773" s="337"/>
      <c r="K1773" s="781"/>
      <c r="L1773" s="139"/>
    </row>
  </sheetData>
  <pageMargins left="0.39370078740157483" right="0.19685039370078741" top="0.55118110236220474" bottom="0.39370078740157483" header="0.31496062992125984" footer="0.15748031496062992"/>
  <pageSetup paperSize="9" scale="78" orientation="portrait" horizontalDpi="1200" verticalDpi="0" r:id="rId1"/>
  <headerFooter>
    <oddHeader>&amp;L&amp;"Arial Black,Normálne"&amp;8REALISS REALITY s.r.o. Pod Vodojemom 456/33, 956 41 Uhrovec IČO : 439 55 746 DIČ : 2022533062</oddHead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IV2071"/>
  <sheetViews>
    <sheetView topLeftCell="A1119" workbookViewId="0">
      <selection activeCell="I1101" sqref="I1101"/>
    </sheetView>
  </sheetViews>
  <sheetFormatPr defaultRowHeight="15"/>
  <cols>
    <col min="2" max="2" width="8.42578125" customWidth="1"/>
    <col min="3" max="3" width="10" customWidth="1"/>
    <col min="5" max="5" width="13.140625" customWidth="1"/>
    <col min="7" max="7" width="11.42578125" customWidth="1"/>
    <col min="8" max="8" width="7.5703125" customWidth="1"/>
    <col min="9" max="9" width="7" customWidth="1"/>
    <col min="11" max="11" width="6.7109375" customWidth="1"/>
    <col min="12" max="12" width="6.28515625" customWidth="1"/>
    <col min="13" max="13" width="4.42578125" customWidth="1"/>
    <col min="15" max="15" width="9.140625" style="778"/>
    <col min="16" max="16" width="9.7109375" style="778" customWidth="1"/>
  </cols>
  <sheetData>
    <row r="1" spans="1:18" s="348" customFormat="1" ht="24.75">
      <c r="A1" s="397"/>
      <c r="B1" s="398"/>
      <c r="C1" s="399" t="s">
        <v>874</v>
      </c>
      <c r="D1" s="400"/>
      <c r="E1" s="400"/>
      <c r="F1" s="400"/>
      <c r="G1" s="397"/>
      <c r="H1" s="277"/>
      <c r="I1" s="400"/>
      <c r="J1" s="400"/>
      <c r="L1" s="401"/>
      <c r="M1" s="147"/>
      <c r="N1" s="53"/>
      <c r="O1" s="147"/>
      <c r="P1" s="53"/>
      <c r="R1" s="384"/>
    </row>
    <row r="2" spans="1:18" s="348" customFormat="1" ht="12.75">
      <c r="A2" s="397"/>
      <c r="B2" s="398"/>
      <c r="D2" s="400"/>
      <c r="E2" s="400"/>
      <c r="F2" s="400"/>
      <c r="G2" s="397"/>
      <c r="H2" s="402"/>
      <c r="I2" s="400"/>
      <c r="J2" s="400"/>
      <c r="L2" s="401"/>
      <c r="M2" s="147"/>
      <c r="N2" s="53"/>
      <c r="O2" s="147"/>
      <c r="P2" s="53"/>
      <c r="R2" s="384"/>
    </row>
    <row r="3" spans="1:18" s="406" customFormat="1" ht="10.5" customHeight="1">
      <c r="A3" s="147">
        <v>22000</v>
      </c>
      <c r="B3" s="403"/>
      <c r="C3" s="403"/>
      <c r="D3" s="403" t="s">
        <v>559</v>
      </c>
      <c r="E3" s="404"/>
      <c r="F3" s="405"/>
      <c r="G3" s="147"/>
      <c r="H3" s="403"/>
      <c r="I3" s="403"/>
      <c r="J3" s="147"/>
      <c r="K3" s="147"/>
      <c r="L3" s="53"/>
      <c r="M3" s="147"/>
      <c r="N3" s="53"/>
      <c r="O3" s="147"/>
      <c r="P3" s="53"/>
      <c r="R3" s="407"/>
    </row>
    <row r="4" spans="1:18" s="406" customFormat="1" ht="10.5" customHeight="1">
      <c r="A4" s="147">
        <v>42000</v>
      </c>
      <c r="B4" s="403"/>
      <c r="C4" s="403"/>
      <c r="D4" s="403" t="s">
        <v>1413</v>
      </c>
      <c r="E4" s="404"/>
      <c r="F4" s="405"/>
      <c r="G4" s="147"/>
      <c r="H4" s="403"/>
      <c r="I4" s="403"/>
      <c r="J4" s="408"/>
      <c r="K4" s="147"/>
      <c r="L4" s="53"/>
      <c r="M4" s="404"/>
      <c r="N4" s="53"/>
      <c r="O4" s="147"/>
      <c r="P4" s="53"/>
      <c r="R4" s="405"/>
    </row>
    <row r="5" spans="1:18" s="406" customFormat="1" ht="10.5" customHeight="1">
      <c r="A5" s="147">
        <v>82000</v>
      </c>
      <c r="B5" s="403"/>
      <c r="C5" s="403"/>
      <c r="D5" s="403" t="s">
        <v>560</v>
      </c>
      <c r="E5" s="404"/>
      <c r="F5" s="405"/>
      <c r="G5" s="366"/>
      <c r="H5" s="403"/>
      <c r="I5" s="403"/>
      <c r="J5" s="408"/>
      <c r="K5" s="147"/>
      <c r="L5" s="53"/>
      <c r="M5" s="404"/>
      <c r="N5" s="53"/>
      <c r="O5" s="84"/>
      <c r="P5" s="53"/>
      <c r="R5" s="409"/>
    </row>
    <row r="6" spans="1:18" s="406" customFormat="1" ht="10.5" customHeight="1">
      <c r="A6" s="366">
        <v>112000</v>
      </c>
      <c r="B6" s="403"/>
      <c r="C6" s="403"/>
      <c r="D6" s="403" t="s">
        <v>561</v>
      </c>
      <c r="E6" s="404"/>
      <c r="F6" s="405"/>
      <c r="G6" s="366"/>
      <c r="H6" s="403"/>
      <c r="I6" s="403"/>
      <c r="J6" s="408"/>
      <c r="K6" s="147"/>
      <c r="L6" s="53"/>
      <c r="M6" s="404"/>
      <c r="N6" s="53"/>
      <c r="O6" s="84"/>
      <c r="P6" s="53"/>
      <c r="R6" s="405"/>
    </row>
    <row r="7" spans="1:18" s="406" customFormat="1" ht="10.5" customHeight="1">
      <c r="A7" s="366">
        <v>211000</v>
      </c>
      <c r="B7" s="403"/>
      <c r="C7" s="403"/>
      <c r="D7" s="403" t="s">
        <v>562</v>
      </c>
      <c r="E7" s="404"/>
      <c r="F7" s="405"/>
      <c r="G7" s="366"/>
      <c r="H7" s="403"/>
      <c r="I7" s="403"/>
      <c r="J7" s="408"/>
      <c r="K7" s="84"/>
      <c r="L7" s="53"/>
      <c r="M7" s="404"/>
      <c r="N7" s="53"/>
      <c r="O7" s="84"/>
      <c r="P7" s="53"/>
      <c r="R7" s="405"/>
    </row>
    <row r="8" spans="1:18" s="406" customFormat="1" ht="10.5" customHeight="1">
      <c r="A8" s="366">
        <v>213000</v>
      </c>
      <c r="B8" s="403"/>
      <c r="C8" s="403"/>
      <c r="D8" s="403" t="s">
        <v>563</v>
      </c>
      <c r="E8" s="404"/>
      <c r="F8" s="405"/>
      <c r="G8" s="366"/>
      <c r="H8" s="403"/>
      <c r="I8" s="403"/>
      <c r="J8" s="410"/>
      <c r="K8" s="84"/>
      <c r="L8" s="53"/>
      <c r="M8" s="404"/>
      <c r="N8" s="53"/>
      <c r="O8" s="84"/>
      <c r="P8" s="53"/>
      <c r="R8" s="405"/>
    </row>
    <row r="9" spans="1:18" s="406" customFormat="1" ht="10.5" customHeight="1">
      <c r="A9" s="366">
        <v>213100</v>
      </c>
      <c r="B9" s="403"/>
      <c r="C9" s="403"/>
      <c r="D9" s="403" t="s">
        <v>564</v>
      </c>
      <c r="E9" s="404"/>
      <c r="F9" s="405"/>
      <c r="G9" s="366"/>
      <c r="H9" s="403"/>
      <c r="I9" s="403"/>
      <c r="J9" s="410"/>
      <c r="K9" s="84"/>
      <c r="L9" s="53"/>
      <c r="M9" s="404"/>
      <c r="N9" s="53"/>
      <c r="O9" s="84"/>
      <c r="P9" s="53"/>
      <c r="R9" s="405"/>
    </row>
    <row r="10" spans="1:18" s="406" customFormat="1" ht="10.5" customHeight="1">
      <c r="A10" s="366">
        <v>221000</v>
      </c>
      <c r="B10" s="403"/>
      <c r="C10" s="403"/>
      <c r="D10" s="403" t="s">
        <v>565</v>
      </c>
      <c r="E10" s="404"/>
      <c r="F10" s="405"/>
      <c r="G10" s="366"/>
      <c r="H10" s="403"/>
      <c r="I10" s="403"/>
      <c r="J10" s="410"/>
      <c r="K10" s="84"/>
      <c r="L10" s="53"/>
      <c r="M10" s="404"/>
      <c r="N10" s="53"/>
      <c r="O10" s="84"/>
      <c r="P10" s="53"/>
      <c r="R10" s="405"/>
    </row>
    <row r="11" spans="1:18" s="406" customFormat="1" ht="10.5" customHeight="1">
      <c r="A11" s="366">
        <v>231000</v>
      </c>
      <c r="B11" s="403"/>
      <c r="C11" s="403"/>
      <c r="D11" s="403" t="s">
        <v>566</v>
      </c>
      <c r="E11" s="404"/>
      <c r="F11" s="405"/>
      <c r="G11" s="366"/>
      <c r="H11" s="403"/>
      <c r="I11" s="403"/>
      <c r="J11" s="408"/>
      <c r="K11" s="84"/>
      <c r="L11" s="53"/>
      <c r="M11" s="404"/>
      <c r="N11" s="53"/>
      <c r="O11" s="84"/>
      <c r="P11" s="53"/>
      <c r="R11" s="405"/>
    </row>
    <row r="12" spans="1:18" s="406" customFormat="1" ht="10.5" customHeight="1">
      <c r="A12" s="366">
        <v>261000</v>
      </c>
      <c r="B12" s="403"/>
      <c r="C12" s="403"/>
      <c r="D12" s="403" t="s">
        <v>567</v>
      </c>
      <c r="E12" s="404"/>
      <c r="F12" s="405"/>
      <c r="G12" s="366"/>
      <c r="H12" s="403"/>
      <c r="I12" s="403"/>
      <c r="J12" s="408"/>
      <c r="K12" s="84"/>
      <c r="L12" s="53"/>
      <c r="M12" s="404"/>
      <c r="N12" s="53"/>
      <c r="O12" s="84"/>
      <c r="P12" s="53"/>
      <c r="R12" s="405"/>
    </row>
    <row r="13" spans="1:18" s="406" customFormat="1" ht="10.5" customHeight="1">
      <c r="A13" s="366">
        <v>311000</v>
      </c>
      <c r="B13" s="403"/>
      <c r="C13" s="403"/>
      <c r="D13" s="403" t="s">
        <v>568</v>
      </c>
      <c r="E13" s="404"/>
      <c r="F13" s="405"/>
      <c r="G13" s="366"/>
      <c r="H13" s="403"/>
      <c r="I13" s="403"/>
      <c r="J13" s="408"/>
      <c r="K13" s="84"/>
      <c r="L13" s="53"/>
      <c r="M13" s="404"/>
      <c r="N13" s="53"/>
      <c r="O13" s="84"/>
      <c r="P13" s="53"/>
      <c r="R13" s="405"/>
    </row>
    <row r="14" spans="1:18" s="406" customFormat="1" ht="10.5" customHeight="1">
      <c r="A14" s="366">
        <v>311100</v>
      </c>
      <c r="B14" s="403"/>
      <c r="C14" s="403"/>
      <c r="D14" s="403" t="s">
        <v>569</v>
      </c>
      <c r="E14" s="404"/>
      <c r="F14" s="405"/>
      <c r="G14" s="366"/>
      <c r="H14" s="403"/>
      <c r="I14" s="403"/>
      <c r="J14" s="408"/>
      <c r="K14" s="84"/>
      <c r="L14" s="53"/>
      <c r="M14" s="404"/>
      <c r="N14" s="53"/>
      <c r="O14" s="84"/>
      <c r="P14" s="53"/>
      <c r="R14" s="405"/>
    </row>
    <row r="15" spans="1:18" s="406" customFormat="1" ht="10.5" customHeight="1">
      <c r="A15" s="366">
        <v>314000</v>
      </c>
      <c r="B15" s="403"/>
      <c r="C15" s="403"/>
      <c r="D15" s="403" t="s">
        <v>570</v>
      </c>
      <c r="E15" s="404"/>
      <c r="F15" s="405"/>
      <c r="G15" s="366"/>
      <c r="H15" s="403"/>
      <c r="I15" s="403"/>
      <c r="J15" s="408"/>
      <c r="K15" s="84"/>
      <c r="L15" s="53"/>
      <c r="M15" s="404"/>
      <c r="N15" s="53"/>
      <c r="O15" s="84"/>
      <c r="P15" s="53"/>
      <c r="R15" s="405"/>
    </row>
    <row r="16" spans="1:18" s="406" customFormat="1" ht="10.5" customHeight="1">
      <c r="A16" s="366">
        <v>314100</v>
      </c>
      <c r="B16" s="403"/>
      <c r="C16" s="403"/>
      <c r="D16" s="403" t="s">
        <v>570</v>
      </c>
      <c r="E16" s="404"/>
      <c r="F16" s="405"/>
      <c r="G16" s="366"/>
      <c r="H16" s="403"/>
      <c r="I16" s="403"/>
      <c r="J16" s="408"/>
      <c r="K16" s="84"/>
      <c r="L16" s="53"/>
      <c r="M16" s="404"/>
      <c r="N16" s="53"/>
      <c r="O16" s="84"/>
      <c r="P16" s="53"/>
      <c r="R16" s="405"/>
    </row>
    <row r="17" spans="1:18" s="406" customFormat="1" ht="10.5" customHeight="1">
      <c r="A17" s="366">
        <v>315100</v>
      </c>
      <c r="B17" s="403"/>
      <c r="C17" s="403"/>
      <c r="D17" s="403" t="s">
        <v>374</v>
      </c>
      <c r="E17" s="404"/>
      <c r="F17" s="405"/>
      <c r="G17" s="366"/>
      <c r="H17" s="403"/>
      <c r="I17" s="403"/>
      <c r="J17" s="408"/>
      <c r="K17" s="84"/>
      <c r="L17" s="53"/>
      <c r="M17" s="404"/>
      <c r="N17" s="53"/>
      <c r="O17" s="84"/>
      <c r="P17" s="53"/>
      <c r="R17" s="405"/>
    </row>
    <row r="18" spans="1:18" s="406" customFormat="1" ht="10.5" customHeight="1">
      <c r="A18" s="366">
        <v>321000</v>
      </c>
      <c r="B18" s="403"/>
      <c r="C18" s="403"/>
      <c r="D18" s="403" t="s">
        <v>375</v>
      </c>
      <c r="E18" s="404"/>
      <c r="F18" s="405"/>
      <c r="G18" s="366"/>
      <c r="H18" s="403"/>
      <c r="I18" s="403"/>
      <c r="J18" s="410"/>
      <c r="K18" s="84"/>
      <c r="L18" s="53"/>
      <c r="M18" s="404"/>
      <c r="N18" s="53"/>
      <c r="O18" s="84"/>
      <c r="P18" s="53"/>
      <c r="R18" s="405"/>
    </row>
    <row r="19" spans="1:18" s="406" customFormat="1" ht="10.5" customHeight="1">
      <c r="A19" s="366">
        <v>321100</v>
      </c>
      <c r="B19" s="403"/>
      <c r="C19" s="403"/>
      <c r="D19" s="403" t="s">
        <v>571</v>
      </c>
      <c r="E19" s="404"/>
      <c r="F19" s="405"/>
      <c r="G19" s="366"/>
      <c r="H19" s="403"/>
      <c r="I19" s="403"/>
      <c r="J19" s="408"/>
      <c r="K19" s="84"/>
      <c r="L19" s="53"/>
      <c r="M19" s="404"/>
      <c r="N19" s="53"/>
      <c r="O19" s="84"/>
      <c r="P19" s="53"/>
      <c r="R19" s="405"/>
    </row>
    <row r="20" spans="1:18" s="406" customFormat="1" ht="10.5" customHeight="1">
      <c r="A20" s="366">
        <v>323000</v>
      </c>
      <c r="B20" s="403"/>
      <c r="C20" s="403"/>
      <c r="D20" s="403" t="s">
        <v>572</v>
      </c>
      <c r="E20" s="404"/>
      <c r="F20" s="405"/>
      <c r="G20" s="366"/>
      <c r="H20" s="403"/>
      <c r="I20" s="403"/>
      <c r="J20" s="410"/>
      <c r="K20" s="84"/>
      <c r="L20" s="53"/>
      <c r="M20" s="404"/>
      <c r="N20" s="53"/>
      <c r="O20" s="84"/>
      <c r="P20" s="53"/>
      <c r="R20" s="405"/>
    </row>
    <row r="21" spans="1:18" s="406" customFormat="1" ht="10.5" customHeight="1">
      <c r="A21" s="366">
        <v>324000</v>
      </c>
      <c r="B21" s="403"/>
      <c r="C21" s="403"/>
      <c r="D21" s="403" t="s">
        <v>573</v>
      </c>
      <c r="E21" s="404"/>
      <c r="F21" s="405"/>
      <c r="G21" s="366"/>
      <c r="H21" s="403"/>
      <c r="I21" s="403"/>
      <c r="J21" s="410"/>
      <c r="K21" s="84"/>
      <c r="L21" s="53"/>
      <c r="M21" s="404"/>
      <c r="N21" s="53"/>
      <c r="O21" s="84"/>
      <c r="P21" s="53"/>
      <c r="R21" s="409"/>
    </row>
    <row r="22" spans="1:18" s="406" customFormat="1" ht="10.5" customHeight="1">
      <c r="A22" s="366">
        <v>324100</v>
      </c>
      <c r="B22" s="403"/>
      <c r="C22" s="403"/>
      <c r="D22" s="403" t="s">
        <v>574</v>
      </c>
      <c r="E22" s="366"/>
      <c r="F22" s="409"/>
      <c r="G22" s="366"/>
      <c r="H22" s="403"/>
      <c r="I22" s="403"/>
      <c r="J22" s="410"/>
      <c r="K22" s="84"/>
      <c r="L22" s="53"/>
      <c r="M22" s="404"/>
      <c r="N22" s="53"/>
      <c r="O22" s="84"/>
      <c r="P22" s="53"/>
      <c r="R22" s="405"/>
    </row>
    <row r="23" spans="1:18" s="406" customFormat="1" ht="10.5" customHeight="1">
      <c r="A23" s="366">
        <v>326000</v>
      </c>
      <c r="B23" s="403"/>
      <c r="C23" s="403"/>
      <c r="D23" s="403" t="s">
        <v>575</v>
      </c>
      <c r="E23" s="404"/>
      <c r="F23" s="405"/>
      <c r="G23" s="366"/>
      <c r="H23" s="403"/>
      <c r="I23" s="403"/>
      <c r="J23" s="410"/>
      <c r="K23" s="84"/>
      <c r="L23" s="53"/>
      <c r="M23" s="404"/>
      <c r="N23" s="53"/>
      <c r="O23" s="84"/>
      <c r="P23" s="53"/>
      <c r="R23" s="409"/>
    </row>
    <row r="24" spans="1:18" s="406" customFormat="1" ht="10.5" customHeight="1">
      <c r="A24" s="366">
        <v>335000</v>
      </c>
      <c r="B24" s="403"/>
      <c r="C24" s="403"/>
      <c r="D24" s="403" t="s">
        <v>576</v>
      </c>
      <c r="E24" s="404"/>
      <c r="F24" s="405"/>
      <c r="G24" s="366"/>
      <c r="H24" s="403"/>
      <c r="I24" s="403"/>
      <c r="J24" s="410"/>
      <c r="K24" s="84"/>
      <c r="L24" s="53"/>
      <c r="M24" s="404"/>
      <c r="N24" s="53"/>
      <c r="O24" s="84"/>
      <c r="P24" s="53"/>
      <c r="R24" s="405"/>
    </row>
    <row r="25" spans="1:18" s="406" customFormat="1" ht="10.5" customHeight="1">
      <c r="A25" s="366">
        <v>336000</v>
      </c>
      <c r="B25" s="403"/>
      <c r="C25" s="403"/>
      <c r="D25" s="403" t="s">
        <v>577</v>
      </c>
      <c r="E25" s="404"/>
      <c r="F25" s="405"/>
      <c r="G25" s="366"/>
      <c r="H25" s="403"/>
      <c r="I25" s="403"/>
      <c r="J25" s="410"/>
      <c r="K25" s="84"/>
      <c r="L25" s="53"/>
      <c r="M25" s="404"/>
      <c r="N25" s="53"/>
      <c r="O25" s="84"/>
      <c r="P25" s="53"/>
      <c r="R25" s="405"/>
    </row>
    <row r="26" spans="1:18" s="406" customFormat="1" ht="10.5" customHeight="1">
      <c r="A26" s="366">
        <v>336100</v>
      </c>
      <c r="B26" s="403"/>
      <c r="C26" s="403"/>
      <c r="D26" s="403" t="s">
        <v>376</v>
      </c>
      <c r="E26" s="404"/>
      <c r="F26" s="405"/>
      <c r="G26" s="366"/>
      <c r="H26" s="403"/>
      <c r="I26" s="403"/>
      <c r="J26" s="410"/>
      <c r="K26" s="84"/>
      <c r="L26" s="53"/>
      <c r="M26" s="404"/>
      <c r="N26" s="53"/>
      <c r="O26" s="84"/>
      <c r="P26" s="53"/>
      <c r="R26" s="405"/>
    </row>
    <row r="27" spans="1:18" s="406" customFormat="1" ht="10.5" customHeight="1">
      <c r="A27" s="366">
        <v>336200</v>
      </c>
      <c r="B27" s="403"/>
      <c r="C27" s="403"/>
      <c r="D27" s="403" t="s">
        <v>377</v>
      </c>
      <c r="E27" s="404"/>
      <c r="F27" s="405"/>
      <c r="G27" s="366"/>
      <c r="H27" s="403"/>
      <c r="I27" s="403"/>
      <c r="J27" s="410"/>
      <c r="K27" s="84"/>
      <c r="L27" s="53"/>
      <c r="M27" s="404"/>
      <c r="N27" s="53"/>
      <c r="O27" s="84"/>
      <c r="P27" s="53"/>
      <c r="R27" s="405"/>
    </row>
    <row r="28" spans="1:18" s="406" customFormat="1" ht="10.5" customHeight="1">
      <c r="A28" s="366">
        <v>341000</v>
      </c>
      <c r="B28" s="403"/>
      <c r="C28" s="403"/>
      <c r="D28" s="403" t="s">
        <v>578</v>
      </c>
      <c r="E28" s="366"/>
      <c r="F28" s="409"/>
      <c r="G28" s="366"/>
      <c r="H28" s="403"/>
      <c r="I28" s="403"/>
      <c r="J28" s="410"/>
      <c r="K28" s="84"/>
      <c r="L28" s="53"/>
      <c r="M28" s="404"/>
      <c r="N28" s="53"/>
      <c r="O28" s="84"/>
      <c r="P28" s="53"/>
      <c r="R28" s="405"/>
    </row>
    <row r="29" spans="1:18" s="406" customFormat="1" ht="10.5" customHeight="1">
      <c r="A29" s="366">
        <v>342000</v>
      </c>
      <c r="B29" s="403"/>
      <c r="C29" s="403"/>
      <c r="D29" s="403" t="s">
        <v>379</v>
      </c>
      <c r="E29" s="366"/>
      <c r="F29" s="409"/>
      <c r="G29" s="366"/>
      <c r="H29" s="403"/>
      <c r="I29" s="403"/>
      <c r="J29" s="410"/>
      <c r="K29" s="84"/>
      <c r="L29" s="53"/>
      <c r="M29" s="404"/>
      <c r="N29" s="53"/>
      <c r="O29" s="84"/>
      <c r="P29" s="53"/>
      <c r="R29" s="405"/>
    </row>
    <row r="30" spans="1:18" s="406" customFormat="1" ht="10.5" customHeight="1">
      <c r="A30" s="366">
        <v>345000</v>
      </c>
      <c r="B30" s="403"/>
      <c r="C30" s="403"/>
      <c r="D30" s="403" t="s">
        <v>380</v>
      </c>
      <c r="E30" s="404"/>
      <c r="F30" s="409"/>
      <c r="G30" s="366"/>
      <c r="H30" s="403"/>
      <c r="I30" s="403"/>
      <c r="J30" s="410"/>
      <c r="K30" s="84"/>
      <c r="L30" s="53"/>
      <c r="M30" s="404"/>
      <c r="N30" s="53"/>
      <c r="O30" s="84"/>
      <c r="P30" s="53"/>
      <c r="R30" s="409"/>
    </row>
    <row r="31" spans="1:18" s="406" customFormat="1" ht="10.5" customHeight="1">
      <c r="A31" s="366">
        <v>365000</v>
      </c>
      <c r="B31" s="403"/>
      <c r="C31" s="403"/>
      <c r="D31" s="403" t="s">
        <v>579</v>
      </c>
      <c r="E31" s="404"/>
      <c r="F31" s="409"/>
      <c r="G31" s="366"/>
      <c r="H31" s="403"/>
      <c r="I31" s="403"/>
      <c r="J31" s="408"/>
      <c r="K31" s="84"/>
      <c r="L31" s="53"/>
      <c r="M31" s="404"/>
      <c r="N31" s="53"/>
      <c r="O31" s="84"/>
      <c r="P31" s="53"/>
      <c r="R31" s="409"/>
    </row>
    <row r="32" spans="1:18" s="406" customFormat="1" ht="10.5" customHeight="1">
      <c r="A32" s="366">
        <v>365100</v>
      </c>
      <c r="B32" s="403"/>
      <c r="C32" s="403"/>
      <c r="D32" s="403" t="s">
        <v>381</v>
      </c>
      <c r="E32" s="404"/>
      <c r="F32" s="405"/>
      <c r="G32" s="366"/>
      <c r="H32" s="403"/>
      <c r="I32" s="403"/>
      <c r="J32" s="410"/>
      <c r="K32" s="84"/>
      <c r="L32" s="53"/>
      <c r="M32" s="404"/>
      <c r="N32" s="53"/>
      <c r="O32" s="84"/>
      <c r="P32" s="53"/>
      <c r="R32" s="412"/>
    </row>
    <row r="33" spans="1:18" s="406" customFormat="1" ht="10.5" customHeight="1">
      <c r="A33" s="366">
        <v>365200</v>
      </c>
      <c r="B33" s="403"/>
      <c r="C33" s="403"/>
      <c r="D33" s="403" t="s">
        <v>382</v>
      </c>
      <c r="E33" s="366"/>
      <c r="F33" s="409"/>
      <c r="G33" s="366"/>
      <c r="H33" s="403"/>
      <c r="I33" s="403"/>
      <c r="J33" s="408"/>
      <c r="K33" s="84"/>
      <c r="L33" s="53"/>
      <c r="M33" s="366"/>
      <c r="N33" s="411"/>
      <c r="O33" s="84"/>
      <c r="P33" s="53"/>
      <c r="R33" s="409"/>
    </row>
    <row r="34" spans="1:18" s="406" customFormat="1" ht="10.5" customHeight="1">
      <c r="A34" s="366">
        <v>366000</v>
      </c>
      <c r="B34" s="403"/>
      <c r="C34" s="403"/>
      <c r="D34" s="403" t="s">
        <v>383</v>
      </c>
      <c r="E34" s="366"/>
      <c r="F34" s="409"/>
      <c r="G34" s="366"/>
      <c r="H34" s="403"/>
      <c r="I34" s="403"/>
      <c r="J34" s="408"/>
      <c r="K34" s="84"/>
      <c r="L34" s="53"/>
      <c r="M34" s="404"/>
      <c r="N34" s="53"/>
      <c r="O34" s="84"/>
      <c r="P34" s="53"/>
      <c r="R34" s="409"/>
    </row>
    <row r="35" spans="1:18" s="406" customFormat="1" ht="10.5" customHeight="1">
      <c r="A35" s="366">
        <v>379000</v>
      </c>
      <c r="B35" s="403"/>
      <c r="C35" s="403"/>
      <c r="D35" s="403" t="s">
        <v>384</v>
      </c>
      <c r="E35" s="366"/>
      <c r="F35" s="409"/>
      <c r="G35" s="366"/>
      <c r="H35" s="403"/>
      <c r="I35" s="403"/>
      <c r="J35" s="408"/>
      <c r="K35" s="84"/>
      <c r="L35" s="53"/>
      <c r="M35" s="404"/>
      <c r="N35" s="53"/>
      <c r="O35" s="84"/>
      <c r="P35" s="53"/>
      <c r="R35" s="409"/>
    </row>
    <row r="36" spans="1:18" s="406" customFormat="1" ht="10.5" customHeight="1">
      <c r="A36" s="366">
        <v>379100</v>
      </c>
      <c r="B36" s="403"/>
      <c r="C36" s="403"/>
      <c r="D36" s="403" t="s">
        <v>1278</v>
      </c>
      <c r="E36" s="404"/>
      <c r="F36" s="405"/>
      <c r="G36" s="366"/>
      <c r="H36" s="403"/>
      <c r="I36" s="403"/>
      <c r="J36" s="408"/>
      <c r="K36" s="84"/>
      <c r="L36" s="53"/>
      <c r="M36" s="404"/>
      <c r="N36" s="53"/>
      <c r="O36" s="84"/>
      <c r="P36" s="53"/>
      <c r="R36" s="409"/>
    </row>
    <row r="37" spans="1:18" s="406" customFormat="1" ht="10.5" customHeight="1">
      <c r="A37" s="366">
        <v>379200</v>
      </c>
      <c r="B37" s="403"/>
      <c r="C37" s="403"/>
      <c r="D37" s="403" t="s">
        <v>1279</v>
      </c>
      <c r="E37" s="404"/>
      <c r="F37" s="405"/>
      <c r="G37" s="366"/>
      <c r="H37" s="403"/>
      <c r="I37" s="403"/>
      <c r="J37" s="408"/>
      <c r="K37" s="84"/>
      <c r="L37" s="53"/>
      <c r="M37" s="404"/>
      <c r="N37" s="53"/>
      <c r="O37" s="84"/>
      <c r="P37" s="53"/>
      <c r="R37" s="409"/>
    </row>
    <row r="38" spans="1:18" s="406" customFormat="1" ht="10.5" customHeight="1">
      <c r="A38" s="366">
        <v>381000</v>
      </c>
      <c r="B38" s="403"/>
      <c r="C38" s="403"/>
      <c r="D38" s="403" t="s">
        <v>386</v>
      </c>
      <c r="E38" s="404"/>
      <c r="F38" s="405"/>
      <c r="G38" s="366"/>
      <c r="H38" s="403"/>
      <c r="I38" s="403"/>
      <c r="J38" s="408"/>
      <c r="K38" s="84"/>
      <c r="L38" s="53"/>
      <c r="M38" s="366"/>
      <c r="N38" s="411"/>
      <c r="O38" s="696"/>
      <c r="P38" s="411"/>
      <c r="R38" s="409"/>
    </row>
    <row r="39" spans="1:18" s="406" customFormat="1" ht="10.5" customHeight="1">
      <c r="A39" s="366">
        <v>385000</v>
      </c>
      <c r="B39" s="403"/>
      <c r="C39" s="403"/>
      <c r="D39" s="403" t="s">
        <v>581</v>
      </c>
      <c r="E39" s="404"/>
      <c r="F39" s="405"/>
      <c r="G39" s="366"/>
      <c r="H39" s="403"/>
      <c r="I39" s="403"/>
      <c r="J39" s="408"/>
      <c r="K39" s="84"/>
      <c r="L39" s="53"/>
      <c r="M39" s="366"/>
      <c r="N39" s="411"/>
      <c r="O39" s="84"/>
      <c r="P39" s="53"/>
      <c r="R39" s="409"/>
    </row>
    <row r="40" spans="1:18" s="406" customFormat="1" ht="10.5" customHeight="1">
      <c r="A40" s="366">
        <v>411000</v>
      </c>
      <c r="B40" s="403"/>
      <c r="C40" s="403"/>
      <c r="D40" s="403" t="s">
        <v>582</v>
      </c>
      <c r="E40" s="404"/>
      <c r="F40" s="405"/>
      <c r="G40" s="366"/>
      <c r="H40" s="403"/>
      <c r="I40" s="403"/>
      <c r="J40" s="408"/>
      <c r="K40" s="696"/>
      <c r="L40" s="411"/>
      <c r="M40" s="404"/>
      <c r="N40" s="411"/>
      <c r="O40" s="84"/>
      <c r="P40" s="53"/>
      <c r="R40" s="409"/>
    </row>
    <row r="41" spans="1:18" s="406" customFormat="1" ht="10.5" customHeight="1">
      <c r="A41" s="366">
        <v>421000</v>
      </c>
      <c r="B41" s="403"/>
      <c r="C41" s="403"/>
      <c r="D41" s="403" t="s">
        <v>583</v>
      </c>
      <c r="E41" s="404"/>
      <c r="F41" s="405"/>
      <c r="G41" s="366"/>
      <c r="H41" s="403"/>
      <c r="I41" s="403"/>
      <c r="J41" s="408"/>
      <c r="K41" s="84"/>
      <c r="L41" s="53"/>
      <c r="M41" s="404"/>
      <c r="N41" s="411"/>
      <c r="O41" s="84"/>
      <c r="P41" s="53"/>
      <c r="R41" s="409"/>
    </row>
    <row r="42" spans="1:18" s="406" customFormat="1" ht="10.5" customHeight="1">
      <c r="A42" s="366">
        <v>428000</v>
      </c>
      <c r="B42" s="403"/>
      <c r="C42" s="403"/>
      <c r="D42" s="403" t="s">
        <v>584</v>
      </c>
      <c r="E42" s="404"/>
      <c r="F42" s="405"/>
      <c r="G42" s="366"/>
      <c r="H42" s="403"/>
      <c r="I42" s="403"/>
      <c r="J42" s="410"/>
      <c r="K42" s="84"/>
      <c r="L42" s="53"/>
      <c r="M42" s="404"/>
      <c r="N42" s="411"/>
      <c r="O42" s="84"/>
      <c r="P42" s="53"/>
      <c r="R42" s="409"/>
    </row>
    <row r="43" spans="1:18" s="406" customFormat="1" ht="10.5" customHeight="1">
      <c r="A43" s="366">
        <v>429000</v>
      </c>
      <c r="B43" s="403"/>
      <c r="C43" s="403"/>
      <c r="D43" s="403" t="s">
        <v>585</v>
      </c>
      <c r="E43" s="404"/>
      <c r="F43" s="405"/>
      <c r="G43" s="366"/>
      <c r="H43" s="403"/>
      <c r="I43" s="403"/>
      <c r="J43" s="408"/>
      <c r="K43" s="84"/>
      <c r="L43" s="53"/>
      <c r="M43" s="404"/>
      <c r="N43" s="411"/>
      <c r="O43" s="84"/>
      <c r="P43" s="53"/>
      <c r="R43" s="409"/>
    </row>
    <row r="44" spans="1:18" s="406" customFormat="1" ht="10.5" customHeight="1">
      <c r="A44" s="366">
        <v>431000</v>
      </c>
      <c r="B44" s="403"/>
      <c r="C44" s="403"/>
      <c r="D44" s="403" t="s">
        <v>586</v>
      </c>
      <c r="E44" s="404"/>
      <c r="F44" s="405"/>
      <c r="G44" s="366"/>
      <c r="H44" s="403"/>
      <c r="I44" s="403"/>
      <c r="J44" s="408"/>
      <c r="K44" s="84"/>
      <c r="L44" s="53"/>
      <c r="M44" s="404"/>
      <c r="N44" s="411"/>
      <c r="O44" s="696"/>
      <c r="P44" s="411"/>
      <c r="R44" s="409"/>
    </row>
    <row r="45" spans="1:18" s="406" customFormat="1" ht="10.5" customHeight="1">
      <c r="A45" s="366">
        <v>472000</v>
      </c>
      <c r="B45" s="403"/>
      <c r="C45" s="403"/>
      <c r="D45" s="403" t="s">
        <v>587</v>
      </c>
      <c r="F45" s="405"/>
      <c r="G45" s="408"/>
      <c r="H45" s="403"/>
      <c r="I45" s="403"/>
      <c r="J45" s="408"/>
      <c r="K45" s="84"/>
      <c r="L45" s="53"/>
      <c r="M45" s="404"/>
      <c r="N45" s="411"/>
      <c r="O45" s="696"/>
      <c r="P45" s="411"/>
      <c r="R45" s="409"/>
    </row>
    <row r="46" spans="1:18" s="406" customFormat="1" ht="10.5" customHeight="1">
      <c r="A46" s="366">
        <v>501000</v>
      </c>
      <c r="B46" s="403"/>
      <c r="C46" s="403"/>
      <c r="D46" s="403" t="s">
        <v>588</v>
      </c>
      <c r="E46" s="413"/>
      <c r="F46" s="405"/>
      <c r="G46" s="408"/>
      <c r="H46" s="403"/>
      <c r="I46" s="403"/>
      <c r="J46" s="408"/>
      <c r="K46" s="696"/>
      <c r="L46" s="411"/>
      <c r="M46" s="404"/>
      <c r="N46" s="411"/>
      <c r="O46" s="84"/>
      <c r="P46" s="411"/>
      <c r="R46" s="409"/>
    </row>
    <row r="47" spans="1:18" s="406" customFormat="1" ht="10.5" customHeight="1">
      <c r="A47" s="366">
        <v>501100</v>
      </c>
      <c r="B47" s="403"/>
      <c r="C47" s="403"/>
      <c r="D47" s="403" t="s">
        <v>589</v>
      </c>
      <c r="E47" s="413"/>
      <c r="F47" s="414"/>
      <c r="G47" s="408"/>
      <c r="H47" s="403"/>
      <c r="I47" s="403"/>
      <c r="J47" s="408"/>
      <c r="K47" s="696"/>
      <c r="L47" s="411"/>
      <c r="M47" s="404"/>
      <c r="N47" s="53"/>
      <c r="O47" s="84"/>
      <c r="P47" s="411"/>
      <c r="R47" s="405"/>
    </row>
    <row r="48" spans="1:18" s="406" customFormat="1" ht="10.5" customHeight="1">
      <c r="A48" s="408">
        <v>501200</v>
      </c>
      <c r="B48" s="403"/>
      <c r="C48" s="403"/>
      <c r="D48" s="403" t="s">
        <v>588</v>
      </c>
      <c r="E48" s="413"/>
      <c r="F48" s="414"/>
      <c r="G48" s="408"/>
      <c r="H48" s="403"/>
      <c r="I48" s="403"/>
      <c r="J48" s="408"/>
      <c r="K48" s="84"/>
      <c r="L48" s="411"/>
      <c r="M48" s="366"/>
      <c r="N48" s="411"/>
      <c r="O48" s="84"/>
      <c r="P48" s="411"/>
      <c r="R48" s="405"/>
    </row>
    <row r="49" spans="1:18" s="406" customFormat="1" ht="10.5" customHeight="1">
      <c r="A49" s="408">
        <v>501221</v>
      </c>
      <c r="B49" s="403"/>
      <c r="C49" s="403"/>
      <c r="D49" s="403" t="s">
        <v>590</v>
      </c>
      <c r="E49" s="413"/>
      <c r="F49" s="414"/>
      <c r="G49" s="408"/>
      <c r="H49" s="403"/>
      <c r="I49" s="403"/>
      <c r="J49" s="408"/>
      <c r="K49" s="84"/>
      <c r="L49" s="411"/>
      <c r="M49" s="366"/>
      <c r="N49" s="411"/>
      <c r="O49" s="84"/>
      <c r="P49" s="411"/>
      <c r="R49" s="409"/>
    </row>
    <row r="50" spans="1:18" s="406" customFormat="1" ht="10.5" customHeight="1">
      <c r="A50" s="408">
        <v>501222</v>
      </c>
      <c r="B50" s="403"/>
      <c r="C50" s="403"/>
      <c r="D50" s="403" t="s">
        <v>591</v>
      </c>
      <c r="E50" s="413"/>
      <c r="F50" s="414"/>
      <c r="G50" s="408"/>
      <c r="H50" s="403"/>
      <c r="I50" s="403"/>
      <c r="J50" s="408"/>
      <c r="K50" s="84"/>
      <c r="L50" s="411"/>
      <c r="M50" s="366"/>
      <c r="N50" s="411"/>
      <c r="O50" s="84"/>
      <c r="P50" s="411"/>
      <c r="R50" s="405"/>
    </row>
    <row r="51" spans="1:18" s="406" customFormat="1" ht="10.5" customHeight="1">
      <c r="A51" s="408">
        <v>501900</v>
      </c>
      <c r="B51" s="403"/>
      <c r="C51" s="403"/>
      <c r="D51" s="403" t="s">
        <v>592</v>
      </c>
      <c r="E51" s="413"/>
      <c r="F51" s="414"/>
      <c r="G51" s="408"/>
      <c r="H51" s="403"/>
      <c r="I51" s="403"/>
      <c r="J51" s="408"/>
      <c r="K51" s="84"/>
      <c r="L51" s="411"/>
      <c r="M51" s="366"/>
      <c r="N51" s="411"/>
      <c r="O51" s="84"/>
      <c r="P51" s="411"/>
      <c r="R51" s="405"/>
    </row>
    <row r="52" spans="1:18" s="406" customFormat="1" ht="10.5" customHeight="1">
      <c r="A52" s="408">
        <v>511000</v>
      </c>
      <c r="B52" s="403"/>
      <c r="C52" s="403"/>
      <c r="D52" s="403" t="s">
        <v>593</v>
      </c>
      <c r="E52" s="413"/>
      <c r="F52" s="414"/>
      <c r="G52" s="366"/>
      <c r="H52" s="403"/>
      <c r="I52" s="403"/>
      <c r="J52" s="408"/>
      <c r="K52" s="84"/>
      <c r="L52" s="411"/>
      <c r="M52" s="366"/>
      <c r="N52" s="411"/>
      <c r="O52" s="84"/>
      <c r="P52" s="411"/>
      <c r="R52" s="405"/>
    </row>
    <row r="53" spans="1:18" s="406" customFormat="1" ht="10.5" customHeight="1">
      <c r="A53" s="408">
        <v>511900</v>
      </c>
      <c r="B53" s="403"/>
      <c r="C53" s="403"/>
      <c r="D53" s="403" t="s">
        <v>594</v>
      </c>
      <c r="E53" s="413"/>
      <c r="F53" s="414"/>
      <c r="G53" s="366"/>
      <c r="H53" s="403"/>
      <c r="I53" s="403"/>
      <c r="J53" s="408"/>
      <c r="K53" s="84"/>
      <c r="L53" s="411"/>
      <c r="M53" s="366"/>
      <c r="N53" s="411"/>
      <c r="O53" s="84"/>
      <c r="P53" s="53"/>
      <c r="R53" s="405"/>
    </row>
    <row r="54" spans="1:18" s="406" customFormat="1" ht="10.5" customHeight="1">
      <c r="A54" s="408">
        <v>513900</v>
      </c>
      <c r="B54" s="403"/>
      <c r="C54" s="403"/>
      <c r="D54" s="403" t="s">
        <v>595</v>
      </c>
      <c r="E54" s="413"/>
      <c r="F54" s="414"/>
      <c r="G54" s="366"/>
      <c r="H54" s="403"/>
      <c r="I54" s="403"/>
      <c r="J54" s="408"/>
      <c r="K54" s="84"/>
      <c r="L54" s="411"/>
      <c r="M54" s="404"/>
      <c r="N54" s="53"/>
      <c r="O54" s="696"/>
      <c r="P54" s="411"/>
      <c r="R54" s="405"/>
    </row>
    <row r="55" spans="1:18" s="406" customFormat="1" ht="10.5" customHeight="1">
      <c r="A55" s="366">
        <v>518000</v>
      </c>
      <c r="B55" s="403"/>
      <c r="C55" s="403"/>
      <c r="D55" s="403" t="s">
        <v>596</v>
      </c>
      <c r="E55" s="413"/>
      <c r="F55" s="414"/>
      <c r="G55" s="366"/>
      <c r="H55" s="403"/>
      <c r="I55" s="403"/>
      <c r="J55" s="408"/>
      <c r="K55" s="84"/>
      <c r="L55" s="53"/>
      <c r="M55" s="404"/>
      <c r="N55" s="53"/>
      <c r="O55" s="696"/>
      <c r="P55" s="411"/>
      <c r="R55" s="405"/>
    </row>
    <row r="56" spans="1:18" s="406" customFormat="1" ht="10.5" customHeight="1">
      <c r="A56" s="366">
        <v>518100</v>
      </c>
      <c r="B56" s="403"/>
      <c r="C56" s="403"/>
      <c r="D56" s="403" t="s">
        <v>597</v>
      </c>
      <c r="E56" s="413"/>
      <c r="F56" s="414"/>
      <c r="G56" s="366"/>
      <c r="H56" s="403"/>
      <c r="I56" s="403"/>
      <c r="J56" s="408"/>
      <c r="K56" s="696"/>
      <c r="L56" s="411"/>
      <c r="M56" s="404"/>
      <c r="N56" s="53"/>
      <c r="O56" s="696"/>
      <c r="P56" s="411"/>
      <c r="R56" s="405"/>
    </row>
    <row r="57" spans="1:18" s="406" customFormat="1" ht="10.5" customHeight="1">
      <c r="A57" s="366">
        <v>518900</v>
      </c>
      <c r="B57" s="403"/>
      <c r="C57" s="403"/>
      <c r="D57" s="403" t="s">
        <v>598</v>
      </c>
      <c r="E57" s="413"/>
      <c r="F57" s="414"/>
      <c r="G57" s="366"/>
      <c r="H57" s="403"/>
      <c r="I57" s="403"/>
      <c r="J57" s="410"/>
      <c r="K57" s="696"/>
      <c r="L57" s="411"/>
      <c r="M57" s="404"/>
      <c r="N57" s="53"/>
      <c r="O57" s="696"/>
      <c r="P57" s="411"/>
      <c r="R57" s="405"/>
    </row>
    <row r="58" spans="1:18" s="406" customFormat="1" ht="10.5" customHeight="1">
      <c r="A58" s="366">
        <v>522000</v>
      </c>
      <c r="B58" s="403"/>
      <c r="C58" s="403"/>
      <c r="D58" s="403" t="s">
        <v>599</v>
      </c>
      <c r="E58" s="413"/>
      <c r="F58" s="414"/>
      <c r="G58" s="366"/>
      <c r="H58" s="403"/>
      <c r="I58" s="403"/>
      <c r="J58" s="410"/>
      <c r="K58" s="696"/>
      <c r="L58" s="411"/>
      <c r="M58" s="404"/>
      <c r="N58" s="53"/>
      <c r="O58" s="696"/>
      <c r="P58" s="411"/>
      <c r="R58" s="405"/>
    </row>
    <row r="59" spans="1:18" s="406" customFormat="1" ht="10.5" customHeight="1">
      <c r="A59" s="366">
        <v>522100</v>
      </c>
      <c r="B59" s="403"/>
      <c r="C59" s="403"/>
      <c r="D59" s="403" t="s">
        <v>600</v>
      </c>
      <c r="E59" s="413"/>
      <c r="F59" s="414"/>
      <c r="G59" s="366"/>
      <c r="H59" s="403"/>
      <c r="I59" s="403"/>
      <c r="J59" s="410"/>
      <c r="K59" s="696"/>
      <c r="L59" s="411"/>
      <c r="M59" s="404"/>
      <c r="N59" s="53"/>
      <c r="O59" s="696"/>
      <c r="P59" s="411"/>
      <c r="R59" s="405"/>
    </row>
    <row r="60" spans="1:18" s="406" customFormat="1" ht="10.5" customHeight="1">
      <c r="A60" s="366">
        <v>524000</v>
      </c>
      <c r="B60" s="403"/>
      <c r="C60" s="403"/>
      <c r="D60" s="403" t="s">
        <v>601</v>
      </c>
      <c r="E60" s="413"/>
      <c r="F60" s="414"/>
      <c r="G60" s="366"/>
      <c r="H60" s="403"/>
      <c r="I60" s="403"/>
      <c r="J60" s="410"/>
      <c r="K60" s="696"/>
      <c r="L60" s="411"/>
      <c r="M60" s="404"/>
      <c r="N60" s="53"/>
      <c r="O60" s="84"/>
      <c r="P60" s="53"/>
      <c r="R60" s="405"/>
    </row>
    <row r="61" spans="1:18" s="406" customFormat="1" ht="10.5" customHeight="1">
      <c r="A61" s="366">
        <v>524100</v>
      </c>
      <c r="B61" s="403"/>
      <c r="C61" s="403"/>
      <c r="D61" s="403" t="s">
        <v>602</v>
      </c>
      <c r="E61" s="413"/>
      <c r="F61" s="414"/>
      <c r="G61" s="366"/>
      <c r="H61" s="403"/>
      <c r="I61" s="403"/>
      <c r="J61" s="410"/>
      <c r="K61" s="696"/>
      <c r="L61" s="411"/>
      <c r="M61" s="404"/>
      <c r="N61" s="53"/>
      <c r="O61" s="84"/>
      <c r="P61" s="53"/>
      <c r="R61" s="405"/>
    </row>
    <row r="62" spans="1:18" s="406" customFormat="1" ht="10.5" customHeight="1">
      <c r="A62" s="366">
        <v>527000</v>
      </c>
      <c r="B62" s="403"/>
      <c r="C62" s="403"/>
      <c r="D62" s="403" t="s">
        <v>603</v>
      </c>
      <c r="E62" s="413"/>
      <c r="F62" s="414"/>
      <c r="G62" s="366"/>
      <c r="H62" s="403"/>
      <c r="I62" s="403"/>
      <c r="J62" s="410"/>
      <c r="K62" s="84"/>
      <c r="L62" s="53"/>
      <c r="M62" s="404"/>
      <c r="N62" s="53"/>
      <c r="O62" s="84"/>
      <c r="P62" s="53"/>
      <c r="R62" s="405"/>
    </row>
    <row r="63" spans="1:18" s="406" customFormat="1" ht="10.5" customHeight="1">
      <c r="A63" s="366">
        <v>527100</v>
      </c>
      <c r="B63" s="403"/>
      <c r="C63" s="403"/>
      <c r="D63" s="403" t="s">
        <v>604</v>
      </c>
      <c r="E63" s="413"/>
      <c r="F63" s="414"/>
      <c r="G63" s="366"/>
      <c r="H63" s="403"/>
      <c r="I63" s="403"/>
      <c r="J63" s="408"/>
      <c r="K63" s="84"/>
      <c r="L63" s="53"/>
      <c r="M63" s="404"/>
      <c r="N63" s="53"/>
      <c r="O63" s="84"/>
      <c r="P63" s="53"/>
      <c r="Q63" s="415"/>
      <c r="R63" s="405"/>
    </row>
    <row r="64" spans="1:18" s="406" customFormat="1" ht="10.5" customHeight="1">
      <c r="A64" s="366">
        <v>531000</v>
      </c>
      <c r="B64" s="403"/>
      <c r="C64" s="403"/>
      <c r="D64" s="403" t="s">
        <v>605</v>
      </c>
      <c r="E64" s="413"/>
      <c r="F64" s="414"/>
      <c r="G64" s="366"/>
      <c r="H64" s="403"/>
      <c r="I64" s="403"/>
      <c r="J64" s="410"/>
      <c r="K64" s="84"/>
      <c r="L64" s="53"/>
      <c r="M64" s="404"/>
      <c r="N64" s="53"/>
      <c r="O64" s="84"/>
      <c r="P64" s="53"/>
      <c r="Q64" s="415"/>
      <c r="R64" s="405"/>
    </row>
    <row r="65" spans="1:18" s="406" customFormat="1" ht="10.5" customHeight="1">
      <c r="A65" s="366">
        <v>538000</v>
      </c>
      <c r="B65" s="403"/>
      <c r="C65" s="403"/>
      <c r="D65" s="403" t="s">
        <v>380</v>
      </c>
      <c r="E65" s="413"/>
      <c r="F65" s="414"/>
      <c r="G65" s="366"/>
      <c r="H65" s="403"/>
      <c r="I65" s="416"/>
      <c r="K65" s="84"/>
      <c r="L65" s="53"/>
      <c r="M65" s="404"/>
      <c r="N65" s="53"/>
      <c r="O65" s="84"/>
      <c r="P65" s="53"/>
      <c r="Q65" s="415"/>
      <c r="R65" s="414"/>
    </row>
    <row r="66" spans="1:18" s="406" customFormat="1" ht="10.5" customHeight="1">
      <c r="A66" s="366">
        <v>538100</v>
      </c>
      <c r="B66" s="403"/>
      <c r="C66" s="403"/>
      <c r="D66" s="403" t="s">
        <v>606</v>
      </c>
      <c r="E66" s="413"/>
      <c r="F66" s="414"/>
      <c r="G66" s="366"/>
      <c r="H66" s="403"/>
      <c r="I66" s="416"/>
      <c r="K66" s="84"/>
      <c r="L66" s="53"/>
      <c r="M66" s="404"/>
      <c r="N66" s="53"/>
      <c r="O66" s="84"/>
      <c r="P66" s="53"/>
      <c r="Q66" s="415"/>
      <c r="R66" s="409"/>
    </row>
    <row r="67" spans="1:18" s="406" customFormat="1" ht="10.5" customHeight="1">
      <c r="A67" s="366">
        <v>538200</v>
      </c>
      <c r="B67" s="403"/>
      <c r="C67" s="403"/>
      <c r="D67" s="403" t="s">
        <v>1296</v>
      </c>
      <c r="E67" s="413"/>
      <c r="F67" s="414"/>
      <c r="G67" s="366"/>
      <c r="H67" s="403"/>
      <c r="I67" s="416"/>
      <c r="K67" s="84"/>
      <c r="L67" s="53"/>
      <c r="M67" s="404"/>
      <c r="N67" s="53"/>
      <c r="O67" s="84"/>
      <c r="P67" s="53"/>
      <c r="Q67" s="411"/>
      <c r="R67" s="409"/>
    </row>
    <row r="68" spans="1:18" s="406" customFormat="1" ht="10.5" customHeight="1">
      <c r="A68" s="366">
        <v>538900</v>
      </c>
      <c r="B68" s="403"/>
      <c r="C68" s="403"/>
      <c r="D68" s="403" t="s">
        <v>607</v>
      </c>
      <c r="E68" s="413"/>
      <c r="F68" s="414"/>
      <c r="G68" s="366"/>
      <c r="H68" s="403"/>
      <c r="I68" s="416"/>
      <c r="K68" s="84"/>
      <c r="L68" s="53"/>
      <c r="M68" s="404"/>
      <c r="N68" s="53"/>
      <c r="O68" s="84"/>
      <c r="P68" s="53"/>
      <c r="Q68" s="411"/>
      <c r="R68" s="409"/>
    </row>
    <row r="69" spans="1:18" s="406" customFormat="1" ht="10.5" customHeight="1">
      <c r="A69" s="366">
        <v>546900</v>
      </c>
      <c r="B69" s="403"/>
      <c r="C69" s="403"/>
      <c r="D69" s="403" t="s">
        <v>1297</v>
      </c>
      <c r="E69" s="413"/>
      <c r="F69" s="414"/>
      <c r="G69" s="366"/>
      <c r="H69" s="403"/>
      <c r="I69" s="416"/>
      <c r="K69" s="84"/>
      <c r="L69" s="53"/>
      <c r="M69" s="404"/>
      <c r="N69" s="53"/>
      <c r="O69" s="84"/>
      <c r="P69" s="53"/>
      <c r="Q69" s="411"/>
      <c r="R69" s="409"/>
    </row>
    <row r="70" spans="1:18" s="406" customFormat="1" ht="10.5" customHeight="1">
      <c r="A70" s="366">
        <v>548000</v>
      </c>
      <c r="B70" s="403"/>
      <c r="C70" s="403"/>
      <c r="D70" s="403" t="s">
        <v>608</v>
      </c>
      <c r="E70" s="413"/>
      <c r="F70" s="414"/>
      <c r="G70" s="366"/>
      <c r="H70" s="403"/>
      <c r="I70" s="416"/>
      <c r="K70" s="84"/>
      <c r="L70" s="53"/>
      <c r="M70" s="404"/>
      <c r="N70" s="53"/>
      <c r="O70" s="84"/>
      <c r="P70" s="53"/>
      <c r="Q70" s="53"/>
      <c r="R70" s="409"/>
    </row>
    <row r="71" spans="1:18" s="406" customFormat="1" ht="10.5" customHeight="1">
      <c r="A71" s="366">
        <v>548100</v>
      </c>
      <c r="B71" s="403"/>
      <c r="C71" s="403"/>
      <c r="D71" s="403" t="s">
        <v>609</v>
      </c>
      <c r="E71" s="413"/>
      <c r="F71" s="414"/>
      <c r="G71" s="366"/>
      <c r="H71" s="403"/>
      <c r="I71" s="416"/>
      <c r="K71" s="84"/>
      <c r="L71" s="53"/>
      <c r="M71" s="404"/>
      <c r="N71" s="53"/>
      <c r="O71" s="84"/>
      <c r="P71" s="53"/>
      <c r="Q71" s="411"/>
      <c r="R71" s="409"/>
    </row>
    <row r="72" spans="1:18" s="406" customFormat="1" ht="10.5" customHeight="1">
      <c r="A72" s="366">
        <v>548901</v>
      </c>
      <c r="B72" s="403"/>
      <c r="C72" s="403"/>
      <c r="D72" s="403" t="s">
        <v>610</v>
      </c>
      <c r="E72" s="413"/>
      <c r="F72" s="414"/>
      <c r="G72" s="366"/>
      <c r="H72" s="403"/>
      <c r="I72" s="416"/>
      <c r="K72" s="84"/>
      <c r="L72" s="53"/>
      <c r="M72" s="404"/>
      <c r="N72" s="53"/>
      <c r="O72" s="84"/>
      <c r="P72" s="53"/>
      <c r="Q72" s="411"/>
      <c r="R72" s="409"/>
    </row>
    <row r="73" spans="1:18" s="406" customFormat="1" ht="10.5" customHeight="1">
      <c r="A73" s="366">
        <v>551000</v>
      </c>
      <c r="B73" s="403"/>
      <c r="C73" s="403"/>
      <c r="D73" s="403" t="s">
        <v>611</v>
      </c>
      <c r="E73" s="413"/>
      <c r="F73" s="414"/>
      <c r="G73" s="366"/>
      <c r="H73" s="403"/>
      <c r="I73" s="416"/>
      <c r="K73" s="84"/>
      <c r="L73" s="53"/>
      <c r="M73" s="414"/>
      <c r="N73" s="415"/>
      <c r="O73" s="84"/>
      <c r="P73" s="53"/>
      <c r="Q73" s="53"/>
      <c r="R73" s="409"/>
    </row>
    <row r="74" spans="1:18" s="406" customFormat="1" ht="10.5" customHeight="1">
      <c r="A74" s="366">
        <v>551900</v>
      </c>
      <c r="B74" s="403"/>
      <c r="C74" s="403"/>
      <c r="D74" s="403" t="s">
        <v>612</v>
      </c>
      <c r="E74" s="413"/>
      <c r="F74" s="414"/>
      <c r="G74" s="366"/>
      <c r="H74" s="403"/>
      <c r="I74" s="416"/>
      <c r="K74" s="84"/>
      <c r="L74" s="53"/>
      <c r="M74" s="414"/>
      <c r="N74" s="415"/>
      <c r="O74" s="84"/>
      <c r="P74" s="53"/>
      <c r="Q74" s="53"/>
      <c r="R74" s="409"/>
    </row>
    <row r="75" spans="1:18" s="406" customFormat="1" ht="10.5" customHeight="1">
      <c r="A75" s="366">
        <v>568000</v>
      </c>
      <c r="B75" s="403"/>
      <c r="C75" s="403"/>
      <c r="D75" s="403" t="s">
        <v>613</v>
      </c>
      <c r="E75" s="413"/>
      <c r="F75" s="414"/>
      <c r="G75" s="366"/>
      <c r="H75" s="403"/>
      <c r="I75" s="416"/>
      <c r="K75" s="84"/>
      <c r="L75" s="53"/>
      <c r="M75" s="414"/>
      <c r="N75" s="415"/>
      <c r="O75" s="84"/>
      <c r="P75" s="53"/>
      <c r="Q75" s="53"/>
      <c r="R75" s="409"/>
    </row>
    <row r="76" spans="1:18" s="406" customFormat="1" ht="10.5" customHeight="1">
      <c r="A76" s="366">
        <v>591000</v>
      </c>
      <c r="B76" s="403"/>
      <c r="C76" s="403"/>
      <c r="D76" s="403" t="s">
        <v>614</v>
      </c>
      <c r="E76" s="413"/>
      <c r="F76" s="414"/>
      <c r="G76" s="366"/>
      <c r="H76" s="403"/>
      <c r="I76" s="416"/>
      <c r="K76" s="84"/>
      <c r="L76" s="53"/>
      <c r="M76" s="414"/>
      <c r="N76" s="415"/>
      <c r="O76" s="84"/>
      <c r="P76" s="53"/>
      <c r="Q76" s="53"/>
      <c r="R76" s="409"/>
    </row>
    <row r="77" spans="1:18" s="406" customFormat="1" ht="10.5" customHeight="1">
      <c r="A77" s="366">
        <v>591100</v>
      </c>
      <c r="B77" s="403"/>
      <c r="C77" s="403"/>
      <c r="D77" s="403" t="s">
        <v>615</v>
      </c>
      <c r="E77" s="413"/>
      <c r="F77" s="414"/>
      <c r="G77" s="366"/>
      <c r="H77" s="403"/>
      <c r="I77" s="416"/>
      <c r="K77" s="84"/>
      <c r="L77" s="53"/>
      <c r="M77" s="414"/>
      <c r="N77" s="415"/>
      <c r="O77" s="84"/>
      <c r="P77" s="53"/>
      <c r="Q77" s="53"/>
      <c r="R77" s="409"/>
    </row>
    <row r="78" spans="1:18" s="406" customFormat="1" ht="10.5" customHeight="1">
      <c r="A78" s="366">
        <v>602000</v>
      </c>
      <c r="B78" s="403"/>
      <c r="C78" s="403"/>
      <c r="D78" s="403" t="s">
        <v>616</v>
      </c>
      <c r="E78" s="413"/>
      <c r="F78" s="414"/>
      <c r="G78" s="366"/>
      <c r="H78" s="403"/>
      <c r="I78" s="416"/>
      <c r="K78" s="84"/>
      <c r="L78" s="53"/>
      <c r="M78" s="414"/>
      <c r="N78" s="415"/>
      <c r="O78" s="84"/>
      <c r="P78" s="53"/>
      <c r="Q78" s="53"/>
      <c r="R78" s="409"/>
    </row>
    <row r="79" spans="1:18" s="417" customFormat="1" ht="10.5" customHeight="1">
      <c r="A79" s="366">
        <v>602100</v>
      </c>
      <c r="B79" s="403"/>
      <c r="C79" s="176"/>
      <c r="D79" s="403" t="s">
        <v>617</v>
      </c>
      <c r="E79" s="418"/>
      <c r="F79" s="347"/>
      <c r="G79" s="419"/>
      <c r="H79" s="420"/>
      <c r="I79" s="421"/>
      <c r="K79" s="84"/>
      <c r="L79" s="53"/>
      <c r="M79" s="414"/>
      <c r="N79" s="415"/>
      <c r="O79" s="84"/>
      <c r="P79" s="53"/>
      <c r="Q79" s="58"/>
      <c r="R79" s="424"/>
    </row>
    <row r="80" spans="1:18" s="417" customFormat="1" ht="10.5" customHeight="1">
      <c r="A80" s="366">
        <v>641000</v>
      </c>
      <c r="B80" s="403"/>
      <c r="C80" s="176"/>
      <c r="D80" s="403" t="s">
        <v>618</v>
      </c>
      <c r="E80" s="418"/>
      <c r="F80" s="347"/>
      <c r="G80" s="419"/>
      <c r="H80" s="420"/>
      <c r="I80" s="421"/>
      <c r="K80" s="84"/>
      <c r="L80" s="53"/>
      <c r="M80" s="414"/>
      <c r="N80" s="415"/>
      <c r="O80" s="84"/>
      <c r="P80" s="53"/>
      <c r="Q80" s="58"/>
      <c r="R80" s="424"/>
    </row>
    <row r="81" spans="1:18" s="417" customFormat="1" ht="10.5" customHeight="1">
      <c r="A81" s="366">
        <v>648000</v>
      </c>
      <c r="B81" s="403"/>
      <c r="C81" s="176"/>
      <c r="D81" s="403" t="s">
        <v>619</v>
      </c>
      <c r="E81" s="418"/>
      <c r="F81" s="347"/>
      <c r="G81" s="419"/>
      <c r="H81" s="420"/>
      <c r="I81" s="421"/>
      <c r="K81" s="84"/>
      <c r="L81" s="53"/>
      <c r="M81" s="414"/>
      <c r="N81" s="415"/>
      <c r="O81" s="415"/>
      <c r="P81" s="415"/>
      <c r="Q81" s="58"/>
      <c r="R81" s="424"/>
    </row>
    <row r="82" spans="1:18" s="417" customFormat="1" ht="10.5" customHeight="1">
      <c r="A82" s="366">
        <v>662000</v>
      </c>
      <c r="B82" s="403"/>
      <c r="C82" s="176"/>
      <c r="D82" s="403" t="s">
        <v>620</v>
      </c>
      <c r="E82" s="418"/>
      <c r="F82" s="347"/>
      <c r="G82" s="419"/>
      <c r="H82" s="420"/>
      <c r="I82" s="421"/>
      <c r="K82" s="84"/>
      <c r="L82" s="53"/>
      <c r="M82" s="414"/>
      <c r="N82" s="415"/>
      <c r="O82" s="415"/>
      <c r="P82" s="415"/>
      <c r="Q82" s="58"/>
      <c r="R82" s="424"/>
    </row>
    <row r="83" spans="1:18" s="417" customFormat="1" ht="10.5" customHeight="1">
      <c r="A83" s="94"/>
      <c r="B83" s="176"/>
      <c r="C83" s="176"/>
      <c r="E83" s="418"/>
      <c r="F83" s="347"/>
      <c r="G83" s="419"/>
      <c r="H83" s="420"/>
      <c r="I83" s="421"/>
      <c r="K83" s="415"/>
      <c r="L83" s="415"/>
      <c r="M83" s="414"/>
      <c r="N83" s="415"/>
      <c r="O83" s="415"/>
      <c r="P83" s="415"/>
      <c r="Q83" s="58"/>
      <c r="R83" s="424"/>
    </row>
    <row r="84" spans="1:18" s="417" customFormat="1" ht="10.5" customHeight="1">
      <c r="A84" s="94"/>
      <c r="B84" s="176"/>
      <c r="C84" s="176"/>
      <c r="E84" s="418"/>
      <c r="F84" s="347"/>
      <c r="G84" s="419"/>
      <c r="H84" s="420"/>
      <c r="I84" s="421"/>
      <c r="K84" s="415"/>
      <c r="L84" s="415"/>
      <c r="M84" s="414"/>
      <c r="N84" s="415"/>
      <c r="O84" s="415"/>
      <c r="P84" s="415"/>
      <c r="Q84" s="58"/>
      <c r="R84" s="424"/>
    </row>
    <row r="85" spans="1:18" s="417" customFormat="1" ht="10.5" customHeight="1">
      <c r="A85" s="94"/>
      <c r="B85" s="176"/>
      <c r="C85" s="176"/>
      <c r="E85" s="418"/>
      <c r="F85" s="347"/>
      <c r="G85" s="419"/>
      <c r="H85" s="420"/>
      <c r="I85" s="421"/>
      <c r="K85" s="422"/>
      <c r="L85" s="423"/>
      <c r="M85" s="414"/>
      <c r="N85" s="415"/>
      <c r="O85" s="696"/>
      <c r="P85" s="411"/>
      <c r="Q85" s="58"/>
      <c r="R85" s="424"/>
    </row>
    <row r="86" spans="1:18" s="417" customFormat="1" ht="10.5" customHeight="1">
      <c r="A86" s="94"/>
      <c r="B86" s="176"/>
      <c r="C86" s="176"/>
      <c r="E86" s="418"/>
      <c r="F86" s="347"/>
      <c r="G86" s="419"/>
      <c r="H86" s="420"/>
      <c r="I86" s="421"/>
      <c r="K86" s="422"/>
      <c r="L86" s="423"/>
      <c r="M86" s="414"/>
      <c r="N86" s="415"/>
      <c r="O86" s="696"/>
      <c r="P86" s="411"/>
      <c r="Q86" s="58"/>
      <c r="R86" s="424"/>
    </row>
    <row r="87" spans="1:18" s="417" customFormat="1" ht="10.5" customHeight="1">
      <c r="A87" s="94"/>
      <c r="B87" s="176"/>
      <c r="C87" s="176"/>
      <c r="E87" s="418"/>
      <c r="F87" s="347"/>
      <c r="G87" s="419"/>
      <c r="H87" s="420"/>
      <c r="I87" s="421"/>
      <c r="K87" s="422"/>
      <c r="L87" s="423"/>
      <c r="M87" s="414"/>
      <c r="N87" s="415"/>
      <c r="O87" s="696"/>
      <c r="P87" s="411"/>
      <c r="Q87" s="58"/>
      <c r="R87" s="424"/>
    </row>
    <row r="88" spans="1:18" s="417" customFormat="1" ht="10.5" customHeight="1">
      <c r="A88" s="94"/>
      <c r="B88" s="176"/>
      <c r="C88" s="176"/>
      <c r="E88" s="418"/>
      <c r="F88" s="347"/>
      <c r="G88" s="419"/>
      <c r="H88" s="420"/>
      <c r="I88" s="421"/>
      <c r="K88" s="422"/>
      <c r="L88" s="423"/>
      <c r="M88" s="414"/>
      <c r="N88" s="415"/>
      <c r="O88" s="84"/>
      <c r="P88" s="53"/>
      <c r="Q88" s="58"/>
      <c r="R88" s="424"/>
    </row>
    <row r="89" spans="1:18" s="417" customFormat="1" ht="10.5" customHeight="1">
      <c r="A89" s="94"/>
      <c r="B89" s="176"/>
      <c r="C89" s="176"/>
      <c r="E89" s="418"/>
      <c r="F89" s="347"/>
      <c r="G89" s="419"/>
      <c r="H89" s="420"/>
      <c r="I89" s="421"/>
      <c r="K89" s="422"/>
      <c r="L89" s="423"/>
      <c r="M89" s="414"/>
      <c r="N89" s="415"/>
      <c r="O89" s="84"/>
      <c r="P89" s="53"/>
      <c r="Q89" s="58"/>
      <c r="R89" s="424"/>
    </row>
    <row r="90" spans="1:18" s="417" customFormat="1" ht="10.5" customHeight="1">
      <c r="A90" s="94"/>
      <c r="B90" s="176"/>
      <c r="C90" s="176"/>
      <c r="E90" s="418"/>
      <c r="F90" s="347"/>
      <c r="G90" s="419"/>
      <c r="H90" s="420"/>
      <c r="I90" s="421"/>
      <c r="K90" s="422"/>
      <c r="L90" s="423"/>
      <c r="M90" s="414"/>
      <c r="N90" s="415"/>
      <c r="O90" s="696"/>
      <c r="P90" s="411"/>
      <c r="Q90" s="58"/>
      <c r="R90" s="424"/>
    </row>
    <row r="91" spans="1:18" s="348" customFormat="1" ht="22.5">
      <c r="B91" s="425"/>
      <c r="C91" s="426" t="s">
        <v>1410</v>
      </c>
      <c r="G91" s="374"/>
      <c r="K91" s="351"/>
      <c r="L91" s="423"/>
      <c r="M91" s="366"/>
      <c r="N91" s="411"/>
      <c r="O91" s="696"/>
      <c r="P91" s="411"/>
      <c r="Q91" s="58"/>
      <c r="R91" s="424"/>
    </row>
    <row r="92" spans="1:18" s="348" customFormat="1" ht="18">
      <c r="A92" s="427"/>
      <c r="B92" s="425"/>
      <c r="G92" s="374"/>
      <c r="K92" s="351"/>
      <c r="L92" s="423"/>
      <c r="M92" s="366"/>
      <c r="N92" s="411"/>
      <c r="O92" s="84"/>
      <c r="P92" s="53"/>
      <c r="Q92" s="58"/>
      <c r="R92" s="424"/>
    </row>
    <row r="93" spans="1:18" s="348" customFormat="1" ht="10.5" customHeight="1">
      <c r="A93" s="147">
        <v>22000</v>
      </c>
      <c r="B93" s="53">
        <v>31390</v>
      </c>
      <c r="C93" s="403"/>
      <c r="D93" s="403" t="s">
        <v>559</v>
      </c>
      <c r="E93" s="428"/>
      <c r="F93" s="384"/>
      <c r="G93" s="401"/>
      <c r="H93" s="46"/>
      <c r="I93" s="297"/>
      <c r="J93" s="137"/>
      <c r="K93" s="176"/>
      <c r="L93" s="58"/>
      <c r="M93" s="147"/>
      <c r="N93" s="53"/>
      <c r="O93" s="84"/>
      <c r="P93" s="53"/>
      <c r="R93" s="387"/>
    </row>
    <row r="94" spans="1:18" s="429" customFormat="1" ht="10.5" customHeight="1">
      <c r="A94" s="147">
        <v>42000</v>
      </c>
      <c r="B94" s="53">
        <v>0</v>
      </c>
      <c r="C94" s="403"/>
      <c r="D94" s="403" t="s">
        <v>1413</v>
      </c>
      <c r="E94" s="428"/>
      <c r="F94" s="384"/>
      <c r="G94" s="401"/>
      <c r="H94" s="296"/>
      <c r="I94" s="297"/>
      <c r="J94" s="326"/>
      <c r="K94" s="46"/>
      <c r="L94" s="58"/>
      <c r="M94" s="404"/>
      <c r="N94" s="53"/>
      <c r="O94" s="696"/>
      <c r="P94" s="411"/>
      <c r="R94" s="384"/>
    </row>
    <row r="95" spans="1:18" s="429" customFormat="1" ht="10.5" customHeight="1">
      <c r="A95" s="147">
        <v>82000</v>
      </c>
      <c r="B95" s="53">
        <v>-28116</v>
      </c>
      <c r="C95" s="403"/>
      <c r="D95" s="403" t="s">
        <v>560</v>
      </c>
      <c r="E95" s="428"/>
      <c r="F95" s="384"/>
      <c r="G95" s="401"/>
      <c r="H95" s="296"/>
      <c r="I95" s="297"/>
      <c r="J95" s="326"/>
      <c r="K95" s="385"/>
      <c r="L95" s="58"/>
      <c r="M95" s="404"/>
      <c r="N95" s="53"/>
      <c r="O95" s="696"/>
      <c r="P95" s="411"/>
      <c r="R95" s="424"/>
    </row>
    <row r="96" spans="1:18" s="429" customFormat="1" ht="10.5" customHeight="1">
      <c r="A96" s="147">
        <v>112000</v>
      </c>
      <c r="B96" s="53">
        <v>62.92</v>
      </c>
      <c r="C96" s="403"/>
      <c r="D96" s="403" t="s">
        <v>561</v>
      </c>
      <c r="E96" s="428"/>
      <c r="F96" s="384"/>
      <c r="G96" s="401"/>
      <c r="H96" s="296"/>
      <c r="I96" s="297"/>
      <c r="J96" s="326"/>
      <c r="K96" s="385"/>
      <c r="L96" s="58"/>
      <c r="M96" s="404"/>
      <c r="N96" s="53"/>
      <c r="O96" s="84"/>
      <c r="P96" s="53"/>
      <c r="R96" s="384"/>
    </row>
    <row r="97" spans="1:18" s="429" customFormat="1" ht="10.5" customHeight="1">
      <c r="A97" s="84">
        <v>211000</v>
      </c>
      <c r="B97" s="53">
        <v>2657.81</v>
      </c>
      <c r="C97" s="403"/>
      <c r="D97" s="403" t="s">
        <v>562</v>
      </c>
      <c r="E97" s="428"/>
      <c r="F97" s="384"/>
      <c r="G97" s="401"/>
      <c r="H97" s="296"/>
      <c r="I97" s="297"/>
      <c r="J97" s="326"/>
      <c r="K97" s="385"/>
      <c r="L97" s="58"/>
      <c r="M97" s="404"/>
      <c r="N97" s="53"/>
      <c r="O97" s="84"/>
      <c r="P97" s="53"/>
      <c r="R97" s="384"/>
    </row>
    <row r="98" spans="1:18" s="429" customFormat="1" ht="10.5" customHeight="1">
      <c r="A98" s="84">
        <v>213000</v>
      </c>
      <c r="B98" s="53">
        <v>0</v>
      </c>
      <c r="C98" s="403"/>
      <c r="D98" s="403" t="s">
        <v>563</v>
      </c>
      <c r="E98" s="428"/>
      <c r="F98" s="384"/>
      <c r="G98" s="401"/>
      <c r="H98" s="296"/>
      <c r="I98" s="297"/>
      <c r="J98" s="430"/>
      <c r="K98" s="385"/>
      <c r="L98" s="58"/>
      <c r="M98" s="404"/>
      <c r="N98" s="53"/>
      <c r="O98" s="84"/>
      <c r="P98" s="53"/>
      <c r="R98" s="384"/>
    </row>
    <row r="99" spans="1:18" s="429" customFormat="1" ht="10.5" customHeight="1">
      <c r="A99" s="84">
        <v>213100</v>
      </c>
      <c r="B99" s="53">
        <v>312</v>
      </c>
      <c r="C99" s="403"/>
      <c r="D99" s="403" t="s">
        <v>564</v>
      </c>
      <c r="E99" s="428"/>
      <c r="F99" s="384"/>
      <c r="G99" s="401"/>
      <c r="H99" s="296"/>
      <c r="I99" s="297"/>
      <c r="J99" s="430"/>
      <c r="K99" s="385"/>
      <c r="L99" s="58"/>
      <c r="M99" s="404"/>
      <c r="N99" s="53"/>
      <c r="O99" s="84"/>
      <c r="P99" s="53"/>
      <c r="R99" s="384"/>
    </row>
    <row r="100" spans="1:18" s="429" customFormat="1" ht="10.5" customHeight="1">
      <c r="A100" s="84">
        <v>221000</v>
      </c>
      <c r="B100" s="53">
        <v>17370.93</v>
      </c>
      <c r="C100" s="403"/>
      <c r="D100" s="403" t="s">
        <v>565</v>
      </c>
      <c r="E100" s="428"/>
      <c r="F100" s="384"/>
      <c r="G100" s="401"/>
      <c r="H100" s="296"/>
      <c r="I100" s="297"/>
      <c r="J100" s="430"/>
      <c r="K100" s="385"/>
      <c r="L100" s="58"/>
      <c r="M100" s="404"/>
      <c r="N100" s="53"/>
      <c r="O100" s="84"/>
      <c r="P100" s="53"/>
      <c r="R100" s="384"/>
    </row>
    <row r="101" spans="1:18" s="429" customFormat="1" ht="10.5" customHeight="1">
      <c r="A101" s="84">
        <v>231000</v>
      </c>
      <c r="B101" s="53">
        <v>0</v>
      </c>
      <c r="C101" s="403"/>
      <c r="D101" s="403" t="s">
        <v>566</v>
      </c>
      <c r="E101" s="428"/>
      <c r="F101" s="364"/>
      <c r="G101" s="401"/>
      <c r="H101" s="296"/>
      <c r="I101" s="297"/>
      <c r="J101" s="326"/>
      <c r="K101" s="385"/>
      <c r="L101" s="58"/>
      <c r="M101" s="404"/>
      <c r="N101" s="53"/>
      <c r="O101" s="84"/>
      <c r="P101" s="53"/>
      <c r="R101" s="384"/>
    </row>
    <row r="102" spans="1:18" s="429" customFormat="1" ht="10.5" customHeight="1">
      <c r="A102" s="84">
        <v>261000</v>
      </c>
      <c r="B102" s="53">
        <v>0</v>
      </c>
      <c r="C102" s="403"/>
      <c r="D102" s="403" t="s">
        <v>567</v>
      </c>
      <c r="E102" s="428"/>
      <c r="F102" s="364"/>
      <c r="G102" s="401"/>
      <c r="H102" s="296"/>
      <c r="I102" s="297"/>
      <c r="J102" s="326"/>
      <c r="K102" s="385"/>
      <c r="L102" s="58"/>
      <c r="M102" s="404"/>
      <c r="N102" s="53"/>
      <c r="O102" s="84"/>
      <c r="P102" s="53"/>
      <c r="R102" s="384"/>
    </row>
    <row r="103" spans="1:18" s="429" customFormat="1" ht="10.5" customHeight="1">
      <c r="A103" s="84">
        <v>311000</v>
      </c>
      <c r="B103" s="53">
        <v>4775</v>
      </c>
      <c r="C103" s="403"/>
      <c r="D103" s="403" t="s">
        <v>568</v>
      </c>
      <c r="E103" s="428"/>
      <c r="F103" s="384"/>
      <c r="G103" s="401"/>
      <c r="H103" s="296"/>
      <c r="I103" s="297"/>
      <c r="J103" s="4"/>
      <c r="K103" s="385"/>
      <c r="L103" s="58"/>
      <c r="M103" s="404"/>
      <c r="N103" s="53"/>
      <c r="O103" s="84"/>
      <c r="P103" s="53"/>
      <c r="R103" s="384"/>
    </row>
    <row r="104" spans="1:18" s="429" customFormat="1" ht="10.5" customHeight="1">
      <c r="A104" s="84">
        <v>311100</v>
      </c>
      <c r="B104" s="53">
        <v>30</v>
      </c>
      <c r="C104" s="403"/>
      <c r="D104" s="403" t="s">
        <v>569</v>
      </c>
      <c r="E104" s="428"/>
      <c r="F104" s="384"/>
      <c r="G104" s="401"/>
      <c r="H104" s="296"/>
      <c r="I104" s="297"/>
      <c r="J104" s="4"/>
      <c r="K104" s="361"/>
      <c r="L104" s="60"/>
      <c r="M104" s="404"/>
      <c r="N104" s="53"/>
      <c r="O104" s="84"/>
      <c r="P104" s="53"/>
      <c r="R104" s="384"/>
    </row>
    <row r="105" spans="1:18" s="429" customFormat="1" ht="10.5" customHeight="1">
      <c r="A105" s="84">
        <v>314000</v>
      </c>
      <c r="B105" s="53">
        <v>0</v>
      </c>
      <c r="C105" s="403"/>
      <c r="D105" s="403" t="s">
        <v>570</v>
      </c>
      <c r="E105" s="428"/>
      <c r="F105" s="384"/>
      <c r="G105" s="401"/>
      <c r="H105" s="296"/>
      <c r="I105" s="297"/>
      <c r="J105" s="4"/>
      <c r="K105" s="361"/>
      <c r="L105" s="60"/>
      <c r="M105" s="404"/>
      <c r="N105" s="53"/>
      <c r="O105" s="84"/>
      <c r="P105" s="53"/>
      <c r="R105" s="384"/>
    </row>
    <row r="106" spans="1:18" s="429" customFormat="1" ht="10.5" customHeight="1">
      <c r="A106" s="84">
        <v>314100</v>
      </c>
      <c r="B106" s="53">
        <v>130.16999999999999</v>
      </c>
      <c r="C106" s="403"/>
      <c r="D106" s="403" t="s">
        <v>570</v>
      </c>
      <c r="E106" s="428"/>
      <c r="F106" s="384"/>
      <c r="G106" s="401"/>
      <c r="H106" s="296"/>
      <c r="I106" s="297"/>
      <c r="J106" s="4"/>
      <c r="K106" s="361"/>
      <c r="L106" s="60"/>
      <c r="M106" s="404"/>
      <c r="N106" s="53"/>
      <c r="O106" s="84"/>
      <c r="P106" s="53"/>
      <c r="R106" s="384"/>
    </row>
    <row r="107" spans="1:18" s="429" customFormat="1" ht="10.5" customHeight="1">
      <c r="A107" s="84">
        <v>315100</v>
      </c>
      <c r="B107" s="53">
        <v>0</v>
      </c>
      <c r="C107" s="403"/>
      <c r="D107" s="403" t="s">
        <v>374</v>
      </c>
      <c r="E107" s="428"/>
      <c r="F107" s="384"/>
      <c r="G107" s="401"/>
      <c r="H107" s="296"/>
      <c r="I107" s="297"/>
      <c r="J107" s="326"/>
      <c r="K107" s="385"/>
      <c r="L107" s="58"/>
      <c r="M107" s="404"/>
      <c r="N107" s="53"/>
      <c r="O107" s="84"/>
      <c r="P107" s="53"/>
      <c r="R107" s="384"/>
    </row>
    <row r="108" spans="1:18" s="429" customFormat="1" ht="10.5" customHeight="1">
      <c r="A108" s="84">
        <v>321000</v>
      </c>
      <c r="B108" s="53">
        <v>-164.96</v>
      </c>
      <c r="C108" s="403"/>
      <c r="D108" s="403" t="s">
        <v>375</v>
      </c>
      <c r="E108" s="428"/>
      <c r="F108" s="384"/>
      <c r="G108" s="401"/>
      <c r="H108" s="296"/>
      <c r="I108" s="297"/>
      <c r="J108" s="430"/>
      <c r="K108" s="385"/>
      <c r="L108" s="58"/>
      <c r="M108" s="404"/>
      <c r="N108" s="53"/>
      <c r="O108" s="84"/>
      <c r="P108" s="53"/>
      <c r="R108" s="384"/>
    </row>
    <row r="109" spans="1:18" s="429" customFormat="1" ht="10.5" customHeight="1">
      <c r="A109" s="84">
        <v>321100</v>
      </c>
      <c r="B109" s="53">
        <v>0</v>
      </c>
      <c r="C109" s="403"/>
      <c r="D109" s="403" t="s">
        <v>571</v>
      </c>
      <c r="E109" s="428"/>
      <c r="F109" s="384"/>
      <c r="G109" s="401"/>
      <c r="H109" s="296"/>
      <c r="I109" s="297"/>
      <c r="J109" s="4"/>
      <c r="K109" s="385"/>
      <c r="L109" s="58"/>
      <c r="M109" s="404"/>
      <c r="N109" s="53"/>
      <c r="O109" s="84"/>
      <c r="P109" s="53"/>
      <c r="R109" s="384"/>
    </row>
    <row r="110" spans="1:18" s="429" customFormat="1" ht="10.5" customHeight="1">
      <c r="A110" s="84">
        <v>323000</v>
      </c>
      <c r="B110" s="53">
        <v>0</v>
      </c>
      <c r="C110" s="403"/>
      <c r="D110" s="403" t="s">
        <v>572</v>
      </c>
      <c r="E110" s="428"/>
      <c r="F110" s="384"/>
      <c r="G110" s="401"/>
      <c r="H110" s="296"/>
      <c r="I110" s="297"/>
      <c r="J110" s="430"/>
      <c r="K110" s="385"/>
      <c r="L110" s="58"/>
      <c r="M110" s="404"/>
      <c r="N110" s="53"/>
      <c r="O110" s="84"/>
      <c r="P110" s="53"/>
      <c r="R110" s="384"/>
    </row>
    <row r="111" spans="1:18" s="429" customFormat="1" ht="10.5" customHeight="1">
      <c r="A111" s="84">
        <v>324000</v>
      </c>
      <c r="B111" s="53">
        <v>0</v>
      </c>
      <c r="C111" s="403"/>
      <c r="D111" s="403" t="s">
        <v>573</v>
      </c>
      <c r="E111" s="428"/>
      <c r="F111" s="384"/>
      <c r="G111" s="401"/>
      <c r="H111" s="296"/>
      <c r="I111" s="297"/>
      <c r="J111" s="430"/>
      <c r="K111" s="385"/>
      <c r="L111" s="58"/>
      <c r="M111" s="404"/>
      <c r="N111" s="53"/>
      <c r="O111" s="84"/>
      <c r="P111" s="53"/>
      <c r="R111" s="424"/>
    </row>
    <row r="112" spans="1:18" s="429" customFormat="1" ht="10.5" customHeight="1">
      <c r="A112" s="84">
        <v>324100</v>
      </c>
      <c r="B112" s="53">
        <v>0</v>
      </c>
      <c r="C112" s="403"/>
      <c r="D112" s="403" t="s">
        <v>574</v>
      </c>
      <c r="E112" s="366"/>
      <c r="F112" s="388"/>
      <c r="G112" s="401"/>
      <c r="H112" s="296"/>
      <c r="I112" s="297"/>
      <c r="J112" s="430"/>
      <c r="K112" s="385"/>
      <c r="L112" s="58"/>
      <c r="M112" s="404"/>
      <c r="N112" s="53"/>
      <c r="O112" s="84"/>
      <c r="P112" s="53"/>
      <c r="R112" s="384"/>
    </row>
    <row r="113" spans="1:18" s="429" customFormat="1" ht="10.5" customHeight="1">
      <c r="A113" s="84">
        <v>326000</v>
      </c>
      <c r="B113" s="53">
        <v>0</v>
      </c>
      <c r="C113" s="403"/>
      <c r="D113" s="403" t="s">
        <v>575</v>
      </c>
      <c r="E113" s="428"/>
      <c r="F113" s="384"/>
      <c r="G113" s="401"/>
      <c r="H113" s="296"/>
      <c r="I113" s="297"/>
      <c r="J113" s="430"/>
      <c r="K113" s="385"/>
      <c r="L113" s="58"/>
      <c r="M113" s="404"/>
      <c r="N113" s="53"/>
      <c r="O113" s="84"/>
      <c r="P113" s="53"/>
      <c r="R113" s="388"/>
    </row>
    <row r="114" spans="1:18" s="429" customFormat="1" ht="10.5" customHeight="1">
      <c r="A114" s="84">
        <v>335000</v>
      </c>
      <c r="B114" s="53">
        <v>0</v>
      </c>
      <c r="C114" s="403"/>
      <c r="D114" s="403" t="s">
        <v>576</v>
      </c>
      <c r="E114" s="428"/>
      <c r="F114" s="384"/>
      <c r="G114" s="401"/>
      <c r="H114" s="296"/>
      <c r="I114" s="297"/>
      <c r="J114" s="430"/>
      <c r="K114" s="385"/>
      <c r="L114" s="58"/>
      <c r="M114" s="404"/>
      <c r="N114" s="53"/>
      <c r="O114" s="84"/>
      <c r="P114" s="53"/>
      <c r="R114" s="384"/>
    </row>
    <row r="115" spans="1:18" s="429" customFormat="1" ht="10.5" customHeight="1">
      <c r="A115" s="84">
        <v>336000</v>
      </c>
      <c r="B115" s="53">
        <v>0</v>
      </c>
      <c r="C115" s="403"/>
      <c r="D115" s="403" t="s">
        <v>577</v>
      </c>
      <c r="E115" s="428"/>
      <c r="F115" s="384"/>
      <c r="G115" s="401"/>
      <c r="H115" s="296"/>
      <c r="I115" s="297"/>
      <c r="J115" s="430"/>
      <c r="K115" s="385"/>
      <c r="L115" s="58"/>
      <c r="M115" s="404"/>
      <c r="N115" s="53"/>
      <c r="O115" s="84"/>
      <c r="P115" s="53"/>
      <c r="R115" s="384"/>
    </row>
    <row r="116" spans="1:18" s="429" customFormat="1" ht="10.5" customHeight="1">
      <c r="A116" s="84">
        <v>336100</v>
      </c>
      <c r="B116" s="53">
        <v>-182.42</v>
      </c>
      <c r="C116" s="403"/>
      <c r="D116" s="403" t="s">
        <v>376</v>
      </c>
      <c r="E116" s="428"/>
      <c r="F116" s="384"/>
      <c r="G116" s="401"/>
      <c r="H116" s="296"/>
      <c r="I116" s="297"/>
      <c r="J116" s="430"/>
      <c r="K116" s="385"/>
      <c r="L116" s="58"/>
      <c r="M116" s="404"/>
      <c r="N116" s="53"/>
      <c r="O116" s="84"/>
      <c r="P116" s="53"/>
      <c r="R116" s="384"/>
    </row>
    <row r="117" spans="1:18" s="429" customFormat="1" ht="10.5" customHeight="1">
      <c r="A117" s="84">
        <v>336200</v>
      </c>
      <c r="B117" s="53">
        <v>-447.52</v>
      </c>
      <c r="C117" s="403"/>
      <c r="D117" s="403" t="s">
        <v>377</v>
      </c>
      <c r="E117" s="428"/>
      <c r="F117" s="384"/>
      <c r="G117" s="401"/>
      <c r="H117" s="296"/>
      <c r="I117" s="297"/>
      <c r="J117" s="430"/>
      <c r="K117" s="385"/>
      <c r="L117" s="58"/>
      <c r="M117" s="404"/>
      <c r="N117" s="53"/>
      <c r="O117" s="84"/>
      <c r="P117" s="53"/>
      <c r="R117" s="384"/>
    </row>
    <row r="118" spans="1:18" s="429" customFormat="1" ht="10.5" customHeight="1">
      <c r="A118" s="84">
        <v>341000</v>
      </c>
      <c r="B118" s="53">
        <v>0</v>
      </c>
      <c r="C118" s="403"/>
      <c r="D118" s="403" t="s">
        <v>578</v>
      </c>
      <c r="E118" s="366"/>
      <c r="F118" s="388"/>
      <c r="G118" s="401"/>
      <c r="H118" s="296"/>
      <c r="I118" s="297"/>
      <c r="J118" s="430"/>
      <c r="K118" s="385"/>
      <c r="L118" s="58"/>
      <c r="M118" s="404"/>
      <c r="N118" s="53"/>
      <c r="O118" s="84"/>
      <c r="P118" s="53"/>
      <c r="R118" s="384"/>
    </row>
    <row r="119" spans="1:18" s="429" customFormat="1" ht="10.5" customHeight="1">
      <c r="A119" s="84">
        <v>342000</v>
      </c>
      <c r="B119" s="53">
        <v>-89.73</v>
      </c>
      <c r="C119" s="403"/>
      <c r="D119" s="403" t="s">
        <v>379</v>
      </c>
      <c r="E119" s="366"/>
      <c r="F119" s="388"/>
      <c r="G119" s="401"/>
      <c r="H119" s="296"/>
      <c r="I119" s="297"/>
      <c r="J119" s="430"/>
      <c r="K119" s="385"/>
      <c r="L119" s="58"/>
      <c r="M119" s="404"/>
      <c r="N119" s="53"/>
      <c r="O119" s="696"/>
      <c r="P119" s="411"/>
      <c r="R119" s="384"/>
    </row>
    <row r="120" spans="1:18" s="429" customFormat="1" ht="10.5" customHeight="1">
      <c r="A120" s="84">
        <v>345000</v>
      </c>
      <c r="B120" s="53">
        <v>-156</v>
      </c>
      <c r="C120" s="403"/>
      <c r="D120" s="403" t="s">
        <v>380</v>
      </c>
      <c r="E120" s="428"/>
      <c r="F120" s="388"/>
      <c r="G120" s="401"/>
      <c r="H120" s="296"/>
      <c r="I120" s="297"/>
      <c r="J120" s="430"/>
      <c r="K120" s="385"/>
      <c r="L120" s="58"/>
      <c r="M120" s="404"/>
      <c r="N120" s="53"/>
      <c r="O120" s="696"/>
      <c r="P120" s="411"/>
      <c r="R120" s="388"/>
    </row>
    <row r="121" spans="1:18" s="429" customFormat="1" ht="10.5" customHeight="1">
      <c r="A121" s="84">
        <v>365000</v>
      </c>
      <c r="B121" s="53">
        <v>0</v>
      </c>
      <c r="C121" s="403"/>
      <c r="D121" s="403" t="s">
        <v>579</v>
      </c>
      <c r="E121" s="428"/>
      <c r="F121" s="388"/>
      <c r="G121" s="401"/>
      <c r="H121" s="296"/>
      <c r="I121" s="297"/>
      <c r="J121" s="4"/>
      <c r="K121" s="362"/>
      <c r="L121" s="103"/>
      <c r="M121" s="404"/>
      <c r="N121" s="53"/>
      <c r="O121" s="407"/>
      <c r="P121" s="773"/>
      <c r="R121" s="388"/>
    </row>
    <row r="122" spans="1:18" s="429" customFormat="1" ht="10.5" customHeight="1">
      <c r="A122" s="84">
        <v>365100</v>
      </c>
      <c r="B122" s="53">
        <v>-6000</v>
      </c>
      <c r="C122" s="403"/>
      <c r="D122" s="403" t="s">
        <v>381</v>
      </c>
      <c r="E122" s="428"/>
      <c r="F122" s="384"/>
      <c r="G122" s="401"/>
      <c r="H122" s="296"/>
      <c r="I122" s="297"/>
      <c r="J122" s="430"/>
      <c r="K122" s="385"/>
      <c r="L122" s="58"/>
      <c r="M122" s="404"/>
      <c r="N122" s="53"/>
      <c r="O122" s="407"/>
      <c r="P122" s="773"/>
      <c r="R122" s="80"/>
    </row>
    <row r="123" spans="1:18" s="429" customFormat="1" ht="10.5" customHeight="1">
      <c r="A123" s="84">
        <v>365200</v>
      </c>
      <c r="B123" s="53">
        <v>-6000</v>
      </c>
      <c r="C123" s="403"/>
      <c r="D123" s="403" t="s">
        <v>382</v>
      </c>
      <c r="E123" s="366"/>
      <c r="F123" s="388"/>
      <c r="G123" s="401"/>
      <c r="H123" s="296"/>
      <c r="I123" s="297"/>
      <c r="J123" s="4"/>
      <c r="K123" s="385"/>
      <c r="L123" s="58"/>
      <c r="M123" s="366"/>
      <c r="N123" s="411"/>
      <c r="O123" s="407"/>
      <c r="P123" s="773"/>
      <c r="R123" s="388"/>
    </row>
    <row r="124" spans="1:18" s="429" customFormat="1" ht="10.5" customHeight="1">
      <c r="A124" s="84">
        <v>366000</v>
      </c>
      <c r="B124" s="53">
        <v>-1038.81</v>
      </c>
      <c r="C124" s="403"/>
      <c r="D124" s="403" t="s">
        <v>383</v>
      </c>
      <c r="E124" s="366"/>
      <c r="F124" s="388"/>
      <c r="G124" s="401"/>
      <c r="H124" s="296"/>
      <c r="I124" s="297"/>
      <c r="J124" s="4"/>
      <c r="K124" s="385"/>
      <c r="L124" s="58"/>
      <c r="M124" s="404"/>
      <c r="N124" s="53"/>
      <c r="O124" s="407"/>
      <c r="P124" s="773"/>
      <c r="R124" s="388"/>
    </row>
    <row r="125" spans="1:18" s="371" customFormat="1" ht="10.5" customHeight="1">
      <c r="A125" s="84">
        <v>379000</v>
      </c>
      <c r="B125" s="53">
        <v>0</v>
      </c>
      <c r="C125" s="403"/>
      <c r="D125" s="403" t="s">
        <v>384</v>
      </c>
      <c r="E125" s="366"/>
      <c r="F125" s="388"/>
      <c r="G125" s="401"/>
      <c r="H125" s="296"/>
      <c r="I125" s="297"/>
      <c r="J125" s="4"/>
      <c r="K125" s="385"/>
      <c r="L125" s="58"/>
      <c r="M125" s="404"/>
      <c r="N125" s="53"/>
      <c r="O125" s="407"/>
      <c r="P125" s="773"/>
      <c r="R125" s="388"/>
    </row>
    <row r="126" spans="1:18" s="429" customFormat="1" ht="10.5" customHeight="1">
      <c r="A126" s="84">
        <v>379100</v>
      </c>
      <c r="B126" s="53">
        <v>-110.5</v>
      </c>
      <c r="C126" s="403"/>
      <c r="D126" s="403" t="s">
        <v>1278</v>
      </c>
      <c r="E126" s="428"/>
      <c r="F126" s="384"/>
      <c r="G126" s="401"/>
      <c r="H126" s="296"/>
      <c r="I126" s="297"/>
      <c r="J126" s="4"/>
      <c r="K126" s="362"/>
      <c r="L126" s="103"/>
      <c r="M126" s="404"/>
      <c r="N126" s="53"/>
      <c r="O126" s="407"/>
      <c r="P126" s="773"/>
      <c r="R126" s="388"/>
    </row>
    <row r="127" spans="1:18" s="429" customFormat="1" ht="10.5" customHeight="1">
      <c r="A127" s="84">
        <v>379200</v>
      </c>
      <c r="B127" s="53">
        <v>-120.7</v>
      </c>
      <c r="C127" s="403"/>
      <c r="D127" s="403" t="s">
        <v>1279</v>
      </c>
      <c r="E127" s="428"/>
      <c r="F127" s="384"/>
      <c r="G127" s="401"/>
      <c r="H127" s="296"/>
      <c r="I127" s="297"/>
      <c r="J127" s="4"/>
      <c r="K127" s="362"/>
      <c r="L127" s="103"/>
      <c r="M127" s="404"/>
      <c r="N127" s="53"/>
      <c r="O127" s="147"/>
      <c r="P127" s="53"/>
      <c r="R127" s="388"/>
    </row>
    <row r="128" spans="1:18" s="429" customFormat="1" ht="10.5" customHeight="1">
      <c r="A128" s="84">
        <v>381000</v>
      </c>
      <c r="B128" s="53">
        <v>983.56</v>
      </c>
      <c r="C128" s="403"/>
      <c r="D128" s="403" t="s">
        <v>386</v>
      </c>
      <c r="E128" s="428"/>
      <c r="F128" s="384"/>
      <c r="G128" s="401"/>
      <c r="H128" s="326"/>
      <c r="I128" s="297"/>
      <c r="J128" s="326"/>
      <c r="K128" s="361"/>
      <c r="L128" s="103"/>
      <c r="M128" s="366"/>
      <c r="N128" s="411"/>
      <c r="O128" s="84"/>
      <c r="P128" s="53"/>
      <c r="R128" s="388"/>
    </row>
    <row r="129" spans="1:18" s="429" customFormat="1" ht="10.5" customHeight="1">
      <c r="A129" s="84">
        <v>385000</v>
      </c>
      <c r="B129" s="53">
        <v>0</v>
      </c>
      <c r="C129" s="403"/>
      <c r="D129" s="403" t="s">
        <v>581</v>
      </c>
      <c r="E129" s="428"/>
      <c r="F129" s="384"/>
      <c r="G129" s="401"/>
      <c r="H129" s="326"/>
      <c r="I129" s="297"/>
      <c r="J129" s="326"/>
      <c r="K129" s="361"/>
      <c r="L129" s="103"/>
      <c r="M129" s="366"/>
      <c r="N129" s="411"/>
      <c r="O129" s="696"/>
      <c r="P129" s="411"/>
      <c r="R129" s="388"/>
    </row>
    <row r="130" spans="1:18" s="429" customFormat="1" ht="10.5" customHeight="1">
      <c r="A130" s="696">
        <v>411000</v>
      </c>
      <c r="B130" s="411">
        <v>-6638.78</v>
      </c>
      <c r="C130" s="403"/>
      <c r="D130" s="403" t="s">
        <v>582</v>
      </c>
      <c r="E130" s="428"/>
      <c r="F130" s="384"/>
      <c r="G130" s="401"/>
      <c r="H130" s="326"/>
      <c r="I130" s="297"/>
      <c r="J130" s="326"/>
      <c r="K130" s="361"/>
      <c r="L130" s="103"/>
      <c r="M130" s="404"/>
      <c r="N130" s="411"/>
      <c r="O130" s="84"/>
      <c r="P130" s="53"/>
      <c r="R130" s="388"/>
    </row>
    <row r="131" spans="1:18" s="429" customFormat="1" ht="10.5" customHeight="1">
      <c r="A131" s="84">
        <v>421000</v>
      </c>
      <c r="B131" s="53">
        <v>-730.98</v>
      </c>
      <c r="C131" s="403"/>
      <c r="D131" s="403" t="s">
        <v>583</v>
      </c>
      <c r="E131" s="428"/>
      <c r="F131" s="384"/>
      <c r="G131" s="401"/>
      <c r="H131" s="326"/>
      <c r="I131" s="297"/>
      <c r="J131" s="326"/>
      <c r="K131" s="361"/>
      <c r="L131" s="103"/>
      <c r="M131" s="404"/>
      <c r="N131" s="411"/>
      <c r="O131" s="84"/>
      <c r="P131" s="53"/>
      <c r="R131" s="388"/>
    </row>
    <row r="132" spans="1:18" s="429" customFormat="1" ht="10.5" customHeight="1">
      <c r="A132" s="84">
        <v>428000</v>
      </c>
      <c r="B132" s="53">
        <v>-6082.89</v>
      </c>
      <c r="C132" s="403"/>
      <c r="D132" s="403" t="s">
        <v>584</v>
      </c>
      <c r="E132" s="428"/>
      <c r="F132" s="384"/>
      <c r="G132" s="401"/>
      <c r="H132" s="296"/>
      <c r="I132" s="297"/>
      <c r="J132" s="430"/>
      <c r="K132" s="385"/>
      <c r="L132" s="58"/>
      <c r="M132" s="404"/>
      <c r="N132" s="411"/>
      <c r="O132" s="84"/>
      <c r="P132" s="53"/>
      <c r="R132" s="388"/>
    </row>
    <row r="133" spans="1:18" s="429" customFormat="1" ht="10.5" customHeight="1">
      <c r="A133" s="84">
        <v>429000</v>
      </c>
      <c r="B133" s="53">
        <v>0</v>
      </c>
      <c r="C133" s="403"/>
      <c r="D133" s="403" t="s">
        <v>585</v>
      </c>
      <c r="E133" s="428"/>
      <c r="F133" s="384"/>
      <c r="G133" s="401"/>
      <c r="H133" s="296"/>
      <c r="I133" s="297"/>
      <c r="J133" s="4"/>
      <c r="K133" s="362"/>
      <c r="L133" s="103"/>
      <c r="M133" s="404"/>
      <c r="N133" s="411"/>
      <c r="O133" s="84"/>
      <c r="P133" s="53"/>
      <c r="R133" s="388"/>
    </row>
    <row r="134" spans="1:18" s="429" customFormat="1" ht="10.5" customHeight="1">
      <c r="A134" s="84">
        <v>431000</v>
      </c>
      <c r="B134" s="53">
        <v>0</v>
      </c>
      <c r="C134" s="403"/>
      <c r="D134" s="403" t="s">
        <v>586</v>
      </c>
      <c r="E134" s="428"/>
      <c r="F134" s="384"/>
      <c r="G134" s="401"/>
      <c r="H134" s="296"/>
      <c r="I134" s="297"/>
      <c r="J134" s="326"/>
      <c r="K134" s="362"/>
      <c r="L134" s="103"/>
      <c r="M134" s="404"/>
      <c r="N134" s="411"/>
      <c r="O134" s="84"/>
      <c r="P134" s="53"/>
      <c r="R134" s="388"/>
    </row>
    <row r="135" spans="1:18" s="348" customFormat="1" ht="10.5" customHeight="1">
      <c r="A135" s="84">
        <v>472000</v>
      </c>
      <c r="B135" s="53">
        <v>-584.79</v>
      </c>
      <c r="C135" s="403"/>
      <c r="D135" s="403" t="s">
        <v>587</v>
      </c>
      <c r="E135" s="431"/>
      <c r="F135" s="384"/>
      <c r="G135" s="401"/>
      <c r="H135" s="296"/>
      <c r="I135" s="297"/>
      <c r="J135" s="4"/>
      <c r="K135" s="362"/>
      <c r="L135" s="103"/>
      <c r="M135" s="404"/>
      <c r="N135" s="411"/>
      <c r="O135" s="84"/>
      <c r="P135" s="53"/>
      <c r="R135" s="388"/>
    </row>
    <row r="136" spans="1:18" s="374" customFormat="1" ht="10.5" customHeight="1">
      <c r="A136" s="696">
        <v>501000</v>
      </c>
      <c r="B136" s="411">
        <v>1281.48</v>
      </c>
      <c r="C136" s="403"/>
      <c r="D136" s="403" t="s">
        <v>588</v>
      </c>
      <c r="E136" s="432"/>
      <c r="F136" s="384"/>
      <c r="G136" s="401"/>
      <c r="H136" s="296"/>
      <c r="I136" s="297"/>
      <c r="J136" s="4"/>
      <c r="K136" s="362"/>
      <c r="L136" s="103"/>
      <c r="M136" s="404"/>
      <c r="N136" s="411"/>
      <c r="O136" s="696"/>
      <c r="P136" s="411"/>
      <c r="R136" s="388"/>
    </row>
    <row r="137" spans="1:18" s="374" customFormat="1" ht="10.5" customHeight="1">
      <c r="A137" s="696">
        <v>501100</v>
      </c>
      <c r="B137" s="411">
        <v>382.98</v>
      </c>
      <c r="C137" s="403"/>
      <c r="D137" s="403" t="s">
        <v>589</v>
      </c>
      <c r="E137" s="432"/>
      <c r="F137" s="433"/>
      <c r="G137" s="401"/>
      <c r="H137" s="296"/>
      <c r="I137" s="297"/>
      <c r="J137" s="4"/>
      <c r="K137" s="362"/>
      <c r="L137" s="103"/>
      <c r="M137" s="404"/>
      <c r="N137" s="53"/>
      <c r="O137" s="696"/>
      <c r="P137" s="411"/>
      <c r="R137" s="384"/>
    </row>
    <row r="138" spans="1:18" s="374" customFormat="1" ht="10.5" customHeight="1">
      <c r="A138" s="84">
        <v>501200</v>
      </c>
      <c r="B138" s="411">
        <v>0</v>
      </c>
      <c r="C138" s="403"/>
      <c r="D138" s="403" t="s">
        <v>588</v>
      </c>
      <c r="E138" s="432"/>
      <c r="F138" s="433"/>
      <c r="G138" s="401"/>
      <c r="H138" s="296"/>
      <c r="I138" s="297"/>
      <c r="J138" s="4"/>
      <c r="K138" s="362"/>
      <c r="L138" s="103"/>
      <c r="M138" s="366"/>
      <c r="N138" s="411"/>
      <c r="O138" s="412"/>
      <c r="P138" s="412"/>
      <c r="R138" s="384"/>
    </row>
    <row r="139" spans="1:18" s="374" customFormat="1" ht="10.5" customHeight="1">
      <c r="A139" s="84">
        <v>501221</v>
      </c>
      <c r="B139" s="411">
        <v>684.28</v>
      </c>
      <c r="C139" s="403"/>
      <c r="D139" s="403" t="s">
        <v>590</v>
      </c>
      <c r="E139" s="432"/>
      <c r="F139" s="433"/>
      <c r="G139" s="401"/>
      <c r="H139" s="296"/>
      <c r="I139" s="297"/>
      <c r="J139" s="326"/>
      <c r="K139" s="385"/>
      <c r="L139" s="58"/>
      <c r="M139" s="366"/>
      <c r="N139" s="411"/>
      <c r="O139" s="696"/>
      <c r="P139" s="411"/>
      <c r="R139" s="388"/>
    </row>
    <row r="140" spans="1:18" s="374" customFormat="1" ht="10.5" customHeight="1">
      <c r="A140" s="84">
        <v>501222</v>
      </c>
      <c r="B140" s="411">
        <v>946.61</v>
      </c>
      <c r="C140" s="403"/>
      <c r="D140" s="403" t="s">
        <v>591</v>
      </c>
      <c r="E140" s="432"/>
      <c r="F140" s="433"/>
      <c r="G140" s="401"/>
      <c r="H140" s="296"/>
      <c r="I140" s="297"/>
      <c r="J140" s="326"/>
      <c r="K140" s="385"/>
      <c r="L140" s="58"/>
      <c r="M140" s="366"/>
      <c r="N140" s="411"/>
      <c r="O140" s="696"/>
      <c r="P140" s="411"/>
      <c r="R140" s="384"/>
    </row>
    <row r="141" spans="1:18" s="374" customFormat="1" ht="10.5" customHeight="1">
      <c r="A141" s="84">
        <v>501900</v>
      </c>
      <c r="B141" s="411">
        <v>440.29</v>
      </c>
      <c r="C141" s="403"/>
      <c r="D141" s="403" t="s">
        <v>592</v>
      </c>
      <c r="E141" s="432"/>
      <c r="F141" s="433"/>
      <c r="G141" s="401"/>
      <c r="H141" s="296"/>
      <c r="I141" s="297"/>
      <c r="J141" s="326"/>
      <c r="K141" s="385"/>
      <c r="L141" s="58"/>
      <c r="M141" s="366"/>
      <c r="N141" s="411"/>
      <c r="O141" s="696"/>
      <c r="P141" s="411"/>
      <c r="R141" s="384"/>
    </row>
    <row r="142" spans="1:18" s="374" customFormat="1" ht="10.5" customHeight="1">
      <c r="A142" s="84">
        <v>511000</v>
      </c>
      <c r="B142" s="411">
        <v>235.54</v>
      </c>
      <c r="C142" s="403"/>
      <c r="D142" s="403" t="s">
        <v>593</v>
      </c>
      <c r="E142" s="432"/>
      <c r="F142" s="433"/>
      <c r="G142" s="401"/>
      <c r="H142" s="296"/>
      <c r="I142" s="297"/>
      <c r="J142" s="326"/>
      <c r="K142" s="385"/>
      <c r="L142" s="58"/>
      <c r="M142" s="366"/>
      <c r="N142" s="411"/>
      <c r="O142" s="696"/>
      <c r="P142" s="411"/>
      <c r="R142" s="384"/>
    </row>
    <row r="143" spans="1:18" s="374" customFormat="1" ht="10.5" customHeight="1">
      <c r="A143" s="84">
        <v>511900</v>
      </c>
      <c r="B143" s="411">
        <v>58.88</v>
      </c>
      <c r="C143" s="403"/>
      <c r="D143" s="403" t="s">
        <v>594</v>
      </c>
      <c r="E143" s="432"/>
      <c r="F143" s="433"/>
      <c r="G143" s="401"/>
      <c r="H143" s="296"/>
      <c r="I143" s="297"/>
      <c r="J143" s="326"/>
      <c r="K143" s="385"/>
      <c r="L143" s="58"/>
      <c r="M143" s="366"/>
      <c r="N143" s="411"/>
      <c r="O143" s="696"/>
      <c r="P143" s="411"/>
      <c r="R143" s="384"/>
    </row>
    <row r="144" spans="1:18" s="374" customFormat="1" ht="10.5" customHeight="1">
      <c r="A144" s="84">
        <v>513900</v>
      </c>
      <c r="B144" s="411">
        <v>0</v>
      </c>
      <c r="C144" s="403"/>
      <c r="D144" s="403" t="s">
        <v>595</v>
      </c>
      <c r="E144" s="432"/>
      <c r="F144" s="433"/>
      <c r="G144" s="401"/>
      <c r="H144" s="296"/>
      <c r="I144" s="297"/>
      <c r="J144" s="326"/>
      <c r="K144" s="385"/>
      <c r="L144" s="58"/>
      <c r="M144" s="404"/>
      <c r="N144" s="53"/>
      <c r="O144" s="696"/>
      <c r="P144" s="411"/>
      <c r="R144" s="384"/>
    </row>
    <row r="145" spans="1:18" s="374" customFormat="1" ht="10.5" customHeight="1">
      <c r="A145" s="84">
        <v>518000</v>
      </c>
      <c r="B145" s="53">
        <v>14163.48</v>
      </c>
      <c r="C145" s="403"/>
      <c r="D145" s="403" t="s">
        <v>596</v>
      </c>
      <c r="E145" s="432"/>
      <c r="F145" s="433"/>
      <c r="G145" s="401"/>
      <c r="H145" s="296"/>
      <c r="I145" s="297"/>
      <c r="J145" s="326"/>
      <c r="K145" s="385"/>
      <c r="L145" s="58"/>
      <c r="M145" s="404"/>
      <c r="N145" s="53"/>
      <c r="O145" s="696"/>
      <c r="P145" s="411"/>
      <c r="R145" s="384"/>
    </row>
    <row r="146" spans="1:18" s="374" customFormat="1" ht="10.5" customHeight="1">
      <c r="A146" s="696">
        <v>518100</v>
      </c>
      <c r="B146" s="411">
        <v>2994.6</v>
      </c>
      <c r="C146" s="403"/>
      <c r="D146" s="403" t="s">
        <v>597</v>
      </c>
      <c r="E146" s="432"/>
      <c r="F146" s="433"/>
      <c r="G146" s="401"/>
      <c r="H146" s="296"/>
      <c r="I146" s="297"/>
      <c r="J146" s="326"/>
      <c r="K146" s="385"/>
      <c r="L146" s="58"/>
      <c r="M146" s="404"/>
      <c r="N146" s="53"/>
      <c r="O146" s="696"/>
      <c r="P146" s="411"/>
      <c r="R146" s="384"/>
    </row>
    <row r="147" spans="1:18" s="374" customFormat="1" ht="10.5" customHeight="1">
      <c r="A147" s="696">
        <v>518900</v>
      </c>
      <c r="B147" s="411">
        <v>4.3099999999999996</v>
      </c>
      <c r="C147" s="403"/>
      <c r="D147" s="403" t="s">
        <v>598</v>
      </c>
      <c r="E147" s="432"/>
      <c r="F147" s="433"/>
      <c r="G147" s="401"/>
      <c r="H147" s="296"/>
      <c r="I147" s="297"/>
      <c r="J147" s="430"/>
      <c r="K147" s="385"/>
      <c r="L147" s="58"/>
      <c r="M147" s="404"/>
      <c r="N147" s="53"/>
      <c r="O147" s="696"/>
      <c r="P147" s="411"/>
      <c r="R147" s="384"/>
    </row>
    <row r="148" spans="1:18" s="374" customFormat="1" ht="10.5" customHeight="1">
      <c r="A148" s="696">
        <v>522000</v>
      </c>
      <c r="B148" s="411">
        <v>14879.28</v>
      </c>
      <c r="C148" s="403"/>
      <c r="D148" s="403" t="s">
        <v>599</v>
      </c>
      <c r="E148" s="432"/>
      <c r="F148" s="433"/>
      <c r="G148" s="401"/>
      <c r="H148" s="296"/>
      <c r="I148" s="297"/>
      <c r="J148" s="430"/>
      <c r="K148" s="385"/>
      <c r="L148" s="58"/>
      <c r="M148" s="404"/>
      <c r="N148" s="53"/>
      <c r="O148" s="696"/>
      <c r="P148" s="411"/>
      <c r="R148" s="384"/>
    </row>
    <row r="149" spans="1:18" s="374" customFormat="1" ht="10.5" customHeight="1">
      <c r="A149" s="696">
        <v>522100</v>
      </c>
      <c r="B149" s="411">
        <v>0</v>
      </c>
      <c r="C149" s="403"/>
      <c r="D149" s="403" t="s">
        <v>600</v>
      </c>
      <c r="E149" s="432"/>
      <c r="F149" s="433"/>
      <c r="G149" s="401"/>
      <c r="H149" s="296"/>
      <c r="I149" s="297"/>
      <c r="J149" s="430"/>
      <c r="K149" s="385"/>
      <c r="L149" s="58"/>
      <c r="M149" s="404"/>
      <c r="N149" s="53"/>
      <c r="O149" s="696"/>
      <c r="P149" s="411"/>
      <c r="R149" s="384"/>
    </row>
    <row r="150" spans="1:18" s="374" customFormat="1" ht="10.5" customHeight="1">
      <c r="A150" s="696">
        <v>524000</v>
      </c>
      <c r="B150" s="411">
        <v>5199.92</v>
      </c>
      <c r="C150" s="403"/>
      <c r="D150" s="403" t="s">
        <v>601</v>
      </c>
      <c r="E150" s="432"/>
      <c r="F150" s="433"/>
      <c r="G150" s="401"/>
      <c r="H150" s="296"/>
      <c r="I150" s="297"/>
      <c r="J150" s="430"/>
      <c r="K150" s="385"/>
      <c r="L150" s="58"/>
      <c r="M150" s="404"/>
      <c r="N150" s="53"/>
      <c r="O150" s="696"/>
      <c r="P150" s="411"/>
      <c r="R150" s="384"/>
    </row>
    <row r="151" spans="1:18" s="374" customFormat="1" ht="10.5" customHeight="1">
      <c r="A151" s="696">
        <v>524100</v>
      </c>
      <c r="B151" s="411">
        <v>0</v>
      </c>
      <c r="C151" s="403"/>
      <c r="D151" s="403" t="s">
        <v>602</v>
      </c>
      <c r="E151" s="432"/>
      <c r="F151" s="433"/>
      <c r="G151" s="401"/>
      <c r="H151" s="296"/>
      <c r="I151" s="297"/>
      <c r="J151" s="430"/>
      <c r="K151" s="385"/>
      <c r="L151" s="58"/>
      <c r="M151" s="404"/>
      <c r="N151" s="53"/>
      <c r="O151" s="696"/>
      <c r="P151" s="411"/>
      <c r="R151" s="384"/>
    </row>
    <row r="152" spans="1:18" s="374" customFormat="1" ht="10.5" customHeight="1">
      <c r="A152" s="84">
        <v>527000</v>
      </c>
      <c r="B152" s="53">
        <v>80.3</v>
      </c>
      <c r="C152" s="403"/>
      <c r="D152" s="403" t="s">
        <v>603</v>
      </c>
      <c r="E152" s="432"/>
      <c r="F152" s="433"/>
      <c r="G152" s="401"/>
      <c r="H152" s="296"/>
      <c r="I152" s="297"/>
      <c r="J152" s="430"/>
      <c r="K152" s="385"/>
      <c r="L152" s="58"/>
      <c r="M152" s="404"/>
      <c r="N152" s="53"/>
      <c r="O152" s="696"/>
      <c r="P152" s="411"/>
      <c r="R152" s="384"/>
    </row>
    <row r="153" spans="1:18" s="374" customFormat="1" ht="10.5" customHeight="1">
      <c r="A153" s="84">
        <v>527100</v>
      </c>
      <c r="B153" s="53">
        <v>506</v>
      </c>
      <c r="C153" s="403"/>
      <c r="D153" s="403" t="s">
        <v>604</v>
      </c>
      <c r="E153" s="432"/>
      <c r="F153" s="433"/>
      <c r="G153" s="401"/>
      <c r="H153" s="296"/>
      <c r="I153" s="297"/>
      <c r="J153" s="326"/>
      <c r="K153" s="385"/>
      <c r="L153" s="58"/>
      <c r="M153" s="404"/>
      <c r="N153" s="53"/>
      <c r="O153" s="696"/>
      <c r="P153" s="411"/>
      <c r="Q153" s="26"/>
      <c r="R153" s="384"/>
    </row>
    <row r="154" spans="1:18" s="374" customFormat="1" ht="10.5" customHeight="1">
      <c r="A154" s="84">
        <v>531000</v>
      </c>
      <c r="B154" s="53">
        <v>156</v>
      </c>
      <c r="C154" s="403"/>
      <c r="D154" s="403" t="s">
        <v>605</v>
      </c>
      <c r="E154" s="432"/>
      <c r="F154" s="433"/>
      <c r="G154" s="401"/>
      <c r="H154" s="296"/>
      <c r="I154" s="297"/>
      <c r="J154" s="430"/>
      <c r="K154" s="385"/>
      <c r="L154" s="58"/>
      <c r="M154" s="404"/>
      <c r="N154" s="53"/>
      <c r="O154" s="84"/>
      <c r="P154" s="53"/>
      <c r="Q154" s="26"/>
      <c r="R154" s="384"/>
    </row>
    <row r="155" spans="1:18" s="417" customFormat="1" ht="10.5" customHeight="1">
      <c r="A155" s="84">
        <v>538000</v>
      </c>
      <c r="B155" s="53">
        <v>27.7</v>
      </c>
      <c r="C155" s="403"/>
      <c r="D155" s="403" t="s">
        <v>380</v>
      </c>
      <c r="E155" s="432"/>
      <c r="F155" s="347"/>
      <c r="G155" s="401"/>
      <c r="H155" s="420"/>
      <c r="I155" s="421"/>
      <c r="K155" s="422"/>
      <c r="L155" s="104"/>
      <c r="M155" s="404"/>
      <c r="N155" s="53"/>
      <c r="O155" s="84"/>
      <c r="P155" s="53"/>
      <c r="Q155" s="26"/>
      <c r="R155" s="104"/>
    </row>
    <row r="156" spans="1:18" s="417" customFormat="1" ht="10.5" customHeight="1">
      <c r="A156" s="84">
        <v>538100</v>
      </c>
      <c r="B156" s="53">
        <v>4270</v>
      </c>
      <c r="C156" s="403"/>
      <c r="D156" s="403" t="s">
        <v>606</v>
      </c>
      <c r="E156" s="432"/>
      <c r="F156" s="347"/>
      <c r="G156" s="401"/>
      <c r="H156" s="420"/>
      <c r="I156" s="421"/>
      <c r="K156" s="422"/>
      <c r="L156" s="423"/>
      <c r="M156" s="404"/>
      <c r="N156" s="53"/>
      <c r="O156" s="84"/>
      <c r="P156" s="53"/>
      <c r="Q156" s="26"/>
      <c r="R156" s="424"/>
    </row>
    <row r="157" spans="1:18" s="417" customFormat="1" ht="10.5" customHeight="1">
      <c r="A157" s="84">
        <v>538100</v>
      </c>
      <c r="B157" s="53">
        <v>364.5</v>
      </c>
      <c r="C157" s="403"/>
      <c r="D157" s="403" t="s">
        <v>1296</v>
      </c>
      <c r="E157" s="432"/>
      <c r="F157" s="347"/>
      <c r="G157" s="401"/>
      <c r="H157" s="420"/>
      <c r="I157" s="421"/>
      <c r="K157" s="422"/>
      <c r="L157" s="423"/>
      <c r="M157" s="404"/>
      <c r="N157" s="53"/>
      <c r="O157" s="84"/>
      <c r="P157" s="53"/>
      <c r="Q157" s="434"/>
      <c r="R157" s="424"/>
    </row>
    <row r="158" spans="1:18" s="417" customFormat="1" ht="10.5" customHeight="1">
      <c r="A158" s="84">
        <v>538900</v>
      </c>
      <c r="B158" s="53">
        <v>6.93</v>
      </c>
      <c r="C158" s="403"/>
      <c r="D158" s="403" t="s">
        <v>607</v>
      </c>
      <c r="E158" s="432"/>
      <c r="F158" s="347"/>
      <c r="G158" s="401"/>
      <c r="H158" s="420"/>
      <c r="I158" s="421"/>
      <c r="K158" s="422"/>
      <c r="L158" s="423"/>
      <c r="M158" s="404"/>
      <c r="N158" s="53"/>
      <c r="O158" s="84"/>
      <c r="P158" s="53"/>
      <c r="Q158" s="435"/>
      <c r="R158" s="424"/>
    </row>
    <row r="159" spans="1:18" s="417" customFormat="1" ht="10.5" customHeight="1">
      <c r="A159" s="84">
        <v>546900</v>
      </c>
      <c r="B159" s="53">
        <v>540</v>
      </c>
      <c r="C159" s="403"/>
      <c r="D159" s="403" t="s">
        <v>1297</v>
      </c>
      <c r="E159" s="432"/>
      <c r="F159" s="347"/>
      <c r="G159" s="401"/>
      <c r="H159" s="420"/>
      <c r="I159" s="421"/>
      <c r="K159" s="422"/>
      <c r="L159" s="423"/>
      <c r="M159" s="404"/>
      <c r="N159" s="53"/>
      <c r="O159" s="696"/>
      <c r="P159" s="411"/>
      <c r="Q159" s="435"/>
      <c r="R159" s="424"/>
    </row>
    <row r="160" spans="1:18" s="417" customFormat="1" ht="10.5" customHeight="1">
      <c r="A160" s="84">
        <v>548000</v>
      </c>
      <c r="B160" s="53">
        <v>199</v>
      </c>
      <c r="C160" s="403"/>
      <c r="D160" s="403" t="s">
        <v>608</v>
      </c>
      <c r="E160" s="432"/>
      <c r="F160" s="347"/>
      <c r="G160" s="401"/>
      <c r="H160" s="420"/>
      <c r="I160" s="421"/>
      <c r="K160" s="422"/>
      <c r="L160" s="423"/>
      <c r="M160" s="404"/>
      <c r="N160" s="53"/>
      <c r="O160" s="84"/>
      <c r="P160" s="53"/>
      <c r="Q160" s="58"/>
      <c r="R160" s="424"/>
    </row>
    <row r="161" spans="1:18" s="417" customFormat="1" ht="10.5" customHeight="1">
      <c r="A161" s="84">
        <v>548100</v>
      </c>
      <c r="B161" s="53">
        <v>855.16</v>
      </c>
      <c r="C161" s="403"/>
      <c r="D161" s="403" t="s">
        <v>609</v>
      </c>
      <c r="E161" s="432"/>
      <c r="F161" s="347"/>
      <c r="G161" s="401"/>
      <c r="H161" s="420"/>
      <c r="I161" s="421"/>
      <c r="K161" s="422"/>
      <c r="L161" s="423"/>
      <c r="M161" s="404"/>
      <c r="N161" s="53"/>
      <c r="O161" s="84"/>
      <c r="P161" s="53"/>
      <c r="Q161" s="435"/>
      <c r="R161" s="424"/>
    </row>
    <row r="162" spans="1:18" s="417" customFormat="1" ht="10.5" customHeight="1">
      <c r="A162" s="84">
        <v>548901</v>
      </c>
      <c r="B162" s="53">
        <v>213.8</v>
      </c>
      <c r="C162" s="403"/>
      <c r="D162" s="403" t="s">
        <v>610</v>
      </c>
      <c r="E162" s="432"/>
      <c r="F162" s="347"/>
      <c r="G162" s="401"/>
      <c r="H162" s="420"/>
      <c r="I162" s="421"/>
      <c r="K162" s="422"/>
      <c r="L162" s="423"/>
      <c r="M162" s="404"/>
      <c r="N162" s="53"/>
      <c r="O162" s="84"/>
      <c r="P162" s="53"/>
      <c r="Q162" s="435"/>
      <c r="R162" s="424"/>
    </row>
    <row r="163" spans="1:18" s="417" customFormat="1" ht="10.5" customHeight="1">
      <c r="A163" s="84">
        <v>551000</v>
      </c>
      <c r="B163" s="53">
        <v>4003</v>
      </c>
      <c r="C163" s="403"/>
      <c r="D163" s="403" t="s">
        <v>611</v>
      </c>
      <c r="E163" s="432"/>
      <c r="F163" s="347"/>
      <c r="G163" s="401"/>
      <c r="H163" s="420"/>
      <c r="I163" s="421"/>
      <c r="K163" s="422"/>
      <c r="L163" s="423"/>
      <c r="M163" s="414"/>
      <c r="N163" s="415"/>
      <c r="O163" s="84"/>
      <c r="P163" s="53"/>
      <c r="Q163" s="58"/>
      <c r="R163" s="424"/>
    </row>
    <row r="164" spans="1:18" s="417" customFormat="1" ht="10.5" customHeight="1">
      <c r="A164" s="84">
        <v>551900</v>
      </c>
      <c r="B164" s="53">
        <v>910</v>
      </c>
      <c r="C164" s="403"/>
      <c r="D164" s="403" t="s">
        <v>612</v>
      </c>
      <c r="E164" s="432"/>
      <c r="F164" s="347"/>
      <c r="G164" s="401"/>
      <c r="H164" s="420"/>
      <c r="I164" s="421"/>
      <c r="K164" s="422"/>
      <c r="L164" s="423"/>
      <c r="M164" s="414"/>
      <c r="N164" s="415"/>
      <c r="O164" s="84"/>
      <c r="P164" s="53"/>
      <c r="Q164" s="58"/>
      <c r="R164" s="424"/>
    </row>
    <row r="165" spans="1:18" s="417" customFormat="1" ht="10.5" customHeight="1">
      <c r="A165" s="84">
        <v>568000</v>
      </c>
      <c r="B165" s="53">
        <v>104.12</v>
      </c>
      <c r="C165" s="403"/>
      <c r="D165" s="403" t="s">
        <v>613</v>
      </c>
      <c r="E165" s="418"/>
      <c r="F165" s="347"/>
      <c r="G165" s="401"/>
      <c r="H165" s="420"/>
      <c r="I165" s="421"/>
      <c r="K165" s="422"/>
      <c r="L165" s="423"/>
      <c r="M165" s="414"/>
      <c r="N165" s="415"/>
      <c r="O165" s="84"/>
      <c r="P165" s="53"/>
      <c r="Q165" s="58"/>
      <c r="R165" s="424"/>
    </row>
    <row r="166" spans="1:18" s="417" customFormat="1" ht="10.5" customHeight="1">
      <c r="A166" s="84">
        <v>591000</v>
      </c>
      <c r="B166" s="53">
        <v>0</v>
      </c>
      <c r="C166" s="403"/>
      <c r="D166" s="403" t="s">
        <v>614</v>
      </c>
      <c r="E166" s="418"/>
      <c r="F166" s="347"/>
      <c r="G166" s="401"/>
      <c r="H166" s="420"/>
      <c r="I166" s="421"/>
      <c r="K166" s="422"/>
      <c r="L166" s="423"/>
      <c r="M166" s="414"/>
      <c r="N166" s="415"/>
      <c r="O166" s="84"/>
      <c r="P166" s="53"/>
      <c r="Q166" s="58"/>
      <c r="R166" s="424"/>
    </row>
    <row r="167" spans="1:18" s="417" customFormat="1" ht="10.5" customHeight="1">
      <c r="A167" s="84">
        <v>591100</v>
      </c>
      <c r="B167" s="53">
        <v>0</v>
      </c>
      <c r="C167" s="403"/>
      <c r="D167" s="403" t="s">
        <v>615</v>
      </c>
      <c r="E167" s="418"/>
      <c r="F167" s="347"/>
      <c r="G167" s="419"/>
      <c r="H167" s="420"/>
      <c r="I167" s="421"/>
      <c r="K167" s="422"/>
      <c r="L167" s="423"/>
      <c r="M167" s="414"/>
      <c r="N167" s="415"/>
      <c r="O167" s="84"/>
      <c r="P167" s="53"/>
      <c r="Q167" s="58"/>
      <c r="R167" s="424"/>
    </row>
    <row r="168" spans="1:18" s="417" customFormat="1" ht="10.5" customHeight="1">
      <c r="A168" s="84">
        <v>602000</v>
      </c>
      <c r="B168" s="53">
        <v>-45434</v>
      </c>
      <c r="C168" s="403"/>
      <c r="D168" s="403" t="s">
        <v>616</v>
      </c>
      <c r="E168" s="418"/>
      <c r="F168" s="347"/>
      <c r="G168" s="419"/>
      <c r="H168" s="420"/>
      <c r="I168" s="421"/>
      <c r="K168" s="422"/>
      <c r="L168" s="423"/>
      <c r="M168" s="414"/>
      <c r="N168" s="415"/>
      <c r="O168" s="84"/>
      <c r="P168" s="53"/>
      <c r="Q168" s="58"/>
      <c r="R168" s="424"/>
    </row>
    <row r="169" spans="1:18" s="417" customFormat="1" ht="10.5" customHeight="1">
      <c r="A169" s="84">
        <v>602100</v>
      </c>
      <c r="B169" s="53">
        <v>-9322.24</v>
      </c>
      <c r="C169" s="176"/>
      <c r="D169" s="403" t="s">
        <v>617</v>
      </c>
      <c r="E169" s="418"/>
      <c r="F169" s="347"/>
      <c r="G169" s="419"/>
      <c r="H169" s="420"/>
      <c r="I169" s="421"/>
      <c r="K169" s="422"/>
      <c r="L169" s="423"/>
      <c r="M169" s="414"/>
      <c r="N169" s="415"/>
      <c r="O169" s="84"/>
      <c r="P169" s="53"/>
      <c r="Q169" s="58"/>
      <c r="R169" s="424"/>
    </row>
    <row r="170" spans="1:18" s="417" customFormat="1" ht="10.5" customHeight="1">
      <c r="A170" s="84">
        <v>641000</v>
      </c>
      <c r="B170" s="53">
        <v>0</v>
      </c>
      <c r="C170" s="176"/>
      <c r="D170" s="403" t="s">
        <v>618</v>
      </c>
      <c r="E170" s="418"/>
      <c r="F170" s="347"/>
      <c r="G170" s="419"/>
      <c r="H170" s="420"/>
      <c r="I170" s="421"/>
      <c r="K170" s="422"/>
      <c r="L170" s="423"/>
      <c r="M170" s="414"/>
      <c r="N170" s="415"/>
      <c r="O170" s="84"/>
      <c r="P170" s="53"/>
      <c r="Q170" s="58"/>
      <c r="R170" s="424"/>
    </row>
    <row r="171" spans="1:18" s="417" customFormat="1" ht="10.5" customHeight="1">
      <c r="A171" s="84">
        <v>648000</v>
      </c>
      <c r="B171" s="53">
        <v>-0.23</v>
      </c>
      <c r="C171" s="176"/>
      <c r="D171" s="403" t="s">
        <v>619</v>
      </c>
      <c r="E171" s="418"/>
      <c r="F171" s="347"/>
      <c r="G171" s="419"/>
      <c r="H171" s="420"/>
      <c r="I171" s="421"/>
      <c r="K171" s="422"/>
      <c r="L171" s="423"/>
      <c r="M171" s="414"/>
      <c r="N171" s="415"/>
      <c r="O171" s="84"/>
      <c r="P171" s="53"/>
      <c r="Q171" s="58"/>
      <c r="R171" s="424"/>
    </row>
    <row r="172" spans="1:18" s="417" customFormat="1" ht="10.5" customHeight="1">
      <c r="A172" s="84">
        <v>662000</v>
      </c>
      <c r="B172" s="53">
        <v>0</v>
      </c>
      <c r="C172" s="176"/>
      <c r="D172" s="403" t="s">
        <v>620</v>
      </c>
      <c r="E172" s="418"/>
      <c r="F172" s="347"/>
      <c r="G172" s="419"/>
      <c r="H172" s="420"/>
      <c r="I172" s="421"/>
      <c r="K172" s="422"/>
      <c r="L172" s="423"/>
      <c r="M172" s="414"/>
      <c r="N172" s="415"/>
      <c r="O172" s="84"/>
      <c r="P172" s="53"/>
      <c r="Q172" s="58"/>
      <c r="R172" s="424"/>
    </row>
    <row r="173" spans="1:18" s="417" customFormat="1" ht="10.5" customHeight="1">
      <c r="A173" s="366"/>
      <c r="B173" s="139">
        <f>SUM(B93:B172)</f>
        <v>8.6583795688710552E-12</v>
      </c>
      <c r="C173" s="403"/>
      <c r="D173" s="403"/>
      <c r="E173" s="418"/>
      <c r="F173" s="347"/>
      <c r="G173" s="419"/>
      <c r="H173" s="420"/>
      <c r="I173" s="421"/>
      <c r="K173" s="422"/>
      <c r="L173" s="423"/>
      <c r="M173" s="414"/>
      <c r="N173" s="415"/>
      <c r="O173" s="84"/>
      <c r="P173" s="53"/>
      <c r="Q173" s="58"/>
      <c r="R173" s="424"/>
    </row>
    <row r="174" spans="1:18" s="417" customFormat="1" ht="10.5" customHeight="1">
      <c r="A174" s="366"/>
      <c r="B174" s="139"/>
      <c r="C174" s="403"/>
      <c r="D174" s="403"/>
      <c r="E174" s="418"/>
      <c r="F174" s="347"/>
      <c r="G174" s="419"/>
      <c r="H174" s="420"/>
      <c r="I174" s="421"/>
      <c r="K174" s="422"/>
      <c r="L174" s="423"/>
      <c r="M174" s="414"/>
      <c r="N174" s="415"/>
      <c r="O174" s="84"/>
      <c r="P174" s="53"/>
      <c r="Q174" s="58"/>
      <c r="R174" s="424"/>
    </row>
    <row r="175" spans="1:18" s="417" customFormat="1" ht="10.5" customHeight="1">
      <c r="A175" s="366"/>
      <c r="B175" s="139"/>
      <c r="C175" s="403"/>
      <c r="D175" s="403"/>
      <c r="E175" s="418"/>
      <c r="F175" s="347"/>
      <c r="G175" s="419"/>
      <c r="H175" s="420"/>
      <c r="I175" s="421"/>
      <c r="K175" s="422"/>
      <c r="L175" s="423"/>
      <c r="M175" s="414"/>
      <c r="N175" s="415"/>
      <c r="O175" s="84"/>
      <c r="P175" s="53"/>
      <c r="Q175" s="58"/>
      <c r="R175" s="424"/>
    </row>
    <row r="176" spans="1:18" s="417" customFormat="1" ht="10.5" customHeight="1">
      <c r="A176" s="366"/>
      <c r="B176" s="139"/>
      <c r="C176" s="403"/>
      <c r="D176" s="403"/>
      <c r="E176" s="418"/>
      <c r="F176" s="347"/>
      <c r="G176" s="419"/>
      <c r="H176" s="420"/>
      <c r="I176" s="421"/>
      <c r="K176" s="422"/>
      <c r="L176" s="423"/>
      <c r="M176" s="414"/>
      <c r="N176" s="415"/>
      <c r="O176" s="84"/>
      <c r="P176" s="53"/>
      <c r="Q176" s="58"/>
      <c r="R176" s="424"/>
    </row>
    <row r="177" spans="1:18" s="417" customFormat="1" ht="10.5" customHeight="1">
      <c r="A177" s="366"/>
      <c r="B177" s="139"/>
      <c r="C177" s="403"/>
      <c r="D177" s="403"/>
      <c r="E177" s="418"/>
      <c r="F177" s="347"/>
      <c r="G177" s="419"/>
      <c r="H177" s="420"/>
      <c r="I177" s="421"/>
      <c r="K177" s="422"/>
      <c r="L177" s="423"/>
      <c r="M177" s="414"/>
      <c r="N177" s="415"/>
      <c r="O177" s="84"/>
      <c r="P177" s="53"/>
      <c r="Q177" s="58"/>
      <c r="R177" s="424"/>
    </row>
    <row r="178" spans="1:18" s="417" customFormat="1" ht="10.5" customHeight="1">
      <c r="A178" s="366"/>
      <c r="B178" s="403"/>
      <c r="C178" s="403"/>
      <c r="D178" s="403"/>
      <c r="E178" s="418"/>
      <c r="F178" s="347"/>
      <c r="G178" s="419"/>
      <c r="H178" s="420"/>
      <c r="I178" s="421"/>
      <c r="K178" s="422"/>
      <c r="L178" s="423"/>
      <c r="M178" s="414"/>
      <c r="N178" s="415"/>
      <c r="O178" s="84"/>
      <c r="P178" s="53"/>
      <c r="Q178" s="58"/>
      <c r="R178" s="424"/>
    </row>
    <row r="179" spans="1:18" s="417" customFormat="1" ht="10.5" customHeight="1">
      <c r="A179" s="366"/>
      <c r="B179" s="403"/>
      <c r="C179" s="403"/>
      <c r="D179" s="403"/>
      <c r="E179" s="418"/>
      <c r="F179" s="347"/>
      <c r="G179" s="419"/>
      <c r="H179" s="420"/>
      <c r="I179" s="421"/>
      <c r="K179" s="422"/>
      <c r="L179" s="423"/>
      <c r="M179" s="414"/>
      <c r="N179" s="415"/>
      <c r="O179" s="84"/>
      <c r="P179" s="53"/>
      <c r="Q179" s="58"/>
      <c r="R179" s="424"/>
    </row>
    <row r="180" spans="1:18" s="348" customFormat="1" ht="22.5">
      <c r="B180" s="425"/>
      <c r="C180" s="426" t="s">
        <v>1411</v>
      </c>
      <c r="G180" s="422"/>
      <c r="H180" s="364"/>
      <c r="L180" s="360"/>
      <c r="M180" s="404"/>
      <c r="N180" s="53"/>
      <c r="O180" s="84"/>
      <c r="P180" s="53"/>
      <c r="Q180" s="58"/>
      <c r="R180" s="384"/>
    </row>
    <row r="181" spans="1:18" s="348" customFormat="1" ht="18">
      <c r="A181" s="427"/>
      <c r="B181" s="425"/>
      <c r="G181" s="422"/>
      <c r="H181" s="364"/>
      <c r="L181" s="360"/>
      <c r="M181" s="404"/>
      <c r="N181" s="53"/>
      <c r="O181" s="84"/>
      <c r="P181" s="53"/>
      <c r="Q181" s="58"/>
      <c r="R181" s="384"/>
    </row>
    <row r="182" spans="1:18" s="348" customFormat="1" ht="10.5" customHeight="1">
      <c r="A182" s="436"/>
      <c r="B182" s="296"/>
      <c r="C182" s="272"/>
      <c r="D182" s="297"/>
      <c r="E182" s="351"/>
      <c r="F182" s="437"/>
      <c r="G182" s="438"/>
      <c r="I182" s="439"/>
      <c r="L182" s="360"/>
      <c r="M182" s="404"/>
      <c r="N182" s="53"/>
      <c r="O182" s="84"/>
      <c r="P182" s="53"/>
      <c r="Q182" s="58"/>
      <c r="R182" s="384"/>
    </row>
    <row r="183" spans="1:18" s="348" customFormat="1" ht="10.5" customHeight="1">
      <c r="A183" s="436" t="s">
        <v>766</v>
      </c>
      <c r="B183" s="53">
        <v>31390</v>
      </c>
      <c r="C183" s="272"/>
      <c r="D183" s="403" t="s">
        <v>559</v>
      </c>
      <c r="E183" s="351"/>
      <c r="F183" s="147"/>
      <c r="G183" s="53"/>
      <c r="H183" s="147"/>
      <c r="M183" s="147"/>
      <c r="N183" s="53"/>
      <c r="O183" s="84"/>
      <c r="P183" s="53"/>
      <c r="Q183" s="58"/>
      <c r="R183" s="384"/>
    </row>
    <row r="184" spans="1:18" s="348" customFormat="1" ht="10.5" customHeight="1">
      <c r="A184" s="436" t="s">
        <v>1412</v>
      </c>
      <c r="B184" s="53">
        <v>0</v>
      </c>
      <c r="C184" s="272"/>
      <c r="D184" s="403" t="s">
        <v>1413</v>
      </c>
      <c r="E184" s="351"/>
      <c r="F184" s="147"/>
      <c r="G184" s="53"/>
      <c r="H184" s="147"/>
      <c r="M184" s="147"/>
      <c r="N184" s="53"/>
      <c r="O184" s="147"/>
      <c r="P184" s="53"/>
      <c r="Q184" s="58"/>
      <c r="R184" s="384"/>
    </row>
    <row r="185" spans="1:18" s="348" customFormat="1" ht="10.5" customHeight="1">
      <c r="A185" s="436" t="s">
        <v>767</v>
      </c>
      <c r="B185" s="53">
        <v>-28116</v>
      </c>
      <c r="C185" s="297"/>
      <c r="D185" s="403" t="s">
        <v>560</v>
      </c>
      <c r="E185" s="351"/>
      <c r="F185" s="147"/>
      <c r="G185" s="53"/>
      <c r="H185" s="147"/>
      <c r="M185" s="147"/>
      <c r="N185" s="53"/>
      <c r="O185" s="147"/>
      <c r="P185" s="53"/>
      <c r="Q185" s="58"/>
      <c r="R185" s="384"/>
    </row>
    <row r="186" spans="1:18" s="348" customFormat="1" ht="10.5" customHeight="1">
      <c r="A186" s="436" t="s">
        <v>768</v>
      </c>
      <c r="B186" s="53">
        <v>62.92</v>
      </c>
      <c r="C186" s="297"/>
      <c r="D186" s="403" t="s">
        <v>561</v>
      </c>
      <c r="E186" s="351"/>
      <c r="F186" s="147"/>
      <c r="G186" s="53"/>
      <c r="H186" s="366"/>
      <c r="M186" s="147"/>
      <c r="N186" s="53"/>
      <c r="O186" s="147"/>
      <c r="P186" s="53"/>
      <c r="Q186" s="58"/>
      <c r="R186" s="384"/>
    </row>
    <row r="187" spans="1:18" s="348" customFormat="1" ht="10.5" customHeight="1">
      <c r="A187" s="361">
        <v>211</v>
      </c>
      <c r="B187" s="53">
        <v>2657.81</v>
      </c>
      <c r="C187" s="297"/>
      <c r="D187" s="403" t="s">
        <v>562</v>
      </c>
      <c r="E187" s="351"/>
      <c r="F187" s="366"/>
      <c r="G187" s="53"/>
      <c r="H187" s="366"/>
      <c r="M187" s="147"/>
      <c r="N187" s="53"/>
      <c r="O187" s="147"/>
      <c r="P187" s="53"/>
      <c r="Q187" s="58"/>
      <c r="R187" s="384"/>
    </row>
    <row r="188" spans="1:18" s="429" customFormat="1" ht="10.5" customHeight="1">
      <c r="A188" s="361">
        <v>213</v>
      </c>
      <c r="B188" s="53">
        <v>312</v>
      </c>
      <c r="C188" s="297"/>
      <c r="D188" s="297" t="s">
        <v>563</v>
      </c>
      <c r="E188" s="351"/>
      <c r="F188" s="366"/>
      <c r="G188" s="53"/>
      <c r="H188" s="366"/>
      <c r="M188" s="404"/>
      <c r="N188" s="53"/>
      <c r="O188" s="84"/>
      <c r="P188" s="53"/>
      <c r="Q188" s="58"/>
      <c r="R188" s="384"/>
    </row>
    <row r="189" spans="1:18" s="429" customFormat="1" ht="10.5" customHeight="1">
      <c r="A189" s="361">
        <v>221</v>
      </c>
      <c r="B189" s="53">
        <v>17370.93</v>
      </c>
      <c r="C189" s="53"/>
      <c r="D189" s="403" t="s">
        <v>565</v>
      </c>
      <c r="E189" s="351"/>
      <c r="F189" s="366"/>
      <c r="G189" s="53"/>
      <c r="H189" s="366"/>
      <c r="M189" s="404"/>
      <c r="N189" s="53"/>
      <c r="O189" s="84"/>
      <c r="P189" s="53"/>
      <c r="Q189" s="58"/>
      <c r="R189" s="384"/>
    </row>
    <row r="190" spans="1:18" s="429" customFormat="1" ht="10.5" customHeight="1">
      <c r="A190" s="361">
        <v>231</v>
      </c>
      <c r="B190" s="53">
        <v>0</v>
      </c>
      <c r="C190" s="53"/>
      <c r="D190" s="403" t="s">
        <v>566</v>
      </c>
      <c r="E190" s="351"/>
      <c r="F190" s="366"/>
      <c r="G190" s="53"/>
      <c r="H190" s="366"/>
      <c r="M190" s="404"/>
      <c r="N190" s="53"/>
      <c r="O190" s="84"/>
      <c r="P190" s="53"/>
      <c r="Q190" s="58"/>
      <c r="R190" s="384"/>
    </row>
    <row r="191" spans="1:18" s="429" customFormat="1" ht="10.5" customHeight="1">
      <c r="A191" s="361">
        <v>261</v>
      </c>
      <c r="B191" s="53">
        <v>0</v>
      </c>
      <c r="C191" s="53"/>
      <c r="D191" s="403" t="s">
        <v>567</v>
      </c>
      <c r="E191" s="351"/>
      <c r="F191" s="366"/>
      <c r="G191" s="53"/>
      <c r="H191" s="366"/>
      <c r="M191" s="404"/>
      <c r="N191" s="53"/>
      <c r="O191" s="84"/>
      <c r="P191" s="53"/>
      <c r="Q191" s="58"/>
      <c r="R191" s="384"/>
    </row>
    <row r="192" spans="1:18" s="429" customFormat="1" ht="10.5" customHeight="1">
      <c r="A192" s="361">
        <v>311</v>
      </c>
      <c r="B192" s="53">
        <v>4805</v>
      </c>
      <c r="C192" s="297"/>
      <c r="D192" s="297" t="s">
        <v>568</v>
      </c>
      <c r="E192" s="351"/>
      <c r="F192" s="366"/>
      <c r="G192" s="53"/>
      <c r="H192" s="366"/>
      <c r="M192" s="404"/>
      <c r="N192" s="53"/>
      <c r="O192" s="84"/>
      <c r="P192" s="53"/>
      <c r="Q192" s="58"/>
      <c r="R192" s="384"/>
    </row>
    <row r="193" spans="1:18" s="429" customFormat="1" ht="10.5" customHeight="1">
      <c r="A193" s="361">
        <v>314</v>
      </c>
      <c r="B193" s="53">
        <v>130.16999999999999</v>
      </c>
      <c r="C193" s="297"/>
      <c r="D193" s="297" t="s">
        <v>570</v>
      </c>
      <c r="E193" s="440"/>
      <c r="F193" s="366"/>
      <c r="G193" s="53"/>
      <c r="H193" s="366"/>
      <c r="M193" s="404"/>
      <c r="N193" s="53"/>
      <c r="O193" s="84"/>
      <c r="P193" s="53"/>
      <c r="Q193" s="58"/>
      <c r="R193" s="384"/>
    </row>
    <row r="194" spans="1:18" s="429" customFormat="1" ht="10.5" customHeight="1">
      <c r="A194" s="361">
        <v>315</v>
      </c>
      <c r="B194" s="53">
        <v>0</v>
      </c>
      <c r="C194" s="297"/>
      <c r="D194" s="297" t="s">
        <v>374</v>
      </c>
      <c r="E194" s="440"/>
      <c r="F194" s="366"/>
      <c r="G194" s="53"/>
      <c r="H194" s="366"/>
      <c r="M194" s="404"/>
      <c r="N194" s="53"/>
      <c r="O194" s="84"/>
      <c r="P194" s="53"/>
      <c r="Q194" s="58"/>
      <c r="R194" s="384"/>
    </row>
    <row r="195" spans="1:18" s="429" customFormat="1" ht="10.5" customHeight="1">
      <c r="A195" s="361">
        <v>321</v>
      </c>
      <c r="B195" s="53">
        <v>-164.96</v>
      </c>
      <c r="C195" s="297"/>
      <c r="D195" s="297" t="s">
        <v>375</v>
      </c>
      <c r="E195" s="440"/>
      <c r="F195" s="366"/>
      <c r="G195" s="53"/>
      <c r="H195" s="366"/>
      <c r="M195" s="404"/>
      <c r="N195" s="53"/>
      <c r="O195" s="84"/>
      <c r="P195" s="53"/>
      <c r="Q195" s="58"/>
      <c r="R195" s="384"/>
    </row>
    <row r="196" spans="1:18" s="429" customFormat="1" ht="10.5" customHeight="1">
      <c r="A196" s="361">
        <v>323</v>
      </c>
      <c r="B196" s="53">
        <v>0</v>
      </c>
      <c r="C196" s="297"/>
      <c r="D196" s="297" t="s">
        <v>572</v>
      </c>
      <c r="E196" s="440"/>
      <c r="F196" s="366"/>
      <c r="G196" s="53"/>
      <c r="H196" s="366"/>
      <c r="M196" s="404"/>
      <c r="N196" s="53"/>
      <c r="O196" s="84"/>
      <c r="P196" s="53"/>
      <c r="Q196" s="58"/>
      <c r="R196" s="384"/>
    </row>
    <row r="197" spans="1:18" s="429" customFormat="1" ht="10.5" customHeight="1">
      <c r="A197" s="361">
        <v>324</v>
      </c>
      <c r="B197" s="53">
        <v>0</v>
      </c>
      <c r="C197" s="297"/>
      <c r="D197" s="297" t="s">
        <v>573</v>
      </c>
      <c r="E197" s="440"/>
      <c r="F197" s="366"/>
      <c r="G197" s="53"/>
      <c r="H197" s="366"/>
      <c r="M197" s="404"/>
      <c r="N197" s="53"/>
      <c r="O197" s="84"/>
      <c r="P197" s="53"/>
      <c r="Q197" s="58"/>
      <c r="R197" s="384"/>
    </row>
    <row r="198" spans="1:18" s="429" customFormat="1" ht="10.5" customHeight="1">
      <c r="A198" s="361">
        <v>326</v>
      </c>
      <c r="B198" s="53">
        <v>0</v>
      </c>
      <c r="C198" s="297"/>
      <c r="D198" s="297" t="s">
        <v>575</v>
      </c>
      <c r="E198" s="441"/>
      <c r="F198" s="366"/>
      <c r="G198" s="53"/>
      <c r="H198" s="366"/>
      <c r="M198" s="404"/>
      <c r="N198" s="53"/>
      <c r="O198" s="84"/>
      <c r="P198" s="53"/>
      <c r="Q198" s="58"/>
      <c r="R198" s="384"/>
    </row>
    <row r="199" spans="1:18" s="429" customFormat="1" ht="10.5" customHeight="1">
      <c r="A199" s="361">
        <v>335</v>
      </c>
      <c r="B199" s="53">
        <v>0</v>
      </c>
      <c r="C199" s="297"/>
      <c r="D199" s="403" t="s">
        <v>576</v>
      </c>
      <c r="E199" s="441"/>
      <c r="F199" s="366"/>
      <c r="G199" s="53"/>
      <c r="H199" s="366"/>
      <c r="M199" s="404"/>
      <c r="N199" s="53"/>
      <c r="O199" s="84"/>
      <c r="P199" s="53"/>
      <c r="Q199" s="58"/>
      <c r="R199" s="384"/>
    </row>
    <row r="200" spans="1:18" s="429" customFormat="1" ht="10.5" customHeight="1">
      <c r="A200" s="361">
        <v>336</v>
      </c>
      <c r="B200" s="53">
        <v>-629.94000000000005</v>
      </c>
      <c r="C200" s="297"/>
      <c r="D200" s="297" t="s">
        <v>769</v>
      </c>
      <c r="E200" s="441"/>
      <c r="F200" s="366"/>
      <c r="G200" s="53"/>
      <c r="H200" s="366"/>
      <c r="M200" s="404"/>
      <c r="N200" s="53"/>
      <c r="O200" s="84"/>
      <c r="P200" s="53"/>
      <c r="Q200" s="58"/>
      <c r="R200" s="384"/>
    </row>
    <row r="201" spans="1:18" s="429" customFormat="1" ht="10.5" customHeight="1">
      <c r="A201" s="724">
        <v>341</v>
      </c>
      <c r="B201" s="725">
        <v>0</v>
      </c>
      <c r="C201" s="726"/>
      <c r="D201" s="726" t="s">
        <v>578</v>
      </c>
      <c r="E201" s="441"/>
      <c r="F201" s="366"/>
      <c r="G201" s="53"/>
      <c r="H201" s="366"/>
      <c r="M201" s="404"/>
      <c r="N201" s="53"/>
      <c r="O201" s="84"/>
      <c r="P201" s="53"/>
      <c r="Q201" s="58"/>
      <c r="R201" s="384"/>
    </row>
    <row r="202" spans="1:18" s="429" customFormat="1" ht="10.5" customHeight="1">
      <c r="A202" s="361">
        <v>342</v>
      </c>
      <c r="B202" s="53">
        <v>-89.73</v>
      </c>
      <c r="C202" s="297"/>
      <c r="D202" s="297" t="s">
        <v>379</v>
      </c>
      <c r="E202" s="440"/>
      <c r="F202" s="366"/>
      <c r="G202" s="53"/>
      <c r="H202" s="366"/>
      <c r="M202" s="404"/>
      <c r="N202" s="53"/>
      <c r="O202" s="84"/>
      <c r="P202" s="53"/>
      <c r="Q202" s="58"/>
      <c r="R202" s="384"/>
    </row>
    <row r="203" spans="1:18" s="429" customFormat="1" ht="10.5" customHeight="1">
      <c r="A203" s="361">
        <v>345</v>
      </c>
      <c r="B203" s="53">
        <v>-156</v>
      </c>
      <c r="C203" s="297"/>
      <c r="D203" s="297" t="s">
        <v>380</v>
      </c>
      <c r="E203" s="440"/>
      <c r="F203" s="366"/>
      <c r="G203" s="53"/>
      <c r="H203" s="366"/>
      <c r="M203" s="404"/>
      <c r="N203" s="53"/>
      <c r="O203" s="84"/>
      <c r="P203" s="53"/>
      <c r="Q203" s="58"/>
      <c r="R203" s="384"/>
    </row>
    <row r="204" spans="1:18" s="429" customFormat="1" ht="10.5" customHeight="1">
      <c r="A204" s="361">
        <v>365</v>
      </c>
      <c r="B204" s="60">
        <v>-12000</v>
      </c>
      <c r="C204" s="297"/>
      <c r="D204" s="297" t="s">
        <v>770</v>
      </c>
      <c r="E204" s="422"/>
      <c r="F204" s="366"/>
      <c r="G204" s="53"/>
      <c r="H204" s="366"/>
      <c r="M204" s="404"/>
      <c r="N204" s="53"/>
      <c r="O204" s="84"/>
      <c r="P204" s="53"/>
      <c r="Q204" s="58"/>
      <c r="R204" s="384"/>
    </row>
    <row r="205" spans="1:18" s="429" customFormat="1" ht="10.5" customHeight="1">
      <c r="A205" s="361">
        <v>366</v>
      </c>
      <c r="B205" s="53">
        <v>-1038.81</v>
      </c>
      <c r="C205" s="297"/>
      <c r="D205" s="297" t="s">
        <v>383</v>
      </c>
      <c r="E205" s="422"/>
      <c r="F205" s="366"/>
      <c r="G205" s="53"/>
      <c r="H205" s="366"/>
      <c r="M205" s="404"/>
      <c r="N205" s="53"/>
      <c r="O205" s="84"/>
      <c r="P205" s="53"/>
      <c r="Q205" s="58"/>
      <c r="R205" s="384"/>
    </row>
    <row r="206" spans="1:18" s="429" customFormat="1" ht="10.5" customHeight="1">
      <c r="A206" s="361">
        <v>379</v>
      </c>
      <c r="B206" s="53">
        <v>-231.2</v>
      </c>
      <c r="C206" s="297"/>
      <c r="D206" s="297" t="s">
        <v>384</v>
      </c>
      <c r="E206" s="422"/>
      <c r="F206" s="366"/>
      <c r="G206" s="53"/>
      <c r="H206" s="366"/>
      <c r="M206" s="404"/>
      <c r="N206" s="53"/>
      <c r="O206" s="84"/>
      <c r="P206" s="53"/>
      <c r="Q206" s="58"/>
      <c r="R206" s="384"/>
    </row>
    <row r="207" spans="1:18" s="429" customFormat="1" ht="10.5" customHeight="1">
      <c r="A207" s="361">
        <v>381</v>
      </c>
      <c r="B207" s="53">
        <v>983.56</v>
      </c>
      <c r="C207" s="297"/>
      <c r="D207" s="297" t="s">
        <v>386</v>
      </c>
      <c r="E207" s="422"/>
      <c r="F207" s="366"/>
      <c r="G207" s="53"/>
      <c r="H207" s="366"/>
      <c r="M207" s="404"/>
      <c r="N207" s="53"/>
      <c r="O207" s="84"/>
      <c r="P207" s="53"/>
      <c r="Q207" s="58"/>
      <c r="R207" s="384"/>
    </row>
    <row r="208" spans="1:18" s="429" customFormat="1" ht="10.5" customHeight="1">
      <c r="A208" s="361">
        <v>385</v>
      </c>
      <c r="B208" s="53">
        <v>0</v>
      </c>
      <c r="C208" s="297"/>
      <c r="D208" s="297" t="s">
        <v>581</v>
      </c>
      <c r="E208" s="422"/>
      <c r="F208" s="366"/>
      <c r="G208" s="53"/>
      <c r="H208" s="366"/>
      <c r="M208" s="404"/>
      <c r="N208" s="53"/>
      <c r="O208" s="84"/>
      <c r="P208" s="53"/>
      <c r="Q208" s="58"/>
      <c r="R208" s="384"/>
    </row>
    <row r="209" spans="1:18" s="429" customFormat="1" ht="10.5" customHeight="1">
      <c r="A209" s="361">
        <v>411</v>
      </c>
      <c r="B209" s="411">
        <v>-6638.78</v>
      </c>
      <c r="C209" s="411"/>
      <c r="D209" s="297" t="s">
        <v>771</v>
      </c>
      <c r="E209" s="351"/>
      <c r="F209" s="366"/>
      <c r="G209" s="53"/>
      <c r="H209" s="366"/>
      <c r="M209" s="404"/>
      <c r="N209" s="53"/>
      <c r="O209" s="84"/>
      <c r="P209" s="53"/>
      <c r="Q209" s="58"/>
      <c r="R209" s="384"/>
    </row>
    <row r="210" spans="1:18" s="429" customFormat="1" ht="10.5" customHeight="1">
      <c r="A210" s="361">
        <v>421</v>
      </c>
      <c r="B210" s="53">
        <v>-730.98</v>
      </c>
      <c r="C210" s="53"/>
      <c r="D210" s="297" t="s">
        <v>583</v>
      </c>
      <c r="F210" s="366"/>
      <c r="G210" s="53"/>
      <c r="H210" s="366"/>
      <c r="M210" s="404"/>
      <c r="N210" s="53"/>
      <c r="O210" s="84"/>
      <c r="P210" s="53"/>
      <c r="Q210" s="58"/>
      <c r="R210" s="384"/>
    </row>
    <row r="211" spans="1:18" s="429" customFormat="1" ht="10.5" customHeight="1">
      <c r="A211" s="361">
        <v>428</v>
      </c>
      <c r="B211" s="53">
        <v>-6082.89</v>
      </c>
      <c r="C211" s="53"/>
      <c r="D211" s="297" t="s">
        <v>584</v>
      </c>
      <c r="F211" s="366"/>
      <c r="G211" s="53"/>
      <c r="H211" s="366"/>
      <c r="M211" s="404"/>
      <c r="N211" s="53"/>
      <c r="O211" s="84"/>
      <c r="P211" s="53"/>
      <c r="Q211" s="58"/>
      <c r="R211" s="384"/>
    </row>
    <row r="212" spans="1:18" s="429" customFormat="1" ht="10.5" customHeight="1">
      <c r="A212" s="361">
        <v>429</v>
      </c>
      <c r="B212" s="53">
        <v>0</v>
      </c>
      <c r="C212" s="53"/>
      <c r="D212" s="297" t="s">
        <v>772</v>
      </c>
      <c r="F212" s="366"/>
      <c r="G212" s="53"/>
      <c r="H212" s="366"/>
      <c r="M212" s="404"/>
      <c r="N212" s="53"/>
      <c r="O212" s="84"/>
      <c r="P212" s="53"/>
      <c r="Q212" s="58"/>
      <c r="R212" s="384"/>
    </row>
    <row r="213" spans="1:18" s="429" customFormat="1" ht="10.5" customHeight="1">
      <c r="A213" s="361">
        <v>431</v>
      </c>
      <c r="B213" s="53">
        <v>0</v>
      </c>
      <c r="C213" s="53"/>
      <c r="D213" s="297" t="s">
        <v>586</v>
      </c>
      <c r="F213" s="366"/>
      <c r="G213" s="53"/>
      <c r="H213" s="366"/>
      <c r="M213" s="404"/>
      <c r="N213" s="53"/>
      <c r="O213" s="84"/>
      <c r="P213" s="53"/>
      <c r="Q213" s="58"/>
      <c r="R213" s="384"/>
    </row>
    <row r="214" spans="1:18" s="429" customFormat="1" ht="10.5" customHeight="1">
      <c r="A214" s="361">
        <v>472</v>
      </c>
      <c r="B214" s="53">
        <v>-584.79</v>
      </c>
      <c r="C214" s="53"/>
      <c r="D214" s="297" t="s">
        <v>587</v>
      </c>
      <c r="F214" s="366"/>
      <c r="G214" s="53"/>
      <c r="H214" s="366"/>
      <c r="M214" s="404"/>
      <c r="N214" s="53"/>
      <c r="O214" s="84"/>
      <c r="P214" s="53"/>
      <c r="Q214" s="58"/>
      <c r="R214" s="384"/>
    </row>
    <row r="215" spans="1:18" s="429" customFormat="1" ht="10.5" customHeight="1">
      <c r="A215" s="361">
        <v>501</v>
      </c>
      <c r="B215" s="349">
        <v>3735.64</v>
      </c>
      <c r="C215" s="297"/>
      <c r="D215" s="297" t="s">
        <v>588</v>
      </c>
      <c r="F215" s="366"/>
      <c r="G215" s="53"/>
      <c r="H215" s="366"/>
      <c r="M215" s="404"/>
      <c r="N215" s="53"/>
      <c r="O215" s="84"/>
      <c r="P215" s="53"/>
      <c r="Q215" s="58"/>
      <c r="R215" s="384"/>
    </row>
    <row r="216" spans="1:18" s="429" customFormat="1" ht="10.5" customHeight="1">
      <c r="A216" s="419">
        <v>511</v>
      </c>
      <c r="B216" s="103">
        <v>294.42</v>
      </c>
      <c r="C216" s="297"/>
      <c r="D216" s="297" t="s">
        <v>593</v>
      </c>
      <c r="E216" s="441"/>
      <c r="F216" s="366"/>
      <c r="G216" s="53"/>
      <c r="H216" s="366"/>
      <c r="M216" s="404"/>
      <c r="N216" s="53"/>
      <c r="O216" s="84"/>
      <c r="P216" s="53"/>
      <c r="Q216" s="58"/>
      <c r="R216" s="384"/>
    </row>
    <row r="217" spans="1:18" s="442" customFormat="1" ht="10.5" customHeight="1">
      <c r="A217" s="419">
        <v>513</v>
      </c>
      <c r="B217" s="411">
        <v>0</v>
      </c>
      <c r="C217" s="403"/>
      <c r="D217" s="403" t="s">
        <v>595</v>
      </c>
      <c r="E217" s="432"/>
      <c r="F217" s="366"/>
      <c r="G217" s="53"/>
      <c r="H217" s="366"/>
      <c r="M217" s="366"/>
      <c r="N217" s="411"/>
      <c r="O217" s="84"/>
      <c r="P217" s="53"/>
      <c r="Q217" s="53"/>
      <c r="R217" s="443"/>
    </row>
    <row r="218" spans="1:18" s="429" customFormat="1" ht="10.5" customHeight="1">
      <c r="A218" s="361">
        <v>518</v>
      </c>
      <c r="B218" s="411">
        <v>17162.39</v>
      </c>
      <c r="C218" s="297"/>
      <c r="D218" s="297" t="s">
        <v>596</v>
      </c>
      <c r="E218" s="422"/>
      <c r="F218" s="366"/>
      <c r="G218" s="53"/>
      <c r="H218" s="366"/>
      <c r="M218" s="404"/>
      <c r="N218" s="53"/>
      <c r="O218" s="84"/>
      <c r="P218" s="53"/>
      <c r="Q218" s="58"/>
      <c r="R218" s="384"/>
    </row>
    <row r="219" spans="1:18" s="429" customFormat="1" ht="10.5" customHeight="1">
      <c r="A219" s="361">
        <v>522</v>
      </c>
      <c r="B219" s="411">
        <v>14879.28</v>
      </c>
      <c r="C219" s="297"/>
      <c r="D219" s="297" t="s">
        <v>599</v>
      </c>
      <c r="E219" s="422"/>
      <c r="F219" s="366"/>
      <c r="G219" s="53"/>
      <c r="H219" s="366"/>
      <c r="M219" s="404"/>
      <c r="N219" s="53"/>
      <c r="O219" s="84"/>
      <c r="P219" s="53"/>
      <c r="Q219" s="58"/>
      <c r="R219" s="384"/>
    </row>
    <row r="220" spans="1:18" s="429" customFormat="1" ht="10.5" customHeight="1">
      <c r="A220" s="361">
        <v>524</v>
      </c>
      <c r="B220" s="411">
        <v>5199.92</v>
      </c>
      <c r="C220" s="297"/>
      <c r="D220" s="297" t="s">
        <v>601</v>
      </c>
      <c r="E220" s="422"/>
      <c r="F220" s="366"/>
      <c r="G220" s="53"/>
      <c r="H220" s="366"/>
      <c r="M220" s="404"/>
      <c r="N220" s="53"/>
      <c r="O220" s="84"/>
      <c r="P220" s="53"/>
      <c r="Q220" s="58"/>
      <c r="R220" s="384"/>
    </row>
    <row r="221" spans="1:18" s="429" customFormat="1" ht="10.5" customHeight="1">
      <c r="A221" s="361">
        <v>527</v>
      </c>
      <c r="B221" s="60">
        <v>586.29999999999995</v>
      </c>
      <c r="C221" s="297"/>
      <c r="D221" s="297" t="s">
        <v>603</v>
      </c>
      <c r="E221" s="422"/>
      <c r="F221" s="366"/>
      <c r="G221" s="53"/>
      <c r="H221" s="366"/>
      <c r="M221" s="404"/>
      <c r="N221" s="53"/>
      <c r="O221" s="696"/>
      <c r="P221" s="411"/>
      <c r="Q221" s="58"/>
      <c r="R221" s="384"/>
    </row>
    <row r="222" spans="1:18" s="429" customFormat="1" ht="10.5" customHeight="1">
      <c r="A222" s="361">
        <v>531</v>
      </c>
      <c r="B222" s="53">
        <v>156</v>
      </c>
      <c r="C222" s="297"/>
      <c r="D222" s="297" t="s">
        <v>605</v>
      </c>
      <c r="E222" s="422"/>
      <c r="F222" s="366"/>
      <c r="G222" s="411"/>
      <c r="H222" s="366"/>
      <c r="M222" s="366"/>
      <c r="N222" s="411"/>
      <c r="O222" s="84"/>
      <c r="P222" s="53"/>
      <c r="Q222" s="58"/>
      <c r="R222" s="384"/>
    </row>
    <row r="223" spans="1:18" s="429" customFormat="1" ht="10.5" customHeight="1">
      <c r="A223" s="361">
        <v>538</v>
      </c>
      <c r="B223" s="58">
        <v>4669.13</v>
      </c>
      <c r="C223" s="297"/>
      <c r="D223" s="297" t="s">
        <v>380</v>
      </c>
      <c r="E223" s="422"/>
      <c r="F223" s="366"/>
      <c r="G223" s="53"/>
      <c r="H223" s="366"/>
      <c r="M223" s="404"/>
      <c r="N223" s="53"/>
      <c r="O223" s="84"/>
      <c r="P223" s="53"/>
      <c r="Q223" s="58"/>
      <c r="R223" s="384"/>
    </row>
    <row r="224" spans="1:18" s="429" customFormat="1" ht="10.5" customHeight="1">
      <c r="A224" s="361">
        <v>546</v>
      </c>
      <c r="B224" s="53">
        <v>540</v>
      </c>
      <c r="C224" s="297"/>
      <c r="D224" s="403" t="s">
        <v>1297</v>
      </c>
      <c r="E224" s="422"/>
      <c r="F224" s="366"/>
      <c r="G224" s="53"/>
      <c r="H224" s="366"/>
      <c r="M224" s="404"/>
      <c r="N224" s="53"/>
      <c r="O224" s="84"/>
      <c r="P224" s="53"/>
      <c r="Q224" s="58"/>
      <c r="R224" s="384"/>
    </row>
    <row r="225" spans="1:18" s="429" customFormat="1" ht="10.5" customHeight="1">
      <c r="A225" s="361">
        <v>548</v>
      </c>
      <c r="B225" s="53">
        <v>1267.96</v>
      </c>
      <c r="C225" s="297"/>
      <c r="D225" s="297" t="s">
        <v>773</v>
      </c>
      <c r="E225" s="422"/>
      <c r="F225" s="366"/>
      <c r="G225" s="53"/>
      <c r="H225" s="366"/>
      <c r="M225" s="404"/>
      <c r="N225" s="53"/>
      <c r="O225" s="84"/>
      <c r="P225" s="53"/>
      <c r="Q225" s="58"/>
      <c r="R225" s="384"/>
    </row>
    <row r="226" spans="1:18" s="429" customFormat="1" ht="10.5" customHeight="1">
      <c r="A226" s="361">
        <v>551</v>
      </c>
      <c r="B226" s="58">
        <v>4913</v>
      </c>
      <c r="C226" s="297"/>
      <c r="D226" s="297" t="s">
        <v>611</v>
      </c>
      <c r="E226" s="422"/>
      <c r="F226" s="366"/>
      <c r="G226" s="53"/>
      <c r="H226" s="366"/>
      <c r="M226" s="404"/>
      <c r="N226" s="53"/>
      <c r="O226" s="84"/>
      <c r="P226" s="53"/>
      <c r="Q226" s="58"/>
      <c r="R226" s="384"/>
    </row>
    <row r="227" spans="1:18" s="429" customFormat="1" ht="10.5" customHeight="1">
      <c r="A227" s="361">
        <v>568</v>
      </c>
      <c r="B227" s="53">
        <v>104.12</v>
      </c>
      <c r="C227" s="297"/>
      <c r="D227" s="297" t="s">
        <v>613</v>
      </c>
      <c r="E227" s="422"/>
      <c r="F227" s="366"/>
      <c r="G227" s="53"/>
      <c r="H227" s="408"/>
      <c r="M227" s="366"/>
      <c r="N227" s="411"/>
      <c r="O227" s="696"/>
      <c r="P227" s="411"/>
      <c r="Q227" s="58"/>
      <c r="R227" s="384"/>
    </row>
    <row r="228" spans="1:18" s="429" customFormat="1" ht="10.5" customHeight="1">
      <c r="A228" s="361">
        <v>591</v>
      </c>
      <c r="B228" s="53">
        <v>0</v>
      </c>
      <c r="C228" s="297"/>
      <c r="D228" s="297" t="s">
        <v>614</v>
      </c>
      <c r="E228" s="422"/>
      <c r="F228" s="366"/>
      <c r="G228" s="411"/>
      <c r="H228" s="408"/>
      <c r="M228" s="366"/>
      <c r="N228" s="411"/>
      <c r="O228" s="696"/>
      <c r="P228" s="411"/>
      <c r="Q228" s="58"/>
      <c r="R228" s="384"/>
    </row>
    <row r="229" spans="1:18" s="429" customFormat="1" ht="10.5" customHeight="1">
      <c r="A229" s="361">
        <v>602</v>
      </c>
      <c r="B229" s="60">
        <v>-54756.24</v>
      </c>
      <c r="C229" s="297"/>
      <c r="D229" s="297" t="s">
        <v>616</v>
      </c>
      <c r="E229" s="422"/>
      <c r="F229" s="366"/>
      <c r="G229" s="411"/>
      <c r="H229" s="408"/>
      <c r="M229" s="404"/>
      <c r="N229" s="411"/>
      <c r="O229" s="84"/>
      <c r="P229" s="411"/>
      <c r="Q229" s="58"/>
      <c r="R229" s="384"/>
    </row>
    <row r="230" spans="1:18" s="429" customFormat="1" ht="10.5" customHeight="1">
      <c r="A230" s="361">
        <v>641</v>
      </c>
      <c r="B230" s="60">
        <v>0</v>
      </c>
      <c r="C230" s="297"/>
      <c r="D230" s="444" t="s">
        <v>618</v>
      </c>
      <c r="E230" s="422"/>
      <c r="F230" s="408"/>
      <c r="G230" s="411"/>
      <c r="H230" s="408"/>
      <c r="M230" s="404"/>
      <c r="N230" s="411"/>
      <c r="O230" s="84"/>
      <c r="P230" s="411"/>
      <c r="Q230" s="58"/>
      <c r="R230" s="384"/>
    </row>
    <row r="231" spans="1:18" s="429" customFormat="1" ht="10.5" customHeight="1">
      <c r="A231" s="361">
        <v>648</v>
      </c>
      <c r="B231" s="60">
        <v>-0.23</v>
      </c>
      <c r="C231" s="297"/>
      <c r="D231" s="444" t="s">
        <v>619</v>
      </c>
      <c r="E231" s="422"/>
      <c r="F231" s="408"/>
      <c r="G231" s="411"/>
      <c r="H231" s="408"/>
      <c r="M231" s="404"/>
      <c r="N231" s="411"/>
      <c r="O231" s="84"/>
      <c r="P231" s="411"/>
      <c r="Q231" s="58"/>
      <c r="R231" s="384"/>
    </row>
    <row r="232" spans="1:18" s="429" customFormat="1" ht="10.5" customHeight="1">
      <c r="A232" s="361">
        <v>662</v>
      </c>
      <c r="B232" s="60">
        <v>0</v>
      </c>
      <c r="C232" s="364"/>
      <c r="D232" s="403" t="s">
        <v>620</v>
      </c>
      <c r="E232" s="422"/>
      <c r="F232" s="408"/>
      <c r="G232" s="411"/>
      <c r="H232" s="408"/>
      <c r="M232" s="404"/>
      <c r="N232" s="411"/>
      <c r="O232" s="84"/>
      <c r="P232" s="411"/>
      <c r="Q232" s="58"/>
      <c r="R232" s="384"/>
    </row>
    <row r="233" spans="1:18" s="429" customFormat="1" ht="10.5" customHeight="1">
      <c r="A233" s="353"/>
      <c r="B233" s="330">
        <f>SUM(B183:B232)</f>
        <v>3.2014113582334858E-12</v>
      </c>
      <c r="C233" s="445"/>
      <c r="D233" s="348"/>
      <c r="E233" s="297"/>
      <c r="F233" s="408"/>
      <c r="G233" s="411"/>
      <c r="H233" s="408"/>
      <c r="M233" s="404"/>
      <c r="N233" s="411"/>
      <c r="O233" s="84"/>
      <c r="P233" s="411"/>
      <c r="Q233" s="58"/>
      <c r="R233" s="384"/>
    </row>
    <row r="234" spans="1:18" s="429" customFormat="1" ht="10.5" customHeight="1">
      <c r="A234" s="353"/>
      <c r="B234" s="361"/>
      <c r="C234" s="445"/>
      <c r="D234" s="348"/>
      <c r="E234" s="441"/>
      <c r="F234" s="408"/>
      <c r="G234" s="411"/>
      <c r="H234" s="366"/>
      <c r="M234" s="404"/>
      <c r="N234" s="411"/>
      <c r="O234" s="84"/>
      <c r="P234" s="411"/>
      <c r="Q234" s="58"/>
      <c r="R234" s="384"/>
    </row>
    <row r="235" spans="1:18" s="429" customFormat="1" ht="10.5" customHeight="1">
      <c r="A235" s="353"/>
      <c r="B235" s="361"/>
      <c r="C235" s="445"/>
      <c r="D235" s="348"/>
      <c r="E235" s="441"/>
      <c r="F235" s="408"/>
      <c r="G235" s="411"/>
      <c r="H235" s="366"/>
      <c r="M235" s="404"/>
      <c r="N235" s="411"/>
      <c r="O235" s="84"/>
      <c r="P235" s="411"/>
      <c r="Q235" s="58"/>
      <c r="R235" s="384"/>
    </row>
    <row r="236" spans="1:18" s="429" customFormat="1" ht="10.5" customHeight="1">
      <c r="A236" s="353"/>
      <c r="B236" s="361"/>
      <c r="C236" s="445"/>
      <c r="D236" s="348"/>
      <c r="E236" s="422"/>
      <c r="F236" s="408"/>
      <c r="G236" s="411"/>
      <c r="H236" s="366"/>
      <c r="M236" s="404"/>
      <c r="N236" s="53"/>
      <c r="O236" s="84"/>
      <c r="P236" s="53"/>
      <c r="Q236" s="58"/>
      <c r="R236" s="384"/>
    </row>
    <row r="237" spans="1:18" s="429" customFormat="1" ht="10.5" customHeight="1">
      <c r="A237" s="353"/>
      <c r="B237" s="446"/>
      <c r="C237" s="445"/>
      <c r="D237" s="348"/>
      <c r="E237" s="441"/>
      <c r="F237" s="366"/>
      <c r="G237" s="53"/>
      <c r="H237" s="366"/>
      <c r="M237" s="366"/>
      <c r="N237" s="411"/>
      <c r="O237" s="696"/>
      <c r="P237" s="411"/>
      <c r="Q237" s="58"/>
      <c r="R237" s="384"/>
    </row>
    <row r="238" spans="1:18" s="429" customFormat="1" ht="10.5" customHeight="1">
      <c r="A238" s="353"/>
      <c r="B238" s="446"/>
      <c r="C238" s="53"/>
      <c r="D238" s="348"/>
      <c r="E238" s="441"/>
      <c r="F238" s="366"/>
      <c r="G238" s="411"/>
      <c r="H238" s="366"/>
      <c r="M238" s="366"/>
      <c r="N238" s="411"/>
      <c r="O238" s="696"/>
      <c r="P238" s="411"/>
      <c r="Q238" s="58"/>
      <c r="R238" s="384"/>
    </row>
    <row r="239" spans="1:18" s="429" customFormat="1" ht="10.5" customHeight="1">
      <c r="A239" s="353"/>
      <c r="B239" s="446"/>
      <c r="C239" s="53"/>
      <c r="D239" s="348"/>
      <c r="E239" s="422"/>
      <c r="F239" s="366"/>
      <c r="G239" s="411"/>
      <c r="H239" s="366"/>
      <c r="M239" s="366"/>
      <c r="N239" s="411"/>
      <c r="O239" s="696"/>
      <c r="P239" s="411"/>
      <c r="Q239" s="58"/>
      <c r="R239" s="384"/>
    </row>
    <row r="240" spans="1:18" s="429" customFormat="1" ht="10.5" customHeight="1">
      <c r="A240" s="353"/>
      <c r="B240" s="446"/>
      <c r="C240" s="445"/>
      <c r="D240" s="348"/>
      <c r="E240" s="422"/>
      <c r="F240" s="366"/>
      <c r="G240" s="411"/>
      <c r="H240" s="366"/>
      <c r="M240" s="366"/>
      <c r="N240" s="411"/>
      <c r="O240" s="696"/>
      <c r="P240" s="411"/>
      <c r="Q240" s="103"/>
      <c r="R240" s="384"/>
    </row>
    <row r="241" spans="1:18" s="429" customFormat="1" ht="10.5" customHeight="1">
      <c r="A241" s="353"/>
      <c r="B241" s="446"/>
      <c r="C241" s="445"/>
      <c r="D241" s="348"/>
      <c r="E241" s="422"/>
      <c r="F241" s="366"/>
      <c r="G241" s="411"/>
      <c r="H241" s="366"/>
      <c r="M241" s="366"/>
      <c r="N241" s="411"/>
      <c r="O241" s="696"/>
      <c r="P241" s="411"/>
      <c r="Q241" s="58"/>
      <c r="R241" s="384"/>
    </row>
    <row r="242" spans="1:18" s="429" customFormat="1" ht="10.5" customHeight="1">
      <c r="A242" s="353"/>
      <c r="B242" s="446"/>
      <c r="C242" s="445"/>
      <c r="D242" s="348"/>
      <c r="E242" s="422"/>
      <c r="F242" s="366"/>
      <c r="G242" s="411"/>
      <c r="H242" s="366"/>
      <c r="M242" s="366"/>
      <c r="N242" s="411"/>
      <c r="O242" s="696"/>
      <c r="P242" s="411"/>
      <c r="Q242" s="58"/>
      <c r="R242" s="384"/>
    </row>
    <row r="243" spans="1:18" s="429" customFormat="1" ht="10.5" customHeight="1">
      <c r="A243" s="353"/>
      <c r="B243" s="446"/>
      <c r="C243" s="348"/>
      <c r="D243" s="348"/>
      <c r="E243" s="422"/>
      <c r="F243" s="366"/>
      <c r="G243" s="411"/>
      <c r="H243" s="366"/>
      <c r="M243" s="404"/>
      <c r="N243" s="53"/>
      <c r="O243" s="84"/>
      <c r="P243" s="53"/>
      <c r="Q243" s="58"/>
      <c r="R243" s="384"/>
    </row>
    <row r="244" spans="1:18" s="429" customFormat="1" ht="10.5" customHeight="1">
      <c r="A244" s="353"/>
      <c r="B244" s="446"/>
      <c r="C244" s="348"/>
      <c r="D244" s="348"/>
      <c r="E244" s="422"/>
      <c r="F244" s="366"/>
      <c r="G244" s="53"/>
      <c r="H244" s="366"/>
      <c r="M244" s="404"/>
      <c r="N244" s="53"/>
      <c r="O244" s="84"/>
      <c r="P244" s="53"/>
      <c r="Q244" s="58"/>
      <c r="R244" s="384"/>
    </row>
    <row r="245" spans="1:18" s="429" customFormat="1" ht="10.5" customHeight="1">
      <c r="A245" s="353"/>
      <c r="B245" s="446"/>
      <c r="C245" s="348"/>
      <c r="D245" s="348"/>
      <c r="E245" s="441"/>
      <c r="F245" s="366"/>
      <c r="G245" s="53"/>
      <c r="H245" s="366"/>
      <c r="M245" s="404"/>
      <c r="N245" s="53"/>
      <c r="O245" s="84"/>
      <c r="P245" s="53"/>
      <c r="Q245" s="58"/>
      <c r="R245" s="388"/>
    </row>
    <row r="246" spans="1:18" s="429" customFormat="1" ht="10.5" customHeight="1">
      <c r="A246" s="353"/>
      <c r="B246" s="446"/>
      <c r="C246" s="348"/>
      <c r="D246" s="348"/>
      <c r="E246" s="422"/>
      <c r="F246" s="366"/>
      <c r="G246" s="53"/>
      <c r="H246" s="366"/>
      <c r="M246" s="404"/>
      <c r="N246" s="53"/>
      <c r="O246" s="84"/>
      <c r="P246" s="53"/>
      <c r="Q246" s="58"/>
      <c r="R246" s="384"/>
    </row>
    <row r="247" spans="1:18" s="429" customFormat="1" ht="10.5" customHeight="1">
      <c r="A247" s="353"/>
      <c r="B247" s="446"/>
      <c r="C247" s="348"/>
      <c r="D247" s="348"/>
      <c r="E247" s="422"/>
      <c r="F247" s="366"/>
      <c r="G247" s="53"/>
      <c r="H247" s="366"/>
      <c r="M247" s="404"/>
      <c r="N247" s="53"/>
      <c r="O247" s="84"/>
      <c r="P247" s="53"/>
      <c r="Q247" s="58"/>
      <c r="R247" s="384"/>
    </row>
    <row r="248" spans="1:18" s="429" customFormat="1" ht="10.5" customHeight="1">
      <c r="A248" s="353"/>
      <c r="B248" s="446"/>
      <c r="C248" s="348"/>
      <c r="D248" s="348"/>
      <c r="E248" s="422"/>
      <c r="F248" s="366"/>
      <c r="G248" s="53"/>
      <c r="H248" s="366"/>
      <c r="M248" s="404"/>
      <c r="N248" s="53"/>
      <c r="O248" s="84"/>
      <c r="P248" s="53"/>
      <c r="Q248" s="58"/>
      <c r="R248" s="384"/>
    </row>
    <row r="249" spans="1:18" s="429" customFormat="1" ht="10.5" customHeight="1">
      <c r="A249" s="353"/>
      <c r="B249" s="446"/>
      <c r="C249" s="348"/>
      <c r="D249" s="348"/>
      <c r="E249" s="422"/>
      <c r="F249" s="366"/>
      <c r="G249" s="53"/>
      <c r="H249" s="366"/>
      <c r="M249" s="404"/>
      <c r="N249" s="53"/>
      <c r="O249" s="84"/>
      <c r="P249" s="53"/>
      <c r="Q249" s="58"/>
      <c r="R249" s="384"/>
    </row>
    <row r="250" spans="1:18" s="429" customFormat="1" ht="10.5" customHeight="1">
      <c r="A250" s="353"/>
      <c r="B250" s="446"/>
      <c r="C250" s="348"/>
      <c r="D250" s="348"/>
      <c r="E250" s="422"/>
      <c r="F250" s="366"/>
      <c r="G250" s="53"/>
      <c r="H250" s="366"/>
      <c r="M250" s="404"/>
      <c r="N250" s="53"/>
      <c r="O250" s="84"/>
      <c r="P250" s="53"/>
      <c r="Q250" s="58"/>
      <c r="R250" s="384"/>
    </row>
    <row r="251" spans="1:18" s="429" customFormat="1" ht="10.5" customHeight="1">
      <c r="A251" s="353"/>
      <c r="B251" s="446"/>
      <c r="C251" s="348"/>
      <c r="D251" s="348"/>
      <c r="E251" s="422"/>
      <c r="F251" s="366"/>
      <c r="G251" s="53"/>
      <c r="H251" s="366"/>
      <c r="M251" s="404"/>
      <c r="N251" s="53"/>
      <c r="O251" s="84"/>
      <c r="P251" s="53"/>
      <c r="Q251" s="58"/>
      <c r="R251" s="384"/>
    </row>
    <row r="252" spans="1:18" s="429" customFormat="1" ht="10.5" customHeight="1">
      <c r="A252" s="353"/>
      <c r="B252" s="446"/>
      <c r="C252" s="348"/>
      <c r="D252" s="348"/>
      <c r="E252" s="422"/>
      <c r="F252" s="366"/>
      <c r="G252" s="53"/>
      <c r="H252" s="366"/>
      <c r="M252" s="404"/>
      <c r="N252" s="53"/>
      <c r="O252" s="84"/>
      <c r="P252" s="53"/>
      <c r="Q252" s="58"/>
      <c r="R252" s="384"/>
    </row>
    <row r="253" spans="1:18" s="429" customFormat="1" ht="10.5" customHeight="1">
      <c r="A253" s="353"/>
      <c r="B253" s="446"/>
      <c r="C253" s="348"/>
      <c r="D253" s="348"/>
      <c r="E253" s="422"/>
      <c r="F253" s="366"/>
      <c r="G253" s="53"/>
      <c r="H253" s="366"/>
      <c r="M253" s="404"/>
      <c r="N253" s="53"/>
      <c r="O253" s="84"/>
      <c r="P253" s="53"/>
      <c r="Q253" s="58"/>
      <c r="R253" s="384"/>
    </row>
    <row r="254" spans="1:18" s="429" customFormat="1" ht="10.5" customHeight="1">
      <c r="A254" s="353"/>
      <c r="B254" s="446"/>
      <c r="C254" s="348"/>
      <c r="D254" s="348"/>
      <c r="E254" s="422"/>
      <c r="F254" s="366"/>
      <c r="G254" s="53"/>
      <c r="H254" s="366"/>
      <c r="M254" s="404"/>
      <c r="N254" s="53"/>
      <c r="O254" s="84"/>
      <c r="P254" s="53"/>
      <c r="Q254" s="58"/>
      <c r="R254" s="384"/>
    </row>
    <row r="255" spans="1:18" s="429" customFormat="1" ht="10.5" customHeight="1">
      <c r="A255" s="353"/>
      <c r="B255" s="446"/>
      <c r="C255" s="348"/>
      <c r="D255" s="348"/>
      <c r="E255" s="422"/>
      <c r="F255" s="366"/>
      <c r="G255" s="53"/>
      <c r="H255" s="366"/>
      <c r="M255" s="404"/>
      <c r="N255" s="53"/>
      <c r="O255" s="84"/>
      <c r="P255" s="53"/>
      <c r="Q255" s="58"/>
      <c r="R255" s="384"/>
    </row>
    <row r="256" spans="1:18" s="429" customFormat="1" ht="10.5" customHeight="1">
      <c r="A256" s="353"/>
      <c r="B256" s="446"/>
      <c r="C256" s="348"/>
      <c r="D256" s="348"/>
      <c r="E256" s="422"/>
      <c r="F256" s="366"/>
      <c r="G256" s="53"/>
      <c r="H256" s="366"/>
      <c r="M256" s="404"/>
      <c r="N256" s="53"/>
      <c r="O256" s="84"/>
      <c r="P256" s="53"/>
      <c r="Q256" s="58"/>
      <c r="R256" s="384"/>
    </row>
    <row r="257" spans="1:18" s="429" customFormat="1" ht="10.5" customHeight="1">
      <c r="A257" s="353"/>
      <c r="B257" s="446"/>
      <c r="C257" s="348"/>
      <c r="D257" s="348"/>
      <c r="E257" s="422"/>
      <c r="F257" s="366"/>
      <c r="G257" s="53"/>
      <c r="H257" s="366"/>
      <c r="M257" s="404"/>
      <c r="N257" s="53"/>
      <c r="O257" s="84"/>
      <c r="P257" s="53"/>
      <c r="Q257" s="58"/>
      <c r="R257" s="384"/>
    </row>
    <row r="258" spans="1:18" s="429" customFormat="1" ht="10.5" customHeight="1">
      <c r="A258" s="353"/>
      <c r="B258" s="446"/>
      <c r="C258" s="348"/>
      <c r="D258" s="348"/>
      <c r="E258" s="422"/>
      <c r="F258" s="366"/>
      <c r="G258" s="53"/>
      <c r="H258" s="366"/>
      <c r="M258" s="404"/>
      <c r="N258" s="53"/>
      <c r="O258" s="84"/>
      <c r="P258" s="53"/>
      <c r="Q258" s="58"/>
      <c r="R258" s="384"/>
    </row>
    <row r="259" spans="1:18" s="429" customFormat="1" ht="10.5" customHeight="1">
      <c r="A259" s="353"/>
      <c r="B259" s="446"/>
      <c r="C259" s="348"/>
      <c r="D259" s="348"/>
      <c r="E259" s="422"/>
      <c r="F259" s="366"/>
      <c r="G259" s="53"/>
      <c r="H259" s="366"/>
      <c r="M259" s="404"/>
      <c r="N259" s="53"/>
      <c r="O259" s="84"/>
      <c r="P259" s="53"/>
      <c r="Q259" s="58"/>
      <c r="R259" s="384"/>
    </row>
    <row r="260" spans="1:18" s="429" customFormat="1" ht="10.5" customHeight="1">
      <c r="A260" s="353"/>
      <c r="B260" s="446"/>
      <c r="C260" s="348"/>
      <c r="D260" s="348"/>
      <c r="E260" s="422"/>
      <c r="F260" s="366"/>
      <c r="G260" s="53"/>
      <c r="H260" s="366"/>
      <c r="M260" s="404"/>
      <c r="N260" s="53"/>
      <c r="O260" s="84"/>
      <c r="P260" s="53"/>
      <c r="Q260" s="58"/>
      <c r="R260" s="384"/>
    </row>
    <row r="261" spans="1:18" s="429" customFormat="1" ht="10.5" customHeight="1">
      <c r="A261" s="353"/>
      <c r="B261" s="446"/>
      <c r="C261" s="348"/>
      <c r="D261" s="348"/>
      <c r="E261" s="422"/>
      <c r="F261" s="366"/>
      <c r="G261" s="53"/>
      <c r="H261" s="53"/>
      <c r="M261" s="404"/>
      <c r="N261" s="53"/>
      <c r="O261" s="84"/>
      <c r="P261" s="53"/>
      <c r="Q261" s="58"/>
      <c r="R261" s="384"/>
    </row>
    <row r="262" spans="1:18" s="429" customFormat="1" ht="10.5" customHeight="1">
      <c r="A262" s="353"/>
      <c r="B262" s="446"/>
      <c r="C262" s="348"/>
      <c r="D262" s="348"/>
      <c r="E262" s="422"/>
      <c r="F262" s="366"/>
      <c r="G262" s="53"/>
      <c r="H262" s="53"/>
      <c r="M262" s="404"/>
      <c r="N262" s="53"/>
      <c r="O262" s="84"/>
      <c r="P262" s="53"/>
      <c r="Q262" s="58"/>
      <c r="R262" s="384"/>
    </row>
    <row r="263" spans="1:18" s="429" customFormat="1" ht="10.5" customHeight="1">
      <c r="A263" s="353"/>
      <c r="B263" s="446"/>
      <c r="C263" s="348"/>
      <c r="D263" s="348"/>
      <c r="E263" s="422"/>
      <c r="F263" s="366"/>
      <c r="G263" s="53"/>
      <c r="H263" s="53"/>
      <c r="I263" s="403"/>
      <c r="J263" s="366"/>
      <c r="K263" s="53"/>
      <c r="M263" s="404"/>
      <c r="N263" s="53"/>
      <c r="O263" s="84"/>
      <c r="P263" s="53"/>
      <c r="Q263" s="58"/>
      <c r="R263" s="384"/>
    </row>
    <row r="264" spans="1:18" s="429" customFormat="1" ht="10.5" customHeight="1">
      <c r="A264" s="353"/>
      <c r="B264" s="446"/>
      <c r="C264" s="348"/>
      <c r="D264" s="348"/>
      <c r="E264" s="422"/>
      <c r="F264" s="366"/>
      <c r="G264" s="53"/>
      <c r="H264" s="53"/>
      <c r="I264" s="403"/>
      <c r="M264" s="404"/>
      <c r="N264" s="53"/>
      <c r="O264" s="696"/>
      <c r="P264" s="411"/>
      <c r="Q264" s="58"/>
      <c r="R264" s="384"/>
    </row>
    <row r="265" spans="1:18" s="429" customFormat="1" ht="10.5" customHeight="1">
      <c r="A265" s="353"/>
      <c r="B265" s="446"/>
      <c r="C265" s="348"/>
      <c r="D265" s="348"/>
      <c r="E265" s="422"/>
      <c r="F265" s="366"/>
      <c r="G265" s="53"/>
      <c r="H265" s="53"/>
      <c r="I265" s="403"/>
      <c r="M265" s="404"/>
      <c r="N265" s="53"/>
      <c r="O265" s="696"/>
      <c r="P265" s="411"/>
      <c r="Q265" s="58"/>
      <c r="R265" s="384"/>
    </row>
    <row r="266" spans="1:18" s="429" customFormat="1" ht="10.5" customHeight="1">
      <c r="A266" s="353"/>
      <c r="B266" s="446"/>
      <c r="C266" s="348"/>
      <c r="D266" s="348"/>
      <c r="E266" s="422"/>
      <c r="F266" s="366"/>
      <c r="G266" s="53"/>
      <c r="H266" s="53"/>
      <c r="I266" s="403"/>
      <c r="M266" s="404"/>
      <c r="N266" s="53"/>
      <c r="O266" s="696"/>
      <c r="P266" s="411"/>
      <c r="Q266" s="58"/>
      <c r="R266" s="384"/>
    </row>
    <row r="267" spans="1:18" s="429" customFormat="1" ht="10.5" customHeight="1">
      <c r="A267" s="353"/>
      <c r="B267" s="446"/>
      <c r="C267" s="348"/>
      <c r="D267" s="348"/>
      <c r="E267" s="422"/>
      <c r="F267" s="366"/>
      <c r="G267" s="53"/>
      <c r="H267" s="53"/>
      <c r="I267" s="403"/>
      <c r="M267" s="404"/>
      <c r="N267" s="53"/>
      <c r="O267" s="696"/>
      <c r="P267" s="411"/>
      <c r="Q267" s="58"/>
      <c r="R267" s="384"/>
    </row>
    <row r="268" spans="1:18" s="429" customFormat="1" ht="10.5" customHeight="1">
      <c r="A268" s="353"/>
      <c r="B268" s="446"/>
      <c r="C268" s="348"/>
      <c r="D268" s="348"/>
      <c r="E268" s="422"/>
      <c r="F268" s="366"/>
      <c r="G268" s="53"/>
      <c r="H268" s="53"/>
      <c r="I268" s="403"/>
      <c r="M268" s="404"/>
      <c r="N268" s="53"/>
      <c r="O268" s="696"/>
      <c r="P268" s="411"/>
      <c r="Q268" s="58"/>
      <c r="R268" s="384"/>
    </row>
    <row r="269" spans="1:18" s="429" customFormat="1" ht="24.75">
      <c r="A269" s="353"/>
      <c r="B269" s="447" t="s">
        <v>1414</v>
      </c>
      <c r="D269" s="448"/>
      <c r="E269" s="422"/>
      <c r="F269" s="364"/>
      <c r="G269" s="422"/>
      <c r="L269" s="360"/>
      <c r="M269" s="404"/>
      <c r="N269" s="53"/>
      <c r="O269" s="696"/>
      <c r="P269" s="411"/>
      <c r="Q269" s="58"/>
      <c r="R269" s="384"/>
    </row>
    <row r="270" spans="1:18" s="429" customFormat="1" ht="20.25">
      <c r="A270" s="353"/>
      <c r="B270" s="446"/>
      <c r="C270" s="448"/>
      <c r="D270" s="448"/>
      <c r="E270" s="422"/>
      <c r="F270" s="364"/>
      <c r="G270" s="422"/>
      <c r="K270" s="147"/>
      <c r="L270" s="53"/>
      <c r="M270" s="403"/>
      <c r="N270" s="403"/>
      <c r="O270" s="696"/>
      <c r="P270" s="411"/>
      <c r="Q270" s="58"/>
      <c r="R270" s="384"/>
    </row>
    <row r="271" spans="1:18" s="429" customFormat="1" ht="22.5">
      <c r="A271" s="449" t="s">
        <v>774</v>
      </c>
      <c r="B271" s="450"/>
      <c r="C271" s="449" t="s">
        <v>1415</v>
      </c>
      <c r="D271" s="449"/>
      <c r="G271" s="422"/>
      <c r="J271" s="401"/>
      <c r="K271" s="147"/>
      <c r="L271" s="53"/>
      <c r="M271" s="403"/>
      <c r="N271" s="403"/>
      <c r="O271" s="696"/>
      <c r="P271" s="411"/>
      <c r="Q271" s="58"/>
      <c r="R271" s="384"/>
    </row>
    <row r="272" spans="1:18" s="452" customFormat="1" ht="12.75" customHeight="1">
      <c r="A272" s="6" t="s">
        <v>775</v>
      </c>
      <c r="B272" s="147">
        <v>22000</v>
      </c>
      <c r="C272" s="53">
        <v>31390</v>
      </c>
      <c r="D272" s="53"/>
      <c r="E272" s="403" t="s">
        <v>559</v>
      </c>
      <c r="F272" s="451"/>
      <c r="I272" s="46"/>
      <c r="K272" s="147"/>
      <c r="L272" s="53"/>
      <c r="M272" s="403"/>
      <c r="N272" s="403"/>
      <c r="O272" s="696"/>
      <c r="P272" s="411"/>
      <c r="Q272" s="58"/>
      <c r="R272" s="453"/>
    </row>
    <row r="273" spans="1:18" s="452" customFormat="1" ht="12.75" customHeight="1">
      <c r="A273" s="6" t="s">
        <v>775</v>
      </c>
      <c r="B273" s="147">
        <v>42000</v>
      </c>
      <c r="C273" s="53">
        <v>0</v>
      </c>
      <c r="D273" s="53"/>
      <c r="E273" s="403" t="s">
        <v>1413</v>
      </c>
      <c r="F273" s="451"/>
      <c r="I273" s="46"/>
      <c r="K273" s="147"/>
      <c r="L273" s="53"/>
      <c r="M273" s="403"/>
      <c r="N273" s="403"/>
      <c r="O273" s="696"/>
      <c r="P273" s="411"/>
      <c r="Q273" s="58"/>
      <c r="R273" s="453"/>
    </row>
    <row r="274" spans="1:18" s="452" customFormat="1" ht="12.75" customHeight="1">
      <c r="A274" s="6" t="s">
        <v>775</v>
      </c>
      <c r="B274" s="147">
        <v>82000</v>
      </c>
      <c r="C274" s="53">
        <v>-28116</v>
      </c>
      <c r="D274" s="53"/>
      <c r="E274" s="403" t="s">
        <v>560</v>
      </c>
      <c r="F274" s="451"/>
      <c r="I274" s="46"/>
      <c r="K274" s="366"/>
      <c r="L274" s="53"/>
      <c r="M274" s="403"/>
      <c r="N274" s="403"/>
      <c r="O274" s="696"/>
      <c r="P274" s="411"/>
      <c r="Q274" s="58"/>
      <c r="R274" s="453"/>
    </row>
    <row r="275" spans="1:18" s="452" customFormat="1" ht="12.75" customHeight="1">
      <c r="A275" s="451" t="s">
        <v>776</v>
      </c>
      <c r="B275" s="385"/>
      <c r="C275" s="177">
        <f>SUM(C272:C274)</f>
        <v>3274</v>
      </c>
      <c r="D275" s="292"/>
      <c r="G275" s="454"/>
      <c r="I275" s="296"/>
      <c r="K275" s="366"/>
      <c r="L275" s="53"/>
      <c r="M275" s="403"/>
      <c r="N275" s="403"/>
      <c r="O275" s="696"/>
      <c r="P275" s="411"/>
      <c r="Q275" s="58"/>
      <c r="R275" s="453"/>
    </row>
    <row r="276" spans="1:18" s="452" customFormat="1" ht="12.75" customHeight="1">
      <c r="A276" s="455"/>
      <c r="B276" s="456"/>
      <c r="C276" s="457"/>
      <c r="D276" s="457"/>
      <c r="G276" s="454"/>
      <c r="I276" s="296"/>
      <c r="J276" s="458"/>
      <c r="K276" s="366"/>
      <c r="L276" s="53"/>
      <c r="M276" s="403"/>
      <c r="N276" s="403"/>
      <c r="O276" s="696"/>
      <c r="P276" s="411"/>
      <c r="Q276" s="58"/>
      <c r="R276" s="453"/>
    </row>
    <row r="277" spans="1:18" s="429" customFormat="1" ht="22.5">
      <c r="A277" s="449" t="s">
        <v>777</v>
      </c>
      <c r="B277" s="456"/>
      <c r="C277" s="449" t="s">
        <v>1415</v>
      </c>
      <c r="D277" s="448"/>
      <c r="G277" s="441"/>
      <c r="I277" s="296"/>
      <c r="J277" s="436"/>
      <c r="K277" s="366"/>
      <c r="L277" s="53"/>
      <c r="M277" s="403"/>
      <c r="N277" s="403"/>
      <c r="O277" s="696"/>
      <c r="P277" s="411"/>
      <c r="Q277" s="58"/>
      <c r="R277" s="384"/>
    </row>
    <row r="278" spans="1:18" s="104" customFormat="1" ht="12.75" customHeight="1">
      <c r="A278" s="270" t="s">
        <v>775</v>
      </c>
      <c r="B278" s="366">
        <v>112000</v>
      </c>
      <c r="C278" s="53">
        <v>62.92</v>
      </c>
      <c r="D278" s="403"/>
      <c r="E278" s="403" t="s">
        <v>561</v>
      </c>
      <c r="F278" s="451"/>
      <c r="G278" s="441"/>
      <c r="I278" s="296"/>
      <c r="J278" s="436"/>
      <c r="K278" s="366"/>
      <c r="L278" s="53"/>
      <c r="M278" s="403"/>
      <c r="N278" s="403"/>
      <c r="O278" s="696"/>
      <c r="P278" s="411"/>
      <c r="Q278" s="58"/>
      <c r="R278" s="388"/>
    </row>
    <row r="279" spans="1:18" s="104" customFormat="1" ht="12.75" customHeight="1">
      <c r="A279" s="459" t="s">
        <v>778</v>
      </c>
      <c r="B279" s="460"/>
      <c r="C279" s="139">
        <f>SUM(C278)</f>
        <v>62.92</v>
      </c>
      <c r="D279" s="278"/>
      <c r="F279" s="451"/>
      <c r="G279" s="441"/>
      <c r="I279" s="296"/>
      <c r="J279" s="361"/>
      <c r="K279" s="366"/>
      <c r="L279" s="53"/>
      <c r="M279" s="403"/>
      <c r="N279" s="403"/>
      <c r="O279" s="696"/>
      <c r="P279" s="411"/>
      <c r="Q279" s="58"/>
      <c r="R279" s="384"/>
    </row>
    <row r="280" spans="1:18" s="429" customFormat="1" ht="12.75" customHeight="1">
      <c r="A280" s="461"/>
      <c r="B280" s="462"/>
      <c r="C280" s="463"/>
      <c r="D280" s="463"/>
      <c r="F280" s="451"/>
      <c r="G280" s="441"/>
      <c r="I280" s="296"/>
      <c r="J280" s="361"/>
      <c r="K280" s="366"/>
      <c r="L280" s="53"/>
      <c r="M280" s="403"/>
      <c r="N280" s="403"/>
      <c r="O280" s="696"/>
      <c r="P280" s="411"/>
      <c r="Q280" s="58"/>
      <c r="R280" s="384"/>
    </row>
    <row r="281" spans="1:18" s="429" customFormat="1" ht="22.5">
      <c r="A281" s="449" t="s">
        <v>779</v>
      </c>
      <c r="B281" s="456"/>
      <c r="C281" s="449" t="s">
        <v>1415</v>
      </c>
      <c r="D281" s="448"/>
      <c r="F281" s="451"/>
      <c r="G281" s="441"/>
      <c r="I281" s="296"/>
      <c r="J281" s="361"/>
      <c r="K281" s="366"/>
      <c r="L281" s="53"/>
      <c r="M281" s="403"/>
      <c r="N281" s="403"/>
      <c r="O281" s="696"/>
      <c r="P281" s="411"/>
      <c r="Q281" s="58"/>
      <c r="R281" s="384"/>
    </row>
    <row r="282" spans="1:18" s="104" customFormat="1" ht="12.75" customHeight="1">
      <c r="A282" s="270" t="s">
        <v>775</v>
      </c>
      <c r="B282" s="366">
        <v>211000</v>
      </c>
      <c r="C282" s="53">
        <v>2657.81</v>
      </c>
      <c r="D282" s="403"/>
      <c r="E282" s="403" t="s">
        <v>562</v>
      </c>
      <c r="F282" s="451"/>
      <c r="G282" s="441"/>
      <c r="I282" s="296"/>
      <c r="J282" s="361"/>
      <c r="K282" s="366"/>
      <c r="L282" s="53"/>
      <c r="M282" s="403"/>
      <c r="N282" s="403"/>
      <c r="O282" s="696"/>
      <c r="P282" s="411"/>
      <c r="Q282" s="58"/>
      <c r="R282" s="384"/>
    </row>
    <row r="283" spans="1:18" s="104" customFormat="1" ht="12.75" customHeight="1">
      <c r="A283" s="270" t="s">
        <v>775</v>
      </c>
      <c r="B283" s="366">
        <v>213000</v>
      </c>
      <c r="C283" s="53">
        <v>0</v>
      </c>
      <c r="D283" s="403"/>
      <c r="E283" s="403" t="s">
        <v>563</v>
      </c>
      <c r="F283" s="451"/>
      <c r="G283" s="441"/>
      <c r="I283" s="296"/>
      <c r="J283" s="361"/>
      <c r="K283" s="366"/>
      <c r="L283" s="53"/>
      <c r="M283" s="403"/>
      <c r="N283" s="403"/>
      <c r="O283" s="696"/>
      <c r="P283" s="411"/>
      <c r="Q283" s="58"/>
      <c r="R283" s="384"/>
    </row>
    <row r="284" spans="1:18" s="104" customFormat="1" ht="12.75" customHeight="1">
      <c r="A284" s="270" t="s">
        <v>775</v>
      </c>
      <c r="B284" s="366">
        <v>213100</v>
      </c>
      <c r="C284" s="53">
        <v>312</v>
      </c>
      <c r="D284" s="403"/>
      <c r="E284" s="403" t="s">
        <v>564</v>
      </c>
      <c r="F284" s="451"/>
      <c r="G284" s="441"/>
      <c r="I284" s="296"/>
      <c r="J284" s="361"/>
      <c r="K284" s="366"/>
      <c r="L284" s="53"/>
      <c r="M284" s="403"/>
      <c r="N284" s="403"/>
      <c r="O284" s="696"/>
      <c r="P284" s="411"/>
      <c r="Q284" s="58"/>
      <c r="R284" s="384"/>
    </row>
    <row r="285" spans="1:18" s="104" customFormat="1" ht="12.75" customHeight="1">
      <c r="A285" s="270" t="s">
        <v>775</v>
      </c>
      <c r="B285" s="366">
        <v>221000</v>
      </c>
      <c r="C285" s="53">
        <v>17370.93</v>
      </c>
      <c r="D285" s="403"/>
      <c r="E285" s="403" t="s">
        <v>565</v>
      </c>
      <c r="F285" s="451"/>
      <c r="G285" s="441"/>
      <c r="I285" s="296"/>
      <c r="J285" s="361"/>
      <c r="K285" s="366"/>
      <c r="L285" s="53"/>
      <c r="M285" s="403"/>
      <c r="N285" s="403"/>
      <c r="O285" s="696"/>
      <c r="P285" s="411"/>
      <c r="Q285" s="58"/>
      <c r="R285" s="384"/>
    </row>
    <row r="286" spans="1:18" s="104" customFormat="1" ht="12.75" customHeight="1">
      <c r="A286" s="270" t="s">
        <v>775</v>
      </c>
      <c r="B286" s="366">
        <v>231000</v>
      </c>
      <c r="C286" s="53">
        <v>0</v>
      </c>
      <c r="D286" s="403"/>
      <c r="E286" s="403" t="s">
        <v>566</v>
      </c>
      <c r="F286" s="451"/>
      <c r="G286" s="441"/>
      <c r="I286" s="296"/>
      <c r="J286" s="361"/>
      <c r="K286" s="366"/>
      <c r="L286" s="53"/>
      <c r="M286" s="403"/>
      <c r="N286" s="403"/>
      <c r="O286" s="696"/>
      <c r="P286" s="411"/>
      <c r="Q286" s="58"/>
      <c r="R286" s="384"/>
    </row>
    <row r="287" spans="1:18" s="104" customFormat="1" ht="12.75" customHeight="1">
      <c r="A287" s="270" t="s">
        <v>775</v>
      </c>
      <c r="B287" s="366">
        <v>261000</v>
      </c>
      <c r="C287" s="53">
        <v>0</v>
      </c>
      <c r="D287" s="403"/>
      <c r="E287" s="403" t="s">
        <v>567</v>
      </c>
      <c r="F287" s="451"/>
      <c r="G287" s="441"/>
      <c r="I287" s="296"/>
      <c r="J287" s="361"/>
      <c r="K287" s="366"/>
      <c r="L287" s="53"/>
      <c r="M287" s="403"/>
      <c r="N287" s="403"/>
      <c r="O287" s="696"/>
      <c r="P287" s="411"/>
      <c r="Q287" s="58"/>
      <c r="R287" s="384"/>
    </row>
    <row r="288" spans="1:18" s="104" customFormat="1" ht="12.75" customHeight="1">
      <c r="A288" s="459" t="s">
        <v>780</v>
      </c>
      <c r="B288" s="385"/>
      <c r="C288" s="464">
        <f>SUM(C282:C287)</f>
        <v>20340.740000000002</v>
      </c>
      <c r="D288" s="280"/>
      <c r="F288" s="451"/>
      <c r="G288" s="441"/>
      <c r="I288" s="296"/>
      <c r="J288" s="361"/>
      <c r="K288" s="366"/>
      <c r="L288" s="53"/>
      <c r="M288" s="403"/>
      <c r="N288" s="403"/>
      <c r="O288" s="696"/>
      <c r="P288" s="411"/>
      <c r="Q288" s="58"/>
      <c r="R288" s="384"/>
    </row>
    <row r="289" spans="1:18" s="104" customFormat="1" ht="12.75" customHeight="1">
      <c r="A289" s="459"/>
      <c r="B289" s="385"/>
      <c r="C289" s="278"/>
      <c r="D289" s="278"/>
      <c r="F289" s="451"/>
      <c r="G289" s="441"/>
      <c r="I289" s="296"/>
      <c r="J289" s="361"/>
      <c r="K289" s="366"/>
      <c r="L289" s="53"/>
      <c r="M289" s="403"/>
      <c r="N289" s="403"/>
      <c r="O289" s="696"/>
      <c r="P289" s="411"/>
      <c r="Q289" s="58"/>
      <c r="R289" s="384"/>
    </row>
    <row r="290" spans="1:18" s="429" customFormat="1" ht="22.5">
      <c r="A290" s="449" t="s">
        <v>781</v>
      </c>
      <c r="B290" s="456"/>
      <c r="C290" s="449" t="s">
        <v>1415</v>
      </c>
      <c r="D290" s="448"/>
      <c r="F290" s="451"/>
      <c r="G290" s="441"/>
      <c r="I290" s="296"/>
      <c r="J290" s="361"/>
      <c r="K290" s="366"/>
      <c r="L290" s="53"/>
      <c r="M290" s="403"/>
      <c r="N290" s="403"/>
      <c r="O290" s="696"/>
      <c r="P290" s="411"/>
      <c r="Q290" s="58"/>
      <c r="R290" s="384"/>
    </row>
    <row r="291" spans="1:18" s="104" customFormat="1" ht="12.75" customHeight="1">
      <c r="A291" s="270" t="s">
        <v>775</v>
      </c>
      <c r="B291" s="84">
        <v>311000</v>
      </c>
      <c r="C291" s="53">
        <v>4775</v>
      </c>
      <c r="D291" s="403"/>
      <c r="E291" s="403" t="s">
        <v>568</v>
      </c>
      <c r="F291" s="429"/>
      <c r="G291" s="441"/>
      <c r="I291" s="296"/>
      <c r="J291" s="361"/>
      <c r="K291" s="366"/>
      <c r="L291" s="53"/>
      <c r="M291" s="403"/>
      <c r="N291" s="403"/>
      <c r="O291" s="696"/>
      <c r="P291" s="411"/>
      <c r="Q291" s="58"/>
      <c r="R291" s="384"/>
    </row>
    <row r="292" spans="1:18" s="104" customFormat="1" ht="12.75" customHeight="1">
      <c r="A292" s="270" t="s">
        <v>775</v>
      </c>
      <c r="B292" s="366">
        <v>311100</v>
      </c>
      <c r="C292" s="53">
        <v>30</v>
      </c>
      <c r="D292" s="403"/>
      <c r="E292" s="403" t="s">
        <v>569</v>
      </c>
      <c r="F292" s="429"/>
      <c r="G292" s="441"/>
      <c r="I292" s="296"/>
      <c r="J292" s="361"/>
      <c r="K292" s="366"/>
      <c r="L292" s="53"/>
      <c r="M292" s="403"/>
      <c r="N292" s="403"/>
      <c r="O292" s="696"/>
      <c r="P292" s="411"/>
      <c r="Q292" s="58"/>
      <c r="R292" s="384"/>
    </row>
    <row r="293" spans="1:18" s="104" customFormat="1" ht="12.75" customHeight="1">
      <c r="A293" s="270" t="s">
        <v>775</v>
      </c>
      <c r="B293" s="366">
        <v>314000</v>
      </c>
      <c r="C293" s="53">
        <v>0</v>
      </c>
      <c r="D293" s="403"/>
      <c r="E293" s="403" t="s">
        <v>570</v>
      </c>
      <c r="F293" s="429"/>
      <c r="G293" s="441"/>
      <c r="I293" s="296"/>
      <c r="J293" s="361"/>
      <c r="K293" s="366"/>
      <c r="L293" s="53"/>
      <c r="M293" s="403"/>
      <c r="N293" s="403"/>
      <c r="O293" s="696"/>
      <c r="P293" s="411"/>
      <c r="Q293" s="58"/>
      <c r="R293" s="384"/>
    </row>
    <row r="294" spans="1:18" s="104" customFormat="1" ht="12.75" customHeight="1">
      <c r="A294" s="270" t="s">
        <v>775</v>
      </c>
      <c r="B294" s="366">
        <v>314100</v>
      </c>
      <c r="C294" s="53">
        <v>130.16999999999999</v>
      </c>
      <c r="D294" s="403"/>
      <c r="E294" s="403" t="s">
        <v>570</v>
      </c>
      <c r="F294" s="429"/>
      <c r="G294" s="441"/>
      <c r="I294" s="296"/>
      <c r="J294" s="361"/>
      <c r="K294" s="366"/>
      <c r="L294" s="53"/>
      <c r="M294" s="403"/>
      <c r="N294" s="403"/>
      <c r="O294" s="696"/>
      <c r="P294" s="411"/>
      <c r="Q294" s="58"/>
      <c r="R294" s="384"/>
    </row>
    <row r="295" spans="1:18" s="104" customFormat="1" ht="12.75" customHeight="1">
      <c r="A295" s="270" t="s">
        <v>775</v>
      </c>
      <c r="B295" s="366">
        <v>315100</v>
      </c>
      <c r="C295" s="53">
        <v>0</v>
      </c>
      <c r="D295" s="403"/>
      <c r="E295" s="403" t="s">
        <v>374</v>
      </c>
      <c r="F295" s="429"/>
      <c r="G295" s="441"/>
      <c r="I295" s="296"/>
      <c r="J295" s="361"/>
      <c r="K295" s="366"/>
      <c r="L295" s="53"/>
      <c r="M295" s="403"/>
      <c r="N295" s="403"/>
      <c r="O295" s="696"/>
      <c r="P295" s="411"/>
      <c r="Q295" s="58"/>
      <c r="R295" s="384"/>
    </row>
    <row r="296" spans="1:18" s="104" customFormat="1" ht="12.75" customHeight="1">
      <c r="A296" s="270" t="s">
        <v>775</v>
      </c>
      <c r="B296" s="366">
        <v>321000</v>
      </c>
      <c r="C296" s="53">
        <v>-164.96</v>
      </c>
      <c r="D296" s="403"/>
      <c r="E296" s="403" t="s">
        <v>375</v>
      </c>
      <c r="F296" s="429"/>
      <c r="G296" s="441"/>
      <c r="I296" s="296"/>
      <c r="J296" s="361"/>
      <c r="K296" s="366"/>
      <c r="L296" s="53"/>
      <c r="M296" s="403"/>
      <c r="N296" s="403"/>
      <c r="O296" s="696"/>
      <c r="P296" s="411"/>
      <c r="Q296" s="58"/>
      <c r="R296" s="384"/>
    </row>
    <row r="297" spans="1:18" s="104" customFormat="1" ht="12.75" customHeight="1">
      <c r="A297" s="270" t="s">
        <v>775</v>
      </c>
      <c r="B297" s="366">
        <v>321100</v>
      </c>
      <c r="C297" s="53">
        <v>0</v>
      </c>
      <c r="D297" s="403"/>
      <c r="E297" s="403" t="s">
        <v>571</v>
      </c>
      <c r="F297" s="429"/>
      <c r="G297" s="441"/>
      <c r="I297" s="296"/>
      <c r="J297" s="361"/>
      <c r="K297" s="366"/>
      <c r="L297" s="53"/>
      <c r="M297" s="403"/>
      <c r="N297" s="403"/>
      <c r="O297" s="696"/>
      <c r="P297" s="411"/>
      <c r="Q297" s="58"/>
      <c r="R297" s="384"/>
    </row>
    <row r="298" spans="1:18" s="104" customFormat="1" ht="12.75" customHeight="1">
      <c r="A298" s="270" t="s">
        <v>775</v>
      </c>
      <c r="B298" s="366">
        <v>323000</v>
      </c>
      <c r="C298" s="53">
        <v>0</v>
      </c>
      <c r="D298" s="403"/>
      <c r="E298" s="403" t="s">
        <v>572</v>
      </c>
      <c r="F298" s="429"/>
      <c r="G298" s="441"/>
      <c r="I298" s="296"/>
      <c r="J298" s="361"/>
      <c r="K298" s="366"/>
      <c r="L298" s="53"/>
      <c r="M298" s="403"/>
      <c r="N298" s="403"/>
      <c r="O298" s="696"/>
      <c r="P298" s="411"/>
      <c r="Q298" s="58"/>
      <c r="R298" s="384"/>
    </row>
    <row r="299" spans="1:18" s="104" customFormat="1" ht="12.75" customHeight="1">
      <c r="A299" s="270" t="s">
        <v>775</v>
      </c>
      <c r="B299" s="366">
        <v>324000</v>
      </c>
      <c r="C299" s="53">
        <v>0</v>
      </c>
      <c r="D299" s="403"/>
      <c r="E299" s="403" t="s">
        <v>573</v>
      </c>
      <c r="F299" s="429"/>
      <c r="G299" s="441"/>
      <c r="I299" s="296"/>
      <c r="J299" s="361"/>
      <c r="K299" s="366"/>
      <c r="L299" s="53"/>
      <c r="M299" s="403"/>
      <c r="N299" s="403"/>
      <c r="O299" s="696"/>
      <c r="P299" s="411"/>
      <c r="Q299" s="58"/>
      <c r="R299" s="384"/>
    </row>
    <row r="300" spans="1:18" s="104" customFormat="1" ht="12.75" customHeight="1">
      <c r="A300" s="270" t="s">
        <v>775</v>
      </c>
      <c r="B300" s="366">
        <v>324100</v>
      </c>
      <c r="C300" s="53">
        <v>0</v>
      </c>
      <c r="D300" s="403"/>
      <c r="E300" s="403" t="s">
        <v>574</v>
      </c>
      <c r="F300" s="429"/>
      <c r="G300" s="441"/>
      <c r="I300" s="296"/>
      <c r="J300" s="361"/>
      <c r="K300" s="366"/>
      <c r="L300" s="53"/>
      <c r="M300" s="403"/>
      <c r="N300" s="403"/>
      <c r="O300" s="696"/>
      <c r="P300" s="411"/>
      <c r="Q300" s="58"/>
      <c r="R300" s="384"/>
    </row>
    <row r="301" spans="1:18" s="104" customFormat="1" ht="12.75" customHeight="1">
      <c r="A301" s="270" t="s">
        <v>775</v>
      </c>
      <c r="B301" s="366">
        <v>326000</v>
      </c>
      <c r="C301" s="53">
        <v>0</v>
      </c>
      <c r="D301" s="403"/>
      <c r="E301" s="403" t="s">
        <v>575</v>
      </c>
      <c r="F301" s="429"/>
      <c r="G301" s="441"/>
      <c r="I301" s="296"/>
      <c r="J301" s="361"/>
      <c r="K301" s="366"/>
      <c r="L301" s="53"/>
      <c r="M301" s="403"/>
      <c r="N301" s="403"/>
      <c r="O301" s="696"/>
      <c r="P301" s="411"/>
      <c r="Q301" s="58"/>
      <c r="R301" s="384"/>
    </row>
    <row r="302" spans="1:18" s="104" customFormat="1" ht="12.75" customHeight="1">
      <c r="A302" s="270" t="s">
        <v>775</v>
      </c>
      <c r="B302" s="366">
        <v>335000</v>
      </c>
      <c r="C302" s="53">
        <v>0</v>
      </c>
      <c r="D302" s="403"/>
      <c r="E302" s="403" t="s">
        <v>576</v>
      </c>
      <c r="F302" s="429"/>
      <c r="G302" s="441"/>
      <c r="I302" s="296"/>
      <c r="J302" s="361"/>
      <c r="K302" s="366"/>
      <c r="L302" s="53"/>
      <c r="M302" s="403"/>
      <c r="N302" s="403"/>
      <c r="O302" s="696"/>
      <c r="P302" s="411"/>
      <c r="Q302" s="58"/>
      <c r="R302" s="388"/>
    </row>
    <row r="303" spans="1:18" s="104" customFormat="1" ht="12.75" customHeight="1">
      <c r="A303" s="270" t="s">
        <v>775</v>
      </c>
      <c r="B303" s="366">
        <v>336000</v>
      </c>
      <c r="C303" s="53">
        <v>0</v>
      </c>
      <c r="D303" s="403"/>
      <c r="E303" s="403" t="s">
        <v>577</v>
      </c>
      <c r="F303" s="429"/>
      <c r="G303" s="441"/>
      <c r="I303" s="296"/>
      <c r="J303" s="361"/>
      <c r="K303" s="366"/>
      <c r="L303" s="53"/>
      <c r="M303" s="403"/>
      <c r="N303" s="403"/>
      <c r="O303" s="696"/>
      <c r="P303" s="411"/>
      <c r="Q303" s="58"/>
      <c r="R303" s="388"/>
    </row>
    <row r="304" spans="1:18" s="104" customFormat="1" ht="12.75" customHeight="1">
      <c r="A304" s="270" t="s">
        <v>775</v>
      </c>
      <c r="B304" s="366">
        <v>336100</v>
      </c>
      <c r="C304" s="53">
        <v>-182.42</v>
      </c>
      <c r="D304" s="403"/>
      <c r="E304" s="403" t="s">
        <v>376</v>
      </c>
      <c r="F304" s="429"/>
      <c r="G304" s="441"/>
      <c r="I304" s="296"/>
      <c r="J304" s="361"/>
      <c r="K304" s="366"/>
      <c r="L304" s="53"/>
      <c r="M304" s="403"/>
      <c r="N304" s="403"/>
      <c r="O304" s="696"/>
      <c r="P304" s="411"/>
      <c r="Q304" s="58"/>
      <c r="R304" s="388"/>
    </row>
    <row r="305" spans="1:18" s="104" customFormat="1" ht="12.75" customHeight="1">
      <c r="A305" s="270" t="s">
        <v>775</v>
      </c>
      <c r="B305" s="366">
        <v>336200</v>
      </c>
      <c r="C305" s="53">
        <v>-447.52</v>
      </c>
      <c r="D305" s="403"/>
      <c r="E305" s="403" t="s">
        <v>377</v>
      </c>
      <c r="F305" s="429"/>
      <c r="G305" s="441"/>
      <c r="I305" s="296"/>
      <c r="J305" s="361"/>
      <c r="K305" s="366"/>
      <c r="L305" s="53"/>
      <c r="M305" s="403"/>
      <c r="N305" s="403"/>
      <c r="O305" s="696"/>
      <c r="P305" s="411"/>
      <c r="Q305" s="58"/>
      <c r="R305" s="384"/>
    </row>
    <row r="306" spans="1:18" s="104" customFormat="1" ht="12.75" customHeight="1">
      <c r="A306" s="270" t="s">
        <v>775</v>
      </c>
      <c r="B306" s="366">
        <v>341000</v>
      </c>
      <c r="C306" s="53">
        <v>0</v>
      </c>
      <c r="D306" s="403"/>
      <c r="E306" s="403" t="s">
        <v>578</v>
      </c>
      <c r="F306" s="429"/>
      <c r="G306" s="441"/>
      <c r="I306" s="296"/>
      <c r="J306" s="361"/>
      <c r="K306" s="366"/>
      <c r="L306" s="53"/>
      <c r="M306" s="403"/>
      <c r="N306" s="403"/>
      <c r="O306" s="696"/>
      <c r="P306" s="411"/>
      <c r="Q306" s="58"/>
      <c r="R306" s="384"/>
    </row>
    <row r="307" spans="1:18" s="104" customFormat="1" ht="12.75" customHeight="1">
      <c r="A307" s="270" t="s">
        <v>775</v>
      </c>
      <c r="B307" s="366">
        <v>342000</v>
      </c>
      <c r="C307" s="53">
        <v>-89.73</v>
      </c>
      <c r="D307" s="403"/>
      <c r="E307" s="403" t="s">
        <v>379</v>
      </c>
      <c r="F307" s="429"/>
      <c r="G307" s="441"/>
      <c r="I307" s="296"/>
      <c r="J307" s="419"/>
      <c r="K307" s="366"/>
      <c r="L307" s="53"/>
      <c r="M307" s="403"/>
      <c r="N307" s="403"/>
      <c r="O307" s="696"/>
      <c r="P307" s="411"/>
      <c r="Q307" s="58"/>
      <c r="R307" s="384"/>
    </row>
    <row r="308" spans="1:18" s="104" customFormat="1" ht="12.75" customHeight="1">
      <c r="A308" s="270" t="s">
        <v>775</v>
      </c>
      <c r="B308" s="366">
        <v>345000</v>
      </c>
      <c r="C308" s="53">
        <v>-156</v>
      </c>
      <c r="D308" s="403"/>
      <c r="E308" s="403" t="s">
        <v>380</v>
      </c>
      <c r="F308" s="429"/>
      <c r="G308" s="441"/>
      <c r="I308" s="296"/>
      <c r="J308" s="361"/>
      <c r="K308" s="366"/>
      <c r="L308" s="411"/>
      <c r="M308" s="403"/>
      <c r="N308" s="403"/>
      <c r="O308" s="696"/>
      <c r="P308" s="411"/>
      <c r="Q308" s="58"/>
      <c r="R308" s="384"/>
    </row>
    <row r="309" spans="1:18" s="104" customFormat="1" ht="12.75" customHeight="1">
      <c r="A309" s="270" t="s">
        <v>775</v>
      </c>
      <c r="B309" s="366">
        <v>365000</v>
      </c>
      <c r="C309" s="53">
        <v>0</v>
      </c>
      <c r="D309" s="403"/>
      <c r="E309" s="403" t="s">
        <v>579</v>
      </c>
      <c r="F309" s="429"/>
      <c r="G309" s="441"/>
      <c r="I309" s="296"/>
      <c r="J309" s="361"/>
      <c r="K309" s="366"/>
      <c r="L309" s="53"/>
      <c r="M309" s="403"/>
      <c r="N309" s="403"/>
      <c r="O309" s="696"/>
      <c r="P309" s="411"/>
      <c r="Q309" s="58"/>
      <c r="R309" s="384"/>
    </row>
    <row r="310" spans="1:18" s="104" customFormat="1" ht="12.75" customHeight="1">
      <c r="A310" s="270" t="s">
        <v>775</v>
      </c>
      <c r="B310" s="366">
        <v>365100</v>
      </c>
      <c r="C310" s="53">
        <v>-6000</v>
      </c>
      <c r="D310" s="403"/>
      <c r="E310" s="403" t="s">
        <v>381</v>
      </c>
      <c r="F310" s="429"/>
      <c r="G310" s="441"/>
      <c r="I310" s="296"/>
      <c r="J310" s="361"/>
      <c r="K310" s="366"/>
      <c r="L310" s="53"/>
      <c r="M310" s="403"/>
      <c r="N310" s="403"/>
      <c r="O310" s="696"/>
      <c r="P310" s="411"/>
      <c r="Q310" s="58"/>
      <c r="R310" s="384"/>
    </row>
    <row r="311" spans="1:18" s="104" customFormat="1" ht="12.75" customHeight="1">
      <c r="A311" s="270" t="s">
        <v>775</v>
      </c>
      <c r="B311" s="366">
        <v>365200</v>
      </c>
      <c r="C311" s="53">
        <v>-6000</v>
      </c>
      <c r="D311" s="403"/>
      <c r="E311" s="403" t="s">
        <v>382</v>
      </c>
      <c r="F311" s="429"/>
      <c r="G311" s="441"/>
      <c r="I311" s="296"/>
      <c r="J311" s="361"/>
      <c r="K311" s="366"/>
      <c r="L311" s="53"/>
      <c r="M311" s="403"/>
      <c r="N311" s="403"/>
      <c r="O311" s="696"/>
      <c r="P311" s="411"/>
      <c r="Q311" s="58"/>
      <c r="R311" s="384"/>
    </row>
    <row r="312" spans="1:18" s="104" customFormat="1" ht="12.75" customHeight="1">
      <c r="A312" s="270" t="s">
        <v>775</v>
      </c>
      <c r="B312" s="366">
        <v>366000</v>
      </c>
      <c r="C312" s="53">
        <v>-1038.81</v>
      </c>
      <c r="D312" s="403"/>
      <c r="E312" s="403" t="s">
        <v>383</v>
      </c>
      <c r="F312" s="429"/>
      <c r="G312" s="441"/>
      <c r="I312" s="296"/>
      <c r="J312" s="361"/>
      <c r="K312" s="366"/>
      <c r="L312" s="53"/>
      <c r="M312" s="403"/>
      <c r="N312" s="403"/>
      <c r="O312" s="696"/>
      <c r="P312" s="411"/>
      <c r="Q312" s="58"/>
      <c r="R312" s="384"/>
    </row>
    <row r="313" spans="1:18" s="104" customFormat="1" ht="12.75" customHeight="1">
      <c r="A313" s="270" t="s">
        <v>775</v>
      </c>
      <c r="B313" s="366">
        <v>379000</v>
      </c>
      <c r="C313" s="53">
        <v>0</v>
      </c>
      <c r="D313" s="403"/>
      <c r="E313" s="403" t="s">
        <v>384</v>
      </c>
      <c r="F313" s="429"/>
      <c r="G313" s="441"/>
      <c r="I313" s="296"/>
      <c r="J313" s="361"/>
      <c r="K313" s="366"/>
      <c r="L313" s="53"/>
      <c r="M313" s="403"/>
      <c r="N313" s="403"/>
      <c r="O313" s="696"/>
      <c r="P313" s="411"/>
      <c r="Q313" s="58"/>
      <c r="R313" s="384"/>
    </row>
    <row r="314" spans="1:18" s="104" customFormat="1" ht="12.75" customHeight="1">
      <c r="A314" s="270" t="s">
        <v>775</v>
      </c>
      <c r="B314" s="366">
        <v>379100</v>
      </c>
      <c r="C314" s="53">
        <v>-110.5</v>
      </c>
      <c r="D314" s="403"/>
      <c r="E314" s="403" t="s">
        <v>1278</v>
      </c>
      <c r="F314" s="429"/>
      <c r="G314" s="441"/>
      <c r="I314" s="296"/>
      <c r="J314" s="361"/>
      <c r="K314" s="366"/>
      <c r="L314" s="53"/>
      <c r="M314" s="403"/>
      <c r="N314" s="403"/>
      <c r="O314" s="696"/>
      <c r="P314" s="411"/>
      <c r="Q314" s="58"/>
      <c r="R314" s="384"/>
    </row>
    <row r="315" spans="1:18" s="104" customFormat="1" ht="12.75" customHeight="1">
      <c r="A315" s="270" t="s">
        <v>775</v>
      </c>
      <c r="B315" s="366">
        <v>379200</v>
      </c>
      <c r="C315" s="53">
        <v>-120.7</v>
      </c>
      <c r="D315" s="403"/>
      <c r="E315" s="403" t="s">
        <v>1279</v>
      </c>
      <c r="F315" s="429"/>
      <c r="G315" s="441"/>
      <c r="I315" s="296"/>
      <c r="J315" s="361"/>
      <c r="K315" s="366"/>
      <c r="L315" s="53"/>
      <c r="M315" s="403"/>
      <c r="N315" s="403"/>
      <c r="O315" s="696"/>
      <c r="P315" s="411"/>
      <c r="Q315" s="58"/>
      <c r="R315" s="384"/>
    </row>
    <row r="316" spans="1:18" s="104" customFormat="1" ht="12.75" customHeight="1">
      <c r="A316" s="270" t="s">
        <v>775</v>
      </c>
      <c r="B316" s="366">
        <v>381000</v>
      </c>
      <c r="C316" s="53">
        <v>983.56</v>
      </c>
      <c r="D316" s="403"/>
      <c r="E316" s="403" t="s">
        <v>386</v>
      </c>
      <c r="F316" s="429"/>
      <c r="G316" s="441"/>
      <c r="I316" s="296"/>
      <c r="J316" s="361"/>
      <c r="K316" s="366"/>
      <c r="L316" s="53"/>
      <c r="M316" s="403"/>
      <c r="N316" s="403"/>
      <c r="O316" s="696"/>
      <c r="P316" s="411"/>
      <c r="Q316" s="58"/>
      <c r="R316" s="384"/>
    </row>
    <row r="317" spans="1:18" s="104" customFormat="1" ht="12.75" customHeight="1">
      <c r="A317" s="270" t="s">
        <v>775</v>
      </c>
      <c r="B317" s="366">
        <v>385000</v>
      </c>
      <c r="C317" s="53">
        <v>0</v>
      </c>
      <c r="D317" s="403"/>
      <c r="E317" s="403" t="s">
        <v>581</v>
      </c>
      <c r="F317" s="429"/>
      <c r="G317" s="441"/>
      <c r="I317" s="296"/>
      <c r="J317" s="361"/>
      <c r="K317" s="366"/>
      <c r="L317" s="53"/>
      <c r="M317" s="403"/>
      <c r="N317" s="403"/>
      <c r="O317" s="696"/>
      <c r="P317" s="411"/>
      <c r="Q317" s="58"/>
      <c r="R317" s="384"/>
    </row>
    <row r="318" spans="1:18" s="104" customFormat="1" ht="12.75" customHeight="1">
      <c r="A318" s="270"/>
      <c r="B318" s="366"/>
      <c r="C318" s="53"/>
      <c r="D318" s="53"/>
      <c r="E318" s="403"/>
      <c r="F318" s="429"/>
      <c r="G318" s="441"/>
      <c r="I318" s="296"/>
      <c r="J318" s="361"/>
      <c r="K318" s="366"/>
      <c r="L318" s="411"/>
      <c r="M318" s="403"/>
      <c r="N318" s="403"/>
      <c r="O318" s="696"/>
      <c r="P318" s="411"/>
      <c r="Q318" s="58"/>
      <c r="R318" s="384"/>
    </row>
    <row r="319" spans="1:18" s="104" customFormat="1" ht="12.75" customHeight="1">
      <c r="A319" s="270"/>
      <c r="B319" s="366"/>
      <c r="C319" s="53"/>
      <c r="D319" s="53"/>
      <c r="E319" s="403"/>
      <c r="F319" s="429"/>
      <c r="G319" s="441"/>
      <c r="I319" s="296"/>
      <c r="J319" s="361"/>
      <c r="K319" s="366"/>
      <c r="L319" s="411"/>
      <c r="M319" s="403"/>
      <c r="N319" s="403"/>
      <c r="O319" s="696"/>
      <c r="P319" s="411"/>
      <c r="Q319" s="58"/>
      <c r="R319" s="384"/>
    </row>
    <row r="320" spans="1:18" s="104" customFormat="1" ht="12.75" customHeight="1">
      <c r="A320" s="459" t="s">
        <v>782</v>
      </c>
      <c r="B320" s="385"/>
      <c r="C320" s="464">
        <f>SUM(C291:C319)</f>
        <v>-8391.91</v>
      </c>
      <c r="D320" s="280"/>
      <c r="F320" s="451"/>
      <c r="G320" s="441"/>
      <c r="I320" s="326"/>
      <c r="J320" s="361"/>
      <c r="K320" s="408"/>
      <c r="L320" s="411"/>
      <c r="M320" s="403"/>
      <c r="N320" s="403"/>
      <c r="O320" s="696"/>
      <c r="P320" s="411"/>
      <c r="Q320" s="58"/>
      <c r="R320" s="384"/>
    </row>
    <row r="321" spans="1:18" s="429" customFormat="1" ht="12.75" customHeight="1">
      <c r="A321" s="461"/>
      <c r="B321" s="456"/>
      <c r="C321" s="463"/>
      <c r="D321" s="463"/>
      <c r="F321" s="451"/>
      <c r="G321" s="441"/>
      <c r="I321" s="326"/>
      <c r="J321" s="361"/>
      <c r="K321" s="408"/>
      <c r="L321" s="411"/>
      <c r="M321" s="403"/>
      <c r="N321" s="403"/>
      <c r="O321" s="696"/>
      <c r="P321" s="411"/>
      <c r="Q321" s="58"/>
      <c r="R321" s="384"/>
    </row>
    <row r="322" spans="1:18" s="429" customFormat="1" ht="22.5">
      <c r="A322" s="449" t="s">
        <v>783</v>
      </c>
      <c r="B322" s="450"/>
      <c r="C322" s="449" t="s">
        <v>1415</v>
      </c>
      <c r="D322" s="448"/>
      <c r="F322" s="451"/>
      <c r="G322" s="441"/>
      <c r="I322" s="326"/>
      <c r="J322" s="361"/>
      <c r="K322" s="408"/>
      <c r="L322" s="411"/>
      <c r="M322" s="403"/>
      <c r="N322" s="403"/>
      <c r="O322" s="696"/>
      <c r="P322" s="411"/>
      <c r="Q322" s="58"/>
      <c r="R322" s="384"/>
    </row>
    <row r="323" spans="1:18" s="104" customFormat="1" ht="12.75" customHeight="1">
      <c r="A323" s="270" t="s">
        <v>775</v>
      </c>
      <c r="B323" s="366">
        <v>411000</v>
      </c>
      <c r="C323" s="411">
        <v>-6638.78</v>
      </c>
      <c r="D323" s="403"/>
      <c r="E323" s="403" t="s">
        <v>582</v>
      </c>
      <c r="F323" s="58"/>
      <c r="G323" s="441"/>
      <c r="I323" s="296"/>
      <c r="J323" s="361"/>
      <c r="K323" s="408"/>
      <c r="L323" s="411"/>
      <c r="M323" s="403"/>
      <c r="N323" s="403"/>
      <c r="O323" s="696"/>
      <c r="P323" s="411"/>
      <c r="Q323" s="58"/>
      <c r="R323" s="384"/>
    </row>
    <row r="324" spans="1:18" s="104" customFormat="1" ht="12.75" customHeight="1">
      <c r="A324" s="270" t="s">
        <v>775</v>
      </c>
      <c r="B324" s="366">
        <v>421000</v>
      </c>
      <c r="C324" s="53">
        <v>-730.98</v>
      </c>
      <c r="D324" s="403"/>
      <c r="E324" s="403" t="s">
        <v>583</v>
      </c>
      <c r="F324" s="58"/>
      <c r="G324" s="441"/>
      <c r="I324" s="296"/>
      <c r="J324" s="361"/>
      <c r="K324" s="408"/>
      <c r="L324" s="411"/>
      <c r="M324" s="403"/>
      <c r="N324" s="403"/>
      <c r="O324" s="696"/>
      <c r="P324" s="411"/>
      <c r="Q324" s="58"/>
      <c r="R324" s="384"/>
    </row>
    <row r="325" spans="1:18" s="104" customFormat="1" ht="12.75" customHeight="1">
      <c r="A325" s="270" t="s">
        <v>775</v>
      </c>
      <c r="B325" s="366">
        <v>428000</v>
      </c>
      <c r="C325" s="53">
        <v>-6082.89</v>
      </c>
      <c r="D325" s="403"/>
      <c r="E325" s="403" t="s">
        <v>584</v>
      </c>
      <c r="F325" s="58"/>
      <c r="G325" s="441"/>
      <c r="I325" s="296"/>
      <c r="J325" s="361"/>
      <c r="K325" s="408"/>
      <c r="L325" s="411"/>
      <c r="M325" s="403"/>
      <c r="N325" s="403"/>
      <c r="O325" s="696"/>
      <c r="P325" s="411"/>
      <c r="Q325" s="58"/>
      <c r="R325" s="384"/>
    </row>
    <row r="326" spans="1:18" s="104" customFormat="1" ht="12.75" customHeight="1">
      <c r="A326" s="270" t="s">
        <v>775</v>
      </c>
      <c r="B326" s="366">
        <v>429000</v>
      </c>
      <c r="C326" s="53">
        <v>0</v>
      </c>
      <c r="D326" s="403"/>
      <c r="E326" s="403" t="s">
        <v>585</v>
      </c>
      <c r="F326" s="58"/>
      <c r="G326" s="441"/>
      <c r="I326" s="296"/>
      <c r="J326" s="465"/>
      <c r="K326" s="408"/>
      <c r="L326" s="411"/>
      <c r="M326" s="403"/>
      <c r="N326" s="403"/>
      <c r="O326" s="516"/>
      <c r="P326" s="516"/>
    </row>
    <row r="327" spans="1:18" s="104" customFormat="1" ht="12.75" customHeight="1">
      <c r="A327" s="270" t="s">
        <v>775</v>
      </c>
      <c r="B327" s="366">
        <v>431000</v>
      </c>
      <c r="C327" s="53">
        <v>0</v>
      </c>
      <c r="D327" s="403"/>
      <c r="E327" s="403" t="s">
        <v>586</v>
      </c>
      <c r="F327" s="58"/>
      <c r="G327" s="441"/>
      <c r="I327" s="296"/>
      <c r="J327" s="465"/>
      <c r="K327" s="366"/>
      <c r="L327" s="53"/>
      <c r="M327" s="403"/>
      <c r="N327" s="403"/>
      <c r="O327" s="516"/>
      <c r="P327" s="516"/>
    </row>
    <row r="328" spans="1:18" s="104" customFormat="1" ht="12.75" customHeight="1">
      <c r="A328" s="270" t="s">
        <v>775</v>
      </c>
      <c r="B328" s="366">
        <v>472000</v>
      </c>
      <c r="C328" s="53">
        <v>-584.79</v>
      </c>
      <c r="D328" s="403"/>
      <c r="E328" s="403" t="s">
        <v>587</v>
      </c>
      <c r="F328" s="451"/>
      <c r="G328" s="441"/>
      <c r="I328" s="296"/>
      <c r="J328" s="465"/>
      <c r="K328" s="366"/>
      <c r="L328" s="411"/>
      <c r="M328" s="403"/>
      <c r="N328" s="403"/>
      <c r="O328" s="516"/>
      <c r="P328" s="516"/>
    </row>
    <row r="329" spans="1:18" s="104" customFormat="1" ht="12.75" customHeight="1">
      <c r="A329" s="459" t="s">
        <v>784</v>
      </c>
      <c r="B329" s="385"/>
      <c r="C329" s="464">
        <f>SUM(C323:C328)</f>
        <v>-14037.440000000002</v>
      </c>
      <c r="D329" s="280"/>
      <c r="F329" s="451"/>
      <c r="G329" s="441"/>
      <c r="I329" s="296"/>
      <c r="J329" s="408"/>
      <c r="K329" s="366"/>
      <c r="L329" s="411"/>
      <c r="M329" s="403"/>
      <c r="N329" s="403"/>
      <c r="O329" s="516"/>
      <c r="P329" s="516"/>
    </row>
    <row r="330" spans="1:18" s="429" customFormat="1" ht="12.75" customHeight="1">
      <c r="A330" s="461"/>
      <c r="B330" s="456"/>
      <c r="C330" s="463"/>
      <c r="D330" s="463"/>
      <c r="F330" s="451"/>
      <c r="G330" s="441"/>
      <c r="I330" s="296"/>
      <c r="J330" s="366"/>
      <c r="K330" s="366"/>
      <c r="L330" s="411"/>
      <c r="M330" s="403"/>
      <c r="N330" s="403"/>
      <c r="O330" s="516"/>
      <c r="P330" s="516"/>
    </row>
    <row r="331" spans="1:18" s="429" customFormat="1" ht="12.75">
      <c r="A331" s="461"/>
      <c r="B331" s="456"/>
      <c r="C331" s="463"/>
      <c r="D331" s="463"/>
      <c r="F331" s="451"/>
      <c r="G331" s="441"/>
      <c r="I331" s="296"/>
      <c r="J331" s="466"/>
      <c r="K331" s="366"/>
      <c r="L331" s="411"/>
      <c r="M331" s="403"/>
      <c r="N331" s="403"/>
      <c r="O331" s="516"/>
      <c r="P331" s="516"/>
    </row>
    <row r="332" spans="1:18" s="429" customFormat="1" ht="12.75">
      <c r="A332" s="461"/>
      <c r="B332" s="456"/>
      <c r="C332" s="463"/>
      <c r="D332" s="463"/>
      <c r="F332" s="451"/>
      <c r="G332" s="441"/>
      <c r="I332" s="296"/>
      <c r="J332" s="366"/>
      <c r="K332" s="366"/>
      <c r="L332" s="411"/>
      <c r="M332" s="403"/>
      <c r="N332" s="403"/>
      <c r="O332" s="516"/>
      <c r="P332" s="516"/>
    </row>
    <row r="333" spans="1:18" s="429" customFormat="1" ht="12.75">
      <c r="A333" s="461"/>
      <c r="B333" s="456"/>
      <c r="C333" s="463"/>
      <c r="D333" s="463"/>
      <c r="F333" s="451"/>
      <c r="G333" s="441"/>
      <c r="I333" s="296"/>
      <c r="J333" s="366"/>
      <c r="K333" s="366"/>
      <c r="L333" s="411"/>
      <c r="M333" s="403"/>
      <c r="N333" s="403"/>
      <c r="O333" s="516"/>
      <c r="P333" s="516"/>
    </row>
    <row r="334" spans="1:18" s="429" customFormat="1" ht="12.75">
      <c r="A334" s="461"/>
      <c r="B334" s="456"/>
      <c r="C334" s="463"/>
      <c r="D334" s="463"/>
      <c r="F334" s="451"/>
      <c r="G334" s="441"/>
      <c r="I334" s="296"/>
      <c r="J334" s="466"/>
      <c r="K334" s="366"/>
      <c r="L334" s="53"/>
      <c r="M334" s="403"/>
      <c r="N334" s="403"/>
      <c r="O334" s="516"/>
      <c r="P334" s="516"/>
    </row>
    <row r="335" spans="1:18" s="429" customFormat="1" ht="12.75">
      <c r="A335" s="461"/>
      <c r="B335" s="456"/>
      <c r="C335" s="463"/>
      <c r="D335" s="463"/>
      <c r="F335" s="451"/>
      <c r="G335" s="441"/>
      <c r="I335" s="296"/>
      <c r="J335" s="366"/>
      <c r="K335" s="366"/>
      <c r="L335" s="53"/>
      <c r="M335" s="403"/>
      <c r="N335" s="403"/>
      <c r="O335" s="516"/>
      <c r="P335" s="516"/>
    </row>
    <row r="336" spans="1:18" s="429" customFormat="1" ht="12.75">
      <c r="A336" s="461"/>
      <c r="B336" s="456"/>
      <c r="C336" s="463"/>
      <c r="D336" s="463"/>
      <c r="F336" s="451"/>
      <c r="G336" s="441"/>
      <c r="I336" s="296"/>
      <c r="J336" s="466"/>
      <c r="K336" s="366"/>
      <c r="L336" s="53"/>
      <c r="M336" s="403"/>
      <c r="N336" s="403"/>
      <c r="O336" s="516"/>
      <c r="P336" s="516"/>
    </row>
    <row r="337" spans="1:16" s="429" customFormat="1" ht="12.75">
      <c r="A337" s="461"/>
      <c r="B337" s="456"/>
      <c r="C337" s="463"/>
      <c r="D337" s="463"/>
      <c r="F337" s="451"/>
      <c r="G337" s="441"/>
      <c r="I337" s="296"/>
      <c r="J337" s="366"/>
      <c r="K337" s="366"/>
      <c r="L337" s="53"/>
      <c r="M337" s="403"/>
      <c r="N337" s="403"/>
      <c r="O337" s="516"/>
      <c r="P337" s="516"/>
    </row>
    <row r="338" spans="1:16" s="429" customFormat="1" ht="22.5">
      <c r="A338" s="449" t="s">
        <v>785</v>
      </c>
      <c r="B338" s="456"/>
      <c r="C338" s="449" t="s">
        <v>1415</v>
      </c>
      <c r="D338" s="448"/>
      <c r="F338" s="451"/>
      <c r="G338" s="441"/>
      <c r="J338" s="366"/>
      <c r="K338" s="366"/>
      <c r="L338" s="53"/>
      <c r="M338" s="403"/>
      <c r="N338" s="403"/>
      <c r="O338" s="516"/>
      <c r="P338" s="516"/>
    </row>
    <row r="339" spans="1:16" s="104" customFormat="1" ht="12.75">
      <c r="A339" s="270" t="s">
        <v>775</v>
      </c>
      <c r="B339" s="366">
        <v>501000</v>
      </c>
      <c r="C339" s="411">
        <v>1281.48</v>
      </c>
      <c r="D339" s="403"/>
      <c r="E339" s="403" t="s">
        <v>588</v>
      </c>
      <c r="F339" s="429"/>
      <c r="G339" s="441"/>
      <c r="J339" s="366"/>
      <c r="K339" s="366"/>
      <c r="L339" s="53"/>
      <c r="M339" s="403"/>
      <c r="N339" s="403"/>
      <c r="O339" s="516"/>
      <c r="P339" s="516"/>
    </row>
    <row r="340" spans="1:16" s="104" customFormat="1" ht="12.75">
      <c r="A340" s="270" t="s">
        <v>775</v>
      </c>
      <c r="B340" s="366">
        <v>501100</v>
      </c>
      <c r="C340" s="411">
        <v>382.98</v>
      </c>
      <c r="D340" s="403"/>
      <c r="E340" s="403" t="s">
        <v>589</v>
      </c>
      <c r="F340" s="429"/>
      <c r="G340" s="441"/>
      <c r="J340" s="366"/>
      <c r="K340" s="366"/>
      <c r="L340" s="53"/>
      <c r="M340" s="403"/>
      <c r="N340" s="403"/>
      <c r="O340" s="516"/>
      <c r="P340" s="516"/>
    </row>
    <row r="341" spans="1:16" s="104" customFormat="1" ht="12.75">
      <c r="A341" s="270" t="s">
        <v>775</v>
      </c>
      <c r="B341" s="408">
        <v>501200</v>
      </c>
      <c r="C341" s="411">
        <v>0</v>
      </c>
      <c r="D341" s="403"/>
      <c r="E341" s="403" t="s">
        <v>588</v>
      </c>
      <c r="F341" s="429"/>
      <c r="G341" s="441"/>
      <c r="J341" s="366"/>
      <c r="K341" s="366"/>
      <c r="L341" s="53"/>
      <c r="M341" s="403"/>
      <c r="N341" s="403"/>
      <c r="O341" s="516"/>
      <c r="P341" s="516"/>
    </row>
    <row r="342" spans="1:16" s="104" customFormat="1" ht="12.75">
      <c r="A342" s="270" t="s">
        <v>775</v>
      </c>
      <c r="B342" s="408">
        <v>501221</v>
      </c>
      <c r="C342" s="411">
        <v>684.28</v>
      </c>
      <c r="D342" s="403"/>
      <c r="E342" s="403" t="s">
        <v>590</v>
      </c>
      <c r="F342" s="429"/>
      <c r="G342" s="441"/>
      <c r="K342" s="366"/>
      <c r="L342" s="53"/>
      <c r="M342" s="176"/>
      <c r="N342" s="403"/>
      <c r="O342" s="516"/>
      <c r="P342" s="516"/>
    </row>
    <row r="343" spans="1:16" s="104" customFormat="1" ht="12.75">
      <c r="A343" s="270" t="s">
        <v>775</v>
      </c>
      <c r="B343" s="408">
        <v>501222</v>
      </c>
      <c r="C343" s="411">
        <v>946.61</v>
      </c>
      <c r="D343" s="403"/>
      <c r="E343" s="403" t="s">
        <v>591</v>
      </c>
      <c r="F343" s="429"/>
      <c r="G343" s="441"/>
      <c r="K343" s="366"/>
      <c r="L343" s="53"/>
      <c r="M343" s="176"/>
      <c r="N343" s="403"/>
      <c r="O343" s="516"/>
      <c r="P343" s="516"/>
    </row>
    <row r="344" spans="1:16" s="104" customFormat="1" ht="12.75">
      <c r="A344" s="270" t="s">
        <v>775</v>
      </c>
      <c r="B344" s="408">
        <v>501900</v>
      </c>
      <c r="C344" s="411">
        <v>440.29</v>
      </c>
      <c r="D344" s="403"/>
      <c r="E344" s="403" t="s">
        <v>592</v>
      </c>
      <c r="F344" s="429"/>
      <c r="G344" s="441"/>
      <c r="J344" s="466"/>
      <c r="K344" s="366"/>
      <c r="L344" s="53"/>
      <c r="M344" s="176"/>
      <c r="N344" s="403"/>
      <c r="O344" s="516"/>
      <c r="P344" s="516"/>
    </row>
    <row r="345" spans="1:16" s="104" customFormat="1" ht="12.75">
      <c r="A345" s="270" t="s">
        <v>775</v>
      </c>
      <c r="B345" s="408">
        <v>511000</v>
      </c>
      <c r="C345" s="411">
        <v>235.54</v>
      </c>
      <c r="D345" s="403"/>
      <c r="E345" s="403" t="s">
        <v>593</v>
      </c>
      <c r="F345" s="429"/>
      <c r="G345" s="441"/>
      <c r="J345" s="466"/>
      <c r="K345" s="366"/>
      <c r="L345" s="53"/>
      <c r="M345" s="176"/>
      <c r="N345" s="403"/>
      <c r="O345" s="516"/>
      <c r="P345" s="516"/>
    </row>
    <row r="346" spans="1:16" s="104" customFormat="1" ht="12.75">
      <c r="A346" s="270" t="s">
        <v>775</v>
      </c>
      <c r="B346" s="408">
        <v>511900</v>
      </c>
      <c r="C346" s="411">
        <v>58.88</v>
      </c>
      <c r="D346" s="403"/>
      <c r="E346" s="403" t="s">
        <v>594</v>
      </c>
      <c r="F346" s="429"/>
      <c r="G346" s="441"/>
      <c r="J346" s="466"/>
      <c r="K346" s="53"/>
      <c r="O346" s="516"/>
      <c r="P346" s="516"/>
    </row>
    <row r="347" spans="1:16" s="104" customFormat="1" ht="12.75">
      <c r="A347" s="270" t="s">
        <v>775</v>
      </c>
      <c r="B347" s="408">
        <v>513900</v>
      </c>
      <c r="C347" s="411">
        <v>0</v>
      </c>
      <c r="D347" s="403"/>
      <c r="E347" s="403" t="s">
        <v>595</v>
      </c>
      <c r="F347" s="429"/>
      <c r="G347" s="441"/>
      <c r="J347" s="466"/>
      <c r="K347" s="53"/>
      <c r="O347" s="516"/>
      <c r="P347" s="516"/>
    </row>
    <row r="348" spans="1:16" s="104" customFormat="1" ht="12.75">
      <c r="A348" s="270" t="s">
        <v>775</v>
      </c>
      <c r="B348" s="366">
        <v>518000</v>
      </c>
      <c r="C348" s="53">
        <v>14163.48</v>
      </c>
      <c r="D348" s="403"/>
      <c r="E348" s="403" t="s">
        <v>596</v>
      </c>
      <c r="F348" s="429"/>
      <c r="G348" s="441"/>
      <c r="J348" s="366"/>
      <c r="K348" s="53"/>
      <c r="O348" s="516"/>
      <c r="P348" s="516"/>
    </row>
    <row r="349" spans="1:16" s="104" customFormat="1" ht="12.75">
      <c r="A349" s="270" t="s">
        <v>775</v>
      </c>
      <c r="B349" s="366">
        <v>518100</v>
      </c>
      <c r="C349" s="411">
        <v>2994.6</v>
      </c>
      <c r="D349" s="403"/>
      <c r="E349" s="403" t="s">
        <v>597</v>
      </c>
      <c r="F349" s="429"/>
      <c r="G349" s="441"/>
      <c r="J349" s="296"/>
      <c r="K349" s="384"/>
      <c r="N349" s="366"/>
      <c r="O349" s="516"/>
      <c r="P349" s="516"/>
    </row>
    <row r="350" spans="1:16" s="104" customFormat="1" ht="12.75">
      <c r="A350" s="270" t="s">
        <v>775</v>
      </c>
      <c r="B350" s="366">
        <v>518900</v>
      </c>
      <c r="C350" s="411">
        <v>4.3099999999999996</v>
      </c>
      <c r="D350" s="403"/>
      <c r="E350" s="403" t="s">
        <v>598</v>
      </c>
      <c r="F350" s="429"/>
      <c r="G350" s="441"/>
      <c r="J350" s="361"/>
      <c r="K350" s="364"/>
      <c r="N350" s="366"/>
      <c r="O350" s="516"/>
      <c r="P350" s="516"/>
    </row>
    <row r="351" spans="1:16" s="104" customFormat="1" ht="12.75">
      <c r="A351" s="270" t="s">
        <v>775</v>
      </c>
      <c r="B351" s="366">
        <v>522000</v>
      </c>
      <c r="C351" s="411">
        <v>14879.28</v>
      </c>
      <c r="D351" s="403"/>
      <c r="E351" s="403" t="s">
        <v>599</v>
      </c>
      <c r="F351" s="429"/>
      <c r="G351" s="441"/>
      <c r="J351" s="361"/>
      <c r="K351" s="364"/>
      <c r="N351" s="408"/>
      <c r="O351" s="516"/>
      <c r="P351" s="516"/>
    </row>
    <row r="352" spans="1:16" s="104" customFormat="1" ht="12.75">
      <c r="A352" s="270" t="s">
        <v>775</v>
      </c>
      <c r="B352" s="366">
        <v>522100</v>
      </c>
      <c r="C352" s="411">
        <v>0</v>
      </c>
      <c r="D352" s="403"/>
      <c r="E352" s="403" t="s">
        <v>600</v>
      </c>
      <c r="F352" s="429"/>
      <c r="G352" s="441"/>
      <c r="N352" s="408"/>
      <c r="O352" s="84"/>
      <c r="P352" s="53"/>
    </row>
    <row r="353" spans="1:20" s="104" customFormat="1" ht="12.75">
      <c r="A353" s="270" t="s">
        <v>775</v>
      </c>
      <c r="B353" s="366">
        <v>524000</v>
      </c>
      <c r="C353" s="411">
        <v>5199.92</v>
      </c>
      <c r="D353" s="403"/>
      <c r="E353" s="403" t="s">
        <v>601</v>
      </c>
      <c r="F353" s="429"/>
      <c r="G353" s="441"/>
      <c r="L353" s="362"/>
      <c r="M353" s="404"/>
      <c r="N353" s="408"/>
      <c r="O353" s="84"/>
      <c r="P353" s="53"/>
      <c r="Q353" s="59"/>
      <c r="R353" s="384"/>
    </row>
    <row r="354" spans="1:20" s="104" customFormat="1" ht="12.75">
      <c r="A354" s="270" t="s">
        <v>775</v>
      </c>
      <c r="B354" s="366">
        <v>524100</v>
      </c>
      <c r="C354" s="411">
        <v>0</v>
      </c>
      <c r="D354" s="403"/>
      <c r="E354" s="403" t="s">
        <v>602</v>
      </c>
      <c r="F354" s="429"/>
      <c r="G354" s="441"/>
      <c r="L354" s="384"/>
      <c r="M354" s="404"/>
      <c r="N354" s="408"/>
      <c r="O354" s="84"/>
      <c r="P354" s="53"/>
      <c r="Q354" s="58"/>
      <c r="R354" s="384"/>
    </row>
    <row r="355" spans="1:20" s="104" customFormat="1" ht="12.75">
      <c r="A355" s="270" t="s">
        <v>775</v>
      </c>
      <c r="B355" s="366">
        <v>527000</v>
      </c>
      <c r="C355" s="53">
        <v>80.3</v>
      </c>
      <c r="D355" s="403"/>
      <c r="E355" s="403" t="s">
        <v>603</v>
      </c>
      <c r="F355" s="429"/>
      <c r="G355" s="441"/>
      <c r="H355" s="437"/>
      <c r="L355" s="384"/>
      <c r="M355" s="404"/>
      <c r="N355" s="408"/>
      <c r="O355" s="84"/>
      <c r="P355" s="53"/>
      <c r="Q355" s="58"/>
      <c r="R355" s="384"/>
    </row>
    <row r="356" spans="1:20" s="104" customFormat="1" ht="12.75">
      <c r="A356" s="270" t="s">
        <v>775</v>
      </c>
      <c r="B356" s="366">
        <v>527100</v>
      </c>
      <c r="C356" s="53">
        <v>506</v>
      </c>
      <c r="D356" s="403"/>
      <c r="E356" s="403" t="s">
        <v>604</v>
      </c>
      <c r="F356" s="429"/>
      <c r="G356" s="441"/>
      <c r="H356" s="437"/>
      <c r="L356" s="384"/>
      <c r="M356" s="404"/>
      <c r="N356" s="408"/>
      <c r="O356" s="84"/>
      <c r="P356" s="53"/>
      <c r="Q356" s="103"/>
      <c r="R356" s="384"/>
    </row>
    <row r="357" spans="1:20" s="104" customFormat="1" ht="12.75">
      <c r="A357" s="270" t="s">
        <v>775</v>
      </c>
      <c r="B357" s="366">
        <v>531000</v>
      </c>
      <c r="C357" s="53">
        <v>156</v>
      </c>
      <c r="D357" s="403"/>
      <c r="E357" s="403" t="s">
        <v>605</v>
      </c>
      <c r="F357" s="429"/>
      <c r="G357" s="441"/>
      <c r="H357" s="437"/>
      <c r="I357" s="364"/>
      <c r="L357" s="384"/>
      <c r="M357" s="404"/>
      <c r="N357" s="408"/>
      <c r="O357" s="84"/>
      <c r="P357" s="53"/>
      <c r="Q357" s="103"/>
      <c r="R357" s="384"/>
    </row>
    <row r="358" spans="1:20" s="104" customFormat="1" ht="12.75">
      <c r="A358" s="270" t="s">
        <v>775</v>
      </c>
      <c r="B358" s="366">
        <v>538000</v>
      </c>
      <c r="C358" s="53">
        <v>27.7</v>
      </c>
      <c r="D358" s="403"/>
      <c r="E358" s="403" t="s">
        <v>380</v>
      </c>
      <c r="F358" s="429"/>
      <c r="G358" s="441"/>
      <c r="H358" s="437"/>
      <c r="I358" s="364"/>
      <c r="L358" s="366"/>
      <c r="M358" s="411"/>
      <c r="N358" s="366"/>
      <c r="O358" s="407"/>
      <c r="P358" s="774"/>
      <c r="Q358" s="58"/>
      <c r="R358" s="384"/>
    </row>
    <row r="359" spans="1:20" s="104" customFormat="1" ht="12.75">
      <c r="A359" s="270" t="s">
        <v>775</v>
      </c>
      <c r="B359" s="366">
        <v>538100</v>
      </c>
      <c r="C359" s="53">
        <v>4270</v>
      </c>
      <c r="D359" s="403"/>
      <c r="E359" s="403" t="s">
        <v>606</v>
      </c>
      <c r="F359" s="429"/>
      <c r="G359" s="441"/>
      <c r="H359" s="437"/>
      <c r="I359" s="364"/>
      <c r="L359" s="366"/>
      <c r="M359" s="411"/>
      <c r="N359" s="366"/>
      <c r="O359" s="774"/>
      <c r="P359" s="774"/>
      <c r="Q359" s="58"/>
      <c r="R359" s="384"/>
    </row>
    <row r="360" spans="1:20" s="104" customFormat="1" ht="12.75">
      <c r="A360" s="270" t="s">
        <v>775</v>
      </c>
      <c r="B360" s="366">
        <v>538200</v>
      </c>
      <c r="C360" s="53">
        <v>364.5</v>
      </c>
      <c r="D360" s="403"/>
      <c r="E360" s="403" t="s">
        <v>1296</v>
      </c>
      <c r="F360" s="429"/>
      <c r="G360" s="441"/>
      <c r="H360" s="437"/>
      <c r="I360" s="364"/>
      <c r="L360" s="408"/>
      <c r="M360" s="411"/>
      <c r="N360" s="366"/>
      <c r="O360" s="774"/>
      <c r="P360" s="407"/>
      <c r="Q360" s="58"/>
      <c r="R360" s="384"/>
    </row>
    <row r="361" spans="1:20" s="104" customFormat="1" ht="12.75">
      <c r="A361" s="270" t="s">
        <v>775</v>
      </c>
      <c r="B361" s="366">
        <v>538900</v>
      </c>
      <c r="C361" s="53">
        <v>6.93</v>
      </c>
      <c r="D361" s="403"/>
      <c r="E361" s="403" t="s">
        <v>607</v>
      </c>
      <c r="F361" s="429"/>
      <c r="G361" s="441"/>
      <c r="H361" s="437"/>
      <c r="I361" s="364"/>
      <c r="L361" s="408"/>
      <c r="M361" s="411"/>
      <c r="N361" s="366"/>
      <c r="O361" s="774"/>
      <c r="P361" s="407"/>
      <c r="Q361" s="58"/>
      <c r="R361" s="384"/>
    </row>
    <row r="362" spans="1:20" s="104" customFormat="1" ht="12.75">
      <c r="A362" s="270" t="s">
        <v>775</v>
      </c>
      <c r="B362" s="366">
        <v>546900</v>
      </c>
      <c r="C362" s="53">
        <v>540</v>
      </c>
      <c r="D362" s="403"/>
      <c r="E362" s="403" t="s">
        <v>1297</v>
      </c>
      <c r="F362" s="429"/>
      <c r="G362" s="441"/>
      <c r="H362" s="437"/>
      <c r="I362" s="364"/>
      <c r="L362" s="408"/>
      <c r="M362" s="411"/>
      <c r="N362" s="366"/>
      <c r="O362" s="407"/>
      <c r="P362" s="407"/>
      <c r="Q362" s="58"/>
      <c r="R362" s="384"/>
      <c r="S362" s="429"/>
      <c r="T362" s="429"/>
    </row>
    <row r="363" spans="1:20" s="104" customFormat="1" ht="12.75">
      <c r="A363" s="270" t="s">
        <v>775</v>
      </c>
      <c r="B363" s="366">
        <v>548000</v>
      </c>
      <c r="C363" s="53">
        <v>199</v>
      </c>
      <c r="D363" s="403"/>
      <c r="E363" s="403" t="s">
        <v>608</v>
      </c>
      <c r="F363" s="429"/>
      <c r="G363" s="441"/>
      <c r="H363" s="437"/>
      <c r="I363" s="364"/>
      <c r="L363" s="408"/>
      <c r="M363" s="411"/>
      <c r="N363" s="366"/>
      <c r="O363" s="407"/>
      <c r="P363" s="775"/>
      <c r="Q363" s="58"/>
      <c r="R363" s="384"/>
      <c r="S363" s="429"/>
      <c r="T363" s="429"/>
    </row>
    <row r="364" spans="1:20" s="104" customFormat="1" ht="12.75">
      <c r="A364" s="270" t="s">
        <v>775</v>
      </c>
      <c r="B364" s="366">
        <v>548100</v>
      </c>
      <c r="C364" s="53">
        <v>855.16</v>
      </c>
      <c r="D364" s="403"/>
      <c r="E364" s="403" t="s">
        <v>609</v>
      </c>
      <c r="F364" s="429"/>
      <c r="G364" s="441"/>
      <c r="H364" s="437"/>
      <c r="I364" s="364"/>
      <c r="L364" s="408"/>
      <c r="M364" s="411"/>
      <c r="N364" s="366"/>
      <c r="O364" s="407"/>
      <c r="P364" s="775"/>
      <c r="Q364" s="58"/>
      <c r="R364" s="384"/>
      <c r="S364" s="429"/>
      <c r="T364" s="429"/>
    </row>
    <row r="365" spans="1:20" s="104" customFormat="1" ht="12.75">
      <c r="A365" s="270" t="s">
        <v>775</v>
      </c>
      <c r="B365" s="366">
        <v>548901</v>
      </c>
      <c r="C365" s="53">
        <v>213.8</v>
      </c>
      <c r="D365" s="403"/>
      <c r="E365" s="403" t="s">
        <v>610</v>
      </c>
      <c r="F365" s="429"/>
      <c r="G365" s="441"/>
      <c r="H365" s="437"/>
      <c r="I365" s="364"/>
      <c r="L365" s="408"/>
      <c r="M365" s="411"/>
      <c r="N365" s="366"/>
      <c r="O365" s="775"/>
      <c r="P365" s="407"/>
      <c r="Q365" s="58"/>
      <c r="R365" s="384"/>
      <c r="S365" s="429"/>
      <c r="T365" s="429"/>
    </row>
    <row r="366" spans="1:20" s="104" customFormat="1" ht="12.75">
      <c r="A366" s="270" t="s">
        <v>775</v>
      </c>
      <c r="B366" s="366">
        <v>551000</v>
      </c>
      <c r="C366" s="53">
        <v>4003</v>
      </c>
      <c r="D366" s="403"/>
      <c r="E366" s="403" t="s">
        <v>611</v>
      </c>
      <c r="F366" s="429"/>
      <c r="G366" s="441"/>
      <c r="H366" s="437"/>
      <c r="I366" s="364"/>
      <c r="L366" s="408"/>
      <c r="M366" s="411"/>
      <c r="N366" s="366"/>
      <c r="O366" s="775"/>
      <c r="P366" s="407"/>
      <c r="Q366" s="58"/>
      <c r="R366" s="384"/>
      <c r="S366" s="429"/>
      <c r="T366" s="429"/>
    </row>
    <row r="367" spans="1:20" s="104" customFormat="1" ht="12.75">
      <c r="A367" s="270" t="s">
        <v>775</v>
      </c>
      <c r="B367" s="366">
        <v>551900</v>
      </c>
      <c r="C367" s="53">
        <v>910</v>
      </c>
      <c r="D367" s="403"/>
      <c r="E367" s="403" t="s">
        <v>612</v>
      </c>
      <c r="F367" s="429"/>
      <c r="G367" s="441"/>
      <c r="H367" s="437"/>
      <c r="I367" s="364"/>
      <c r="L367" s="366"/>
      <c r="M367" s="53"/>
      <c r="N367" s="366"/>
      <c r="O367" s="407"/>
      <c r="P367" s="407"/>
      <c r="Q367" s="58"/>
      <c r="R367" s="384"/>
      <c r="S367" s="429"/>
      <c r="T367" s="429"/>
    </row>
    <row r="368" spans="1:20" s="104" customFormat="1" ht="12.75">
      <c r="A368" s="270" t="s">
        <v>775</v>
      </c>
      <c r="B368" s="366">
        <v>568000</v>
      </c>
      <c r="C368" s="53">
        <v>104.12</v>
      </c>
      <c r="D368" s="403"/>
      <c r="E368" s="403" t="s">
        <v>613</v>
      </c>
      <c r="F368" s="429"/>
      <c r="G368" s="441"/>
      <c r="H368" s="437"/>
      <c r="I368" s="364"/>
      <c r="L368" s="366"/>
      <c r="M368" s="53"/>
      <c r="N368" s="366"/>
      <c r="O368" s="407"/>
      <c r="P368" s="407"/>
      <c r="Q368" s="58"/>
      <c r="R368" s="384"/>
      <c r="S368" s="429"/>
      <c r="T368" s="429"/>
    </row>
    <row r="369" spans="1:20" s="104" customFormat="1" ht="12.75">
      <c r="A369" s="270" t="s">
        <v>775</v>
      </c>
      <c r="B369" s="366">
        <v>591000</v>
      </c>
      <c r="C369" s="53">
        <v>0</v>
      </c>
      <c r="D369" s="403"/>
      <c r="E369" s="403" t="s">
        <v>614</v>
      </c>
      <c r="F369" s="429"/>
      <c r="G369" s="441"/>
      <c r="H369" s="437"/>
      <c r="I369" s="364"/>
      <c r="L369" s="366"/>
      <c r="M369" s="53"/>
      <c r="N369" s="366"/>
      <c r="O369" s="407"/>
      <c r="P369" s="407"/>
      <c r="Q369" s="58"/>
      <c r="R369" s="384"/>
      <c r="S369" s="429"/>
      <c r="T369" s="429"/>
    </row>
    <row r="370" spans="1:20" s="104" customFormat="1" ht="12.75">
      <c r="A370" s="270" t="s">
        <v>775</v>
      </c>
      <c r="B370" s="366">
        <v>591100</v>
      </c>
      <c r="C370" s="53">
        <v>0</v>
      </c>
      <c r="D370" s="403"/>
      <c r="E370" s="403" t="s">
        <v>615</v>
      </c>
      <c r="F370" s="429"/>
      <c r="G370" s="441"/>
      <c r="H370" s="437"/>
      <c r="I370" s="364"/>
      <c r="L370" s="366"/>
      <c r="M370" s="53"/>
      <c r="N370" s="366"/>
      <c r="O370" s="407"/>
      <c r="P370" s="407"/>
      <c r="Q370" s="58"/>
      <c r="R370" s="384"/>
      <c r="S370" s="429"/>
      <c r="T370" s="429"/>
    </row>
    <row r="371" spans="1:20" s="104" customFormat="1" ht="12.75">
      <c r="A371" s="459" t="s">
        <v>786</v>
      </c>
      <c r="B371" s="255"/>
      <c r="C371" s="280">
        <f>SUM(C339:C370)</f>
        <v>53508.160000000011</v>
      </c>
      <c r="D371" s="280"/>
      <c r="F371" s="451"/>
      <c r="G371" s="433"/>
      <c r="I371" s="437"/>
      <c r="L371" s="366"/>
      <c r="M371" s="411"/>
      <c r="N371" s="366"/>
      <c r="O371" s="407"/>
      <c r="P371" s="407"/>
      <c r="Q371" s="58"/>
      <c r="R371" s="384"/>
      <c r="S371" s="429"/>
      <c r="T371" s="429"/>
    </row>
    <row r="372" spans="1:20" s="429" customFormat="1" ht="12.75">
      <c r="B372" s="255"/>
      <c r="C372" s="364">
        <f>C371-C370</f>
        <v>53508.160000000011</v>
      </c>
      <c r="D372" s="467"/>
      <c r="E372" s="297" t="s">
        <v>787</v>
      </c>
      <c r="F372" s="451"/>
      <c r="G372" s="468"/>
      <c r="H372" s="469"/>
      <c r="I372" s="437"/>
      <c r="L372" s="366"/>
      <c r="M372" s="411"/>
      <c r="N372" s="366"/>
      <c r="O372" s="407"/>
      <c r="P372" s="407"/>
      <c r="Q372" s="58"/>
      <c r="R372" s="384"/>
    </row>
    <row r="373" spans="1:20" s="429" customFormat="1" ht="12.75">
      <c r="B373" s="255"/>
      <c r="C373" s="364"/>
      <c r="D373" s="467"/>
      <c r="E373" s="297"/>
      <c r="F373" s="451"/>
      <c r="G373" s="468"/>
      <c r="H373" s="469"/>
      <c r="I373" s="437"/>
      <c r="L373" s="366"/>
      <c r="M373" s="411"/>
      <c r="N373" s="366"/>
      <c r="O373" s="407"/>
      <c r="P373" s="407"/>
      <c r="Q373" s="58"/>
      <c r="R373" s="384"/>
    </row>
    <row r="374" spans="1:20" s="429" customFormat="1" ht="12.75">
      <c r="B374" s="255"/>
      <c r="C374" s="364"/>
      <c r="D374" s="467"/>
      <c r="E374" s="297"/>
      <c r="F374" s="451"/>
      <c r="G374" s="468"/>
      <c r="H374" s="469"/>
      <c r="I374" s="437"/>
      <c r="L374" s="366"/>
      <c r="M374" s="411"/>
      <c r="N374" s="366"/>
      <c r="O374" s="84"/>
      <c r="P374" s="53"/>
      <c r="Q374" s="58"/>
      <c r="R374" s="384"/>
    </row>
    <row r="375" spans="1:20" s="429" customFormat="1" ht="22.5">
      <c r="A375" s="449" t="s">
        <v>788</v>
      </c>
      <c r="B375" s="456"/>
      <c r="C375" s="449" t="s">
        <v>1415</v>
      </c>
      <c r="D375" s="448"/>
      <c r="F375" s="451"/>
      <c r="G375" s="470"/>
      <c r="I375" s="437"/>
      <c r="L375" s="366"/>
      <c r="M375" s="53"/>
      <c r="N375" s="366"/>
      <c r="O375" s="84"/>
      <c r="P375" s="53"/>
      <c r="Q375" s="58"/>
      <c r="R375" s="384"/>
    </row>
    <row r="376" spans="1:20" s="104" customFormat="1" ht="12.75">
      <c r="A376" s="270" t="s">
        <v>775</v>
      </c>
      <c r="B376" s="366">
        <v>602000</v>
      </c>
      <c r="C376" s="53">
        <v>-45434</v>
      </c>
      <c r="D376" s="403"/>
      <c r="E376" s="403" t="s">
        <v>616</v>
      </c>
      <c r="F376" s="451"/>
      <c r="G376" s="471"/>
      <c r="H376" s="472"/>
      <c r="I376" s="437"/>
      <c r="L376" s="366"/>
      <c r="M376" s="53"/>
      <c r="N376" s="366"/>
      <c r="O376" s="84"/>
      <c r="P376" s="53"/>
      <c r="Q376" s="58"/>
      <c r="R376" s="384"/>
      <c r="S376" s="429"/>
      <c r="T376" s="429"/>
    </row>
    <row r="377" spans="1:20" s="104" customFormat="1" ht="12.75">
      <c r="A377" s="270" t="s">
        <v>775</v>
      </c>
      <c r="B377" s="366">
        <v>602100</v>
      </c>
      <c r="C377" s="53">
        <v>-9322.24</v>
      </c>
      <c r="D377" s="176"/>
      <c r="E377" s="403" t="s">
        <v>617</v>
      </c>
      <c r="F377" s="451"/>
      <c r="G377" s="433"/>
      <c r="L377" s="366"/>
      <c r="M377" s="53"/>
      <c r="N377" s="366"/>
      <c r="O377" s="84"/>
      <c r="P377" s="53"/>
      <c r="Q377" s="103"/>
      <c r="R377" s="384"/>
      <c r="S377" s="429"/>
      <c r="T377" s="429"/>
    </row>
    <row r="378" spans="1:20" s="104" customFormat="1" ht="12.75">
      <c r="A378" s="270" t="s">
        <v>775</v>
      </c>
      <c r="B378" s="366">
        <v>641000</v>
      </c>
      <c r="C378" s="53">
        <v>0</v>
      </c>
      <c r="D378" s="176"/>
      <c r="E378" s="403" t="s">
        <v>618</v>
      </c>
      <c r="F378" s="451"/>
      <c r="G378" s="433"/>
      <c r="L378" s="366"/>
      <c r="M378" s="53"/>
      <c r="N378" s="366"/>
      <c r="O378" s="84"/>
      <c r="P378" s="53"/>
      <c r="Q378" s="103"/>
      <c r="R378" s="384"/>
      <c r="S378" s="429"/>
      <c r="T378" s="429"/>
    </row>
    <row r="379" spans="1:20" s="104" customFormat="1" ht="12.75">
      <c r="A379" s="270" t="s">
        <v>775</v>
      </c>
      <c r="B379" s="366">
        <v>648000</v>
      </c>
      <c r="C379" s="53">
        <v>-0.23</v>
      </c>
      <c r="D379" s="176"/>
      <c r="E379" s="403" t="s">
        <v>619</v>
      </c>
      <c r="F379" s="451"/>
      <c r="G379" s="433"/>
      <c r="L379" s="366"/>
      <c r="M379" s="53"/>
      <c r="N379" s="366"/>
      <c r="O379" s="84"/>
      <c r="P379" s="53"/>
      <c r="Q379" s="103"/>
      <c r="R379" s="384"/>
      <c r="S379" s="429"/>
      <c r="T379" s="429"/>
    </row>
    <row r="380" spans="1:20" s="104" customFormat="1" ht="12.75">
      <c r="A380" s="270" t="s">
        <v>775</v>
      </c>
      <c r="B380" s="366">
        <v>662000</v>
      </c>
      <c r="C380" s="53">
        <v>0</v>
      </c>
      <c r="D380" s="176"/>
      <c r="E380" s="403" t="s">
        <v>620</v>
      </c>
      <c r="F380" s="451"/>
      <c r="G380" s="433"/>
      <c r="J380" s="296"/>
      <c r="K380" s="297"/>
      <c r="L380" s="366"/>
      <c r="M380" s="53"/>
      <c r="N380" s="366"/>
      <c r="O380" s="84"/>
      <c r="P380" s="53"/>
      <c r="Q380" s="103"/>
      <c r="R380" s="384"/>
      <c r="S380" s="429"/>
      <c r="T380" s="429"/>
    </row>
    <row r="381" spans="1:20" s="104" customFormat="1" ht="12.75">
      <c r="A381" s="459" t="s">
        <v>789</v>
      </c>
      <c r="B381" s="385"/>
      <c r="C381" s="280">
        <f>SUM(C376:C380)</f>
        <v>-54756.47</v>
      </c>
      <c r="D381" s="278"/>
      <c r="E381" s="473"/>
      <c r="G381" s="275"/>
      <c r="H381" s="364"/>
      <c r="J381" s="53"/>
      <c r="K381" s="297"/>
      <c r="L381" s="366"/>
      <c r="M381" s="53"/>
      <c r="N381" s="366"/>
      <c r="O381" s="84"/>
      <c r="P381" s="53"/>
      <c r="Q381" s="103"/>
      <c r="R381" s="384"/>
      <c r="S381" s="429"/>
      <c r="T381" s="429"/>
    </row>
    <row r="382" spans="1:20" s="429" customFormat="1" ht="12.75">
      <c r="A382" s="474"/>
      <c r="B382" s="263"/>
      <c r="C382" s="463"/>
      <c r="D382" s="463"/>
      <c r="G382" s="468"/>
      <c r="H382" s="364"/>
      <c r="I382" s="437"/>
      <c r="J382" s="53"/>
      <c r="K382" s="297"/>
      <c r="L382" s="366"/>
      <c r="M382" s="53"/>
      <c r="N382" s="366"/>
      <c r="O382" s="84"/>
      <c r="P382" s="53"/>
      <c r="Q382" s="58"/>
      <c r="R382" s="384"/>
      <c r="S382" s="104"/>
      <c r="T382" s="104"/>
    </row>
    <row r="383" spans="1:20" s="429" customFormat="1" ht="12.75">
      <c r="A383" s="474"/>
      <c r="B383" s="263"/>
      <c r="C383" s="280">
        <f>C371</f>
        <v>53508.160000000011</v>
      </c>
      <c r="D383" s="278"/>
      <c r="E383" s="104" t="s">
        <v>790</v>
      </c>
      <c r="F383" s="104" t="s">
        <v>1415</v>
      </c>
      <c r="G383" s="468"/>
      <c r="H383" s="364"/>
      <c r="I383" s="475"/>
      <c r="J383" s="296"/>
      <c r="K383" s="297"/>
      <c r="L383" s="366"/>
      <c r="M383" s="53"/>
      <c r="N383" s="366"/>
      <c r="O383" s="84"/>
      <c r="P383" s="53"/>
      <c r="Q383" s="58"/>
      <c r="R383" s="384"/>
      <c r="S383" s="104"/>
      <c r="T383" s="104"/>
    </row>
    <row r="384" spans="1:20" s="429" customFormat="1" ht="12.75">
      <c r="A384" s="474"/>
      <c r="B384" s="263"/>
      <c r="C384" s="282">
        <f>C381</f>
        <v>-54756.47</v>
      </c>
      <c r="D384" s="279"/>
      <c r="E384" s="104" t="s">
        <v>791</v>
      </c>
      <c r="F384" s="104" t="s">
        <v>1415</v>
      </c>
      <c r="G384" s="468"/>
      <c r="H384" s="469"/>
      <c r="I384" s="475"/>
      <c r="J384" s="296"/>
      <c r="K384" s="297"/>
      <c r="L384" s="366"/>
      <c r="M384" s="53"/>
      <c r="N384" s="366"/>
      <c r="O384" s="84"/>
      <c r="P384" s="53"/>
      <c r="Q384" s="58"/>
      <c r="R384" s="384"/>
      <c r="S384" s="104"/>
      <c r="T384" s="104"/>
    </row>
    <row r="385" spans="1:20" s="429" customFormat="1" ht="12.75">
      <c r="A385" s="474"/>
      <c r="B385" s="263"/>
      <c r="C385" s="282">
        <f>SUM(C383:C384)</f>
        <v>-1248.3099999999904</v>
      </c>
      <c r="D385" s="279"/>
      <c r="E385" s="104" t="s">
        <v>792</v>
      </c>
      <c r="F385" s="104" t="s">
        <v>1415</v>
      </c>
      <c r="G385" s="468"/>
      <c r="H385" s="469"/>
      <c r="I385" s="475"/>
      <c r="J385" s="296"/>
      <c r="K385" s="297"/>
      <c r="L385" s="366"/>
      <c r="M385" s="53"/>
      <c r="N385" s="366"/>
      <c r="O385" s="84"/>
      <c r="P385" s="53"/>
      <c r="Q385" s="58"/>
      <c r="R385" s="384"/>
      <c r="S385" s="104"/>
      <c r="T385" s="104"/>
    </row>
    <row r="386" spans="1:20" s="429" customFormat="1" ht="12.75">
      <c r="A386" s="474"/>
      <c r="B386" s="263"/>
      <c r="C386" s="282"/>
      <c r="D386" s="279"/>
      <c r="E386" s="104"/>
      <c r="F386" s="104"/>
      <c r="G386" s="468"/>
      <c r="H386" s="469"/>
      <c r="I386" s="475"/>
      <c r="J386" s="296"/>
      <c r="K386" s="297"/>
      <c r="L386" s="366"/>
      <c r="M386" s="53"/>
      <c r="N386" s="53"/>
      <c r="O386" s="84"/>
      <c r="P386" s="53"/>
      <c r="Q386" s="58"/>
      <c r="R386" s="384"/>
      <c r="S386" s="104"/>
      <c r="T386" s="104"/>
    </row>
    <row r="387" spans="1:20" s="476" customFormat="1" ht="19.5">
      <c r="B387" s="477" t="s">
        <v>776</v>
      </c>
      <c r="F387" s="276">
        <f>C275</f>
        <v>3274</v>
      </c>
      <c r="G387" s="478"/>
      <c r="H387" s="478"/>
      <c r="I387" s="364"/>
      <c r="J387" s="296"/>
      <c r="K387" s="297"/>
      <c r="L387" s="366"/>
      <c r="M387" s="53"/>
      <c r="N387" s="53"/>
      <c r="O387" s="84"/>
      <c r="P387" s="53"/>
      <c r="Q387" s="58"/>
      <c r="R387" s="384"/>
      <c r="S387" s="104"/>
      <c r="T387" s="104"/>
    </row>
    <row r="388" spans="1:20" s="476" customFormat="1" ht="19.5">
      <c r="B388" s="477" t="s">
        <v>778</v>
      </c>
      <c r="F388" s="276">
        <f>C279</f>
        <v>62.92</v>
      </c>
      <c r="G388" s="478"/>
      <c r="H388" s="478"/>
      <c r="I388" s="364"/>
      <c r="J388" s="296"/>
      <c r="K388" s="297"/>
      <c r="L388" s="366"/>
      <c r="M388" s="53"/>
      <c r="N388" s="53"/>
      <c r="O388" s="84"/>
      <c r="P388" s="53"/>
      <c r="Q388" s="58"/>
      <c r="R388" s="384"/>
      <c r="S388" s="104"/>
      <c r="T388" s="104"/>
    </row>
    <row r="389" spans="1:20" s="476" customFormat="1" ht="19.5">
      <c r="B389" s="477" t="s">
        <v>780</v>
      </c>
      <c r="F389" s="276">
        <f>C288</f>
        <v>20340.740000000002</v>
      </c>
      <c r="G389" s="478"/>
      <c r="H389" s="478"/>
      <c r="I389" s="364"/>
      <c r="J389" s="361"/>
      <c r="K389" s="364"/>
      <c r="L389" s="366"/>
      <c r="M389" s="53"/>
      <c r="N389" s="53"/>
      <c r="O389" s="84"/>
      <c r="P389" s="53"/>
      <c r="Q389" s="58"/>
      <c r="R389" s="384"/>
      <c r="S389" s="104"/>
      <c r="T389" s="104"/>
    </row>
    <row r="390" spans="1:20" s="476" customFormat="1" ht="19.5">
      <c r="B390" s="477" t="s">
        <v>782</v>
      </c>
      <c r="F390" s="276">
        <f>C320</f>
        <v>-8391.91</v>
      </c>
      <c r="G390" s="478"/>
      <c r="H390" s="478"/>
      <c r="I390" s="280"/>
      <c r="J390" s="361"/>
      <c r="K390" s="364"/>
      <c r="L390" s="366"/>
      <c r="M390" s="53"/>
      <c r="N390" s="53"/>
      <c r="O390" s="84"/>
      <c r="P390" s="53"/>
      <c r="Q390" s="58"/>
      <c r="R390" s="384"/>
      <c r="S390" s="104"/>
      <c r="T390" s="104"/>
    </row>
    <row r="391" spans="1:20" s="476" customFormat="1" ht="19.5">
      <c r="B391" s="477" t="s">
        <v>784</v>
      </c>
      <c r="F391" s="276">
        <f>C329</f>
        <v>-14037.440000000002</v>
      </c>
      <c r="G391" s="478"/>
      <c r="H391" s="478"/>
      <c r="J391" s="361"/>
      <c r="K391" s="364"/>
      <c r="L391" s="366"/>
      <c r="M391" s="53"/>
      <c r="N391" s="53"/>
      <c r="O391" s="84"/>
      <c r="P391" s="53"/>
      <c r="Q391" s="58"/>
      <c r="R391" s="384"/>
      <c r="S391" s="104"/>
      <c r="T391" s="104"/>
    </row>
    <row r="392" spans="1:20" s="476" customFormat="1" ht="19.5">
      <c r="B392" s="477" t="s">
        <v>786</v>
      </c>
      <c r="F392" s="276">
        <f>C371</f>
        <v>53508.160000000011</v>
      </c>
      <c r="G392" s="478"/>
      <c r="H392" s="478"/>
      <c r="J392" s="361"/>
      <c r="K392" s="364"/>
      <c r="L392" s="84"/>
      <c r="M392" s="53"/>
      <c r="N392" s="53"/>
      <c r="O392" s="84"/>
      <c r="P392" s="53"/>
      <c r="Q392" s="58"/>
      <c r="R392" s="384"/>
      <c r="S392" s="104"/>
      <c r="T392" s="104"/>
    </row>
    <row r="393" spans="1:20" s="476" customFormat="1" ht="19.5">
      <c r="B393" s="477" t="s">
        <v>789</v>
      </c>
      <c r="F393" s="276">
        <f>C381</f>
        <v>-54756.47</v>
      </c>
      <c r="G393" s="478"/>
      <c r="H393" s="478"/>
      <c r="J393" s="361"/>
      <c r="K393" s="364"/>
      <c r="L393" s="366"/>
      <c r="M393" s="53"/>
      <c r="N393" s="53"/>
      <c r="O393" s="696"/>
      <c r="P393" s="411"/>
      <c r="Q393" s="58"/>
      <c r="R393" s="384"/>
      <c r="S393" s="104"/>
      <c r="T393" s="104"/>
    </row>
    <row r="394" spans="1:20" s="476" customFormat="1" ht="19.5">
      <c r="B394" s="479" t="s">
        <v>793</v>
      </c>
      <c r="C394" s="480"/>
      <c r="D394" s="480"/>
      <c r="E394" s="481"/>
      <c r="F394" s="482">
        <f>SUM(F387:F393)</f>
        <v>0</v>
      </c>
      <c r="G394" s="478"/>
      <c r="H394" s="478"/>
      <c r="J394" s="361"/>
      <c r="K394" s="364"/>
      <c r="L394" s="104"/>
      <c r="M394" s="404"/>
      <c r="N394" s="53"/>
      <c r="O394" s="696"/>
      <c r="P394" s="411"/>
      <c r="Q394" s="58"/>
      <c r="R394" s="149"/>
      <c r="S394" s="104"/>
      <c r="T394" s="104"/>
    </row>
    <row r="395" spans="1:20" s="476" customFormat="1" ht="15.75" thickBot="1">
      <c r="B395" s="483" t="s">
        <v>794</v>
      </c>
      <c r="C395" s="480"/>
      <c r="D395" s="480"/>
      <c r="E395" s="481"/>
      <c r="F395" s="484">
        <f>F392--F393</f>
        <v>-1248.3099999999904</v>
      </c>
      <c r="G395" s="478"/>
      <c r="H395" s="478"/>
      <c r="J395" s="361"/>
      <c r="K395" s="364"/>
      <c r="L395" s="362"/>
      <c r="M395" s="366"/>
      <c r="N395" s="411"/>
      <c r="O395" s="696"/>
      <c r="P395" s="411"/>
      <c r="Q395" s="103"/>
      <c r="R395" s="388"/>
    </row>
    <row r="396" spans="1:20" s="476" customFormat="1" ht="15.75" thickBot="1">
      <c r="B396" s="485" t="s">
        <v>795</v>
      </c>
      <c r="C396" s="486"/>
      <c r="D396" s="486"/>
      <c r="E396" s="486"/>
      <c r="F396" s="487">
        <f>C385-C370</f>
        <v>-1248.3099999999904</v>
      </c>
      <c r="G396" s="488" t="s">
        <v>787</v>
      </c>
      <c r="H396" s="478"/>
      <c r="J396" s="361"/>
      <c r="K396" s="364"/>
      <c r="L396" s="362"/>
      <c r="M396" s="366"/>
      <c r="N396" s="411"/>
      <c r="O396" s="696"/>
      <c r="P396" s="411"/>
      <c r="Q396" s="103"/>
      <c r="R396" s="388"/>
    </row>
    <row r="397" spans="1:20" s="476" customFormat="1">
      <c r="B397" s="489"/>
      <c r="C397" s="490"/>
      <c r="D397" s="490"/>
      <c r="E397" s="490"/>
      <c r="F397" s="491"/>
      <c r="G397" s="478"/>
      <c r="H397" s="478"/>
      <c r="J397" s="361"/>
      <c r="K397" s="364"/>
      <c r="L397" s="362"/>
      <c r="M397" s="366"/>
      <c r="N397" s="411"/>
      <c r="O397" s="696"/>
      <c r="P397" s="411"/>
      <c r="Q397" s="103"/>
      <c r="R397" s="388"/>
    </row>
    <row r="398" spans="1:20" s="476" customFormat="1">
      <c r="B398" s="489"/>
      <c r="C398" s="490"/>
      <c r="D398" s="490"/>
      <c r="E398" s="490"/>
      <c r="F398" s="491"/>
      <c r="G398" s="478"/>
      <c r="H398" s="478"/>
      <c r="J398" s="361"/>
      <c r="K398" s="364"/>
      <c r="L398" s="362"/>
      <c r="M398" s="366"/>
      <c r="N398" s="411"/>
      <c r="O398" s="696"/>
      <c r="P398" s="411"/>
      <c r="Q398" s="103"/>
      <c r="R398" s="388"/>
    </row>
    <row r="399" spans="1:20" s="476" customFormat="1">
      <c r="B399" s="489"/>
      <c r="C399" s="490"/>
      <c r="D399" s="490"/>
      <c r="E399" s="490"/>
      <c r="F399" s="491"/>
      <c r="G399" s="478"/>
      <c r="H399" s="478"/>
      <c r="J399" s="361"/>
      <c r="K399" s="364"/>
      <c r="L399" s="362"/>
      <c r="M399" s="366"/>
      <c r="N399" s="411"/>
      <c r="O399" s="696"/>
      <c r="P399" s="411"/>
      <c r="Q399" s="103"/>
      <c r="R399" s="388"/>
    </row>
    <row r="400" spans="1:20" s="476" customFormat="1">
      <c r="B400" s="489"/>
      <c r="C400" s="490"/>
      <c r="D400" s="490"/>
      <c r="E400" s="490"/>
      <c r="F400" s="491"/>
      <c r="G400" s="478"/>
      <c r="H400" s="478"/>
      <c r="J400" s="361"/>
      <c r="K400" s="364"/>
      <c r="L400" s="362"/>
      <c r="M400" s="366"/>
      <c r="N400" s="411"/>
      <c r="O400" s="696"/>
      <c r="P400" s="411"/>
      <c r="Q400" s="103"/>
      <c r="R400" s="388"/>
    </row>
    <row r="401" spans="1:18" s="476" customFormat="1">
      <c r="B401" s="489"/>
      <c r="C401" s="490"/>
      <c r="D401" s="490"/>
      <c r="E401" s="490"/>
      <c r="F401" s="491"/>
      <c r="G401" s="478"/>
      <c r="H401" s="478"/>
      <c r="J401" s="361"/>
      <c r="K401" s="364"/>
      <c r="L401" s="362"/>
      <c r="M401" s="366"/>
      <c r="N401" s="411"/>
      <c r="O401" s="696"/>
      <c r="P401" s="411"/>
      <c r="Q401" s="103"/>
      <c r="R401" s="388"/>
    </row>
    <row r="402" spans="1:18" s="476" customFormat="1">
      <c r="B402" s="489"/>
      <c r="C402" s="490"/>
      <c r="D402" s="490"/>
      <c r="E402" s="490"/>
      <c r="F402" s="491"/>
      <c r="G402" s="478"/>
      <c r="H402" s="478"/>
      <c r="J402" s="361"/>
      <c r="K402" s="364"/>
      <c r="L402" s="362"/>
      <c r="M402" s="366"/>
      <c r="N402" s="411"/>
      <c r="O402" s="696"/>
      <c r="P402" s="411"/>
      <c r="Q402" s="103"/>
      <c r="R402" s="388"/>
    </row>
    <row r="403" spans="1:18" s="476" customFormat="1">
      <c r="B403" s="489"/>
      <c r="C403" s="490"/>
      <c r="D403" s="490"/>
      <c r="E403" s="490"/>
      <c r="F403" s="491"/>
      <c r="G403" s="478"/>
      <c r="H403" s="478"/>
      <c r="J403" s="361"/>
      <c r="K403" s="364"/>
      <c r="L403" s="362"/>
      <c r="M403" s="366"/>
      <c r="N403" s="411"/>
      <c r="O403" s="696"/>
      <c r="P403" s="411"/>
      <c r="Q403" s="103"/>
      <c r="R403" s="388"/>
    </row>
    <row r="404" spans="1:18" s="476" customFormat="1">
      <c r="B404" s="489"/>
      <c r="C404" s="490"/>
      <c r="D404" s="490"/>
      <c r="E404" s="490"/>
      <c r="F404" s="491"/>
      <c r="G404" s="478"/>
      <c r="H404" s="478"/>
      <c r="J404" s="361"/>
      <c r="K404" s="364"/>
      <c r="L404" s="362"/>
      <c r="M404" s="366"/>
      <c r="N404" s="411"/>
      <c r="O404" s="696"/>
      <c r="P404" s="411"/>
      <c r="Q404" s="103"/>
      <c r="R404" s="388"/>
    </row>
    <row r="405" spans="1:18" s="494" customFormat="1" ht="18.75">
      <c r="A405" s="492" t="s">
        <v>1462</v>
      </c>
      <c r="B405" s="493"/>
      <c r="C405" s="396"/>
      <c r="D405" s="396"/>
      <c r="G405" s="495">
        <f>F396</f>
        <v>-1248.3099999999904</v>
      </c>
      <c r="I405" s="496"/>
      <c r="J405" s="492"/>
      <c r="K405" s="493"/>
      <c r="L405" s="396"/>
      <c r="M405" s="396"/>
      <c r="P405" s="495"/>
      <c r="Q405" s="103"/>
      <c r="R405" s="498"/>
    </row>
    <row r="406" spans="1:18" s="429" customFormat="1" ht="12.75">
      <c r="A406" s="459"/>
      <c r="B406" s="446"/>
      <c r="G406" s="499"/>
      <c r="I406" s="437"/>
      <c r="J406" s="459"/>
      <c r="K406" s="446"/>
      <c r="P406" s="499"/>
      <c r="Q406" s="103"/>
      <c r="R406" s="388"/>
    </row>
    <row r="407" spans="1:18" s="474" customFormat="1">
      <c r="A407" s="501" t="s">
        <v>796</v>
      </c>
      <c r="B407" s="320"/>
      <c r="C407" s="502"/>
      <c r="D407" s="502"/>
      <c r="E407" s="502"/>
      <c r="F407" s="502"/>
      <c r="G407" s="503">
        <f>SUM(G409:G410)</f>
        <v>-1352.429999999993</v>
      </c>
      <c r="H407" s="422"/>
      <c r="I407" s="361"/>
      <c r="J407" s="459"/>
      <c r="K407" s="446"/>
      <c r="L407" s="429"/>
      <c r="M407" s="429"/>
      <c r="N407" s="429"/>
      <c r="O407" s="429"/>
      <c r="P407" s="499"/>
      <c r="Q407" s="103"/>
      <c r="R407" s="388"/>
    </row>
    <row r="408" spans="1:18" s="474" customFormat="1" ht="12.75">
      <c r="A408" s="459"/>
      <c r="B408" s="446"/>
      <c r="G408" s="282"/>
      <c r="H408" s="422"/>
      <c r="I408" s="361"/>
      <c r="J408" s="459"/>
      <c r="K408" s="446"/>
      <c r="L408" s="429"/>
      <c r="M408" s="429"/>
      <c r="N408" s="429"/>
      <c r="O408" s="429"/>
      <c r="P408" s="499"/>
      <c r="Q408" s="103"/>
      <c r="R408" s="388"/>
    </row>
    <row r="409" spans="1:18" s="474" customFormat="1" ht="12.75">
      <c r="A409" s="459" t="s">
        <v>797</v>
      </c>
      <c r="B409" s="446"/>
      <c r="G409" s="282">
        <f>SUM(C376:C379)</f>
        <v>-54756.47</v>
      </c>
      <c r="H409" s="441"/>
      <c r="I409" s="505"/>
      <c r="J409" s="459"/>
      <c r="K409" s="446"/>
      <c r="L409" s="429"/>
      <c r="M409" s="429"/>
      <c r="N409" s="429"/>
      <c r="O409" s="429"/>
      <c r="P409" s="499"/>
      <c r="Q409" s="103"/>
      <c r="R409" s="388"/>
    </row>
    <row r="410" spans="1:18" s="474" customFormat="1" ht="12.75">
      <c r="A410" s="459" t="s">
        <v>798</v>
      </c>
      <c r="B410" s="446"/>
      <c r="G410" s="282">
        <f>SUM(C339:C367)</f>
        <v>53404.040000000008</v>
      </c>
      <c r="H410" s="422"/>
      <c r="I410" s="505"/>
      <c r="J410" s="459"/>
      <c r="K410" s="446"/>
      <c r="L410" s="429"/>
      <c r="M410" s="429"/>
      <c r="N410" s="429"/>
      <c r="O410" s="429"/>
      <c r="P410" s="499"/>
      <c r="Q410" s="103"/>
      <c r="R410" s="388"/>
    </row>
    <row r="411" spans="1:18" s="474" customFormat="1" ht="12.75">
      <c r="A411" s="459"/>
      <c r="B411" s="446"/>
      <c r="G411" s="282"/>
      <c r="H411" s="422"/>
      <c r="I411" s="505"/>
      <c r="J411" s="459"/>
      <c r="K411" s="446"/>
      <c r="L411" s="429"/>
      <c r="M411" s="429"/>
      <c r="N411" s="429"/>
      <c r="O411" s="429"/>
      <c r="P411" s="499"/>
      <c r="Q411" s="103"/>
      <c r="R411" s="388"/>
    </row>
    <row r="412" spans="1:18" s="474" customFormat="1">
      <c r="A412" s="501" t="s">
        <v>799</v>
      </c>
      <c r="B412" s="320"/>
      <c r="C412" s="502"/>
      <c r="D412" s="502"/>
      <c r="E412" s="502"/>
      <c r="F412" s="502"/>
      <c r="G412" s="503">
        <f>SUM(G414:G415)</f>
        <v>104.12</v>
      </c>
      <c r="H412" s="422"/>
      <c r="I412" s="361"/>
      <c r="J412" s="459"/>
      <c r="K412" s="446"/>
      <c r="L412" s="429"/>
      <c r="M412" s="429"/>
      <c r="N412" s="429"/>
      <c r="O412" s="429"/>
      <c r="P412" s="499"/>
      <c r="Q412" s="103"/>
      <c r="R412" s="388"/>
    </row>
    <row r="413" spans="1:18" s="474" customFormat="1" ht="12.75">
      <c r="A413" s="459"/>
      <c r="B413" s="446"/>
      <c r="G413" s="282"/>
      <c r="H413" s="422"/>
      <c r="I413" s="361"/>
      <c r="J413" s="459"/>
      <c r="K413" s="446"/>
      <c r="L413" s="429"/>
      <c r="M413" s="429"/>
      <c r="N413" s="429"/>
      <c r="O413" s="429"/>
      <c r="P413" s="499"/>
      <c r="Q413" s="103"/>
      <c r="R413" s="388"/>
    </row>
    <row r="414" spans="1:18" s="474" customFormat="1" ht="12.75">
      <c r="A414" s="459" t="s">
        <v>797</v>
      </c>
      <c r="B414" s="446"/>
      <c r="G414" s="282">
        <f>SUM(C380)</f>
        <v>0</v>
      </c>
      <c r="H414" s="422"/>
      <c r="I414" s="361"/>
      <c r="J414" s="459"/>
      <c r="K414" s="446"/>
      <c r="L414" s="429"/>
      <c r="M414" s="429"/>
      <c r="N414" s="429"/>
      <c r="O414" s="429"/>
      <c r="P414" s="499"/>
      <c r="Q414" s="103"/>
      <c r="R414" s="388"/>
    </row>
    <row r="415" spans="1:18" s="474" customFormat="1" ht="12.75">
      <c r="A415" s="459" t="s">
        <v>798</v>
      </c>
      <c r="B415" s="446"/>
      <c r="G415" s="282">
        <f>C368</f>
        <v>104.12</v>
      </c>
      <c r="H415" s="422"/>
      <c r="I415" s="361"/>
      <c r="J415" s="459"/>
      <c r="K415" s="446"/>
      <c r="L415" s="429"/>
      <c r="M415" s="429"/>
      <c r="N415" s="429"/>
      <c r="O415" s="429"/>
      <c r="P415" s="499"/>
      <c r="Q415" s="103"/>
      <c r="R415" s="388"/>
    </row>
    <row r="416" spans="1:18" s="474" customFormat="1" ht="12.75">
      <c r="A416" s="459"/>
      <c r="B416" s="446"/>
      <c r="G416" s="282"/>
      <c r="H416" s="422"/>
      <c r="I416" s="361"/>
      <c r="J416" s="459"/>
      <c r="K416" s="446"/>
      <c r="L416" s="429"/>
      <c r="M416" s="429"/>
      <c r="N416" s="429"/>
      <c r="O416" s="429"/>
      <c r="P416" s="499"/>
      <c r="Q416" s="103"/>
      <c r="R416" s="388"/>
    </row>
    <row r="417" spans="1:18" s="474" customFormat="1">
      <c r="A417" s="501" t="s">
        <v>800</v>
      </c>
      <c r="B417" s="320"/>
      <c r="C417" s="502"/>
      <c r="D417" s="502"/>
      <c r="E417" s="502"/>
      <c r="F417" s="502"/>
      <c r="G417" s="503">
        <f>G407+G412</f>
        <v>-1248.3099999999931</v>
      </c>
      <c r="H417" s="422"/>
      <c r="I417" s="361"/>
      <c r="J417" s="459"/>
      <c r="K417" s="446"/>
      <c r="L417" s="429"/>
      <c r="M417" s="429"/>
      <c r="N417" s="429"/>
      <c r="O417" s="429"/>
      <c r="P417" s="499"/>
      <c r="Q417" s="103"/>
      <c r="R417" s="388"/>
    </row>
    <row r="418" spans="1:18" s="474" customFormat="1" ht="12.75">
      <c r="A418" s="459"/>
      <c r="B418" s="446"/>
      <c r="G418" s="282"/>
      <c r="H418" s="441"/>
      <c r="I418" s="361"/>
      <c r="J418" s="459"/>
      <c r="K418" s="446"/>
      <c r="L418" s="429"/>
      <c r="M418" s="429"/>
      <c r="N418" s="429"/>
      <c r="O418" s="429"/>
      <c r="P418" s="499"/>
      <c r="Q418" s="103"/>
      <c r="R418" s="388"/>
    </row>
    <row r="419" spans="1:18" s="474" customFormat="1">
      <c r="A419" s="506" t="s">
        <v>801</v>
      </c>
      <c r="B419" s="507"/>
      <c r="C419" s="502"/>
      <c r="D419" s="502"/>
      <c r="E419" s="502"/>
      <c r="F419" s="502"/>
      <c r="G419" s="508">
        <f>G417</f>
        <v>-1248.3099999999931</v>
      </c>
      <c r="H419" s="441"/>
      <c r="I419" s="361"/>
      <c r="J419" s="459"/>
      <c r="K419" s="446"/>
      <c r="L419" s="429"/>
      <c r="M419" s="429"/>
      <c r="N419" s="429"/>
      <c r="O419" s="429"/>
      <c r="P419" s="499"/>
      <c r="Q419" s="103"/>
      <c r="R419" s="388"/>
    </row>
    <row r="420" spans="1:18" s="474" customFormat="1" ht="12.75">
      <c r="A420" s="459"/>
      <c r="B420" s="446"/>
      <c r="G420" s="282"/>
      <c r="H420" s="441"/>
      <c r="I420" s="361"/>
      <c r="J420" s="459"/>
      <c r="K420" s="446"/>
      <c r="L420" s="429"/>
      <c r="M420" s="429"/>
      <c r="N420" s="429"/>
      <c r="O420" s="429"/>
      <c r="P420" s="499"/>
      <c r="Q420" s="103"/>
      <c r="R420" s="388"/>
    </row>
    <row r="421" spans="1:18" s="474" customFormat="1">
      <c r="A421" s="509" t="s">
        <v>802</v>
      </c>
      <c r="B421" s="510"/>
      <c r="C421" s="511"/>
      <c r="G421" s="282"/>
      <c r="H421" s="441"/>
      <c r="I421" s="361"/>
      <c r="J421" s="459"/>
      <c r="K421" s="446"/>
      <c r="L421" s="429"/>
      <c r="M421" s="429"/>
      <c r="N421" s="429"/>
      <c r="O421" s="429"/>
      <c r="P421" s="499"/>
      <c r="Q421" s="103"/>
      <c r="R421" s="388"/>
    </row>
    <row r="422" spans="1:18" s="474" customFormat="1" ht="12.75">
      <c r="A422" s="512" t="s">
        <v>803</v>
      </c>
      <c r="B422" s="446"/>
      <c r="C422" s="504"/>
      <c r="D422" s="270"/>
      <c r="F422" s="465">
        <v>501900</v>
      </c>
      <c r="G422" s="411">
        <v>440.29</v>
      </c>
      <c r="H422" s="422"/>
      <c r="I422" s="361"/>
      <c r="J422" s="459"/>
      <c r="K422" s="446"/>
      <c r="L422" s="429"/>
      <c r="M422" s="429"/>
      <c r="N422" s="429"/>
      <c r="O422" s="429"/>
      <c r="P422" s="499"/>
      <c r="Q422" s="48"/>
      <c r="R422" s="388"/>
    </row>
    <row r="423" spans="1:18" s="474" customFormat="1" ht="12.75">
      <c r="A423" s="513" t="s">
        <v>804</v>
      </c>
      <c r="B423" s="446"/>
      <c r="C423" s="504"/>
      <c r="D423" s="270"/>
      <c r="F423" s="408">
        <v>511900</v>
      </c>
      <c r="G423" s="411">
        <v>58.88</v>
      </c>
      <c r="H423" s="422"/>
      <c r="I423" s="361"/>
      <c r="J423" s="459"/>
      <c r="K423" s="446"/>
      <c r="L423" s="429"/>
      <c r="M423" s="429"/>
      <c r="N423" s="429"/>
      <c r="O423" s="429"/>
      <c r="P423" s="499"/>
      <c r="Q423" s="103"/>
      <c r="R423" s="388"/>
    </row>
    <row r="424" spans="1:18" s="474" customFormat="1" ht="12.75">
      <c r="A424" s="512" t="s">
        <v>805</v>
      </c>
      <c r="B424" s="446"/>
      <c r="C424" s="504"/>
      <c r="D424" s="270"/>
      <c r="F424" s="366">
        <v>518900</v>
      </c>
      <c r="G424" s="411">
        <v>4.3099999999999996</v>
      </c>
      <c r="H424" s="422"/>
      <c r="I424" s="361"/>
      <c r="J424" s="459"/>
      <c r="K424" s="446"/>
      <c r="L424" s="429"/>
      <c r="M424" s="429"/>
      <c r="N424" s="429"/>
      <c r="O424" s="429"/>
      <c r="P424" s="499"/>
      <c r="Q424" s="103"/>
      <c r="R424" s="388"/>
    </row>
    <row r="425" spans="1:18" s="474" customFormat="1" ht="12.75">
      <c r="A425" s="512" t="s">
        <v>806</v>
      </c>
      <c r="B425" s="446"/>
      <c r="C425" s="504"/>
      <c r="D425" s="270"/>
      <c r="F425" s="366">
        <v>538900</v>
      </c>
      <c r="G425" s="411">
        <v>6.93</v>
      </c>
      <c r="I425" s="361"/>
      <c r="J425" s="459"/>
      <c r="K425" s="446"/>
      <c r="L425" s="429"/>
      <c r="M425" s="429"/>
      <c r="N425" s="429"/>
      <c r="O425" s="429"/>
      <c r="P425" s="499"/>
      <c r="Q425" s="103"/>
      <c r="R425" s="388"/>
    </row>
    <row r="426" spans="1:18" s="474" customFormat="1" ht="12.75">
      <c r="A426" s="512" t="s">
        <v>807</v>
      </c>
      <c r="B426" s="446"/>
      <c r="C426" s="504"/>
      <c r="D426" s="270"/>
      <c r="F426" s="366">
        <v>548901</v>
      </c>
      <c r="G426" s="53">
        <v>213.8</v>
      </c>
      <c r="I426" s="361"/>
      <c r="J426" s="459"/>
      <c r="K426" s="446"/>
      <c r="L426" s="429"/>
      <c r="M426" s="429"/>
      <c r="N426" s="429"/>
      <c r="O426" s="429"/>
      <c r="P426" s="499"/>
      <c r="Q426" s="103"/>
      <c r="R426" s="388"/>
    </row>
    <row r="427" spans="1:18" s="474" customFormat="1" ht="12.75">
      <c r="A427" s="512" t="s">
        <v>1416</v>
      </c>
      <c r="B427" s="446"/>
      <c r="C427" s="504"/>
      <c r="D427" s="270"/>
      <c r="F427" s="366">
        <v>546900</v>
      </c>
      <c r="G427" s="53">
        <v>540</v>
      </c>
      <c r="I427" s="361"/>
      <c r="J427" s="459"/>
      <c r="K427" s="446"/>
      <c r="L427" s="429"/>
      <c r="M427" s="429"/>
      <c r="N427" s="429"/>
      <c r="O427" s="429"/>
      <c r="P427" s="499"/>
      <c r="Q427" s="103"/>
      <c r="R427" s="388"/>
    </row>
    <row r="428" spans="1:18" s="474" customFormat="1" ht="12.75">
      <c r="A428" s="512" t="s">
        <v>808</v>
      </c>
      <c r="B428" s="446"/>
      <c r="C428" s="504"/>
      <c r="D428" s="270"/>
      <c r="F428" s="366">
        <v>551900</v>
      </c>
      <c r="G428" s="53">
        <v>910</v>
      </c>
      <c r="I428" s="361"/>
      <c r="J428" s="459"/>
      <c r="K428" s="446"/>
      <c r="L428" s="429"/>
      <c r="M428" s="429"/>
      <c r="N428" s="429"/>
      <c r="O428" s="429"/>
      <c r="P428" s="499"/>
      <c r="Q428" s="103"/>
      <c r="R428" s="388"/>
    </row>
    <row r="429" spans="1:18" s="474" customFormat="1" ht="13.5">
      <c r="A429" s="459"/>
      <c r="B429" s="446"/>
      <c r="C429" s="504"/>
      <c r="G429" s="514">
        <f>SUM(G422:G428)</f>
        <v>2174.21</v>
      </c>
      <c r="H429" s="422"/>
      <c r="I429" s="361"/>
      <c r="J429" s="459"/>
      <c r="K429" s="446"/>
      <c r="L429" s="429"/>
      <c r="M429" s="429"/>
      <c r="N429" s="429"/>
      <c r="O429" s="429"/>
      <c r="P429" s="499"/>
      <c r="Q429" s="103"/>
      <c r="R429" s="388"/>
    </row>
    <row r="430" spans="1:18" s="474" customFormat="1" ht="13.5">
      <c r="A430" s="509" t="s">
        <v>809</v>
      </c>
      <c r="B430" s="510"/>
      <c r="C430" s="515"/>
      <c r="G430" s="282"/>
      <c r="H430" s="422"/>
      <c r="I430" s="285"/>
      <c r="J430" s="459"/>
      <c r="K430" s="446"/>
      <c r="L430" s="429"/>
      <c r="M430" s="429"/>
      <c r="N430" s="429"/>
      <c r="O430" s="429"/>
      <c r="P430" s="499"/>
      <c r="Q430" s="103"/>
      <c r="R430" s="388"/>
    </row>
    <row r="431" spans="1:18" s="474" customFormat="1" ht="12.75">
      <c r="A431" s="512" t="s">
        <v>810</v>
      </c>
      <c r="B431" s="446"/>
      <c r="C431" s="504"/>
      <c r="D431" s="270"/>
      <c r="E431" s="512" t="s">
        <v>811</v>
      </c>
      <c r="F431" s="360"/>
      <c r="G431" s="364">
        <v>0</v>
      </c>
      <c r="H431" s="422"/>
      <c r="I431" s="422"/>
      <c r="J431" s="459"/>
      <c r="K431" s="446"/>
      <c r="L431" s="429"/>
      <c r="M431" s="429"/>
      <c r="N431" s="429"/>
      <c r="O431" s="429"/>
      <c r="P431" s="499"/>
      <c r="Q431" s="103"/>
      <c r="R431" s="388"/>
    </row>
    <row r="432" spans="1:18" s="474" customFormat="1" ht="12.75">
      <c r="A432" s="512" t="s">
        <v>812</v>
      </c>
      <c r="B432" s="446"/>
      <c r="C432" s="504"/>
      <c r="D432" s="270"/>
      <c r="E432" s="512" t="s">
        <v>813</v>
      </c>
      <c r="F432" s="360"/>
      <c r="G432" s="364">
        <v>0</v>
      </c>
      <c r="H432" s="422"/>
      <c r="I432" s="422"/>
      <c r="J432" s="459"/>
      <c r="K432" s="446"/>
      <c r="L432" s="429"/>
      <c r="M432" s="429"/>
      <c r="N432" s="429"/>
      <c r="O432" s="429"/>
      <c r="P432" s="499"/>
      <c r="Q432" s="103"/>
      <c r="R432" s="388"/>
    </row>
    <row r="433" spans="1:18" s="474" customFormat="1" ht="13.5">
      <c r="A433" s="459"/>
      <c r="B433" s="446"/>
      <c r="C433" s="504"/>
      <c r="G433" s="514">
        <f>SUM(G431:G432)</f>
        <v>0</v>
      </c>
      <c r="I433" s="422"/>
      <c r="J433" s="459"/>
      <c r="K433" s="446"/>
      <c r="L433" s="429"/>
      <c r="M433" s="429"/>
      <c r="N433" s="429"/>
      <c r="O433" s="429"/>
      <c r="P433" s="499"/>
      <c r="Q433" s="103"/>
      <c r="R433" s="388"/>
    </row>
    <row r="434" spans="1:18" s="474" customFormat="1" ht="12.75">
      <c r="A434" s="459"/>
      <c r="B434" s="446"/>
      <c r="C434" s="504"/>
      <c r="G434" s="282"/>
      <c r="I434" s="422"/>
      <c r="J434" s="459"/>
      <c r="K434" s="446"/>
      <c r="L434" s="429"/>
      <c r="M434" s="429"/>
      <c r="N434" s="429"/>
      <c r="O434" s="429"/>
      <c r="P434" s="499"/>
      <c r="Q434" s="103"/>
      <c r="R434" s="388"/>
    </row>
    <row r="435" spans="1:18" s="474" customFormat="1">
      <c r="A435" s="506" t="s">
        <v>1417</v>
      </c>
      <c r="B435" s="507"/>
      <c r="C435" s="517"/>
      <c r="D435" s="502"/>
      <c r="E435" s="502"/>
      <c r="F435" s="502"/>
      <c r="G435" s="508">
        <f>G419-G429+G433</f>
        <v>-3422.5199999999932</v>
      </c>
      <c r="I435" s="422"/>
      <c r="J435" s="459"/>
      <c r="K435" s="446"/>
      <c r="L435" s="429"/>
      <c r="M435" s="429"/>
      <c r="N435" s="429"/>
      <c r="O435" s="429"/>
      <c r="P435" s="499"/>
      <c r="Q435" s="103"/>
      <c r="R435" s="388"/>
    </row>
    <row r="436" spans="1:18" s="474" customFormat="1" ht="12.75">
      <c r="A436" s="459"/>
      <c r="B436" s="446"/>
      <c r="C436" s="504"/>
      <c r="G436" s="281"/>
      <c r="I436" s="422"/>
      <c r="J436" s="459"/>
      <c r="K436" s="446"/>
      <c r="L436" s="429"/>
      <c r="M436" s="429"/>
      <c r="N436" s="429"/>
      <c r="O436" s="429"/>
      <c r="P436" s="499"/>
      <c r="Q436" s="103"/>
      <c r="R436" s="388"/>
    </row>
    <row r="437" spans="1:18" s="474" customFormat="1" ht="12.75">
      <c r="A437" s="459" t="s">
        <v>814</v>
      </c>
      <c r="B437" s="446"/>
      <c r="C437" s="504" t="s">
        <v>1461</v>
      </c>
      <c r="G437" s="282">
        <v>-3422.52</v>
      </c>
      <c r="I437" s="422"/>
      <c r="J437" s="459"/>
      <c r="K437" s="446"/>
      <c r="L437" s="429"/>
      <c r="M437" s="429"/>
      <c r="N437" s="429"/>
      <c r="O437" s="429"/>
      <c r="P437" s="499"/>
      <c r="Q437" s="58"/>
      <c r="R437" s="388"/>
    </row>
    <row r="438" spans="1:18" s="474" customFormat="1" ht="12.75">
      <c r="A438" s="459" t="s">
        <v>815</v>
      </c>
      <c r="B438" s="446"/>
      <c r="G438" s="518">
        <v>0.21</v>
      </c>
      <c r="I438" s="422"/>
      <c r="J438" s="459"/>
      <c r="K438" s="446"/>
      <c r="L438" s="429"/>
      <c r="M438" s="429"/>
      <c r="N438" s="429"/>
      <c r="O438" s="429"/>
      <c r="P438" s="499"/>
      <c r="Q438" s="58"/>
      <c r="R438" s="388"/>
    </row>
    <row r="439" spans="1:18" s="474" customFormat="1" ht="12.75">
      <c r="A439" s="397"/>
      <c r="B439" s="446"/>
      <c r="F439" s="519"/>
      <c r="I439" s="422"/>
      <c r="J439" s="459"/>
      <c r="K439" s="446"/>
      <c r="L439" s="429"/>
      <c r="M439" s="429"/>
      <c r="N439" s="429"/>
      <c r="O439" s="429"/>
      <c r="P439" s="499"/>
      <c r="Q439" s="58"/>
      <c r="R439" s="388"/>
    </row>
    <row r="440" spans="1:18" s="474" customFormat="1">
      <c r="A440" s="506" t="s">
        <v>816</v>
      </c>
      <c r="B440" s="507"/>
      <c r="C440" s="502"/>
      <c r="D440" s="502"/>
      <c r="E440" s="502"/>
      <c r="G440" s="520">
        <f>G437*G438</f>
        <v>-718.72919999999999</v>
      </c>
      <c r="I440" s="422"/>
      <c r="J440" s="459"/>
      <c r="K440" s="446"/>
      <c r="L440" s="429"/>
      <c r="M440" s="429"/>
      <c r="N440" s="429"/>
      <c r="O440" s="429"/>
      <c r="P440" s="499"/>
      <c r="Q440" s="58"/>
      <c r="R440" s="388"/>
    </row>
    <row r="441" spans="1:18" s="474" customFormat="1">
      <c r="A441" s="506" t="s">
        <v>817</v>
      </c>
      <c r="B441" s="507"/>
      <c r="C441" s="502"/>
      <c r="D441" s="502"/>
      <c r="E441" s="502"/>
      <c r="G441" s="282">
        <v>718.72</v>
      </c>
      <c r="I441" s="422"/>
      <c r="J441" s="459"/>
      <c r="K441" s="446"/>
      <c r="L441" s="429"/>
      <c r="M441" s="429"/>
      <c r="N441" s="429"/>
      <c r="O441" s="429"/>
      <c r="P441" s="499"/>
      <c r="Q441" s="58"/>
      <c r="R441" s="388"/>
    </row>
    <row r="442" spans="1:18" s="429" customFormat="1" ht="12.75">
      <c r="A442" s="459"/>
      <c r="B442" s="446"/>
      <c r="G442" s="470"/>
      <c r="I442" s="422"/>
      <c r="J442" s="459"/>
      <c r="K442" s="446"/>
      <c r="P442" s="499"/>
      <c r="Q442" s="58"/>
      <c r="R442" s="388"/>
    </row>
    <row r="443" spans="1:18" s="429" customFormat="1" ht="12.75">
      <c r="A443" s="459"/>
      <c r="B443" s="521"/>
      <c r="G443" s="470"/>
      <c r="I443" s="441"/>
      <c r="J443" s="459"/>
      <c r="K443" s="446"/>
      <c r="P443" s="499"/>
      <c r="Q443" s="58"/>
      <c r="R443" s="388"/>
    </row>
    <row r="444" spans="1:18" s="429" customFormat="1" ht="18.75">
      <c r="A444" s="492" t="s">
        <v>1463</v>
      </c>
      <c r="B444" s="320"/>
      <c r="C444" s="494"/>
      <c r="D444" s="494"/>
      <c r="E444" s="494"/>
      <c r="F444" s="494"/>
      <c r="G444" s="522">
        <v>718.72</v>
      </c>
      <c r="I444" s="441"/>
      <c r="J444" s="459"/>
      <c r="K444" s="446"/>
      <c r="P444" s="499"/>
      <c r="Q444" s="58"/>
      <c r="R444" s="388"/>
    </row>
    <row r="445" spans="1:18" s="429" customFormat="1" ht="18.75">
      <c r="A445" s="492" t="s">
        <v>818</v>
      </c>
      <c r="B445" s="320"/>
      <c r="C445" s="494"/>
      <c r="D445" s="494"/>
      <c r="E445" s="494"/>
      <c r="F445" s="494"/>
      <c r="G445" s="522">
        <v>0</v>
      </c>
      <c r="I445" s="422"/>
      <c r="J445" s="459"/>
      <c r="K445" s="446"/>
      <c r="P445" s="499"/>
      <c r="Q445" s="58"/>
      <c r="R445" s="48"/>
    </row>
    <row r="446" spans="1:18" s="429" customFormat="1" ht="19.5" thickBot="1">
      <c r="A446" s="492" t="s">
        <v>819</v>
      </c>
      <c r="B446" s="320"/>
      <c r="C446" s="494"/>
      <c r="D446" s="494"/>
      <c r="E446" s="494"/>
      <c r="F446" s="494"/>
      <c r="G446" s="522">
        <v>0</v>
      </c>
      <c r="I446" s="441"/>
      <c r="J446" s="459"/>
      <c r="K446" s="446"/>
      <c r="P446" s="499"/>
      <c r="Q446" s="58"/>
      <c r="R446" s="388"/>
    </row>
    <row r="447" spans="1:18" s="429" customFormat="1" ht="19.5" thickBot="1">
      <c r="A447" s="523" t="s">
        <v>820</v>
      </c>
      <c r="B447" s="524"/>
      <c r="C447" s="525"/>
      <c r="D447" s="525"/>
      <c r="E447" s="525"/>
      <c r="F447" s="525"/>
      <c r="G447" s="526">
        <f>G441</f>
        <v>718.72</v>
      </c>
      <c r="I447" s="441"/>
      <c r="J447" s="459"/>
      <c r="K447" s="446"/>
      <c r="P447" s="499"/>
      <c r="Q447" s="58"/>
      <c r="R447" s="388"/>
    </row>
    <row r="448" spans="1:18" s="429" customFormat="1" ht="13.5" thickBot="1">
      <c r="A448" s="459"/>
      <c r="B448" s="446"/>
      <c r="G448" s="417"/>
      <c r="I448" s="441"/>
      <c r="J448" s="459"/>
      <c r="K448" s="446"/>
      <c r="P448" s="499"/>
      <c r="Q448" s="58"/>
      <c r="R448" s="388"/>
    </row>
    <row r="449" spans="1:18" s="429" customFormat="1" ht="19.5" thickBot="1">
      <c r="A449" s="523" t="s">
        <v>820</v>
      </c>
      <c r="B449" s="524"/>
      <c r="C449" s="525"/>
      <c r="D449" s="525"/>
      <c r="E449" s="525"/>
      <c r="F449" s="525"/>
      <c r="G449" s="526">
        <v>0</v>
      </c>
      <c r="I449" s="441"/>
      <c r="J449" s="459"/>
      <c r="K449" s="446"/>
      <c r="P449" s="499"/>
      <c r="Q449" s="58"/>
      <c r="R449" s="388"/>
    </row>
    <row r="450" spans="1:18" s="429" customFormat="1" ht="19.5" thickBot="1">
      <c r="A450" s="523" t="s">
        <v>821</v>
      </c>
      <c r="B450" s="524"/>
      <c r="C450" s="525"/>
      <c r="D450" s="525"/>
      <c r="E450" s="525"/>
      <c r="F450" s="525"/>
      <c r="G450" s="526">
        <v>0</v>
      </c>
      <c r="I450" s="441"/>
      <c r="J450" s="459"/>
      <c r="K450" s="446"/>
      <c r="P450" s="499"/>
      <c r="Q450" s="58"/>
      <c r="R450" s="388"/>
    </row>
    <row r="451" spans="1:18" s="429" customFormat="1" ht="19.5" thickBot="1">
      <c r="A451" s="523" t="s">
        <v>822</v>
      </c>
      <c r="B451" s="524"/>
      <c r="C451" s="525"/>
      <c r="D451" s="525"/>
      <c r="E451" s="525"/>
      <c r="F451" s="525"/>
      <c r="G451" s="527">
        <v>0</v>
      </c>
      <c r="I451" s="441"/>
      <c r="J451" s="459"/>
      <c r="K451" s="446"/>
      <c r="P451" s="499"/>
      <c r="Q451" s="58"/>
      <c r="R451" s="388"/>
    </row>
    <row r="452" spans="1:18" s="429" customFormat="1" ht="12.75">
      <c r="A452" s="459"/>
      <c r="B452" s="446"/>
      <c r="G452" s="346"/>
      <c r="I452" s="441"/>
      <c r="J452" s="528"/>
      <c r="N452" s="411"/>
      <c r="O452" s="366"/>
      <c r="P452" s="411"/>
      <c r="Q452" s="58"/>
      <c r="R452" s="388"/>
    </row>
    <row r="453" spans="1:18" s="429" customFormat="1" ht="12.75">
      <c r="A453" s="459"/>
      <c r="B453" s="446"/>
      <c r="G453" s="346"/>
      <c r="I453" s="441"/>
      <c r="J453" s="528"/>
      <c r="N453" s="411"/>
      <c r="O453" s="696"/>
      <c r="P453" s="411"/>
      <c r="Q453" s="58"/>
      <c r="R453" s="388"/>
    </row>
    <row r="454" spans="1:18" s="429" customFormat="1" ht="12.75">
      <c r="A454" s="459"/>
      <c r="B454" s="446"/>
      <c r="G454" s="346"/>
      <c r="I454" s="441"/>
      <c r="J454" s="528"/>
      <c r="N454" s="516"/>
      <c r="O454" s="696"/>
      <c r="P454" s="411"/>
      <c r="Q454" s="58"/>
      <c r="R454" s="388"/>
    </row>
    <row r="455" spans="1:18" s="429" customFormat="1" ht="12.75">
      <c r="A455" s="459"/>
      <c r="B455" s="446"/>
      <c r="G455" s="346"/>
      <c r="I455" s="441"/>
      <c r="J455" s="528"/>
      <c r="N455" s="411"/>
      <c r="O455" s="696"/>
      <c r="P455" s="411"/>
      <c r="Q455" s="58"/>
      <c r="R455" s="388"/>
    </row>
    <row r="456" spans="1:18" s="429" customFormat="1" ht="12.75">
      <c r="A456" s="459"/>
      <c r="B456" s="446"/>
      <c r="G456" s="346"/>
      <c r="I456" s="441"/>
      <c r="J456" s="528"/>
      <c r="N456" s="411"/>
      <c r="O456" s="696"/>
      <c r="P456" s="411"/>
      <c r="Q456" s="58"/>
      <c r="R456" s="388"/>
    </row>
    <row r="457" spans="1:18" s="429" customFormat="1" ht="12.75">
      <c r="A457" s="459"/>
      <c r="B457" s="446"/>
      <c r="G457" s="346"/>
      <c r="I457" s="441"/>
      <c r="J457" s="528"/>
      <c r="N457" s="411"/>
      <c r="O457" s="696"/>
      <c r="P457" s="411"/>
      <c r="Q457" s="58"/>
      <c r="R457" s="388"/>
    </row>
    <row r="458" spans="1:18" s="429" customFormat="1" ht="12.75">
      <c r="A458" s="459"/>
      <c r="B458" s="446"/>
      <c r="G458" s="346"/>
      <c r="I458" s="441"/>
      <c r="J458" s="528"/>
      <c r="N458" s="411"/>
      <c r="O458" s="696"/>
      <c r="P458" s="411"/>
      <c r="Q458" s="58"/>
      <c r="R458" s="388"/>
    </row>
    <row r="459" spans="1:18" s="429" customFormat="1" ht="12.75">
      <c r="A459" s="459"/>
      <c r="B459" s="446"/>
      <c r="G459" s="346"/>
      <c r="I459" s="441"/>
      <c r="J459" s="528"/>
      <c r="N459" s="411"/>
      <c r="O459" s="696"/>
      <c r="P459" s="411"/>
      <c r="Q459" s="58"/>
      <c r="R459" s="388"/>
    </row>
    <row r="460" spans="1:18" s="429" customFormat="1" ht="12.75">
      <c r="A460" s="459"/>
      <c r="B460" s="446"/>
      <c r="G460" s="346"/>
      <c r="I460" s="441"/>
      <c r="J460" s="528"/>
      <c r="N460" s="411"/>
      <c r="O460" s="696"/>
      <c r="P460" s="411"/>
      <c r="Q460" s="58"/>
      <c r="R460" s="388"/>
    </row>
    <row r="461" spans="1:18" s="429" customFormat="1" ht="12.75">
      <c r="A461" s="459"/>
      <c r="B461" s="446"/>
      <c r="G461" s="346"/>
      <c r="I461" s="441"/>
      <c r="J461" s="528"/>
      <c r="N461" s="53"/>
      <c r="O461" s="696"/>
      <c r="P461" s="411"/>
      <c r="Q461" s="58"/>
      <c r="R461" s="388"/>
    </row>
    <row r="462" spans="1:18" s="429" customFormat="1" ht="12.75">
      <c r="A462" s="459"/>
      <c r="B462" s="446"/>
      <c r="G462" s="346"/>
      <c r="I462" s="441"/>
      <c r="J462" s="528"/>
      <c r="N462" s="53"/>
      <c r="O462" s="696"/>
      <c r="P462" s="411"/>
      <c r="Q462" s="58"/>
      <c r="R462" s="388"/>
    </row>
    <row r="463" spans="1:18" s="429" customFormat="1" ht="12.75">
      <c r="A463" s="459"/>
      <c r="B463" s="446"/>
      <c r="G463" s="346"/>
      <c r="I463" s="441"/>
      <c r="J463" s="528"/>
      <c r="N463" s="53"/>
      <c r="O463" s="696"/>
      <c r="P463" s="411"/>
      <c r="Q463" s="58"/>
      <c r="R463" s="388"/>
    </row>
    <row r="464" spans="1:18" s="429" customFormat="1" ht="12.75">
      <c r="A464" s="459"/>
      <c r="B464" s="446"/>
      <c r="G464" s="346"/>
      <c r="I464" s="441"/>
      <c r="J464" s="528"/>
      <c r="N464" s="53"/>
      <c r="O464" s="696"/>
      <c r="P464" s="411"/>
      <c r="Q464" s="58"/>
      <c r="R464" s="388"/>
    </row>
    <row r="465" spans="1:18" s="429" customFormat="1" ht="12.75">
      <c r="A465" s="459"/>
      <c r="B465" s="446"/>
      <c r="G465" s="346"/>
      <c r="I465" s="441"/>
      <c r="J465" s="528"/>
      <c r="N465" s="53"/>
      <c r="O465" s="696"/>
      <c r="P465" s="411"/>
      <c r="Q465" s="58"/>
      <c r="R465" s="388"/>
    </row>
    <row r="466" spans="1:18" s="429" customFormat="1" ht="12.75">
      <c r="A466" s="459"/>
      <c r="B466" s="446"/>
      <c r="G466" s="346"/>
      <c r="I466" s="441"/>
      <c r="J466" s="528"/>
      <c r="N466" s="53"/>
      <c r="O466" s="696"/>
      <c r="P466" s="411"/>
      <c r="Q466" s="58"/>
      <c r="R466" s="388"/>
    </row>
    <row r="467" spans="1:18" s="429" customFormat="1" ht="12.75">
      <c r="A467" s="459"/>
      <c r="B467" s="446"/>
      <c r="G467" s="346"/>
      <c r="I467" s="441"/>
      <c r="J467" s="528"/>
      <c r="N467" s="53"/>
      <c r="O467" s="696"/>
      <c r="P467" s="411"/>
      <c r="Q467" s="58"/>
      <c r="R467" s="388"/>
    </row>
    <row r="468" spans="1:18" s="429" customFormat="1" ht="12.75">
      <c r="A468" s="459"/>
      <c r="B468" s="446"/>
      <c r="G468" s="346"/>
      <c r="I468" s="441"/>
      <c r="J468" s="528"/>
      <c r="N468" s="53"/>
      <c r="O468" s="696"/>
      <c r="P468" s="411"/>
      <c r="Q468" s="58"/>
      <c r="R468" s="388"/>
    </row>
    <row r="469" spans="1:18" s="429" customFormat="1" ht="12.75">
      <c r="A469" s="459"/>
      <c r="B469" s="446"/>
      <c r="G469" s="346"/>
      <c r="I469" s="441"/>
      <c r="J469" s="528"/>
      <c r="N469" s="53"/>
      <c r="O469" s="696"/>
      <c r="P469" s="411"/>
      <c r="Q469" s="58"/>
      <c r="R469" s="388"/>
    </row>
    <row r="470" spans="1:18" s="429" customFormat="1" ht="12.75">
      <c r="A470" s="459"/>
      <c r="B470" s="446"/>
      <c r="G470" s="346"/>
      <c r="I470" s="441"/>
      <c r="J470" s="528"/>
      <c r="N470" s="53"/>
      <c r="O470" s="696"/>
      <c r="P470" s="411"/>
      <c r="Q470" s="58"/>
      <c r="R470" s="388"/>
    </row>
    <row r="471" spans="1:18" s="429" customFormat="1" ht="12.75">
      <c r="A471" s="459"/>
      <c r="B471" s="446"/>
      <c r="G471" s="346"/>
      <c r="I471" s="441"/>
      <c r="J471" s="528"/>
      <c r="N471" s="53"/>
      <c r="O471" s="696"/>
      <c r="P471" s="411"/>
      <c r="Q471" s="58"/>
      <c r="R471" s="388"/>
    </row>
    <row r="472" spans="1:18" s="429" customFormat="1" ht="12.75">
      <c r="A472" s="459"/>
      <c r="B472" s="446"/>
      <c r="G472" s="346"/>
      <c r="I472" s="441"/>
      <c r="J472" s="528"/>
      <c r="N472" s="53"/>
      <c r="O472" s="696"/>
      <c r="P472" s="411"/>
      <c r="Q472" s="58"/>
      <c r="R472" s="388"/>
    </row>
    <row r="473" spans="1:18" s="429" customFormat="1" ht="12.75">
      <c r="A473" s="459"/>
      <c r="B473" s="446"/>
      <c r="G473" s="346"/>
      <c r="I473" s="441"/>
      <c r="J473" s="528"/>
      <c r="N473" s="53"/>
      <c r="O473" s="696"/>
      <c r="P473" s="411"/>
      <c r="Q473" s="58"/>
      <c r="R473" s="388"/>
    </row>
    <row r="474" spans="1:18" s="348" customFormat="1" ht="22.5">
      <c r="A474" s="426" t="s">
        <v>1465</v>
      </c>
      <c r="B474" s="425"/>
      <c r="G474" s="374"/>
      <c r="K474" s="351"/>
      <c r="L474" s="423"/>
      <c r="M474" s="366"/>
      <c r="N474" s="411"/>
      <c r="O474" s="696"/>
      <c r="P474" s="411"/>
      <c r="Q474" s="58"/>
      <c r="R474" s="424"/>
    </row>
    <row r="475" spans="1:18" s="348" customFormat="1" ht="18">
      <c r="A475" s="427"/>
      <c r="B475" s="425"/>
      <c r="G475" s="374"/>
      <c r="K475" s="351"/>
      <c r="L475" s="423"/>
      <c r="M475" s="366"/>
      <c r="N475" s="411"/>
      <c r="O475" s="84"/>
      <c r="P475" s="53"/>
      <c r="Q475" s="58"/>
      <c r="R475" s="424"/>
    </row>
    <row r="476" spans="1:18" s="348" customFormat="1" ht="10.5" customHeight="1">
      <c r="A476" s="147">
        <v>22000</v>
      </c>
      <c r="B476" s="53">
        <v>31390</v>
      </c>
      <c r="C476" s="403"/>
      <c r="D476" s="403" t="s">
        <v>559</v>
      </c>
      <c r="E476" s="428"/>
      <c r="F476" s="384"/>
      <c r="G476" s="401"/>
      <c r="H476" s="46"/>
      <c r="I476" s="297"/>
      <c r="J476" s="137"/>
      <c r="K476" s="176"/>
      <c r="L476" s="58"/>
      <c r="M476" s="147"/>
      <c r="N476" s="53"/>
      <c r="O476" s="84"/>
      <c r="P476" s="53"/>
      <c r="R476" s="387"/>
    </row>
    <row r="477" spans="1:18" s="429" customFormat="1" ht="10.5" customHeight="1">
      <c r="A477" s="147">
        <v>42000</v>
      </c>
      <c r="B477" s="53">
        <v>0</v>
      </c>
      <c r="C477" s="403"/>
      <c r="D477" s="403" t="s">
        <v>1413</v>
      </c>
      <c r="E477" s="428"/>
      <c r="F477" s="384"/>
      <c r="G477" s="401"/>
      <c r="H477" s="296"/>
      <c r="I477" s="297"/>
      <c r="J477" s="326"/>
      <c r="K477" s="46"/>
      <c r="L477" s="58"/>
      <c r="M477" s="404"/>
      <c r="N477" s="53"/>
      <c r="O477" s="696"/>
      <c r="P477" s="411"/>
      <c r="R477" s="384"/>
    </row>
    <row r="478" spans="1:18" s="429" customFormat="1" ht="10.5" customHeight="1">
      <c r="A478" s="147">
        <v>82000</v>
      </c>
      <c r="B478" s="53">
        <v>-28116</v>
      </c>
      <c r="C478" s="403"/>
      <c r="D478" s="403" t="s">
        <v>560</v>
      </c>
      <c r="E478" s="428"/>
      <c r="F478" s="384"/>
      <c r="G478" s="401"/>
      <c r="H478" s="296"/>
      <c r="I478" s="297"/>
      <c r="J478" s="326"/>
      <c r="K478" s="385"/>
      <c r="L478" s="58"/>
      <c r="M478" s="404"/>
      <c r="N478" s="53"/>
      <c r="O478" s="696"/>
      <c r="P478" s="411"/>
      <c r="R478" s="424"/>
    </row>
    <row r="479" spans="1:18" s="429" customFormat="1" ht="10.5" customHeight="1">
      <c r="A479" s="147">
        <v>112000</v>
      </c>
      <c r="B479" s="53">
        <v>62.92</v>
      </c>
      <c r="C479" s="403"/>
      <c r="D479" s="403" t="s">
        <v>561</v>
      </c>
      <c r="E479" s="428"/>
      <c r="F479" s="384"/>
      <c r="G479" s="401"/>
      <c r="H479" s="296"/>
      <c r="I479" s="297"/>
      <c r="J479" s="326"/>
      <c r="K479" s="385"/>
      <c r="L479" s="58"/>
      <c r="M479" s="404"/>
      <c r="N479" s="53"/>
      <c r="O479" s="84"/>
      <c r="P479" s="53"/>
      <c r="R479" s="384"/>
    </row>
    <row r="480" spans="1:18" s="429" customFormat="1" ht="10.5" customHeight="1">
      <c r="A480" s="84">
        <v>211000</v>
      </c>
      <c r="B480" s="53">
        <v>2657.81</v>
      </c>
      <c r="C480" s="403"/>
      <c r="D480" s="403" t="s">
        <v>562</v>
      </c>
      <c r="E480" s="428"/>
      <c r="F480" s="384"/>
      <c r="G480" s="401"/>
      <c r="H480" s="296"/>
      <c r="I480" s="297"/>
      <c r="J480" s="326"/>
      <c r="K480" s="385"/>
      <c r="L480" s="58"/>
      <c r="M480" s="404"/>
      <c r="N480" s="53"/>
      <c r="O480" s="84"/>
      <c r="P480" s="53"/>
      <c r="R480" s="384"/>
    </row>
    <row r="481" spans="1:18" s="429" customFormat="1" ht="10.5" customHeight="1">
      <c r="A481" s="84">
        <v>213000</v>
      </c>
      <c r="B481" s="53">
        <v>0</v>
      </c>
      <c r="C481" s="403"/>
      <c r="D481" s="403" t="s">
        <v>563</v>
      </c>
      <c r="E481" s="428"/>
      <c r="F481" s="384"/>
      <c r="G481" s="401"/>
      <c r="H481" s="296"/>
      <c r="I481" s="297"/>
      <c r="J481" s="430"/>
      <c r="K481" s="385"/>
      <c r="L481" s="58"/>
      <c r="M481" s="404"/>
      <c r="N481" s="53"/>
      <c r="O481" s="84"/>
      <c r="P481" s="53"/>
      <c r="R481" s="384"/>
    </row>
    <row r="482" spans="1:18" s="429" customFormat="1" ht="10.5" customHeight="1">
      <c r="A482" s="84">
        <v>213100</v>
      </c>
      <c r="B482" s="53">
        <v>312</v>
      </c>
      <c r="C482" s="403"/>
      <c r="D482" s="403" t="s">
        <v>564</v>
      </c>
      <c r="E482" s="428"/>
      <c r="F482" s="384"/>
      <c r="G482" s="401"/>
      <c r="H482" s="296"/>
      <c r="I482" s="297"/>
      <c r="J482" s="430"/>
      <c r="K482" s="385"/>
      <c r="L482" s="58"/>
      <c r="M482" s="404"/>
      <c r="N482" s="53"/>
      <c r="O482" s="84"/>
      <c r="P482" s="53"/>
      <c r="R482" s="384"/>
    </row>
    <row r="483" spans="1:18" s="429" customFormat="1" ht="10.5" customHeight="1">
      <c r="A483" s="84">
        <v>221000</v>
      </c>
      <c r="B483" s="53">
        <v>17370.93</v>
      </c>
      <c r="C483" s="403"/>
      <c r="D483" s="403" t="s">
        <v>565</v>
      </c>
      <c r="E483" s="428"/>
      <c r="F483" s="384"/>
      <c r="G483" s="401"/>
      <c r="H483" s="296"/>
      <c r="I483" s="297"/>
      <c r="J483" s="430"/>
      <c r="K483" s="385"/>
      <c r="L483" s="58"/>
      <c r="M483" s="404"/>
      <c r="N483" s="53"/>
      <c r="O483" s="84"/>
      <c r="P483" s="53"/>
      <c r="R483" s="384"/>
    </row>
    <row r="484" spans="1:18" s="429" customFormat="1" ht="10.5" customHeight="1">
      <c r="A484" s="84">
        <v>231000</v>
      </c>
      <c r="B484" s="53">
        <v>0</v>
      </c>
      <c r="C484" s="403"/>
      <c r="D484" s="403" t="s">
        <v>566</v>
      </c>
      <c r="E484" s="428"/>
      <c r="F484" s="364"/>
      <c r="G484" s="401"/>
      <c r="H484" s="296"/>
      <c r="I484" s="297"/>
      <c r="J484" s="326"/>
      <c r="K484" s="385"/>
      <c r="L484" s="58"/>
      <c r="M484" s="404"/>
      <c r="N484" s="53"/>
      <c r="O484" s="84"/>
      <c r="P484" s="53"/>
      <c r="R484" s="384"/>
    </row>
    <row r="485" spans="1:18" s="429" customFormat="1" ht="10.5" customHeight="1">
      <c r="A485" s="84">
        <v>261000</v>
      </c>
      <c r="B485" s="53">
        <v>0</v>
      </c>
      <c r="C485" s="403"/>
      <c r="D485" s="403" t="s">
        <v>567</v>
      </c>
      <c r="E485" s="428"/>
      <c r="F485" s="364"/>
      <c r="G485" s="401"/>
      <c r="H485" s="296"/>
      <c r="I485" s="297"/>
      <c r="J485" s="326"/>
      <c r="K485" s="385"/>
      <c r="L485" s="58"/>
      <c r="M485" s="404"/>
      <c r="N485" s="53"/>
      <c r="O485" s="84"/>
      <c r="P485" s="53"/>
      <c r="R485" s="384"/>
    </row>
    <row r="486" spans="1:18" s="429" customFormat="1" ht="10.5" customHeight="1">
      <c r="A486" s="84">
        <v>311000</v>
      </c>
      <c r="B486" s="53">
        <v>4775</v>
      </c>
      <c r="C486" s="403"/>
      <c r="D486" s="403" t="s">
        <v>568</v>
      </c>
      <c r="E486" s="428"/>
      <c r="F486" s="384"/>
      <c r="G486" s="401"/>
      <c r="H486" s="296"/>
      <c r="I486" s="297"/>
      <c r="J486" s="4"/>
      <c r="K486" s="385"/>
      <c r="L486" s="58"/>
      <c r="M486" s="404"/>
      <c r="N486" s="53"/>
      <c r="O486" s="84"/>
      <c r="P486" s="53"/>
      <c r="R486" s="384"/>
    </row>
    <row r="487" spans="1:18" s="429" customFormat="1" ht="10.5" customHeight="1">
      <c r="A487" s="84">
        <v>311100</v>
      </c>
      <c r="B487" s="53">
        <v>30</v>
      </c>
      <c r="C487" s="403"/>
      <c r="D487" s="403" t="s">
        <v>569</v>
      </c>
      <c r="E487" s="428"/>
      <c r="F487" s="384"/>
      <c r="G487" s="401"/>
      <c r="H487" s="296"/>
      <c r="I487" s="297"/>
      <c r="J487" s="4"/>
      <c r="K487" s="361"/>
      <c r="L487" s="60"/>
      <c r="M487" s="404"/>
      <c r="N487" s="53"/>
      <c r="O487" s="84"/>
      <c r="P487" s="53"/>
      <c r="R487" s="384"/>
    </row>
    <row r="488" spans="1:18" s="429" customFormat="1" ht="10.5" customHeight="1">
      <c r="A488" s="84">
        <v>314000</v>
      </c>
      <c r="B488" s="53">
        <v>0</v>
      </c>
      <c r="C488" s="403"/>
      <c r="D488" s="403" t="s">
        <v>570</v>
      </c>
      <c r="E488" s="428"/>
      <c r="F488" s="384"/>
      <c r="G488" s="401"/>
      <c r="H488" s="296"/>
      <c r="I488" s="297"/>
      <c r="J488" s="4"/>
      <c r="K488" s="361"/>
      <c r="L488" s="60"/>
      <c r="M488" s="404"/>
      <c r="N488" s="53"/>
      <c r="O488" s="84"/>
      <c r="P488" s="53"/>
      <c r="R488" s="384"/>
    </row>
    <row r="489" spans="1:18" s="429" customFormat="1" ht="10.5" customHeight="1">
      <c r="A489" s="84">
        <v>314100</v>
      </c>
      <c r="B489" s="53">
        <v>130.16999999999999</v>
      </c>
      <c r="C489" s="403"/>
      <c r="D489" s="403" t="s">
        <v>570</v>
      </c>
      <c r="E489" s="428"/>
      <c r="F489" s="384"/>
      <c r="G489" s="401"/>
      <c r="H489" s="296"/>
      <c r="I489" s="297"/>
      <c r="J489" s="4"/>
      <c r="K489" s="361"/>
      <c r="L489" s="60"/>
      <c r="M489" s="404"/>
      <c r="N489" s="53"/>
      <c r="O489" s="84"/>
      <c r="P489" s="53"/>
      <c r="R489" s="384"/>
    </row>
    <row r="490" spans="1:18" s="429" customFormat="1" ht="10.5" customHeight="1">
      <c r="A490" s="84">
        <v>315100</v>
      </c>
      <c r="B490" s="53">
        <v>0</v>
      </c>
      <c r="C490" s="403"/>
      <c r="D490" s="403" t="s">
        <v>374</v>
      </c>
      <c r="E490" s="428"/>
      <c r="F490" s="384"/>
      <c r="G490" s="401"/>
      <c r="H490" s="296"/>
      <c r="I490" s="297"/>
      <c r="J490" s="326"/>
      <c r="K490" s="385"/>
      <c r="L490" s="58"/>
      <c r="M490" s="404"/>
      <c r="N490" s="53"/>
      <c r="O490" s="84"/>
      <c r="P490" s="53"/>
      <c r="R490" s="384"/>
    </row>
    <row r="491" spans="1:18" s="429" customFormat="1" ht="10.5" customHeight="1">
      <c r="A491" s="84">
        <v>321000</v>
      </c>
      <c r="B491" s="53">
        <v>-164.96</v>
      </c>
      <c r="C491" s="403"/>
      <c r="D491" s="403" t="s">
        <v>375</v>
      </c>
      <c r="E491" s="428"/>
      <c r="F491" s="384"/>
      <c r="G491" s="401"/>
      <c r="H491" s="296"/>
      <c r="I491" s="297"/>
      <c r="J491" s="430"/>
      <c r="K491" s="385"/>
      <c r="L491" s="58"/>
      <c r="M491" s="404"/>
      <c r="N491" s="53"/>
      <c r="O491" s="84"/>
      <c r="P491" s="53"/>
      <c r="R491" s="384"/>
    </row>
    <row r="492" spans="1:18" s="429" customFormat="1" ht="10.5" customHeight="1">
      <c r="A492" s="84">
        <v>321100</v>
      </c>
      <c r="B492" s="53">
        <v>0</v>
      </c>
      <c r="C492" s="403"/>
      <c r="D492" s="403" t="s">
        <v>571</v>
      </c>
      <c r="E492" s="428"/>
      <c r="F492" s="384"/>
      <c r="G492" s="401"/>
      <c r="H492" s="296"/>
      <c r="I492" s="297"/>
      <c r="J492" s="4"/>
      <c r="K492" s="385"/>
      <c r="L492" s="58"/>
      <c r="M492" s="404"/>
      <c r="N492" s="53"/>
      <c r="O492" s="84"/>
      <c r="P492" s="53"/>
      <c r="R492" s="384"/>
    </row>
    <row r="493" spans="1:18" s="429" customFormat="1" ht="10.5" customHeight="1">
      <c r="A493" s="84">
        <v>323000</v>
      </c>
      <c r="B493" s="53">
        <v>0</v>
      </c>
      <c r="C493" s="403"/>
      <c r="D493" s="403" t="s">
        <v>572</v>
      </c>
      <c r="E493" s="428"/>
      <c r="F493" s="384"/>
      <c r="G493" s="401"/>
      <c r="H493" s="296"/>
      <c r="I493" s="297"/>
      <c r="J493" s="430"/>
      <c r="K493" s="385"/>
      <c r="L493" s="58"/>
      <c r="M493" s="404"/>
      <c r="N493" s="53"/>
      <c r="O493" s="84"/>
      <c r="P493" s="53"/>
      <c r="R493" s="384"/>
    </row>
    <row r="494" spans="1:18" s="429" customFormat="1" ht="10.5" customHeight="1">
      <c r="A494" s="84">
        <v>324000</v>
      </c>
      <c r="B494" s="53">
        <v>0</v>
      </c>
      <c r="C494" s="403"/>
      <c r="D494" s="403" t="s">
        <v>573</v>
      </c>
      <c r="E494" s="428"/>
      <c r="F494" s="384"/>
      <c r="G494" s="401"/>
      <c r="H494" s="296"/>
      <c r="I494" s="297"/>
      <c r="J494" s="430"/>
      <c r="K494" s="385"/>
      <c r="L494" s="58"/>
      <c r="M494" s="404"/>
      <c r="N494" s="53"/>
      <c r="O494" s="84"/>
      <c r="P494" s="53"/>
      <c r="R494" s="424"/>
    </row>
    <row r="495" spans="1:18" s="429" customFormat="1" ht="10.5" customHeight="1">
      <c r="A495" s="84">
        <v>324100</v>
      </c>
      <c r="B495" s="53">
        <v>0</v>
      </c>
      <c r="C495" s="403"/>
      <c r="D495" s="403" t="s">
        <v>574</v>
      </c>
      <c r="E495" s="366"/>
      <c r="F495" s="388"/>
      <c r="G495" s="401"/>
      <c r="H495" s="296"/>
      <c r="I495" s="297"/>
      <c r="J495" s="430"/>
      <c r="K495" s="385"/>
      <c r="L495" s="58"/>
      <c r="M495" s="404"/>
      <c r="N495" s="53"/>
      <c r="O495" s="84"/>
      <c r="P495" s="53"/>
      <c r="R495" s="384"/>
    </row>
    <row r="496" spans="1:18" s="429" customFormat="1" ht="10.5" customHeight="1">
      <c r="A496" s="84">
        <v>326000</v>
      </c>
      <c r="B496" s="53">
        <v>0</v>
      </c>
      <c r="C496" s="403"/>
      <c r="D496" s="403" t="s">
        <v>575</v>
      </c>
      <c r="E496" s="428"/>
      <c r="F496" s="384"/>
      <c r="G496" s="401"/>
      <c r="H496" s="296"/>
      <c r="I496" s="297"/>
      <c r="J496" s="430"/>
      <c r="K496" s="385"/>
      <c r="L496" s="58"/>
      <c r="M496" s="404"/>
      <c r="N496" s="53"/>
      <c r="O496" s="84"/>
      <c r="P496" s="53"/>
      <c r="R496" s="388"/>
    </row>
    <row r="497" spans="1:18" s="429" customFormat="1" ht="10.5" customHeight="1">
      <c r="A497" s="84">
        <v>335000</v>
      </c>
      <c r="B497" s="53">
        <v>0</v>
      </c>
      <c r="C497" s="403"/>
      <c r="D497" s="403" t="s">
        <v>576</v>
      </c>
      <c r="E497" s="428"/>
      <c r="F497" s="384"/>
      <c r="G497" s="401"/>
      <c r="H497" s="296"/>
      <c r="I497" s="297"/>
      <c r="J497" s="430"/>
      <c r="K497" s="385"/>
      <c r="L497" s="58"/>
      <c r="M497" s="404"/>
      <c r="N497" s="53"/>
      <c r="O497" s="84"/>
      <c r="P497" s="53"/>
      <c r="R497" s="384"/>
    </row>
    <row r="498" spans="1:18" s="429" customFormat="1" ht="10.5" customHeight="1">
      <c r="A498" s="84">
        <v>336000</v>
      </c>
      <c r="B498" s="53">
        <v>0</v>
      </c>
      <c r="C498" s="403"/>
      <c r="D498" s="403" t="s">
        <v>577</v>
      </c>
      <c r="E498" s="428"/>
      <c r="F498" s="384"/>
      <c r="G498" s="401"/>
      <c r="H498" s="296"/>
      <c r="I498" s="297"/>
      <c r="J498" s="430"/>
      <c r="K498" s="385"/>
      <c r="L498" s="58"/>
      <c r="M498" s="404"/>
      <c r="N498" s="53"/>
      <c r="O498" s="84"/>
      <c r="P498" s="53"/>
      <c r="R498" s="384"/>
    </row>
    <row r="499" spans="1:18" s="429" customFormat="1" ht="10.5" customHeight="1">
      <c r="A499" s="84">
        <v>336100</v>
      </c>
      <c r="B499" s="53">
        <v>-182.42</v>
      </c>
      <c r="C499" s="403"/>
      <c r="D499" s="403" t="s">
        <v>376</v>
      </c>
      <c r="E499" s="428"/>
      <c r="F499" s="384"/>
      <c r="G499" s="401"/>
      <c r="H499" s="296"/>
      <c r="I499" s="297"/>
      <c r="J499" s="430"/>
      <c r="K499" s="385"/>
      <c r="L499" s="58"/>
      <c r="M499" s="404"/>
      <c r="N499" s="53"/>
      <c r="O499" s="84"/>
      <c r="P499" s="53"/>
      <c r="R499" s="384"/>
    </row>
    <row r="500" spans="1:18" s="429" customFormat="1" ht="10.5" customHeight="1">
      <c r="A500" s="84">
        <v>336200</v>
      </c>
      <c r="B500" s="53">
        <v>-447.52</v>
      </c>
      <c r="C500" s="403"/>
      <c r="D500" s="403" t="s">
        <v>377</v>
      </c>
      <c r="E500" s="428"/>
      <c r="F500" s="384"/>
      <c r="G500" s="401"/>
      <c r="H500" s="296"/>
      <c r="I500" s="297"/>
      <c r="J500" s="430"/>
      <c r="K500" s="385"/>
      <c r="L500" s="58"/>
      <c r="M500" s="404"/>
      <c r="N500" s="53"/>
      <c r="O500" s="84"/>
      <c r="P500" s="53"/>
      <c r="R500" s="384"/>
    </row>
    <row r="501" spans="1:18" s="429" customFormat="1" ht="10.5" customHeight="1">
      <c r="A501" s="84">
        <v>341000</v>
      </c>
      <c r="B501" s="53">
        <v>-718.72</v>
      </c>
      <c r="C501" s="403"/>
      <c r="D501" s="403" t="s">
        <v>578</v>
      </c>
      <c r="E501" s="366"/>
      <c r="F501" s="388"/>
      <c r="G501" s="401"/>
      <c r="H501" s="296"/>
      <c r="I501" s="297"/>
      <c r="J501" s="430"/>
      <c r="K501" s="385"/>
      <c r="L501" s="58"/>
      <c r="M501" s="404"/>
      <c r="N501" s="53"/>
      <c r="O501" s="84"/>
      <c r="P501" s="53"/>
      <c r="R501" s="384"/>
    </row>
    <row r="502" spans="1:18" s="429" customFormat="1" ht="10.5" customHeight="1">
      <c r="A502" s="84">
        <v>342000</v>
      </c>
      <c r="B502" s="53">
        <v>-89.73</v>
      </c>
      <c r="C502" s="403"/>
      <c r="D502" s="403" t="s">
        <v>379</v>
      </c>
      <c r="E502" s="366"/>
      <c r="F502" s="388"/>
      <c r="G502" s="401"/>
      <c r="H502" s="296"/>
      <c r="I502" s="297"/>
      <c r="J502" s="430"/>
      <c r="K502" s="385"/>
      <c r="L502" s="58"/>
      <c r="M502" s="404"/>
      <c r="N502" s="53"/>
      <c r="O502" s="696"/>
      <c r="P502" s="411"/>
      <c r="R502" s="384"/>
    </row>
    <row r="503" spans="1:18" s="429" customFormat="1" ht="10.5" customHeight="1">
      <c r="A503" s="84">
        <v>345000</v>
      </c>
      <c r="B503" s="53">
        <v>-156</v>
      </c>
      <c r="C503" s="403"/>
      <c r="D503" s="403" t="s">
        <v>380</v>
      </c>
      <c r="E503" s="428"/>
      <c r="F503" s="388"/>
      <c r="G503" s="401"/>
      <c r="H503" s="296"/>
      <c r="I503" s="297"/>
      <c r="J503" s="430"/>
      <c r="K503" s="385"/>
      <c r="L503" s="58"/>
      <c r="M503" s="404"/>
      <c r="N503" s="53"/>
      <c r="O503" s="696"/>
      <c r="P503" s="411"/>
      <c r="R503" s="388"/>
    </row>
    <row r="504" spans="1:18" s="429" customFormat="1" ht="10.5" customHeight="1">
      <c r="A504" s="84">
        <v>365000</v>
      </c>
      <c r="B504" s="53">
        <v>0</v>
      </c>
      <c r="C504" s="403"/>
      <c r="D504" s="403" t="s">
        <v>579</v>
      </c>
      <c r="E504" s="428"/>
      <c r="F504" s="388"/>
      <c r="G504" s="401"/>
      <c r="H504" s="296"/>
      <c r="I504" s="297"/>
      <c r="J504" s="4"/>
      <c r="K504" s="362"/>
      <c r="L504" s="103"/>
      <c r="M504" s="404"/>
      <c r="N504" s="53"/>
      <c r="O504" s="407"/>
      <c r="P504" s="773"/>
      <c r="R504" s="388"/>
    </row>
    <row r="505" spans="1:18" s="429" customFormat="1" ht="10.5" customHeight="1">
      <c r="A505" s="84">
        <v>365100</v>
      </c>
      <c r="B505" s="53">
        <v>-6000</v>
      </c>
      <c r="C505" s="403"/>
      <c r="D505" s="403" t="s">
        <v>381</v>
      </c>
      <c r="E505" s="428"/>
      <c r="F505" s="384"/>
      <c r="G505" s="401"/>
      <c r="H505" s="296"/>
      <c r="I505" s="297"/>
      <c r="J505" s="430"/>
      <c r="K505" s="385"/>
      <c r="L505" s="58"/>
      <c r="M505" s="404"/>
      <c r="N505" s="53"/>
      <c r="O505" s="407"/>
      <c r="P505" s="773"/>
      <c r="R505" s="80"/>
    </row>
    <row r="506" spans="1:18" s="429" customFormat="1" ht="10.5" customHeight="1">
      <c r="A506" s="84">
        <v>365200</v>
      </c>
      <c r="B506" s="53">
        <v>-6000</v>
      </c>
      <c r="C506" s="403"/>
      <c r="D506" s="403" t="s">
        <v>382</v>
      </c>
      <c r="E506" s="366"/>
      <c r="F506" s="388"/>
      <c r="G506" s="401"/>
      <c r="H506" s="296"/>
      <c r="I506" s="297"/>
      <c r="J506" s="4"/>
      <c r="K506" s="385"/>
      <c r="L506" s="58"/>
      <c r="M506" s="366"/>
      <c r="N506" s="411"/>
      <c r="O506" s="407"/>
      <c r="P506" s="773"/>
      <c r="R506" s="388"/>
    </row>
    <row r="507" spans="1:18" s="429" customFormat="1" ht="10.5" customHeight="1">
      <c r="A507" s="84">
        <v>366000</v>
      </c>
      <c r="B507" s="53">
        <v>-1038.81</v>
      </c>
      <c r="C507" s="403"/>
      <c r="D507" s="403" t="s">
        <v>383</v>
      </c>
      <c r="E507" s="366"/>
      <c r="F507" s="388"/>
      <c r="G507" s="401"/>
      <c r="H507" s="296"/>
      <c r="I507" s="297"/>
      <c r="J507" s="4"/>
      <c r="K507" s="385"/>
      <c r="L507" s="58"/>
      <c r="M507" s="404"/>
      <c r="N507" s="53"/>
      <c r="O507" s="407"/>
      <c r="P507" s="773"/>
      <c r="R507" s="388"/>
    </row>
    <row r="508" spans="1:18" s="371" customFormat="1" ht="10.5" customHeight="1">
      <c r="A508" s="84">
        <v>379000</v>
      </c>
      <c r="B508" s="53">
        <v>0</v>
      </c>
      <c r="C508" s="403"/>
      <c r="D508" s="403" t="s">
        <v>384</v>
      </c>
      <c r="E508" s="366"/>
      <c r="F508" s="388"/>
      <c r="G508" s="401"/>
      <c r="H508" s="296"/>
      <c r="I508" s="297"/>
      <c r="J508" s="4"/>
      <c r="K508" s="385"/>
      <c r="L508" s="58"/>
      <c r="M508" s="404"/>
      <c r="N508" s="53"/>
      <c r="O508" s="407"/>
      <c r="P508" s="773"/>
      <c r="R508" s="388"/>
    </row>
    <row r="509" spans="1:18" s="429" customFormat="1" ht="10.5" customHeight="1">
      <c r="A509" s="84">
        <v>379100</v>
      </c>
      <c r="B509" s="53">
        <v>-110.5</v>
      </c>
      <c r="C509" s="403"/>
      <c r="D509" s="403" t="s">
        <v>1278</v>
      </c>
      <c r="E509" s="428"/>
      <c r="F509" s="384"/>
      <c r="G509" s="401"/>
      <c r="H509" s="296"/>
      <c r="I509" s="297"/>
      <c r="J509" s="4"/>
      <c r="K509" s="362"/>
      <c r="L509" s="103"/>
      <c r="M509" s="404"/>
      <c r="N509" s="53"/>
      <c r="O509" s="407"/>
      <c r="P509" s="773"/>
      <c r="R509" s="388"/>
    </row>
    <row r="510" spans="1:18" s="429" customFormat="1" ht="10.5" customHeight="1">
      <c r="A510" s="84">
        <v>379200</v>
      </c>
      <c r="B510" s="53">
        <v>-120.7</v>
      </c>
      <c r="C510" s="403"/>
      <c r="D510" s="403" t="s">
        <v>1279</v>
      </c>
      <c r="E510" s="428"/>
      <c r="F510" s="384"/>
      <c r="G510" s="401"/>
      <c r="H510" s="296"/>
      <c r="I510" s="297"/>
      <c r="J510" s="4"/>
      <c r="K510" s="362"/>
      <c r="L510" s="103"/>
      <c r="M510" s="404"/>
      <c r="N510" s="53"/>
      <c r="O510" s="147"/>
      <c r="P510" s="53"/>
      <c r="R510" s="388"/>
    </row>
    <row r="511" spans="1:18" s="429" customFormat="1" ht="10.5" customHeight="1">
      <c r="A511" s="84">
        <v>381000</v>
      </c>
      <c r="B511" s="53">
        <v>983.56</v>
      </c>
      <c r="C511" s="403"/>
      <c r="D511" s="403" t="s">
        <v>386</v>
      </c>
      <c r="E511" s="428"/>
      <c r="F511" s="384"/>
      <c r="G511" s="401"/>
      <c r="H511" s="326"/>
      <c r="I511" s="297"/>
      <c r="J511" s="326"/>
      <c r="K511" s="361"/>
      <c r="L511" s="103"/>
      <c r="M511" s="366"/>
      <c r="N511" s="411"/>
      <c r="O511" s="84"/>
      <c r="P511" s="53"/>
      <c r="R511" s="388"/>
    </row>
    <row r="512" spans="1:18" s="429" customFormat="1" ht="10.5" customHeight="1">
      <c r="A512" s="84">
        <v>385000</v>
      </c>
      <c r="B512" s="53">
        <v>0</v>
      </c>
      <c r="C512" s="403"/>
      <c r="D512" s="403" t="s">
        <v>581</v>
      </c>
      <c r="E512" s="428"/>
      <c r="F512" s="384"/>
      <c r="G512" s="401"/>
      <c r="H512" s="326"/>
      <c r="I512" s="297"/>
      <c r="J512" s="326"/>
      <c r="K512" s="361"/>
      <c r="L512" s="103"/>
      <c r="M512" s="366"/>
      <c r="N512" s="411"/>
      <c r="O512" s="696"/>
      <c r="P512" s="411"/>
      <c r="R512" s="388"/>
    </row>
    <row r="513" spans="1:18" s="429" customFormat="1" ht="10.5" customHeight="1">
      <c r="A513" s="696">
        <v>411000</v>
      </c>
      <c r="B513" s="411">
        <v>-6638.78</v>
      </c>
      <c r="C513" s="403"/>
      <c r="D513" s="403" t="s">
        <v>582</v>
      </c>
      <c r="E513" s="428"/>
      <c r="F513" s="384"/>
      <c r="G513" s="401"/>
      <c r="H513" s="326"/>
      <c r="I513" s="297"/>
      <c r="J513" s="326"/>
      <c r="K513" s="361"/>
      <c r="L513" s="103"/>
      <c r="M513" s="404"/>
      <c r="N513" s="411"/>
      <c r="O513" s="84"/>
      <c r="P513" s="53"/>
      <c r="R513" s="388"/>
    </row>
    <row r="514" spans="1:18" s="429" customFormat="1" ht="10.5" customHeight="1">
      <c r="A514" s="84">
        <v>421000</v>
      </c>
      <c r="B514" s="53">
        <v>-730.98</v>
      </c>
      <c r="C514" s="403"/>
      <c r="D514" s="403" t="s">
        <v>583</v>
      </c>
      <c r="E514" s="428"/>
      <c r="F514" s="384"/>
      <c r="G514" s="401"/>
      <c r="H514" s="326"/>
      <c r="I514" s="297"/>
      <c r="J514" s="326"/>
      <c r="K514" s="361"/>
      <c r="L514" s="103"/>
      <c r="M514" s="404"/>
      <c r="N514" s="411"/>
      <c r="O514" s="84"/>
      <c r="P514" s="53"/>
      <c r="R514" s="388"/>
    </row>
    <row r="515" spans="1:18" s="429" customFormat="1" ht="10.5" customHeight="1">
      <c r="A515" s="84">
        <v>428000</v>
      </c>
      <c r="B515" s="53">
        <v>-6082.89</v>
      </c>
      <c r="C515" s="403"/>
      <c r="D515" s="403" t="s">
        <v>584</v>
      </c>
      <c r="E515" s="428"/>
      <c r="F515" s="384"/>
      <c r="G515" s="401"/>
      <c r="H515" s="296"/>
      <c r="I515" s="297"/>
      <c r="J515" s="430"/>
      <c r="K515" s="385"/>
      <c r="L515" s="58"/>
      <c r="M515" s="404"/>
      <c r="N515" s="411"/>
      <c r="O515" s="84"/>
      <c r="P515" s="53"/>
      <c r="R515" s="388"/>
    </row>
    <row r="516" spans="1:18" s="429" customFormat="1" ht="10.5" customHeight="1">
      <c r="A516" s="84">
        <v>429000</v>
      </c>
      <c r="B516" s="53">
        <v>0</v>
      </c>
      <c r="C516" s="403"/>
      <c r="D516" s="403" t="s">
        <v>585</v>
      </c>
      <c r="E516" s="428"/>
      <c r="F516" s="384"/>
      <c r="G516" s="401"/>
      <c r="H516" s="296"/>
      <c r="I516" s="297"/>
      <c r="J516" s="4"/>
      <c r="K516" s="362"/>
      <c r="L516" s="103"/>
      <c r="M516" s="404"/>
      <c r="N516" s="411"/>
      <c r="O516" s="84"/>
      <c r="P516" s="53"/>
      <c r="R516" s="388"/>
    </row>
    <row r="517" spans="1:18" s="429" customFormat="1" ht="10.5" customHeight="1">
      <c r="A517" s="84">
        <v>431000</v>
      </c>
      <c r="B517" s="53">
        <v>0</v>
      </c>
      <c r="C517" s="403"/>
      <c r="D517" s="403" t="s">
        <v>586</v>
      </c>
      <c r="E517" s="428"/>
      <c r="F517" s="384"/>
      <c r="G517" s="401"/>
      <c r="H517" s="296"/>
      <c r="I517" s="297"/>
      <c r="J517" s="326"/>
      <c r="K517" s="362"/>
      <c r="L517" s="103"/>
      <c r="M517" s="404"/>
      <c r="N517" s="411"/>
      <c r="O517" s="84"/>
      <c r="P517" s="53"/>
      <c r="R517" s="388"/>
    </row>
    <row r="518" spans="1:18" s="348" customFormat="1" ht="10.5" customHeight="1">
      <c r="A518" s="84">
        <v>472000</v>
      </c>
      <c r="B518" s="53">
        <v>-584.79</v>
      </c>
      <c r="C518" s="403"/>
      <c r="D518" s="403" t="s">
        <v>587</v>
      </c>
      <c r="E518" s="431"/>
      <c r="F518" s="384"/>
      <c r="G518" s="401"/>
      <c r="H518" s="296"/>
      <c r="I518" s="297"/>
      <c r="J518" s="4"/>
      <c r="K518" s="362"/>
      <c r="L518" s="103"/>
      <c r="M518" s="404"/>
      <c r="N518" s="411"/>
      <c r="O518" s="84"/>
      <c r="P518" s="53"/>
      <c r="R518" s="388"/>
    </row>
    <row r="519" spans="1:18" s="374" customFormat="1" ht="10.5" customHeight="1">
      <c r="A519" s="696">
        <v>501000</v>
      </c>
      <c r="B519" s="411">
        <v>1281.48</v>
      </c>
      <c r="C519" s="403"/>
      <c r="D519" s="403" t="s">
        <v>588</v>
      </c>
      <c r="E519" s="432"/>
      <c r="F519" s="384"/>
      <c r="G519" s="401"/>
      <c r="H519" s="296"/>
      <c r="I519" s="297"/>
      <c r="J519" s="4"/>
      <c r="K519" s="362"/>
      <c r="L519" s="103"/>
      <c r="M519" s="404"/>
      <c r="N519" s="411"/>
      <c r="O519" s="696"/>
      <c r="P519" s="411"/>
      <c r="R519" s="388"/>
    </row>
    <row r="520" spans="1:18" s="374" customFormat="1" ht="10.5" customHeight="1">
      <c r="A520" s="696">
        <v>501100</v>
      </c>
      <c r="B520" s="411">
        <v>382.98</v>
      </c>
      <c r="C520" s="403"/>
      <c r="D520" s="403" t="s">
        <v>589</v>
      </c>
      <c r="E520" s="432"/>
      <c r="F520" s="433"/>
      <c r="G520" s="401"/>
      <c r="H520" s="296"/>
      <c r="I520" s="297"/>
      <c r="J520" s="4"/>
      <c r="K520" s="362"/>
      <c r="L520" s="103"/>
      <c r="M520" s="404"/>
      <c r="N520" s="53"/>
      <c r="O520" s="696"/>
      <c r="P520" s="411"/>
      <c r="R520" s="384"/>
    </row>
    <row r="521" spans="1:18" s="374" customFormat="1" ht="10.5" customHeight="1">
      <c r="A521" s="84">
        <v>501200</v>
      </c>
      <c r="B521" s="411">
        <v>0</v>
      </c>
      <c r="C521" s="403"/>
      <c r="D521" s="403" t="s">
        <v>588</v>
      </c>
      <c r="E521" s="432"/>
      <c r="F521" s="433"/>
      <c r="G521" s="401"/>
      <c r="H521" s="296"/>
      <c r="I521" s="297"/>
      <c r="J521" s="4"/>
      <c r="K521" s="362"/>
      <c r="L521" s="103"/>
      <c r="M521" s="366"/>
      <c r="N521" s="411"/>
      <c r="O521" s="412"/>
      <c r="P521" s="412"/>
      <c r="R521" s="384"/>
    </row>
    <row r="522" spans="1:18" s="374" customFormat="1" ht="10.5" customHeight="1">
      <c r="A522" s="84">
        <v>501221</v>
      </c>
      <c r="B522" s="411">
        <v>684.28</v>
      </c>
      <c r="C522" s="403"/>
      <c r="D522" s="403" t="s">
        <v>590</v>
      </c>
      <c r="E522" s="432"/>
      <c r="F522" s="433"/>
      <c r="G522" s="401"/>
      <c r="H522" s="296"/>
      <c r="I522" s="297"/>
      <c r="J522" s="326"/>
      <c r="K522" s="385"/>
      <c r="L522" s="58"/>
      <c r="M522" s="366"/>
      <c r="N522" s="411"/>
      <c r="O522" s="696"/>
      <c r="P522" s="411"/>
      <c r="R522" s="388"/>
    </row>
    <row r="523" spans="1:18" s="374" customFormat="1" ht="10.5" customHeight="1">
      <c r="A523" s="84">
        <v>501222</v>
      </c>
      <c r="B523" s="411">
        <v>946.61</v>
      </c>
      <c r="C523" s="403"/>
      <c r="D523" s="403" t="s">
        <v>591</v>
      </c>
      <c r="E523" s="432"/>
      <c r="F523" s="433"/>
      <c r="G523" s="401"/>
      <c r="H523" s="296"/>
      <c r="I523" s="297"/>
      <c r="J523" s="326"/>
      <c r="K523" s="385"/>
      <c r="L523" s="58"/>
      <c r="M523" s="366"/>
      <c r="N523" s="411"/>
      <c r="O523" s="696"/>
      <c r="P523" s="411"/>
      <c r="R523" s="384"/>
    </row>
    <row r="524" spans="1:18" s="374" customFormat="1" ht="10.5" customHeight="1">
      <c r="A524" s="84">
        <v>501900</v>
      </c>
      <c r="B524" s="411">
        <v>440.29</v>
      </c>
      <c r="C524" s="403"/>
      <c r="D524" s="403" t="s">
        <v>592</v>
      </c>
      <c r="E524" s="432"/>
      <c r="F524" s="433"/>
      <c r="G524" s="401"/>
      <c r="H524" s="296"/>
      <c r="I524" s="297"/>
      <c r="J524" s="326"/>
      <c r="K524" s="385"/>
      <c r="L524" s="58"/>
      <c r="M524" s="366"/>
      <c r="N524" s="411"/>
      <c r="O524" s="696"/>
      <c r="P524" s="411"/>
      <c r="R524" s="384"/>
    </row>
    <row r="525" spans="1:18" s="374" customFormat="1" ht="10.5" customHeight="1">
      <c r="A525" s="84">
        <v>511000</v>
      </c>
      <c r="B525" s="411">
        <v>235.54</v>
      </c>
      <c r="C525" s="403"/>
      <c r="D525" s="403" t="s">
        <v>593</v>
      </c>
      <c r="E525" s="432"/>
      <c r="F525" s="433"/>
      <c r="G525" s="401"/>
      <c r="H525" s="296"/>
      <c r="I525" s="297"/>
      <c r="J525" s="326"/>
      <c r="K525" s="385"/>
      <c r="L525" s="58"/>
      <c r="M525" s="366"/>
      <c r="N525" s="411"/>
      <c r="O525" s="696"/>
      <c r="P525" s="411"/>
      <c r="R525" s="384"/>
    </row>
    <row r="526" spans="1:18" s="374" customFormat="1" ht="10.5" customHeight="1">
      <c r="A526" s="84">
        <v>511900</v>
      </c>
      <c r="B526" s="411">
        <v>58.88</v>
      </c>
      <c r="C526" s="403"/>
      <c r="D526" s="403" t="s">
        <v>594</v>
      </c>
      <c r="E526" s="432"/>
      <c r="F526" s="433"/>
      <c r="G526" s="401"/>
      <c r="H526" s="296"/>
      <c r="I526" s="297"/>
      <c r="J526" s="326"/>
      <c r="K526" s="385"/>
      <c r="L526" s="58"/>
      <c r="M526" s="366"/>
      <c r="N526" s="411"/>
      <c r="O526" s="696"/>
      <c r="P526" s="411"/>
      <c r="R526" s="384"/>
    </row>
    <row r="527" spans="1:18" s="374" customFormat="1" ht="10.5" customHeight="1">
      <c r="A527" s="84">
        <v>513900</v>
      </c>
      <c r="B527" s="411">
        <v>0</v>
      </c>
      <c r="C527" s="403"/>
      <c r="D527" s="403" t="s">
        <v>595</v>
      </c>
      <c r="E527" s="432"/>
      <c r="F527" s="433"/>
      <c r="G527" s="401"/>
      <c r="H527" s="296"/>
      <c r="I527" s="297"/>
      <c r="J527" s="326"/>
      <c r="K527" s="385"/>
      <c r="L527" s="58"/>
      <c r="M527" s="404"/>
      <c r="N527" s="53"/>
      <c r="O527" s="696"/>
      <c r="P527" s="411"/>
      <c r="R527" s="384"/>
    </row>
    <row r="528" spans="1:18" s="374" customFormat="1" ht="10.5" customHeight="1">
      <c r="A528" s="84">
        <v>518000</v>
      </c>
      <c r="B528" s="53">
        <v>14163.48</v>
      </c>
      <c r="C528" s="403"/>
      <c r="D528" s="403" t="s">
        <v>596</v>
      </c>
      <c r="E528" s="432"/>
      <c r="F528" s="433"/>
      <c r="G528" s="401"/>
      <c r="H528" s="296"/>
      <c r="I528" s="297"/>
      <c r="J528" s="326"/>
      <c r="K528" s="385"/>
      <c r="L528" s="58"/>
      <c r="M528" s="404"/>
      <c r="N528" s="53"/>
      <c r="O528" s="696"/>
      <c r="P528" s="411"/>
      <c r="R528" s="384"/>
    </row>
    <row r="529" spans="1:18" s="374" customFormat="1" ht="10.5" customHeight="1">
      <c r="A529" s="696">
        <v>518100</v>
      </c>
      <c r="B529" s="411">
        <v>2994.6</v>
      </c>
      <c r="C529" s="403"/>
      <c r="D529" s="403" t="s">
        <v>597</v>
      </c>
      <c r="E529" s="432"/>
      <c r="F529" s="433"/>
      <c r="G529" s="401"/>
      <c r="H529" s="296"/>
      <c r="I529" s="297"/>
      <c r="J529" s="326"/>
      <c r="K529" s="385"/>
      <c r="L529" s="58"/>
      <c r="M529" s="404"/>
      <c r="N529" s="53"/>
      <c r="O529" s="696"/>
      <c r="P529" s="411"/>
      <c r="R529" s="384"/>
    </row>
    <row r="530" spans="1:18" s="374" customFormat="1" ht="10.5" customHeight="1">
      <c r="A530" s="696">
        <v>518900</v>
      </c>
      <c r="B530" s="411">
        <v>4.3099999999999996</v>
      </c>
      <c r="C530" s="403"/>
      <c r="D530" s="403" t="s">
        <v>598</v>
      </c>
      <c r="E530" s="432"/>
      <c r="F530" s="433"/>
      <c r="G530" s="401"/>
      <c r="H530" s="296"/>
      <c r="I530" s="297"/>
      <c r="J530" s="430"/>
      <c r="K530" s="385"/>
      <c r="L530" s="58"/>
      <c r="M530" s="404"/>
      <c r="N530" s="53"/>
      <c r="O530" s="696"/>
      <c r="P530" s="411"/>
      <c r="R530" s="384"/>
    </row>
    <row r="531" spans="1:18" s="374" customFormat="1" ht="10.5" customHeight="1">
      <c r="A531" s="696">
        <v>522000</v>
      </c>
      <c r="B531" s="411">
        <v>14879.28</v>
      </c>
      <c r="C531" s="403"/>
      <c r="D531" s="403" t="s">
        <v>599</v>
      </c>
      <c r="E531" s="432"/>
      <c r="F531" s="433"/>
      <c r="G531" s="401"/>
      <c r="H531" s="296"/>
      <c r="I531" s="297"/>
      <c r="J531" s="430"/>
      <c r="K531" s="385"/>
      <c r="L531" s="58"/>
      <c r="M531" s="404"/>
      <c r="N531" s="53"/>
      <c r="O531" s="696"/>
      <c r="P531" s="411"/>
      <c r="R531" s="384"/>
    </row>
    <row r="532" spans="1:18" s="374" customFormat="1" ht="10.5" customHeight="1">
      <c r="A532" s="696">
        <v>522100</v>
      </c>
      <c r="B532" s="411">
        <v>0</v>
      </c>
      <c r="C532" s="403"/>
      <c r="D532" s="403" t="s">
        <v>600</v>
      </c>
      <c r="E532" s="432"/>
      <c r="F532" s="433"/>
      <c r="G532" s="401"/>
      <c r="H532" s="296"/>
      <c r="I532" s="297"/>
      <c r="J532" s="430"/>
      <c r="K532" s="385"/>
      <c r="L532" s="58"/>
      <c r="M532" s="404"/>
      <c r="N532" s="53"/>
      <c r="O532" s="696"/>
      <c r="P532" s="411"/>
      <c r="R532" s="384"/>
    </row>
    <row r="533" spans="1:18" s="374" customFormat="1" ht="10.5" customHeight="1">
      <c r="A533" s="696">
        <v>524000</v>
      </c>
      <c r="B533" s="411">
        <v>5199.92</v>
      </c>
      <c r="C533" s="403"/>
      <c r="D533" s="403" t="s">
        <v>601</v>
      </c>
      <c r="E533" s="432"/>
      <c r="F533" s="433"/>
      <c r="G533" s="401"/>
      <c r="H533" s="296"/>
      <c r="I533" s="297"/>
      <c r="J533" s="430"/>
      <c r="K533" s="385"/>
      <c r="L533" s="58"/>
      <c r="M533" s="404"/>
      <c r="N533" s="53"/>
      <c r="O533" s="696"/>
      <c r="P533" s="411"/>
      <c r="R533" s="384"/>
    </row>
    <row r="534" spans="1:18" s="374" customFormat="1" ht="10.5" customHeight="1">
      <c r="A534" s="696">
        <v>524100</v>
      </c>
      <c r="B534" s="411">
        <v>0</v>
      </c>
      <c r="C534" s="403"/>
      <c r="D534" s="403" t="s">
        <v>602</v>
      </c>
      <c r="E534" s="432"/>
      <c r="F534" s="433"/>
      <c r="G534" s="401"/>
      <c r="H534" s="296"/>
      <c r="I534" s="297"/>
      <c r="J534" s="430"/>
      <c r="K534" s="385"/>
      <c r="L534" s="58"/>
      <c r="M534" s="404"/>
      <c r="N534" s="53"/>
      <c r="O534" s="696"/>
      <c r="P534" s="411"/>
      <c r="R534" s="384"/>
    </row>
    <row r="535" spans="1:18" s="374" customFormat="1" ht="10.5" customHeight="1">
      <c r="A535" s="84">
        <v>527000</v>
      </c>
      <c r="B535" s="53">
        <v>80.3</v>
      </c>
      <c r="C535" s="403"/>
      <c r="D535" s="403" t="s">
        <v>603</v>
      </c>
      <c r="E535" s="432"/>
      <c r="F535" s="433"/>
      <c r="G535" s="401"/>
      <c r="H535" s="296"/>
      <c r="I535" s="297"/>
      <c r="J535" s="430"/>
      <c r="K535" s="385"/>
      <c r="L535" s="58"/>
      <c r="M535" s="404"/>
      <c r="N535" s="53"/>
      <c r="O535" s="696"/>
      <c r="P535" s="411"/>
      <c r="R535" s="384"/>
    </row>
    <row r="536" spans="1:18" s="374" customFormat="1" ht="10.5" customHeight="1">
      <c r="A536" s="84">
        <v>527100</v>
      </c>
      <c r="B536" s="53">
        <v>506</v>
      </c>
      <c r="C536" s="403"/>
      <c r="D536" s="403" t="s">
        <v>604</v>
      </c>
      <c r="E536" s="432"/>
      <c r="F536" s="433"/>
      <c r="G536" s="401"/>
      <c r="H536" s="296"/>
      <c r="I536" s="297"/>
      <c r="J536" s="326"/>
      <c r="K536" s="385"/>
      <c r="L536" s="58"/>
      <c r="M536" s="404"/>
      <c r="N536" s="53"/>
      <c r="O536" s="696"/>
      <c r="P536" s="411"/>
      <c r="Q536" s="26"/>
      <c r="R536" s="384"/>
    </row>
    <row r="537" spans="1:18" s="374" customFormat="1" ht="10.5" customHeight="1">
      <c r="A537" s="84">
        <v>531000</v>
      </c>
      <c r="B537" s="53">
        <v>156</v>
      </c>
      <c r="C537" s="403"/>
      <c r="D537" s="403" t="s">
        <v>605</v>
      </c>
      <c r="E537" s="432"/>
      <c r="F537" s="433"/>
      <c r="G537" s="401"/>
      <c r="H537" s="296"/>
      <c r="I537" s="297"/>
      <c r="J537" s="430"/>
      <c r="K537" s="385"/>
      <c r="L537" s="58"/>
      <c r="M537" s="404"/>
      <c r="N537" s="53"/>
      <c r="O537" s="84"/>
      <c r="P537" s="53"/>
      <c r="Q537" s="26"/>
      <c r="R537" s="384"/>
    </row>
    <row r="538" spans="1:18" s="417" customFormat="1" ht="10.5" customHeight="1">
      <c r="A538" s="84">
        <v>538000</v>
      </c>
      <c r="B538" s="53">
        <v>27.7</v>
      </c>
      <c r="C538" s="403"/>
      <c r="D538" s="403" t="s">
        <v>380</v>
      </c>
      <c r="E538" s="432"/>
      <c r="F538" s="347"/>
      <c r="G538" s="401"/>
      <c r="H538" s="420"/>
      <c r="I538" s="421"/>
      <c r="K538" s="422"/>
      <c r="L538" s="104"/>
      <c r="M538" s="404"/>
      <c r="N538" s="53"/>
      <c r="O538" s="84"/>
      <c r="P538" s="53"/>
      <c r="Q538" s="26"/>
      <c r="R538" s="104"/>
    </row>
    <row r="539" spans="1:18" s="417" customFormat="1" ht="10.5" customHeight="1">
      <c r="A539" s="84">
        <v>538100</v>
      </c>
      <c r="B539" s="53">
        <v>4270</v>
      </c>
      <c r="C539" s="403"/>
      <c r="D539" s="403" t="s">
        <v>606</v>
      </c>
      <c r="E539" s="432"/>
      <c r="F539" s="347"/>
      <c r="G539" s="401"/>
      <c r="H539" s="420"/>
      <c r="I539" s="421"/>
      <c r="K539" s="422"/>
      <c r="L539" s="423"/>
      <c r="M539" s="404"/>
      <c r="N539" s="53"/>
      <c r="O539" s="84"/>
      <c r="P539" s="53"/>
      <c r="Q539" s="26"/>
      <c r="R539" s="424"/>
    </row>
    <row r="540" spans="1:18" s="417" customFormat="1" ht="10.5" customHeight="1">
      <c r="A540" s="84">
        <v>538100</v>
      </c>
      <c r="B540" s="53">
        <v>364.5</v>
      </c>
      <c r="C540" s="403"/>
      <c r="D540" s="403" t="s">
        <v>1296</v>
      </c>
      <c r="E540" s="432"/>
      <c r="F540" s="347"/>
      <c r="G540" s="401"/>
      <c r="H540" s="420"/>
      <c r="I540" s="421"/>
      <c r="K540" s="422"/>
      <c r="L540" s="423"/>
      <c r="M540" s="404"/>
      <c r="N540" s="53"/>
      <c r="O540" s="84"/>
      <c r="P540" s="53"/>
      <c r="Q540" s="434"/>
      <c r="R540" s="424"/>
    </row>
    <row r="541" spans="1:18" s="417" customFormat="1" ht="10.5" customHeight="1">
      <c r="A541" s="84">
        <v>538900</v>
      </c>
      <c r="B541" s="53">
        <v>6.93</v>
      </c>
      <c r="C541" s="403"/>
      <c r="D541" s="403" t="s">
        <v>607</v>
      </c>
      <c r="E541" s="432"/>
      <c r="F541" s="347"/>
      <c r="G541" s="401"/>
      <c r="H541" s="420"/>
      <c r="I541" s="421"/>
      <c r="K541" s="422"/>
      <c r="L541" s="423"/>
      <c r="M541" s="404"/>
      <c r="N541" s="53"/>
      <c r="O541" s="84"/>
      <c r="P541" s="53"/>
      <c r="Q541" s="435"/>
      <c r="R541" s="424"/>
    </row>
    <row r="542" spans="1:18" s="417" customFormat="1" ht="10.5" customHeight="1">
      <c r="A542" s="84">
        <v>546900</v>
      </c>
      <c r="B542" s="53">
        <v>540</v>
      </c>
      <c r="C542" s="403"/>
      <c r="D542" s="403" t="s">
        <v>1297</v>
      </c>
      <c r="E542" s="432"/>
      <c r="F542" s="347"/>
      <c r="G542" s="401"/>
      <c r="H542" s="420"/>
      <c r="I542" s="421"/>
      <c r="K542" s="422"/>
      <c r="L542" s="423"/>
      <c r="M542" s="404"/>
      <c r="N542" s="53"/>
      <c r="O542" s="696"/>
      <c r="P542" s="411"/>
      <c r="Q542" s="435"/>
      <c r="R542" s="424"/>
    </row>
    <row r="543" spans="1:18" s="417" customFormat="1" ht="10.5" customHeight="1">
      <c r="A543" s="84">
        <v>548000</v>
      </c>
      <c r="B543" s="53">
        <v>199</v>
      </c>
      <c r="C543" s="403"/>
      <c r="D543" s="403" t="s">
        <v>608</v>
      </c>
      <c r="E543" s="432"/>
      <c r="F543" s="347"/>
      <c r="G543" s="401"/>
      <c r="H543" s="420"/>
      <c r="I543" s="421"/>
      <c r="K543" s="422"/>
      <c r="L543" s="423"/>
      <c r="M543" s="404"/>
      <c r="N543" s="53"/>
      <c r="O543" s="84"/>
      <c r="P543" s="53"/>
      <c r="Q543" s="58"/>
      <c r="R543" s="424"/>
    </row>
    <row r="544" spans="1:18" s="417" customFormat="1" ht="10.5" customHeight="1">
      <c r="A544" s="84">
        <v>548100</v>
      </c>
      <c r="B544" s="53">
        <v>855.16</v>
      </c>
      <c r="C544" s="403"/>
      <c r="D544" s="403" t="s">
        <v>609</v>
      </c>
      <c r="E544" s="432"/>
      <c r="F544" s="347"/>
      <c r="G544" s="401"/>
      <c r="H544" s="420"/>
      <c r="I544" s="421"/>
      <c r="K544" s="422"/>
      <c r="L544" s="423"/>
      <c r="M544" s="404"/>
      <c r="N544" s="53"/>
      <c r="O544" s="84"/>
      <c r="P544" s="53"/>
      <c r="Q544" s="435"/>
      <c r="R544" s="424"/>
    </row>
    <row r="545" spans="1:18" s="417" customFormat="1" ht="10.5" customHeight="1">
      <c r="A545" s="84">
        <v>548901</v>
      </c>
      <c r="B545" s="53">
        <v>213.8</v>
      </c>
      <c r="C545" s="403"/>
      <c r="D545" s="403" t="s">
        <v>610</v>
      </c>
      <c r="E545" s="432"/>
      <c r="F545" s="347"/>
      <c r="G545" s="401"/>
      <c r="H545" s="420"/>
      <c r="I545" s="421"/>
      <c r="K545" s="422"/>
      <c r="L545" s="423"/>
      <c r="M545" s="404"/>
      <c r="N545" s="53"/>
      <c r="O545" s="84"/>
      <c r="P545" s="53"/>
      <c r="Q545" s="435"/>
      <c r="R545" s="424"/>
    </row>
    <row r="546" spans="1:18" s="417" customFormat="1" ht="10.5" customHeight="1">
      <c r="A546" s="84">
        <v>551000</v>
      </c>
      <c r="B546" s="53">
        <v>4003</v>
      </c>
      <c r="C546" s="403"/>
      <c r="D546" s="403" t="s">
        <v>611</v>
      </c>
      <c r="E546" s="432"/>
      <c r="F546" s="347"/>
      <c r="G546" s="401"/>
      <c r="H546" s="420"/>
      <c r="I546" s="421"/>
      <c r="K546" s="422"/>
      <c r="L546" s="423"/>
      <c r="M546" s="414"/>
      <c r="N546" s="415"/>
      <c r="O546" s="84"/>
      <c r="P546" s="53"/>
      <c r="Q546" s="58"/>
      <c r="R546" s="424"/>
    </row>
    <row r="547" spans="1:18" s="417" customFormat="1" ht="10.5" customHeight="1">
      <c r="A547" s="84">
        <v>551900</v>
      </c>
      <c r="B547" s="53">
        <v>910</v>
      </c>
      <c r="C547" s="403"/>
      <c r="D547" s="403" t="s">
        <v>612</v>
      </c>
      <c r="E547" s="432"/>
      <c r="F547" s="347"/>
      <c r="G547" s="401"/>
      <c r="H547" s="420"/>
      <c r="I547" s="421"/>
      <c r="K547" s="422"/>
      <c r="L547" s="423"/>
      <c r="M547" s="414"/>
      <c r="N547" s="415"/>
      <c r="O547" s="84"/>
      <c r="P547" s="53"/>
      <c r="Q547" s="58"/>
      <c r="R547" s="424"/>
    </row>
    <row r="548" spans="1:18" s="417" customFormat="1" ht="10.5" customHeight="1">
      <c r="A548" s="84">
        <v>568000</v>
      </c>
      <c r="B548" s="53">
        <v>104.12</v>
      </c>
      <c r="C548" s="403"/>
      <c r="D548" s="403" t="s">
        <v>613</v>
      </c>
      <c r="E548" s="418"/>
      <c r="F548" s="347"/>
      <c r="G548" s="401"/>
      <c r="H548" s="420"/>
      <c r="I548" s="421"/>
      <c r="K548" s="422"/>
      <c r="L548" s="423"/>
      <c r="M548" s="414"/>
      <c r="N548" s="415"/>
      <c r="O548" s="84"/>
      <c r="P548" s="53"/>
      <c r="Q548" s="58"/>
      <c r="R548" s="424"/>
    </row>
    <row r="549" spans="1:18" s="417" customFormat="1" ht="10.5" customHeight="1">
      <c r="A549" s="84">
        <v>591000</v>
      </c>
      <c r="B549" s="53">
        <v>718.72</v>
      </c>
      <c r="C549" s="403"/>
      <c r="D549" s="403" t="s">
        <v>614</v>
      </c>
      <c r="E549" s="418"/>
      <c r="F549" s="347"/>
      <c r="G549" s="401"/>
      <c r="H549" s="420"/>
      <c r="I549" s="421"/>
      <c r="K549" s="422"/>
      <c r="L549" s="423"/>
      <c r="M549" s="414"/>
      <c r="N549" s="415"/>
      <c r="O549" s="84"/>
      <c r="P549" s="53"/>
      <c r="Q549" s="58"/>
      <c r="R549" s="424"/>
    </row>
    <row r="550" spans="1:18" s="417" customFormat="1" ht="10.5" customHeight="1">
      <c r="A550" s="84">
        <v>591100</v>
      </c>
      <c r="B550" s="53">
        <v>0</v>
      </c>
      <c r="C550" s="403"/>
      <c r="D550" s="403" t="s">
        <v>615</v>
      </c>
      <c r="E550" s="418"/>
      <c r="F550" s="347"/>
      <c r="G550" s="419"/>
      <c r="H550" s="420"/>
      <c r="I550" s="421"/>
      <c r="K550" s="422"/>
      <c r="L550" s="423"/>
      <c r="M550" s="414"/>
      <c r="N550" s="415"/>
      <c r="O550" s="84"/>
      <c r="P550" s="53"/>
      <c r="Q550" s="58"/>
      <c r="R550" s="424"/>
    </row>
    <row r="551" spans="1:18" s="417" customFormat="1" ht="10.5" customHeight="1">
      <c r="A551" s="84">
        <v>602000</v>
      </c>
      <c r="B551" s="53">
        <v>-45434</v>
      </c>
      <c r="C551" s="403"/>
      <c r="D551" s="403" t="s">
        <v>616</v>
      </c>
      <c r="E551" s="418"/>
      <c r="F551" s="347"/>
      <c r="G551" s="419"/>
      <c r="H551" s="420"/>
      <c r="I551" s="421"/>
      <c r="K551" s="422"/>
      <c r="L551" s="423"/>
      <c r="M551" s="414"/>
      <c r="N551" s="415"/>
      <c r="O551" s="84"/>
      <c r="P551" s="53"/>
      <c r="Q551" s="58"/>
      <c r="R551" s="424"/>
    </row>
    <row r="552" spans="1:18" s="417" customFormat="1" ht="10.5" customHeight="1">
      <c r="A552" s="84">
        <v>602100</v>
      </c>
      <c r="B552" s="53">
        <v>-9322.24</v>
      </c>
      <c r="C552" s="176"/>
      <c r="D552" s="403" t="s">
        <v>617</v>
      </c>
      <c r="E552" s="418"/>
      <c r="F552" s="347"/>
      <c r="G552" s="419"/>
      <c r="H552" s="420"/>
      <c r="I552" s="421"/>
      <c r="K552" s="422"/>
      <c r="L552" s="423"/>
      <c r="M552" s="414"/>
      <c r="N552" s="415"/>
      <c r="O552" s="84"/>
      <c r="P552" s="53"/>
      <c r="Q552" s="58"/>
      <c r="R552" s="424"/>
    </row>
    <row r="553" spans="1:18" s="417" customFormat="1" ht="10.5" customHeight="1">
      <c r="A553" s="84">
        <v>641000</v>
      </c>
      <c r="B553" s="53">
        <v>0</v>
      </c>
      <c r="C553" s="176"/>
      <c r="D553" s="403" t="s">
        <v>618</v>
      </c>
      <c r="E553" s="418"/>
      <c r="F553" s="347"/>
      <c r="G553" s="419"/>
      <c r="H553" s="420"/>
      <c r="I553" s="421"/>
      <c r="K553" s="422"/>
      <c r="L553" s="423"/>
      <c r="M553" s="414"/>
      <c r="N553" s="415"/>
      <c r="O553" s="84"/>
      <c r="P553" s="53"/>
      <c r="Q553" s="58"/>
      <c r="R553" s="424"/>
    </row>
    <row r="554" spans="1:18" s="417" customFormat="1" ht="10.5" customHeight="1">
      <c r="A554" s="84">
        <v>648000</v>
      </c>
      <c r="B554" s="53">
        <v>-0.23</v>
      </c>
      <c r="C554" s="176"/>
      <c r="D554" s="403" t="s">
        <v>619</v>
      </c>
      <c r="E554" s="418"/>
      <c r="F554" s="347"/>
      <c r="G554" s="419"/>
      <c r="H554" s="420"/>
      <c r="I554" s="421"/>
      <c r="K554" s="422"/>
      <c r="L554" s="423"/>
      <c r="M554" s="414"/>
      <c r="N554" s="415"/>
      <c r="O554" s="84"/>
      <c r="P554" s="53"/>
      <c r="Q554" s="58"/>
      <c r="R554" s="424"/>
    </row>
    <row r="555" spans="1:18" s="417" customFormat="1" ht="10.5" customHeight="1">
      <c r="A555" s="84">
        <v>662000</v>
      </c>
      <c r="B555" s="53">
        <v>0</v>
      </c>
      <c r="C555" s="176"/>
      <c r="D555" s="403" t="s">
        <v>620</v>
      </c>
      <c r="E555" s="418"/>
      <c r="F555" s="347"/>
      <c r="G555" s="419"/>
      <c r="H555" s="420"/>
      <c r="I555" s="421"/>
      <c r="K555" s="422"/>
      <c r="L555" s="423"/>
      <c r="M555" s="414"/>
      <c r="N555" s="415"/>
      <c r="O555" s="84"/>
      <c r="P555" s="53"/>
      <c r="Q555" s="58"/>
      <c r="R555" s="424"/>
    </row>
    <row r="556" spans="1:18" s="417" customFormat="1" ht="10.5" customHeight="1">
      <c r="A556" s="366"/>
      <c r="B556" s="139">
        <f>SUM(B476:B555)</f>
        <v>8.6583795688710552E-12</v>
      </c>
      <c r="C556" s="403"/>
      <c r="D556" s="403"/>
      <c r="E556" s="418"/>
      <c r="F556" s="347"/>
      <c r="G556" s="419"/>
      <c r="H556" s="420"/>
      <c r="I556" s="421"/>
      <c r="K556" s="422"/>
      <c r="L556" s="423"/>
      <c r="M556" s="414"/>
      <c r="N556" s="415"/>
      <c r="O556" s="84"/>
      <c r="P556" s="53"/>
      <c r="Q556" s="58"/>
      <c r="R556" s="424"/>
    </row>
    <row r="557" spans="1:18" s="417" customFormat="1" ht="10.5" customHeight="1">
      <c r="A557" s="366"/>
      <c r="B557" s="139"/>
      <c r="C557" s="403"/>
      <c r="D557" s="403"/>
      <c r="E557" s="418"/>
      <c r="F557" s="347"/>
      <c r="G557" s="419"/>
      <c r="H557" s="420"/>
      <c r="I557" s="421"/>
      <c r="K557" s="422"/>
      <c r="L557" s="423"/>
      <c r="M557" s="414"/>
      <c r="N557" s="415"/>
      <c r="O557" s="84"/>
      <c r="P557" s="53"/>
      <c r="Q557" s="58"/>
      <c r="R557" s="424"/>
    </row>
    <row r="558" spans="1:18" s="417" customFormat="1" ht="10.5" customHeight="1">
      <c r="A558" s="366"/>
      <c r="B558" s="139"/>
      <c r="C558" s="403"/>
      <c r="D558" s="403"/>
      <c r="E558" s="418"/>
      <c r="F558" s="347"/>
      <c r="G558" s="419"/>
      <c r="H558" s="420"/>
      <c r="I558" s="421"/>
      <c r="K558" s="422"/>
      <c r="L558" s="423"/>
      <c r="M558" s="414"/>
      <c r="N558" s="415"/>
      <c r="O558" s="84"/>
      <c r="P558" s="53"/>
      <c r="Q558" s="58"/>
      <c r="R558" s="424"/>
    </row>
    <row r="559" spans="1:18" s="417" customFormat="1" ht="10.5" customHeight="1">
      <c r="A559" s="366"/>
      <c r="B559" s="139"/>
      <c r="C559" s="403"/>
      <c r="D559" s="403"/>
      <c r="E559" s="418"/>
      <c r="F559" s="347"/>
      <c r="G559" s="419"/>
      <c r="H559" s="420"/>
      <c r="I559" s="421"/>
      <c r="K559" s="422"/>
      <c r="L559" s="423"/>
      <c r="M559" s="414"/>
      <c r="N559" s="415"/>
      <c r="O559" s="84"/>
      <c r="P559" s="53"/>
      <c r="Q559" s="58"/>
      <c r="R559" s="424"/>
    </row>
    <row r="560" spans="1:18" s="417" customFormat="1" ht="10.5" customHeight="1">
      <c r="A560" s="366"/>
      <c r="B560" s="139"/>
      <c r="C560" s="403"/>
      <c r="D560" s="403"/>
      <c r="E560" s="418"/>
      <c r="F560" s="347"/>
      <c r="G560" s="419"/>
      <c r="H560" s="420"/>
      <c r="I560" s="421"/>
      <c r="K560" s="422"/>
      <c r="L560" s="423"/>
      <c r="M560" s="414"/>
      <c r="N560" s="415"/>
      <c r="O560" s="84"/>
      <c r="P560" s="53"/>
      <c r="Q560" s="58"/>
      <c r="R560" s="424"/>
    </row>
    <row r="561" spans="1:18" s="417" customFormat="1" ht="10.5" customHeight="1">
      <c r="A561" s="366"/>
      <c r="B561" s="403"/>
      <c r="C561" s="403"/>
      <c r="D561" s="403"/>
      <c r="E561" s="418"/>
      <c r="F561" s="347"/>
      <c r="G561" s="419"/>
      <c r="H561" s="420"/>
      <c r="I561" s="421"/>
      <c r="K561" s="422"/>
      <c r="L561" s="423"/>
      <c r="M561" s="414"/>
      <c r="N561" s="415"/>
      <c r="O561" s="84"/>
      <c r="P561" s="53"/>
      <c r="Q561" s="58"/>
      <c r="R561" s="424"/>
    </row>
    <row r="562" spans="1:18" s="417" customFormat="1" ht="10.5" customHeight="1">
      <c r="A562" s="366"/>
      <c r="B562" s="403"/>
      <c r="C562" s="403"/>
      <c r="D562" s="403"/>
      <c r="E562" s="418"/>
      <c r="F562" s="347"/>
      <c r="G562" s="419"/>
      <c r="H562" s="420"/>
      <c r="I562" s="421"/>
      <c r="K562" s="422"/>
      <c r="L562" s="423"/>
      <c r="M562" s="414"/>
      <c r="N562" s="415"/>
      <c r="O562" s="84"/>
      <c r="P562" s="53"/>
      <c r="Q562" s="58"/>
      <c r="R562" s="424"/>
    </row>
    <row r="563" spans="1:18" s="348" customFormat="1" ht="22.5">
      <c r="A563" s="426" t="s">
        <v>1466</v>
      </c>
      <c r="B563" s="425"/>
      <c r="G563" s="422"/>
      <c r="H563" s="364"/>
      <c r="L563" s="360"/>
      <c r="M563" s="404"/>
      <c r="N563" s="53"/>
      <c r="O563" s="84"/>
      <c r="P563" s="53"/>
      <c r="Q563" s="58"/>
      <c r="R563" s="384"/>
    </row>
    <row r="564" spans="1:18" s="348" customFormat="1" ht="18">
      <c r="A564" s="427"/>
      <c r="B564" s="425"/>
      <c r="G564" s="422"/>
      <c r="H564" s="364"/>
      <c r="L564" s="360"/>
      <c r="M564" s="404"/>
      <c r="N564" s="53"/>
      <c r="O564" s="84"/>
      <c r="P564" s="53"/>
      <c r="Q564" s="58"/>
      <c r="R564" s="384"/>
    </row>
    <row r="565" spans="1:18" s="348" customFormat="1" ht="10.5" customHeight="1">
      <c r="A565" s="436"/>
      <c r="B565" s="296"/>
      <c r="C565" s="272"/>
      <c r="D565" s="297"/>
      <c r="E565" s="351"/>
      <c r="F565" s="437"/>
      <c r="G565" s="438"/>
      <c r="I565" s="439"/>
      <c r="L565" s="360"/>
      <c r="M565" s="404"/>
      <c r="N565" s="53"/>
      <c r="O565" s="84"/>
      <c r="P565" s="53"/>
      <c r="Q565" s="58"/>
      <c r="R565" s="384"/>
    </row>
    <row r="566" spans="1:18" s="348" customFormat="1" ht="10.5" customHeight="1">
      <c r="A566" s="436" t="s">
        <v>766</v>
      </c>
      <c r="B566" s="53">
        <v>31390</v>
      </c>
      <c r="C566" s="272"/>
      <c r="D566" s="403" t="s">
        <v>559</v>
      </c>
      <c r="E566" s="351"/>
      <c r="F566" s="147"/>
      <c r="G566" s="53"/>
      <c r="H566" s="147"/>
      <c r="M566" s="147"/>
      <c r="N566" s="53"/>
      <c r="O566" s="84"/>
      <c r="P566" s="53"/>
      <c r="Q566" s="58"/>
      <c r="R566" s="384"/>
    </row>
    <row r="567" spans="1:18" s="348" customFormat="1" ht="10.5" customHeight="1">
      <c r="A567" s="436" t="s">
        <v>1412</v>
      </c>
      <c r="B567" s="53">
        <v>0</v>
      </c>
      <c r="C567" s="272"/>
      <c r="D567" s="403" t="s">
        <v>1413</v>
      </c>
      <c r="E567" s="351"/>
      <c r="F567" s="147"/>
      <c r="G567" s="53"/>
      <c r="H567" s="147"/>
      <c r="M567" s="147"/>
      <c r="N567" s="53"/>
      <c r="O567" s="147"/>
      <c r="P567" s="53"/>
      <c r="Q567" s="58"/>
      <c r="R567" s="384"/>
    </row>
    <row r="568" spans="1:18" s="348" customFormat="1" ht="10.5" customHeight="1">
      <c r="A568" s="436" t="s">
        <v>767</v>
      </c>
      <c r="B568" s="53">
        <v>-28116</v>
      </c>
      <c r="C568" s="297"/>
      <c r="D568" s="403" t="s">
        <v>560</v>
      </c>
      <c r="E568" s="351"/>
      <c r="F568" s="147"/>
      <c r="G568" s="53"/>
      <c r="H568" s="147"/>
      <c r="M568" s="147"/>
      <c r="N568" s="53"/>
      <c r="O568" s="147"/>
      <c r="P568" s="53"/>
      <c r="Q568" s="58"/>
      <c r="R568" s="384"/>
    </row>
    <row r="569" spans="1:18" s="348" customFormat="1" ht="10.5" customHeight="1">
      <c r="A569" s="436" t="s">
        <v>768</v>
      </c>
      <c r="B569" s="53">
        <v>62.92</v>
      </c>
      <c r="C569" s="297"/>
      <c r="D569" s="403" t="s">
        <v>561</v>
      </c>
      <c r="E569" s="351"/>
      <c r="F569" s="147"/>
      <c r="G569" s="53"/>
      <c r="H569" s="366"/>
      <c r="M569" s="147"/>
      <c r="N569" s="53"/>
      <c r="O569" s="147"/>
      <c r="P569" s="53"/>
      <c r="Q569" s="58"/>
      <c r="R569" s="384"/>
    </row>
    <row r="570" spans="1:18" s="348" customFormat="1" ht="10.5" customHeight="1">
      <c r="A570" s="361">
        <v>211</v>
      </c>
      <c r="B570" s="53">
        <v>2657.81</v>
      </c>
      <c r="C570" s="297"/>
      <c r="D570" s="403" t="s">
        <v>562</v>
      </c>
      <c r="E570" s="351"/>
      <c r="F570" s="366"/>
      <c r="G570" s="53"/>
      <c r="H570" s="366"/>
      <c r="M570" s="147"/>
      <c r="N570" s="53"/>
      <c r="O570" s="147"/>
      <c r="P570" s="53"/>
      <c r="Q570" s="58"/>
      <c r="R570" s="384"/>
    </row>
    <row r="571" spans="1:18" s="429" customFormat="1" ht="10.5" customHeight="1">
      <c r="A571" s="361">
        <v>213</v>
      </c>
      <c r="B571" s="53">
        <v>312</v>
      </c>
      <c r="C571" s="297"/>
      <c r="D571" s="297" t="s">
        <v>563</v>
      </c>
      <c r="E571" s="351"/>
      <c r="F571" s="366"/>
      <c r="G571" s="53"/>
      <c r="H571" s="366"/>
      <c r="M571" s="404"/>
      <c r="N571" s="53"/>
      <c r="O571" s="84"/>
      <c r="P571" s="53"/>
      <c r="Q571" s="58"/>
      <c r="R571" s="384"/>
    </row>
    <row r="572" spans="1:18" s="429" customFormat="1" ht="10.5" customHeight="1">
      <c r="A572" s="361">
        <v>221</v>
      </c>
      <c r="B572" s="53">
        <v>17370.93</v>
      </c>
      <c r="C572" s="53"/>
      <c r="D572" s="403" t="s">
        <v>565</v>
      </c>
      <c r="E572" s="351"/>
      <c r="F572" s="366"/>
      <c r="G572" s="53"/>
      <c r="H572" s="366"/>
      <c r="M572" s="404"/>
      <c r="N572" s="53"/>
      <c r="O572" s="84"/>
      <c r="P572" s="53"/>
      <c r="Q572" s="58"/>
      <c r="R572" s="384"/>
    </row>
    <row r="573" spans="1:18" s="429" customFormat="1" ht="10.5" customHeight="1">
      <c r="A573" s="361">
        <v>231</v>
      </c>
      <c r="B573" s="53">
        <v>0</v>
      </c>
      <c r="C573" s="53"/>
      <c r="D573" s="403" t="s">
        <v>566</v>
      </c>
      <c r="E573" s="351"/>
      <c r="F573" s="366"/>
      <c r="G573" s="53"/>
      <c r="H573" s="366"/>
      <c r="M573" s="404"/>
      <c r="N573" s="53"/>
      <c r="O573" s="84"/>
      <c r="P573" s="53"/>
      <c r="Q573" s="58"/>
      <c r="R573" s="384"/>
    </row>
    <row r="574" spans="1:18" s="429" customFormat="1" ht="10.5" customHeight="1">
      <c r="A574" s="361">
        <v>261</v>
      </c>
      <c r="B574" s="53">
        <v>0</v>
      </c>
      <c r="C574" s="53"/>
      <c r="D574" s="403" t="s">
        <v>567</v>
      </c>
      <c r="E574" s="351"/>
      <c r="F574" s="366"/>
      <c r="G574" s="53"/>
      <c r="H574" s="366"/>
      <c r="M574" s="404"/>
      <c r="N574" s="53"/>
      <c r="O574" s="84"/>
      <c r="P574" s="53"/>
      <c r="Q574" s="58"/>
      <c r="R574" s="384"/>
    </row>
    <row r="575" spans="1:18" s="429" customFormat="1" ht="10.5" customHeight="1">
      <c r="A575" s="361">
        <v>311</v>
      </c>
      <c r="B575" s="53">
        <v>4805</v>
      </c>
      <c r="C575" s="297"/>
      <c r="D575" s="297" t="s">
        <v>568</v>
      </c>
      <c r="E575" s="351"/>
      <c r="F575" s="366"/>
      <c r="G575" s="53"/>
      <c r="H575" s="366"/>
      <c r="M575" s="404"/>
      <c r="N575" s="53"/>
      <c r="O575" s="84"/>
      <c r="P575" s="53"/>
      <c r="Q575" s="58"/>
      <c r="R575" s="384"/>
    </row>
    <row r="576" spans="1:18" s="429" customFormat="1" ht="10.5" customHeight="1">
      <c r="A576" s="361">
        <v>314</v>
      </c>
      <c r="B576" s="53">
        <v>130.16999999999999</v>
      </c>
      <c r="C576" s="297"/>
      <c r="D576" s="297" t="s">
        <v>570</v>
      </c>
      <c r="E576" s="440"/>
      <c r="F576" s="366"/>
      <c r="G576" s="53"/>
      <c r="H576" s="366"/>
      <c r="M576" s="404"/>
      <c r="N576" s="53"/>
      <c r="O576" s="84"/>
      <c r="P576" s="53"/>
      <c r="Q576" s="58"/>
      <c r="R576" s="384"/>
    </row>
    <row r="577" spans="1:18" s="429" customFormat="1" ht="10.5" customHeight="1">
      <c r="A577" s="361">
        <v>315</v>
      </c>
      <c r="B577" s="53">
        <v>0</v>
      </c>
      <c r="C577" s="297"/>
      <c r="D577" s="297" t="s">
        <v>374</v>
      </c>
      <c r="E577" s="440"/>
      <c r="F577" s="366"/>
      <c r="G577" s="53"/>
      <c r="H577" s="366"/>
      <c r="M577" s="404"/>
      <c r="N577" s="53"/>
      <c r="O577" s="84"/>
      <c r="P577" s="53"/>
      <c r="Q577" s="58"/>
      <c r="R577" s="384"/>
    </row>
    <row r="578" spans="1:18" s="429" customFormat="1" ht="10.5" customHeight="1">
      <c r="A578" s="361">
        <v>321</v>
      </c>
      <c r="B578" s="53">
        <v>-164.96</v>
      </c>
      <c r="C578" s="297"/>
      <c r="D578" s="297" t="s">
        <v>375</v>
      </c>
      <c r="E578" s="440"/>
      <c r="F578" s="366"/>
      <c r="G578" s="53"/>
      <c r="H578" s="366"/>
      <c r="M578" s="404"/>
      <c r="N578" s="53"/>
      <c r="O578" s="84"/>
      <c r="P578" s="53"/>
      <c r="Q578" s="58"/>
      <c r="R578" s="384"/>
    </row>
    <row r="579" spans="1:18" s="429" customFormat="1" ht="10.5" customHeight="1">
      <c r="A579" s="361">
        <v>323</v>
      </c>
      <c r="B579" s="53">
        <v>0</v>
      </c>
      <c r="C579" s="297"/>
      <c r="D579" s="297" t="s">
        <v>572</v>
      </c>
      <c r="E579" s="440"/>
      <c r="F579" s="366"/>
      <c r="G579" s="53"/>
      <c r="H579" s="366"/>
      <c r="M579" s="404"/>
      <c r="N579" s="53"/>
      <c r="O579" s="84"/>
      <c r="P579" s="53"/>
      <c r="Q579" s="58"/>
      <c r="R579" s="384"/>
    </row>
    <row r="580" spans="1:18" s="429" customFormat="1" ht="10.5" customHeight="1">
      <c r="A580" s="361">
        <v>324</v>
      </c>
      <c r="B580" s="53">
        <v>0</v>
      </c>
      <c r="C580" s="297"/>
      <c r="D580" s="297" t="s">
        <v>573</v>
      </c>
      <c r="E580" s="440"/>
      <c r="F580" s="366"/>
      <c r="G580" s="53"/>
      <c r="H580" s="366"/>
      <c r="M580" s="404"/>
      <c r="N580" s="53"/>
      <c r="O580" s="84"/>
      <c r="P580" s="53"/>
      <c r="Q580" s="58"/>
      <c r="R580" s="384"/>
    </row>
    <row r="581" spans="1:18" s="429" customFormat="1" ht="10.5" customHeight="1">
      <c r="A581" s="361">
        <v>326</v>
      </c>
      <c r="B581" s="53">
        <v>0</v>
      </c>
      <c r="C581" s="297"/>
      <c r="D581" s="297" t="s">
        <v>575</v>
      </c>
      <c r="E581" s="441"/>
      <c r="F581" s="366"/>
      <c r="G581" s="53"/>
      <c r="H581" s="366"/>
      <c r="M581" s="404"/>
      <c r="N581" s="53"/>
      <c r="O581" s="84"/>
      <c r="P581" s="53"/>
      <c r="Q581" s="58"/>
      <c r="R581" s="384"/>
    </row>
    <row r="582" spans="1:18" s="429" customFormat="1" ht="10.5" customHeight="1">
      <c r="A582" s="361">
        <v>335</v>
      </c>
      <c r="B582" s="53">
        <v>0</v>
      </c>
      <c r="C582" s="297"/>
      <c r="D582" s="403" t="s">
        <v>576</v>
      </c>
      <c r="E582" s="441"/>
      <c r="F582" s="366"/>
      <c r="G582" s="53"/>
      <c r="H582" s="366"/>
      <c r="M582" s="404"/>
      <c r="N582" s="53"/>
      <c r="O582" s="84"/>
      <c r="P582" s="53"/>
      <c r="Q582" s="58"/>
      <c r="R582" s="384"/>
    </row>
    <row r="583" spans="1:18" s="429" customFormat="1" ht="10.5" customHeight="1">
      <c r="A583" s="361">
        <v>336</v>
      </c>
      <c r="B583" s="53">
        <v>-629.94000000000005</v>
      </c>
      <c r="C583" s="297"/>
      <c r="D583" s="297" t="s">
        <v>769</v>
      </c>
      <c r="E583" s="441"/>
      <c r="F583" s="366"/>
      <c r="G583" s="53"/>
      <c r="H583" s="366"/>
      <c r="M583" s="404"/>
      <c r="N583" s="53"/>
      <c r="O583" s="84"/>
      <c r="P583" s="53"/>
      <c r="Q583" s="58"/>
      <c r="R583" s="384"/>
    </row>
    <row r="584" spans="1:18" s="429" customFormat="1" ht="10.5" customHeight="1">
      <c r="A584" s="361">
        <v>341</v>
      </c>
      <c r="B584" s="53">
        <v>-718.72</v>
      </c>
      <c r="C584" s="297"/>
      <c r="D584" s="297" t="s">
        <v>578</v>
      </c>
      <c r="E584" s="441"/>
      <c r="F584" s="366"/>
      <c r="G584" s="53"/>
      <c r="H584" s="366"/>
      <c r="M584" s="404"/>
      <c r="N584" s="53"/>
      <c r="O584" s="84"/>
      <c r="P584" s="53"/>
      <c r="Q584" s="58"/>
      <c r="R584" s="384"/>
    </row>
    <row r="585" spans="1:18" s="429" customFormat="1" ht="10.5" customHeight="1">
      <c r="A585" s="361">
        <v>342</v>
      </c>
      <c r="B585" s="53">
        <v>-89.73</v>
      </c>
      <c r="C585" s="297"/>
      <c r="D585" s="297" t="s">
        <v>379</v>
      </c>
      <c r="E585" s="440"/>
      <c r="F585" s="366"/>
      <c r="G585" s="53"/>
      <c r="H585" s="366"/>
      <c r="M585" s="404"/>
      <c r="N585" s="53"/>
      <c r="O585" s="84"/>
      <c r="P585" s="53"/>
      <c r="Q585" s="58"/>
      <c r="R585" s="384"/>
    </row>
    <row r="586" spans="1:18" s="429" customFormat="1" ht="10.5" customHeight="1">
      <c r="A586" s="361">
        <v>345</v>
      </c>
      <c r="B586" s="53">
        <v>-156</v>
      </c>
      <c r="C586" s="297"/>
      <c r="D586" s="297" t="s">
        <v>380</v>
      </c>
      <c r="E586" s="440"/>
      <c r="F586" s="366"/>
      <c r="G586" s="53"/>
      <c r="H586" s="366"/>
      <c r="M586" s="404"/>
      <c r="N586" s="53"/>
      <c r="O586" s="84"/>
      <c r="P586" s="53"/>
      <c r="Q586" s="58"/>
      <c r="R586" s="384"/>
    </row>
    <row r="587" spans="1:18" s="429" customFormat="1" ht="10.5" customHeight="1">
      <c r="A587" s="361">
        <v>365</v>
      </c>
      <c r="B587" s="60">
        <v>-12000</v>
      </c>
      <c r="C587" s="297"/>
      <c r="D587" s="297" t="s">
        <v>770</v>
      </c>
      <c r="E587" s="422"/>
      <c r="F587" s="366"/>
      <c r="G587" s="53"/>
      <c r="H587" s="366"/>
      <c r="M587" s="404"/>
      <c r="N587" s="53"/>
      <c r="O587" s="84"/>
      <c r="P587" s="53"/>
      <c r="Q587" s="58"/>
      <c r="R587" s="384"/>
    </row>
    <row r="588" spans="1:18" s="429" customFormat="1" ht="10.5" customHeight="1">
      <c r="A588" s="361">
        <v>366</v>
      </c>
      <c r="B588" s="53">
        <v>-1038.81</v>
      </c>
      <c r="C588" s="297"/>
      <c r="D588" s="297" t="s">
        <v>383</v>
      </c>
      <c r="E588" s="422"/>
      <c r="F588" s="366"/>
      <c r="G588" s="53"/>
      <c r="H588" s="366"/>
      <c r="M588" s="404"/>
      <c r="N588" s="53"/>
      <c r="O588" s="84"/>
      <c r="P588" s="53"/>
      <c r="Q588" s="58"/>
      <c r="R588" s="384"/>
    </row>
    <row r="589" spans="1:18" s="429" customFormat="1" ht="10.5" customHeight="1">
      <c r="A589" s="361">
        <v>379</v>
      </c>
      <c r="B589" s="53">
        <v>-231.2</v>
      </c>
      <c r="C589" s="297"/>
      <c r="D589" s="297" t="s">
        <v>384</v>
      </c>
      <c r="E589" s="422"/>
      <c r="F589" s="366"/>
      <c r="G589" s="53"/>
      <c r="H589" s="366"/>
      <c r="M589" s="404"/>
      <c r="N589" s="53"/>
      <c r="O589" s="84"/>
      <c r="P589" s="53"/>
      <c r="Q589" s="58"/>
      <c r="R589" s="384"/>
    </row>
    <row r="590" spans="1:18" s="429" customFormat="1" ht="10.5" customHeight="1">
      <c r="A590" s="361">
        <v>381</v>
      </c>
      <c r="B590" s="53">
        <v>983.56</v>
      </c>
      <c r="C590" s="297"/>
      <c r="D590" s="297" t="s">
        <v>386</v>
      </c>
      <c r="E590" s="422"/>
      <c r="F590" s="366"/>
      <c r="G590" s="53"/>
      <c r="H590" s="366"/>
      <c r="M590" s="404"/>
      <c r="N590" s="53"/>
      <c r="O590" s="84"/>
      <c r="P590" s="53"/>
      <c r="Q590" s="58"/>
      <c r="R590" s="384"/>
    </row>
    <row r="591" spans="1:18" s="429" customFormat="1" ht="10.5" customHeight="1">
      <c r="A591" s="361">
        <v>385</v>
      </c>
      <c r="B591" s="53">
        <v>0</v>
      </c>
      <c r="C591" s="297"/>
      <c r="D591" s="297" t="s">
        <v>581</v>
      </c>
      <c r="E591" s="422"/>
      <c r="F591" s="366"/>
      <c r="G591" s="53"/>
      <c r="H591" s="366"/>
      <c r="M591" s="404"/>
      <c r="N591" s="53"/>
      <c r="O591" s="84"/>
      <c r="P591" s="53"/>
      <c r="Q591" s="58"/>
      <c r="R591" s="384"/>
    </row>
    <row r="592" spans="1:18" s="429" customFormat="1" ht="10.5" customHeight="1">
      <c r="A592" s="361">
        <v>411</v>
      </c>
      <c r="B592" s="411">
        <v>-6638.78</v>
      </c>
      <c r="C592" s="411"/>
      <c r="D592" s="297" t="s">
        <v>771</v>
      </c>
      <c r="E592" s="351"/>
      <c r="F592" s="366"/>
      <c r="G592" s="53"/>
      <c r="H592" s="366"/>
      <c r="M592" s="404"/>
      <c r="N592" s="53"/>
      <c r="O592" s="84"/>
      <c r="P592" s="53"/>
      <c r="Q592" s="58"/>
      <c r="R592" s="384"/>
    </row>
    <row r="593" spans="1:18" s="429" customFormat="1" ht="10.5" customHeight="1">
      <c r="A593" s="361">
        <v>421</v>
      </c>
      <c r="B593" s="53">
        <v>-730.98</v>
      </c>
      <c r="C593" s="53"/>
      <c r="D593" s="297" t="s">
        <v>583</v>
      </c>
      <c r="F593" s="366"/>
      <c r="G593" s="53"/>
      <c r="H593" s="366"/>
      <c r="M593" s="404"/>
      <c r="N593" s="53"/>
      <c r="O593" s="84"/>
      <c r="P593" s="53"/>
      <c r="Q593" s="58"/>
      <c r="R593" s="384"/>
    </row>
    <row r="594" spans="1:18" s="429" customFormat="1" ht="10.5" customHeight="1">
      <c r="A594" s="361">
        <v>428</v>
      </c>
      <c r="B594" s="53">
        <v>-6082.89</v>
      </c>
      <c r="C594" s="53"/>
      <c r="D594" s="297" t="s">
        <v>584</v>
      </c>
      <c r="F594" s="366"/>
      <c r="G594" s="53"/>
      <c r="H594" s="366"/>
      <c r="M594" s="404"/>
      <c r="N594" s="53"/>
      <c r="O594" s="84"/>
      <c r="P594" s="53"/>
      <c r="Q594" s="58"/>
      <c r="R594" s="384"/>
    </row>
    <row r="595" spans="1:18" s="429" customFormat="1" ht="10.5" customHeight="1">
      <c r="A595" s="361">
        <v>429</v>
      </c>
      <c r="B595" s="53">
        <v>0</v>
      </c>
      <c r="C595" s="53"/>
      <c r="D595" s="297" t="s">
        <v>772</v>
      </c>
      <c r="F595" s="366"/>
      <c r="G595" s="53"/>
      <c r="H595" s="366"/>
      <c r="M595" s="404"/>
      <c r="N595" s="53"/>
      <c r="O595" s="84"/>
      <c r="P595" s="53"/>
      <c r="Q595" s="58"/>
      <c r="R595" s="384"/>
    </row>
    <row r="596" spans="1:18" s="429" customFormat="1" ht="10.5" customHeight="1">
      <c r="A596" s="361">
        <v>431</v>
      </c>
      <c r="B596" s="53">
        <v>0</v>
      </c>
      <c r="C596" s="53"/>
      <c r="D596" s="297" t="s">
        <v>586</v>
      </c>
      <c r="F596" s="366"/>
      <c r="G596" s="53"/>
      <c r="H596" s="366"/>
      <c r="M596" s="404"/>
      <c r="N596" s="53"/>
      <c r="O596" s="84"/>
      <c r="P596" s="53"/>
      <c r="Q596" s="58"/>
      <c r="R596" s="384"/>
    </row>
    <row r="597" spans="1:18" s="429" customFormat="1" ht="10.5" customHeight="1">
      <c r="A597" s="361">
        <v>472</v>
      </c>
      <c r="B597" s="53">
        <v>-584.79</v>
      </c>
      <c r="C597" s="53"/>
      <c r="D597" s="297" t="s">
        <v>587</v>
      </c>
      <c r="F597" s="366"/>
      <c r="G597" s="53"/>
      <c r="H597" s="366"/>
      <c r="M597" s="404"/>
      <c r="N597" s="53"/>
      <c r="O597" s="84"/>
      <c r="P597" s="53"/>
      <c r="Q597" s="58"/>
      <c r="R597" s="384"/>
    </row>
    <row r="598" spans="1:18" s="429" customFormat="1" ht="10.5" customHeight="1">
      <c r="A598" s="361">
        <v>501</v>
      </c>
      <c r="B598" s="349">
        <v>3735.64</v>
      </c>
      <c r="C598" s="297"/>
      <c r="D598" s="297" t="s">
        <v>588</v>
      </c>
      <c r="F598" s="366"/>
      <c r="G598" s="53"/>
      <c r="H598" s="366"/>
      <c r="M598" s="404"/>
      <c r="N598" s="53"/>
      <c r="O598" s="84"/>
      <c r="P598" s="53"/>
      <c r="Q598" s="58"/>
      <c r="R598" s="384"/>
    </row>
    <row r="599" spans="1:18" s="429" customFormat="1" ht="10.5" customHeight="1">
      <c r="A599" s="419">
        <v>511</v>
      </c>
      <c r="B599" s="103">
        <v>294.42</v>
      </c>
      <c r="C599" s="297"/>
      <c r="D599" s="297" t="s">
        <v>593</v>
      </c>
      <c r="E599" s="441"/>
      <c r="F599" s="366"/>
      <c r="G599" s="53"/>
      <c r="H599" s="366"/>
      <c r="M599" s="404"/>
      <c r="N599" s="53"/>
      <c r="O599" s="84"/>
      <c r="P599" s="53"/>
      <c r="Q599" s="58"/>
      <c r="R599" s="384"/>
    </row>
    <row r="600" spans="1:18" s="442" customFormat="1" ht="10.5" customHeight="1">
      <c r="A600" s="419">
        <v>513</v>
      </c>
      <c r="B600" s="411">
        <v>0</v>
      </c>
      <c r="C600" s="403"/>
      <c r="D600" s="403" t="s">
        <v>595</v>
      </c>
      <c r="E600" s="432"/>
      <c r="F600" s="366"/>
      <c r="G600" s="53"/>
      <c r="H600" s="366"/>
      <c r="M600" s="366"/>
      <c r="N600" s="411"/>
      <c r="O600" s="84"/>
      <c r="P600" s="53"/>
      <c r="Q600" s="53"/>
      <c r="R600" s="443"/>
    </row>
    <row r="601" spans="1:18" s="429" customFormat="1" ht="10.5" customHeight="1">
      <c r="A601" s="361">
        <v>518</v>
      </c>
      <c r="B601" s="411">
        <v>17162.39</v>
      </c>
      <c r="C601" s="297"/>
      <c r="D601" s="297" t="s">
        <v>596</v>
      </c>
      <c r="E601" s="422"/>
      <c r="F601" s="366"/>
      <c r="G601" s="53"/>
      <c r="H601" s="366"/>
      <c r="M601" s="404"/>
      <c r="N601" s="53"/>
      <c r="O601" s="84"/>
      <c r="P601" s="53"/>
      <c r="Q601" s="58"/>
      <c r="R601" s="384"/>
    </row>
    <row r="602" spans="1:18" s="429" customFormat="1" ht="10.5" customHeight="1">
      <c r="A602" s="361">
        <v>522</v>
      </c>
      <c r="B602" s="411">
        <v>14879.28</v>
      </c>
      <c r="C602" s="297"/>
      <c r="D602" s="297" t="s">
        <v>599</v>
      </c>
      <c r="E602" s="422"/>
      <c r="F602" s="366"/>
      <c r="G602" s="53"/>
      <c r="H602" s="366"/>
      <c r="M602" s="404"/>
      <c r="N602" s="53"/>
      <c r="O602" s="84"/>
      <c r="P602" s="53"/>
      <c r="Q602" s="58"/>
      <c r="R602" s="384"/>
    </row>
    <row r="603" spans="1:18" s="429" customFormat="1" ht="10.5" customHeight="1">
      <c r="A603" s="361">
        <v>524</v>
      </c>
      <c r="B603" s="411">
        <v>5199.92</v>
      </c>
      <c r="C603" s="297"/>
      <c r="D603" s="297" t="s">
        <v>601</v>
      </c>
      <c r="E603" s="422"/>
      <c r="F603" s="366"/>
      <c r="G603" s="53"/>
      <c r="H603" s="366"/>
      <c r="M603" s="404"/>
      <c r="N603" s="53"/>
      <c r="O603" s="84"/>
      <c r="P603" s="53"/>
      <c r="Q603" s="58"/>
      <c r="R603" s="384"/>
    </row>
    <row r="604" spans="1:18" s="429" customFormat="1" ht="10.5" customHeight="1">
      <c r="A604" s="361">
        <v>527</v>
      </c>
      <c r="B604" s="60">
        <v>586.29999999999995</v>
      </c>
      <c r="C604" s="297"/>
      <c r="D604" s="297" t="s">
        <v>603</v>
      </c>
      <c r="E604" s="422"/>
      <c r="F604" s="366"/>
      <c r="G604" s="53"/>
      <c r="H604" s="366"/>
      <c r="M604" s="404"/>
      <c r="N604" s="53"/>
      <c r="O604" s="696"/>
      <c r="P604" s="411"/>
      <c r="Q604" s="58"/>
      <c r="R604" s="384"/>
    </row>
    <row r="605" spans="1:18" s="429" customFormat="1" ht="10.5" customHeight="1">
      <c r="A605" s="361">
        <v>531</v>
      </c>
      <c r="B605" s="53">
        <v>156</v>
      </c>
      <c r="C605" s="297"/>
      <c r="D605" s="297" t="s">
        <v>605</v>
      </c>
      <c r="E605" s="422"/>
      <c r="F605" s="366"/>
      <c r="G605" s="411"/>
      <c r="H605" s="366"/>
      <c r="M605" s="366"/>
      <c r="N605" s="411"/>
      <c r="O605" s="84"/>
      <c r="P605" s="53"/>
      <c r="Q605" s="58"/>
      <c r="R605" s="384"/>
    </row>
    <row r="606" spans="1:18" s="429" customFormat="1" ht="10.5" customHeight="1">
      <c r="A606" s="361">
        <v>538</v>
      </c>
      <c r="B606" s="58">
        <v>4669.13</v>
      </c>
      <c r="C606" s="297"/>
      <c r="D606" s="297" t="s">
        <v>380</v>
      </c>
      <c r="E606" s="422"/>
      <c r="F606" s="366"/>
      <c r="G606" s="53"/>
      <c r="H606" s="366"/>
      <c r="M606" s="404"/>
      <c r="N606" s="53"/>
      <c r="O606" s="84"/>
      <c r="P606" s="53"/>
      <c r="Q606" s="58"/>
      <c r="R606" s="384"/>
    </row>
    <row r="607" spans="1:18" s="429" customFormat="1" ht="10.5" customHeight="1">
      <c r="A607" s="361">
        <v>546</v>
      </c>
      <c r="B607" s="53">
        <v>540</v>
      </c>
      <c r="C607" s="297"/>
      <c r="D607" s="403" t="s">
        <v>1297</v>
      </c>
      <c r="E607" s="422"/>
      <c r="F607" s="366"/>
      <c r="G607" s="53"/>
      <c r="H607" s="366"/>
      <c r="M607" s="404"/>
      <c r="N607" s="53"/>
      <c r="O607" s="84"/>
      <c r="P607" s="53"/>
      <c r="Q607" s="58"/>
      <c r="R607" s="384"/>
    </row>
    <row r="608" spans="1:18" s="429" customFormat="1" ht="10.5" customHeight="1">
      <c r="A608" s="361">
        <v>548</v>
      </c>
      <c r="B608" s="53">
        <v>1267.96</v>
      </c>
      <c r="C608" s="297"/>
      <c r="D608" s="297" t="s">
        <v>773</v>
      </c>
      <c r="E608" s="422"/>
      <c r="F608" s="366"/>
      <c r="G608" s="53"/>
      <c r="H608" s="366"/>
      <c r="M608" s="404"/>
      <c r="N608" s="53"/>
      <c r="O608" s="84"/>
      <c r="P608" s="53"/>
      <c r="Q608" s="58"/>
      <c r="R608" s="384"/>
    </row>
    <row r="609" spans="1:18" s="429" customFormat="1" ht="10.5" customHeight="1">
      <c r="A609" s="361">
        <v>551</v>
      </c>
      <c r="B609" s="58">
        <v>4913</v>
      </c>
      <c r="C609" s="297"/>
      <c r="D609" s="297" t="s">
        <v>611</v>
      </c>
      <c r="E609" s="422"/>
      <c r="F609" s="366"/>
      <c r="G609" s="53"/>
      <c r="H609" s="366"/>
      <c r="M609" s="404"/>
      <c r="N609" s="53"/>
      <c r="O609" s="84"/>
      <c r="P609" s="53"/>
      <c r="Q609" s="58"/>
      <c r="R609" s="384"/>
    </row>
    <row r="610" spans="1:18" s="429" customFormat="1" ht="10.5" customHeight="1">
      <c r="A610" s="361">
        <v>568</v>
      </c>
      <c r="B610" s="53">
        <v>104.12</v>
      </c>
      <c r="C610" s="297"/>
      <c r="D610" s="297" t="s">
        <v>613</v>
      </c>
      <c r="E610" s="422"/>
      <c r="F610" s="366"/>
      <c r="G610" s="53"/>
      <c r="H610" s="408"/>
      <c r="M610" s="366"/>
      <c r="N610" s="411"/>
      <c r="O610" s="696"/>
      <c r="P610" s="411"/>
      <c r="Q610" s="58"/>
      <c r="R610" s="384"/>
    </row>
    <row r="611" spans="1:18" s="429" customFormat="1" ht="10.5" customHeight="1">
      <c r="A611" s="361">
        <v>591</v>
      </c>
      <c r="B611" s="53">
        <v>718.72</v>
      </c>
      <c r="C611" s="297"/>
      <c r="D611" s="297" t="s">
        <v>614</v>
      </c>
      <c r="E611" s="422"/>
      <c r="F611" s="366"/>
      <c r="G611" s="411"/>
      <c r="H611" s="408"/>
      <c r="M611" s="366"/>
      <c r="N611" s="411"/>
      <c r="O611" s="696"/>
      <c r="P611" s="411"/>
      <c r="Q611" s="58"/>
      <c r="R611" s="384"/>
    </row>
    <row r="612" spans="1:18" s="429" customFormat="1" ht="10.5" customHeight="1">
      <c r="A612" s="361">
        <v>602</v>
      </c>
      <c r="B612" s="60">
        <v>-54756.24</v>
      </c>
      <c r="C612" s="297"/>
      <c r="D612" s="297" t="s">
        <v>616</v>
      </c>
      <c r="E612" s="422"/>
      <c r="F612" s="366"/>
      <c r="G612" s="411"/>
      <c r="H612" s="408"/>
      <c r="M612" s="404"/>
      <c r="N612" s="411"/>
      <c r="O612" s="84"/>
      <c r="P612" s="411"/>
      <c r="Q612" s="58"/>
      <c r="R612" s="384"/>
    </row>
    <row r="613" spans="1:18" s="429" customFormat="1" ht="10.5" customHeight="1">
      <c r="A613" s="361">
        <v>641</v>
      </c>
      <c r="B613" s="60">
        <v>0</v>
      </c>
      <c r="C613" s="297"/>
      <c r="D613" s="444" t="s">
        <v>618</v>
      </c>
      <c r="E613" s="422"/>
      <c r="F613" s="408"/>
      <c r="G613" s="411"/>
      <c r="H613" s="408"/>
      <c r="M613" s="404"/>
      <c r="N613" s="411"/>
      <c r="O613" s="84"/>
      <c r="P613" s="411"/>
      <c r="Q613" s="58"/>
      <c r="R613" s="384"/>
    </row>
    <row r="614" spans="1:18" s="429" customFormat="1" ht="10.5" customHeight="1">
      <c r="A614" s="361">
        <v>648</v>
      </c>
      <c r="B614" s="60">
        <v>-0.23</v>
      </c>
      <c r="C614" s="297"/>
      <c r="D614" s="444" t="s">
        <v>619</v>
      </c>
      <c r="E614" s="422"/>
      <c r="F614" s="408"/>
      <c r="G614" s="411"/>
      <c r="H614" s="408"/>
      <c r="M614" s="404"/>
      <c r="N614" s="411"/>
      <c r="O614" s="84"/>
      <c r="P614" s="411"/>
      <c r="Q614" s="58"/>
      <c r="R614" s="384"/>
    </row>
    <row r="615" spans="1:18" s="429" customFormat="1" ht="10.5" customHeight="1">
      <c r="A615" s="361">
        <v>662</v>
      </c>
      <c r="B615" s="60">
        <v>0</v>
      </c>
      <c r="C615" s="364"/>
      <c r="D615" s="403" t="s">
        <v>620</v>
      </c>
      <c r="E615" s="422"/>
      <c r="F615" s="408"/>
      <c r="G615" s="411"/>
      <c r="H615" s="408"/>
      <c r="M615" s="404"/>
      <c r="N615" s="411"/>
      <c r="O615" s="84"/>
      <c r="P615" s="411"/>
      <c r="Q615" s="58"/>
      <c r="R615" s="384"/>
    </row>
    <row r="616" spans="1:18" s="429" customFormat="1" ht="10.5" customHeight="1">
      <c r="A616" s="353"/>
      <c r="B616" s="330">
        <f>SUM(B566:B615)</f>
        <v>3.2014113582334858E-12</v>
      </c>
      <c r="C616" s="445"/>
      <c r="D616" s="348"/>
      <c r="E616" s="297"/>
      <c r="F616" s="408"/>
      <c r="G616" s="411"/>
      <c r="H616" s="408"/>
      <c r="M616" s="404"/>
      <c r="N616" s="411"/>
      <c r="O616" s="84"/>
      <c r="P616" s="411"/>
      <c r="Q616" s="58"/>
      <c r="R616" s="384"/>
    </row>
    <row r="617" spans="1:18" s="429" customFormat="1" ht="10.5" customHeight="1">
      <c r="A617" s="353"/>
      <c r="B617" s="361"/>
      <c r="C617" s="445"/>
      <c r="D617" s="348"/>
      <c r="E617" s="441"/>
      <c r="F617" s="408"/>
      <c r="G617" s="411"/>
      <c r="H617" s="366"/>
      <c r="M617" s="404"/>
      <c r="N617" s="411"/>
      <c r="O617" s="84"/>
      <c r="P617" s="411"/>
      <c r="Q617" s="58"/>
      <c r="R617" s="384"/>
    </row>
    <row r="618" spans="1:18" s="429" customFormat="1" ht="10.5" customHeight="1">
      <c r="A618" s="353"/>
      <c r="B618" s="361"/>
      <c r="C618" s="445"/>
      <c r="D618" s="348"/>
      <c r="E618" s="441"/>
      <c r="F618" s="408"/>
      <c r="G618" s="411"/>
      <c r="H618" s="366"/>
      <c r="M618" s="404"/>
      <c r="N618" s="411"/>
      <c r="O618" s="84"/>
      <c r="P618" s="411"/>
      <c r="Q618" s="58"/>
      <c r="R618" s="384"/>
    </row>
    <row r="619" spans="1:18" s="429" customFormat="1" ht="10.5" customHeight="1">
      <c r="A619" s="353"/>
      <c r="B619" s="361"/>
      <c r="C619" s="445"/>
      <c r="D619" s="348"/>
      <c r="E619" s="422"/>
      <c r="F619" s="408"/>
      <c r="G619" s="411"/>
      <c r="H619" s="366"/>
      <c r="M619" s="404"/>
      <c r="N619" s="53"/>
      <c r="O619" s="84"/>
      <c r="P619" s="53"/>
      <c r="Q619" s="58"/>
      <c r="R619" s="384"/>
    </row>
    <row r="620" spans="1:18" s="429" customFormat="1" ht="10.5" customHeight="1">
      <c r="A620" s="353"/>
      <c r="B620" s="446"/>
      <c r="C620" s="445"/>
      <c r="D620" s="348"/>
      <c r="E620" s="441"/>
      <c r="F620" s="366"/>
      <c r="G620" s="53"/>
      <c r="H620" s="366"/>
      <c r="M620" s="366"/>
      <c r="N620" s="411"/>
      <c r="O620" s="696"/>
      <c r="P620" s="411"/>
      <c r="Q620" s="58"/>
      <c r="R620" s="384"/>
    </row>
    <row r="621" spans="1:18" s="429" customFormat="1" ht="10.5" customHeight="1">
      <c r="A621" s="353"/>
      <c r="B621" s="446"/>
      <c r="C621" s="53"/>
      <c r="D621" s="348"/>
      <c r="E621" s="441"/>
      <c r="F621" s="366"/>
      <c r="G621" s="411"/>
      <c r="H621" s="366"/>
      <c r="M621" s="366"/>
      <c r="N621" s="411"/>
      <c r="O621" s="696"/>
      <c r="P621" s="411"/>
      <c r="Q621" s="58"/>
      <c r="R621" s="384"/>
    </row>
    <row r="622" spans="1:18" s="429" customFormat="1" ht="10.5" customHeight="1">
      <c r="A622" s="353"/>
      <c r="B622" s="446"/>
      <c r="C622" s="53"/>
      <c r="D622" s="348"/>
      <c r="E622" s="422"/>
      <c r="F622" s="366"/>
      <c r="G622" s="411"/>
      <c r="H622" s="366"/>
      <c r="M622" s="366"/>
      <c r="N622" s="411"/>
      <c r="O622" s="696"/>
      <c r="P622" s="411"/>
      <c r="Q622" s="58"/>
      <c r="R622" s="384"/>
    </row>
    <row r="623" spans="1:18" s="429" customFormat="1" ht="10.5" customHeight="1">
      <c r="A623" s="353"/>
      <c r="B623" s="446"/>
      <c r="C623" s="445"/>
      <c r="D623" s="348"/>
      <c r="E623" s="422"/>
      <c r="F623" s="366"/>
      <c r="G623" s="411"/>
      <c r="H623" s="366"/>
      <c r="M623" s="366"/>
      <c r="N623" s="411"/>
      <c r="O623" s="696"/>
      <c r="P623" s="411"/>
      <c r="Q623" s="103"/>
      <c r="R623" s="384"/>
    </row>
    <row r="624" spans="1:18" s="429" customFormat="1" ht="10.5" customHeight="1">
      <c r="A624" s="353"/>
      <c r="B624" s="446"/>
      <c r="C624" s="445"/>
      <c r="D624" s="348"/>
      <c r="E624" s="422"/>
      <c r="F624" s="366"/>
      <c r="G624" s="411"/>
      <c r="H624" s="366"/>
      <c r="M624" s="366"/>
      <c r="N624" s="411"/>
      <c r="O624" s="696"/>
      <c r="P624" s="411"/>
      <c r="Q624" s="58"/>
      <c r="R624" s="384"/>
    </row>
    <row r="625" spans="1:18" s="429" customFormat="1" ht="10.5" customHeight="1">
      <c r="A625" s="353"/>
      <c r="B625" s="446"/>
      <c r="C625" s="445"/>
      <c r="D625" s="348"/>
      <c r="E625" s="422"/>
      <c r="F625" s="366"/>
      <c r="G625" s="411"/>
      <c r="H625" s="366"/>
      <c r="M625" s="366"/>
      <c r="N625" s="411"/>
      <c r="O625" s="696"/>
      <c r="P625" s="411"/>
      <c r="Q625" s="58"/>
      <c r="R625" s="384"/>
    </row>
    <row r="626" spans="1:18" s="429" customFormat="1" ht="10.5" customHeight="1">
      <c r="A626" s="353"/>
      <c r="B626" s="446"/>
      <c r="C626" s="348"/>
      <c r="D626" s="348"/>
      <c r="E626" s="422"/>
      <c r="F626" s="366"/>
      <c r="G626" s="411"/>
      <c r="H626" s="366"/>
      <c r="M626" s="404"/>
      <c r="N626" s="53"/>
      <c r="O626" s="84"/>
      <c r="P626" s="53"/>
      <c r="Q626" s="58"/>
      <c r="R626" s="384"/>
    </row>
    <row r="627" spans="1:18" s="429" customFormat="1" ht="10.5" customHeight="1">
      <c r="A627" s="353"/>
      <c r="B627" s="446"/>
      <c r="C627" s="348"/>
      <c r="D627" s="348"/>
      <c r="E627" s="422"/>
      <c r="F627" s="366"/>
      <c r="G627" s="53"/>
      <c r="H627" s="366"/>
      <c r="M627" s="404"/>
      <c r="N627" s="53"/>
      <c r="O627" s="84"/>
      <c r="P627" s="53"/>
      <c r="Q627" s="58"/>
      <c r="R627" s="384"/>
    </row>
    <row r="628" spans="1:18" s="429" customFormat="1" ht="10.5" customHeight="1">
      <c r="A628" s="353"/>
      <c r="B628" s="446"/>
      <c r="C628" s="348"/>
      <c r="D628" s="348"/>
      <c r="E628" s="441"/>
      <c r="F628" s="366"/>
      <c r="G628" s="53"/>
      <c r="H628" s="366"/>
      <c r="M628" s="404"/>
      <c r="N628" s="53"/>
      <c r="O628" s="84"/>
      <c r="P628" s="53"/>
      <c r="Q628" s="58"/>
      <c r="R628" s="388"/>
    </row>
    <row r="629" spans="1:18" s="429" customFormat="1" ht="10.5" customHeight="1">
      <c r="A629" s="353"/>
      <c r="B629" s="446"/>
      <c r="C629" s="348"/>
      <c r="D629" s="348"/>
      <c r="E629" s="422"/>
      <c r="F629" s="366"/>
      <c r="G629" s="53"/>
      <c r="H629" s="366"/>
      <c r="M629" s="404"/>
      <c r="N629" s="53"/>
      <c r="O629" s="84"/>
      <c r="P629" s="53"/>
      <c r="Q629" s="58"/>
      <c r="R629" s="384"/>
    </row>
    <row r="630" spans="1:18" s="429" customFormat="1" ht="10.5" customHeight="1">
      <c r="A630" s="353"/>
      <c r="B630" s="446"/>
      <c r="C630" s="348"/>
      <c r="D630" s="348"/>
      <c r="E630" s="422"/>
      <c r="F630" s="366"/>
      <c r="G630" s="53"/>
      <c r="H630" s="366"/>
      <c r="M630" s="404"/>
      <c r="N630" s="53"/>
      <c r="O630" s="84"/>
      <c r="P630" s="53"/>
      <c r="Q630" s="58"/>
      <c r="R630" s="384"/>
    </row>
    <row r="631" spans="1:18" s="429" customFormat="1" ht="10.5" customHeight="1">
      <c r="A631" s="353"/>
      <c r="B631" s="446"/>
      <c r="C631" s="348"/>
      <c r="D631" s="348"/>
      <c r="E631" s="422"/>
      <c r="F631" s="366"/>
      <c r="G631" s="53"/>
      <c r="H631" s="366"/>
      <c r="M631" s="404"/>
      <c r="N631" s="53"/>
      <c r="O631" s="84"/>
      <c r="P631" s="53"/>
      <c r="Q631" s="58"/>
      <c r="R631" s="384"/>
    </row>
    <row r="632" spans="1:18" s="429" customFormat="1" ht="10.5" customHeight="1">
      <c r="A632" s="353"/>
      <c r="B632" s="446"/>
      <c r="C632" s="348"/>
      <c r="D632" s="348"/>
      <c r="E632" s="422"/>
      <c r="F632" s="366"/>
      <c r="G632" s="53"/>
      <c r="H632" s="366"/>
      <c r="M632" s="404"/>
      <c r="N632" s="53"/>
      <c r="O632" s="84"/>
      <c r="P632" s="53"/>
      <c r="Q632" s="58"/>
      <c r="R632" s="384"/>
    </row>
    <row r="633" spans="1:18" s="429" customFormat="1" ht="10.5" customHeight="1">
      <c r="A633" s="353"/>
      <c r="B633" s="446"/>
      <c r="C633" s="348"/>
      <c r="D633" s="348"/>
      <c r="E633" s="422"/>
      <c r="F633" s="366"/>
      <c r="G633" s="53"/>
      <c r="H633" s="366"/>
      <c r="M633" s="404"/>
      <c r="N633" s="53"/>
      <c r="O633" s="84"/>
      <c r="P633" s="53"/>
      <c r="Q633" s="58"/>
      <c r="R633" s="384"/>
    </row>
    <row r="634" spans="1:18" s="429" customFormat="1" ht="10.5" customHeight="1">
      <c r="A634" s="353"/>
      <c r="B634" s="446"/>
      <c r="C634" s="348"/>
      <c r="D634" s="348"/>
      <c r="E634" s="422"/>
      <c r="F634" s="366"/>
      <c r="G634" s="53"/>
      <c r="H634" s="366"/>
      <c r="M634" s="404"/>
      <c r="N634" s="53"/>
      <c r="O634" s="84"/>
      <c r="P634" s="53"/>
      <c r="Q634" s="58"/>
      <c r="R634" s="384"/>
    </row>
    <row r="635" spans="1:18" s="429" customFormat="1" ht="10.5" customHeight="1">
      <c r="A635" s="353"/>
      <c r="B635" s="446"/>
      <c r="C635" s="348"/>
      <c r="D635" s="348"/>
      <c r="E635" s="422"/>
      <c r="F635" s="366"/>
      <c r="G635" s="53"/>
      <c r="H635" s="366"/>
      <c r="M635" s="404"/>
      <c r="N635" s="53"/>
      <c r="O635" s="84"/>
      <c r="P635" s="53"/>
      <c r="Q635" s="58"/>
      <c r="R635" s="384"/>
    </row>
    <row r="636" spans="1:18" s="429" customFormat="1" ht="10.5" customHeight="1">
      <c r="A636" s="353"/>
      <c r="B636" s="446"/>
      <c r="C636" s="348"/>
      <c r="D636" s="348"/>
      <c r="E636" s="422"/>
      <c r="F636" s="366"/>
      <c r="G636" s="53"/>
      <c r="H636" s="366"/>
      <c r="M636" s="404"/>
      <c r="N636" s="53"/>
      <c r="O636" s="84"/>
      <c r="P636" s="53"/>
      <c r="Q636" s="58"/>
      <c r="R636" s="384"/>
    </row>
    <row r="637" spans="1:18" s="429" customFormat="1" ht="10.5" customHeight="1">
      <c r="A637" s="353"/>
      <c r="B637" s="446"/>
      <c r="C637" s="348"/>
      <c r="D637" s="348"/>
      <c r="E637" s="422"/>
      <c r="F637" s="366"/>
      <c r="G637" s="53"/>
      <c r="H637" s="366"/>
      <c r="M637" s="404"/>
      <c r="N637" s="53"/>
      <c r="O637" s="84"/>
      <c r="P637" s="53"/>
      <c r="Q637" s="58"/>
      <c r="R637" s="384"/>
    </row>
    <row r="638" spans="1:18" s="429" customFormat="1" ht="10.5" customHeight="1">
      <c r="A638" s="353"/>
      <c r="B638" s="446"/>
      <c r="C638" s="348"/>
      <c r="D638" s="348"/>
      <c r="E638" s="422"/>
      <c r="F638" s="366"/>
      <c r="G638" s="53"/>
      <c r="H638" s="366"/>
      <c r="M638" s="404"/>
      <c r="N638" s="53"/>
      <c r="O638" s="84"/>
      <c r="P638" s="53"/>
      <c r="Q638" s="58"/>
      <c r="R638" s="384"/>
    </row>
    <row r="639" spans="1:18" s="429" customFormat="1" ht="10.5" customHeight="1">
      <c r="A639" s="353"/>
      <c r="B639" s="446"/>
      <c r="C639" s="348"/>
      <c r="D639" s="348"/>
      <c r="E639" s="422"/>
      <c r="F639" s="366"/>
      <c r="G639" s="53"/>
      <c r="H639" s="366"/>
      <c r="M639" s="404"/>
      <c r="N639" s="53"/>
      <c r="O639" s="84"/>
      <c r="P639" s="53"/>
      <c r="Q639" s="58"/>
      <c r="R639" s="384"/>
    </row>
    <row r="640" spans="1:18" s="429" customFormat="1" ht="10.5" customHeight="1">
      <c r="A640" s="353"/>
      <c r="B640" s="446"/>
      <c r="C640" s="348"/>
      <c r="D640" s="348"/>
      <c r="E640" s="422"/>
      <c r="F640" s="366"/>
      <c r="G640" s="53"/>
      <c r="H640" s="366"/>
      <c r="M640" s="404"/>
      <c r="N640" s="53"/>
      <c r="O640" s="84"/>
      <c r="P640" s="53"/>
      <c r="Q640" s="58"/>
      <c r="R640" s="384"/>
    </row>
    <row r="641" spans="1:18" s="429" customFormat="1" ht="10.5" customHeight="1">
      <c r="A641" s="353"/>
      <c r="B641" s="446"/>
      <c r="C641" s="348"/>
      <c r="D641" s="348"/>
      <c r="E641" s="422"/>
      <c r="F641" s="366"/>
      <c r="G641" s="53"/>
      <c r="H641" s="366"/>
      <c r="M641" s="404"/>
      <c r="N641" s="53"/>
      <c r="O641" s="84"/>
      <c r="P641" s="53"/>
      <c r="Q641" s="58"/>
      <c r="R641" s="384"/>
    </row>
    <row r="642" spans="1:18" s="429" customFormat="1" ht="10.5" customHeight="1">
      <c r="A642" s="353"/>
      <c r="B642" s="446"/>
      <c r="C642" s="348"/>
      <c r="D642" s="348"/>
      <c r="E642" s="422"/>
      <c r="F642" s="366"/>
      <c r="G642" s="53"/>
      <c r="H642" s="366"/>
      <c r="M642" s="404"/>
      <c r="N642" s="53"/>
      <c r="O642" s="84"/>
      <c r="P642" s="53"/>
      <c r="Q642" s="58"/>
      <c r="R642" s="384"/>
    </row>
    <row r="643" spans="1:18" s="429" customFormat="1" ht="10.5" customHeight="1">
      <c r="A643" s="353"/>
      <c r="B643" s="446"/>
      <c r="C643" s="348"/>
      <c r="D643" s="348"/>
      <c r="E643" s="422"/>
      <c r="F643" s="366"/>
      <c r="G643" s="53"/>
      <c r="H643" s="366"/>
      <c r="M643" s="404"/>
      <c r="N643" s="53"/>
      <c r="O643" s="84"/>
      <c r="P643" s="53"/>
      <c r="Q643" s="58"/>
      <c r="R643" s="384"/>
    </row>
    <row r="644" spans="1:18" s="429" customFormat="1" ht="10.5" customHeight="1">
      <c r="A644" s="353"/>
      <c r="B644" s="446"/>
      <c r="C644" s="348"/>
      <c r="D644" s="348"/>
      <c r="E644" s="422"/>
      <c r="F644" s="366"/>
      <c r="G644" s="53"/>
      <c r="H644" s="53"/>
      <c r="M644" s="404"/>
      <c r="N644" s="53"/>
      <c r="O644" s="84"/>
      <c r="P644" s="53"/>
      <c r="Q644" s="58"/>
      <c r="R644" s="384"/>
    </row>
    <row r="645" spans="1:18" s="429" customFormat="1" ht="10.5" customHeight="1">
      <c r="A645" s="353"/>
      <c r="B645" s="446"/>
      <c r="C645" s="348"/>
      <c r="D645" s="348"/>
      <c r="E645" s="422"/>
      <c r="F645" s="366"/>
      <c r="G645" s="53"/>
      <c r="H645" s="53"/>
      <c r="M645" s="404"/>
      <c r="N645" s="53"/>
      <c r="O645" s="84"/>
      <c r="P645" s="53"/>
      <c r="Q645" s="58"/>
      <c r="R645" s="384"/>
    </row>
    <row r="646" spans="1:18" s="429" customFormat="1" ht="10.5" customHeight="1">
      <c r="A646" s="353"/>
      <c r="B646" s="446"/>
      <c r="C646" s="348"/>
      <c r="D646" s="348"/>
      <c r="E646" s="422"/>
      <c r="F646" s="366"/>
      <c r="G646" s="53"/>
      <c r="H646" s="53"/>
      <c r="I646" s="403"/>
      <c r="J646" s="366"/>
      <c r="K646" s="53"/>
      <c r="M646" s="404"/>
      <c r="N646" s="53"/>
      <c r="O646" s="84"/>
      <c r="P646" s="53"/>
      <c r="Q646" s="58"/>
      <c r="R646" s="384"/>
    </row>
    <row r="647" spans="1:18" s="429" customFormat="1" ht="10.5" customHeight="1">
      <c r="A647" s="353"/>
      <c r="B647" s="446"/>
      <c r="C647" s="348"/>
      <c r="D647" s="348"/>
      <c r="E647" s="422"/>
      <c r="F647" s="366"/>
      <c r="G647" s="53"/>
      <c r="H647" s="53"/>
      <c r="I647" s="403"/>
      <c r="M647" s="404"/>
      <c r="N647" s="53"/>
      <c r="O647" s="696"/>
      <c r="P647" s="411"/>
      <c r="Q647" s="58"/>
      <c r="R647" s="384"/>
    </row>
    <row r="648" spans="1:18" s="429" customFormat="1" ht="10.5" customHeight="1">
      <c r="A648" s="353"/>
      <c r="B648" s="446"/>
      <c r="C648" s="348"/>
      <c r="D648" s="348"/>
      <c r="E648" s="422"/>
      <c r="F648" s="366"/>
      <c r="G648" s="53"/>
      <c r="H648" s="53"/>
      <c r="I648" s="403"/>
      <c r="M648" s="404"/>
      <c r="N648" s="53"/>
      <c r="O648" s="696"/>
      <c r="P648" s="411"/>
      <c r="Q648" s="58"/>
      <c r="R648" s="384"/>
    </row>
    <row r="649" spans="1:18" s="429" customFormat="1" ht="10.5" customHeight="1">
      <c r="A649" s="353"/>
      <c r="B649" s="446"/>
      <c r="C649" s="348"/>
      <c r="D649" s="348"/>
      <c r="E649" s="422"/>
      <c r="F649" s="366"/>
      <c r="G649" s="53"/>
      <c r="H649" s="53"/>
      <c r="I649" s="403"/>
      <c r="M649" s="404"/>
      <c r="N649" s="53"/>
      <c r="O649" s="696"/>
      <c r="P649" s="411"/>
      <c r="Q649" s="58"/>
      <c r="R649" s="384"/>
    </row>
    <row r="650" spans="1:18" s="429" customFormat="1" ht="10.5" customHeight="1">
      <c r="A650" s="353"/>
      <c r="B650" s="446"/>
      <c r="C650" s="348"/>
      <c r="D650" s="348"/>
      <c r="E650" s="422"/>
      <c r="F650" s="366"/>
      <c r="G650" s="53"/>
      <c r="H650" s="53"/>
      <c r="I650" s="403"/>
      <c r="M650" s="404"/>
      <c r="N650" s="53"/>
      <c r="O650" s="696"/>
      <c r="P650" s="411"/>
      <c r="Q650" s="58"/>
      <c r="R650" s="384"/>
    </row>
    <row r="651" spans="1:18" s="429" customFormat="1" ht="10.5" customHeight="1">
      <c r="A651" s="353"/>
      <c r="B651" s="446"/>
      <c r="C651" s="348"/>
      <c r="D651" s="348"/>
      <c r="E651" s="422"/>
      <c r="F651" s="366"/>
      <c r="G651" s="53"/>
      <c r="H651" s="53"/>
      <c r="I651" s="403"/>
      <c r="M651" s="404"/>
      <c r="N651" s="53"/>
      <c r="O651" s="696"/>
      <c r="P651" s="411"/>
      <c r="Q651" s="58"/>
      <c r="R651" s="384"/>
    </row>
    <row r="652" spans="1:18" s="429" customFormat="1" ht="22.5">
      <c r="A652" s="784" t="s">
        <v>1467</v>
      </c>
      <c r="D652" s="448"/>
      <c r="E652" s="422"/>
      <c r="F652" s="364"/>
      <c r="G652" s="422"/>
      <c r="L652" s="360"/>
      <c r="M652" s="404"/>
      <c r="N652" s="53"/>
      <c r="O652" s="696"/>
      <c r="P652" s="411"/>
      <c r="Q652" s="58"/>
      <c r="R652" s="384"/>
    </row>
    <row r="653" spans="1:18" s="429" customFormat="1" ht="20.25">
      <c r="A653" s="353"/>
      <c r="B653" s="446"/>
      <c r="C653" s="448"/>
      <c r="D653" s="448"/>
      <c r="E653" s="422"/>
      <c r="F653" s="364"/>
      <c r="G653" s="422"/>
      <c r="K653" s="147"/>
      <c r="L653" s="53"/>
      <c r="M653" s="403"/>
      <c r="N653" s="403"/>
      <c r="O653" s="696"/>
      <c r="P653" s="411"/>
      <c r="Q653" s="58"/>
      <c r="R653" s="384"/>
    </row>
    <row r="654" spans="1:18" s="429" customFormat="1" ht="22.5">
      <c r="A654" s="449" t="s">
        <v>774</v>
      </c>
      <c r="B654" s="450"/>
      <c r="C654" s="449" t="s">
        <v>1415</v>
      </c>
      <c r="D654" s="449"/>
      <c r="G654" s="422"/>
      <c r="J654" s="401"/>
      <c r="K654" s="147"/>
      <c r="L654" s="53"/>
      <c r="M654" s="403"/>
      <c r="N654" s="403"/>
      <c r="O654" s="696"/>
      <c r="P654" s="411"/>
      <c r="Q654" s="58"/>
      <c r="R654" s="384"/>
    </row>
    <row r="655" spans="1:18" s="452" customFormat="1" ht="12.75" customHeight="1">
      <c r="A655" s="6" t="s">
        <v>775</v>
      </c>
      <c r="B655" s="147">
        <v>22000</v>
      </c>
      <c r="C655" s="53">
        <v>31390</v>
      </c>
      <c r="D655" s="53"/>
      <c r="E655" s="403" t="s">
        <v>559</v>
      </c>
      <c r="F655" s="451"/>
      <c r="I655" s="46"/>
      <c r="K655" s="147"/>
      <c r="L655" s="53"/>
      <c r="M655" s="403"/>
      <c r="N655" s="403"/>
      <c r="O655" s="696"/>
      <c r="P655" s="411"/>
      <c r="Q655" s="58"/>
      <c r="R655" s="453"/>
    </row>
    <row r="656" spans="1:18" s="452" customFormat="1" ht="12.75" customHeight="1">
      <c r="A656" s="6" t="s">
        <v>775</v>
      </c>
      <c r="B656" s="147">
        <v>42000</v>
      </c>
      <c r="C656" s="53">
        <v>0</v>
      </c>
      <c r="D656" s="53"/>
      <c r="E656" s="403" t="s">
        <v>1413</v>
      </c>
      <c r="F656" s="451"/>
      <c r="I656" s="46"/>
      <c r="K656" s="147"/>
      <c r="L656" s="53"/>
      <c r="M656" s="403"/>
      <c r="N656" s="403"/>
      <c r="O656" s="696"/>
      <c r="P656" s="411"/>
      <c r="Q656" s="58"/>
      <c r="R656" s="453"/>
    </row>
    <row r="657" spans="1:18" s="452" customFormat="1" ht="12.75" customHeight="1">
      <c r="A657" s="6" t="s">
        <v>775</v>
      </c>
      <c r="B657" s="147">
        <v>82000</v>
      </c>
      <c r="C657" s="53">
        <v>-28116</v>
      </c>
      <c r="D657" s="53"/>
      <c r="E657" s="403" t="s">
        <v>560</v>
      </c>
      <c r="F657" s="451"/>
      <c r="I657" s="46"/>
      <c r="K657" s="366"/>
      <c r="L657" s="53"/>
      <c r="M657" s="403"/>
      <c r="N657" s="403"/>
      <c r="O657" s="696"/>
      <c r="P657" s="411"/>
      <c r="Q657" s="58"/>
      <c r="R657" s="453"/>
    </row>
    <row r="658" spans="1:18" s="452" customFormat="1" ht="12.75" customHeight="1">
      <c r="A658" s="451" t="s">
        <v>776</v>
      </c>
      <c r="B658" s="385"/>
      <c r="C658" s="177">
        <f>SUM(C655:C657)</f>
        <v>3274</v>
      </c>
      <c r="D658" s="292"/>
      <c r="G658" s="454"/>
      <c r="I658" s="296"/>
      <c r="K658" s="366"/>
      <c r="L658" s="53"/>
      <c r="M658" s="403"/>
      <c r="N658" s="403"/>
      <c r="O658" s="696"/>
      <c r="P658" s="411"/>
      <c r="Q658" s="58"/>
      <c r="R658" s="453"/>
    </row>
    <row r="659" spans="1:18" s="452" customFormat="1" ht="12.75" customHeight="1">
      <c r="A659" s="455"/>
      <c r="B659" s="456"/>
      <c r="C659" s="457"/>
      <c r="D659" s="457"/>
      <c r="G659" s="454"/>
      <c r="I659" s="296"/>
      <c r="J659" s="458"/>
      <c r="K659" s="366"/>
      <c r="L659" s="53"/>
      <c r="M659" s="403"/>
      <c r="N659" s="403"/>
      <c r="O659" s="696"/>
      <c r="P659" s="411"/>
      <c r="Q659" s="58"/>
      <c r="R659" s="453"/>
    </row>
    <row r="660" spans="1:18" s="429" customFormat="1" ht="22.5">
      <c r="A660" s="449" t="s">
        <v>777</v>
      </c>
      <c r="B660" s="456"/>
      <c r="C660" s="449" t="s">
        <v>1415</v>
      </c>
      <c r="D660" s="448"/>
      <c r="G660" s="441"/>
      <c r="I660" s="296"/>
      <c r="J660" s="436"/>
      <c r="K660" s="366"/>
      <c r="L660" s="53"/>
      <c r="M660" s="403"/>
      <c r="N660" s="403"/>
      <c r="O660" s="696"/>
      <c r="P660" s="411"/>
      <c r="Q660" s="58"/>
      <c r="R660" s="384"/>
    </row>
    <row r="661" spans="1:18" s="104" customFormat="1" ht="12.75" customHeight="1">
      <c r="A661" s="270" t="s">
        <v>775</v>
      </c>
      <c r="B661" s="366">
        <v>112000</v>
      </c>
      <c r="C661" s="53">
        <v>62.92</v>
      </c>
      <c r="D661" s="403"/>
      <c r="E661" s="403" t="s">
        <v>561</v>
      </c>
      <c r="F661" s="451"/>
      <c r="G661" s="441"/>
      <c r="I661" s="296"/>
      <c r="J661" s="436"/>
      <c r="K661" s="366"/>
      <c r="L661" s="53"/>
      <c r="M661" s="403"/>
      <c r="N661" s="403"/>
      <c r="O661" s="696"/>
      <c r="P661" s="411"/>
      <c r="Q661" s="58"/>
      <c r="R661" s="388"/>
    </row>
    <row r="662" spans="1:18" s="104" customFormat="1" ht="12.75" customHeight="1">
      <c r="A662" s="459" t="s">
        <v>778</v>
      </c>
      <c r="B662" s="460"/>
      <c r="C662" s="139">
        <f>SUM(C661)</f>
        <v>62.92</v>
      </c>
      <c r="D662" s="278"/>
      <c r="F662" s="451"/>
      <c r="G662" s="441"/>
      <c r="I662" s="296"/>
      <c r="J662" s="361"/>
      <c r="K662" s="366"/>
      <c r="L662" s="53"/>
      <c r="M662" s="403"/>
      <c r="N662" s="403"/>
      <c r="O662" s="696"/>
      <c r="P662" s="411"/>
      <c r="Q662" s="58"/>
      <c r="R662" s="384"/>
    </row>
    <row r="663" spans="1:18" s="429" customFormat="1" ht="12.75" customHeight="1">
      <c r="A663" s="461"/>
      <c r="B663" s="462"/>
      <c r="C663" s="463"/>
      <c r="D663" s="463"/>
      <c r="F663" s="451"/>
      <c r="G663" s="441"/>
      <c r="I663" s="296"/>
      <c r="J663" s="361"/>
      <c r="K663" s="366"/>
      <c r="L663" s="53"/>
      <c r="M663" s="403"/>
      <c r="N663" s="403"/>
      <c r="O663" s="696"/>
      <c r="P663" s="411"/>
      <c r="Q663" s="58"/>
      <c r="R663" s="384"/>
    </row>
    <row r="664" spans="1:18" s="429" customFormat="1" ht="22.5">
      <c r="A664" s="449" t="s">
        <v>779</v>
      </c>
      <c r="B664" s="456"/>
      <c r="C664" s="449" t="s">
        <v>1415</v>
      </c>
      <c r="D664" s="448"/>
      <c r="F664" s="451"/>
      <c r="G664" s="441"/>
      <c r="I664" s="296"/>
      <c r="J664" s="361"/>
      <c r="K664" s="366"/>
      <c r="L664" s="53"/>
      <c r="M664" s="403"/>
      <c r="N664" s="403"/>
      <c r="O664" s="696"/>
      <c r="P664" s="411"/>
      <c r="Q664" s="58"/>
      <c r="R664" s="384"/>
    </row>
    <row r="665" spans="1:18" s="104" customFormat="1" ht="12.75" customHeight="1">
      <c r="A665" s="270" t="s">
        <v>775</v>
      </c>
      <c r="B665" s="366">
        <v>211000</v>
      </c>
      <c r="C665" s="53">
        <v>2657.81</v>
      </c>
      <c r="D665" s="403"/>
      <c r="E665" s="403" t="s">
        <v>562</v>
      </c>
      <c r="F665" s="451"/>
      <c r="G665" s="441"/>
      <c r="I665" s="296"/>
      <c r="J665" s="361"/>
      <c r="K665" s="366"/>
      <c r="L665" s="53"/>
      <c r="M665" s="403"/>
      <c r="N665" s="403"/>
      <c r="O665" s="696"/>
      <c r="P665" s="411"/>
      <c r="Q665" s="58"/>
      <c r="R665" s="384"/>
    </row>
    <row r="666" spans="1:18" s="104" customFormat="1" ht="12.75" customHeight="1">
      <c r="A666" s="270" t="s">
        <v>775</v>
      </c>
      <c r="B666" s="366">
        <v>213000</v>
      </c>
      <c r="C666" s="53">
        <v>0</v>
      </c>
      <c r="D666" s="403"/>
      <c r="E666" s="403" t="s">
        <v>563</v>
      </c>
      <c r="F666" s="451"/>
      <c r="G666" s="441"/>
      <c r="I666" s="296"/>
      <c r="J666" s="361"/>
      <c r="K666" s="366"/>
      <c r="L666" s="53"/>
      <c r="M666" s="403"/>
      <c r="N666" s="403"/>
      <c r="O666" s="696"/>
      <c r="P666" s="411"/>
      <c r="Q666" s="58"/>
      <c r="R666" s="384"/>
    </row>
    <row r="667" spans="1:18" s="104" customFormat="1" ht="12.75" customHeight="1">
      <c r="A667" s="270" t="s">
        <v>775</v>
      </c>
      <c r="B667" s="366">
        <v>213100</v>
      </c>
      <c r="C667" s="53">
        <v>312</v>
      </c>
      <c r="D667" s="403"/>
      <c r="E667" s="403" t="s">
        <v>564</v>
      </c>
      <c r="F667" s="451"/>
      <c r="G667" s="441"/>
      <c r="I667" s="296"/>
      <c r="J667" s="361"/>
      <c r="K667" s="366"/>
      <c r="L667" s="53"/>
      <c r="M667" s="403"/>
      <c r="N667" s="403"/>
      <c r="O667" s="696"/>
      <c r="P667" s="411"/>
      <c r="Q667" s="58"/>
      <c r="R667" s="384"/>
    </row>
    <row r="668" spans="1:18" s="104" customFormat="1" ht="12.75" customHeight="1">
      <c r="A668" s="270" t="s">
        <v>775</v>
      </c>
      <c r="B668" s="366">
        <v>221000</v>
      </c>
      <c r="C668" s="53">
        <v>17370.93</v>
      </c>
      <c r="D668" s="403"/>
      <c r="E668" s="403" t="s">
        <v>565</v>
      </c>
      <c r="F668" s="451"/>
      <c r="G668" s="441"/>
      <c r="I668" s="296"/>
      <c r="J668" s="361"/>
      <c r="K668" s="366"/>
      <c r="L668" s="53"/>
      <c r="M668" s="403"/>
      <c r="N668" s="403"/>
      <c r="O668" s="696"/>
      <c r="P668" s="411"/>
      <c r="Q668" s="58"/>
      <c r="R668" s="384"/>
    </row>
    <row r="669" spans="1:18" s="104" customFormat="1" ht="12.75" customHeight="1">
      <c r="A669" s="270" t="s">
        <v>775</v>
      </c>
      <c r="B669" s="366">
        <v>231000</v>
      </c>
      <c r="C669" s="53">
        <v>0</v>
      </c>
      <c r="D669" s="403"/>
      <c r="E669" s="403" t="s">
        <v>566</v>
      </c>
      <c r="F669" s="451"/>
      <c r="G669" s="441"/>
      <c r="I669" s="296"/>
      <c r="J669" s="361"/>
      <c r="K669" s="366"/>
      <c r="L669" s="53"/>
      <c r="M669" s="403"/>
      <c r="N669" s="403"/>
      <c r="O669" s="696"/>
      <c r="P669" s="411"/>
      <c r="Q669" s="58"/>
      <c r="R669" s="384"/>
    </row>
    <row r="670" spans="1:18" s="104" customFormat="1" ht="12.75" customHeight="1">
      <c r="A670" s="270" t="s">
        <v>775</v>
      </c>
      <c r="B670" s="366">
        <v>261000</v>
      </c>
      <c r="C670" s="53">
        <v>0</v>
      </c>
      <c r="D670" s="403"/>
      <c r="E670" s="403" t="s">
        <v>567</v>
      </c>
      <c r="F670" s="451"/>
      <c r="G670" s="441"/>
      <c r="I670" s="296"/>
      <c r="J670" s="361"/>
      <c r="K670" s="366"/>
      <c r="L670" s="53"/>
      <c r="M670" s="403"/>
      <c r="N670" s="403"/>
      <c r="O670" s="696"/>
      <c r="P670" s="411"/>
      <c r="Q670" s="58"/>
      <c r="R670" s="384"/>
    </row>
    <row r="671" spans="1:18" s="104" customFormat="1" ht="12.75" customHeight="1">
      <c r="A671" s="459" t="s">
        <v>780</v>
      </c>
      <c r="B671" s="385"/>
      <c r="C671" s="464">
        <f>SUM(C665:C670)</f>
        <v>20340.740000000002</v>
      </c>
      <c r="D671" s="464">
        <f>SUM(D665:D670)</f>
        <v>0</v>
      </c>
      <c r="F671" s="451"/>
      <c r="G671" s="441"/>
      <c r="I671" s="296"/>
      <c r="J671" s="361"/>
      <c r="K671" s="366"/>
      <c r="L671" s="53"/>
      <c r="M671" s="403"/>
      <c r="N671" s="403"/>
      <c r="O671" s="696"/>
      <c r="P671" s="411"/>
      <c r="Q671" s="58"/>
      <c r="R671" s="384"/>
    </row>
    <row r="672" spans="1:18" s="104" customFormat="1" ht="12.75" customHeight="1">
      <c r="A672" s="459"/>
      <c r="B672" s="385"/>
      <c r="C672" s="278"/>
      <c r="D672" s="278"/>
      <c r="F672" s="451"/>
      <c r="G672" s="441"/>
      <c r="I672" s="296"/>
      <c r="J672" s="361"/>
      <c r="K672" s="366"/>
      <c r="L672" s="53"/>
      <c r="M672" s="403"/>
      <c r="N672" s="403"/>
      <c r="O672" s="696"/>
      <c r="P672" s="411"/>
      <c r="Q672" s="58"/>
      <c r="R672" s="384"/>
    </row>
    <row r="673" spans="1:18" s="429" customFormat="1" ht="22.5">
      <c r="A673" s="449" t="s">
        <v>781</v>
      </c>
      <c r="B673" s="456"/>
      <c r="C673" s="449" t="s">
        <v>1415</v>
      </c>
      <c r="D673" s="448"/>
      <c r="F673" s="451"/>
      <c r="G673" s="441"/>
      <c r="I673" s="296"/>
      <c r="J673" s="361"/>
      <c r="K673" s="366"/>
      <c r="L673" s="53"/>
      <c r="M673" s="403"/>
      <c r="N673" s="403"/>
      <c r="O673" s="696"/>
      <c r="P673" s="411"/>
      <c r="Q673" s="58"/>
      <c r="R673" s="384"/>
    </row>
    <row r="674" spans="1:18" s="104" customFormat="1" ht="12.75" customHeight="1">
      <c r="A674" s="270" t="s">
        <v>775</v>
      </c>
      <c r="B674" s="84">
        <v>311000</v>
      </c>
      <c r="C674" s="53">
        <v>4775</v>
      </c>
      <c r="D674" s="403"/>
      <c r="E674" s="403" t="s">
        <v>568</v>
      </c>
      <c r="F674" s="429"/>
      <c r="G674" s="441"/>
      <c r="I674" s="296"/>
      <c r="J674" s="361"/>
      <c r="K674" s="366"/>
      <c r="L674" s="53"/>
      <c r="M674" s="403"/>
      <c r="N674" s="403"/>
      <c r="O674" s="696"/>
      <c r="P674" s="411"/>
      <c r="Q674" s="58"/>
      <c r="R674" s="384"/>
    </row>
    <row r="675" spans="1:18" s="104" customFormat="1" ht="12.75" customHeight="1">
      <c r="A675" s="270" t="s">
        <v>775</v>
      </c>
      <c r="B675" s="366">
        <v>311100</v>
      </c>
      <c r="C675" s="53">
        <v>30</v>
      </c>
      <c r="D675" s="403"/>
      <c r="E675" s="403" t="s">
        <v>569</v>
      </c>
      <c r="F675" s="429"/>
      <c r="G675" s="441"/>
      <c r="I675" s="296"/>
      <c r="J675" s="361"/>
      <c r="K675" s="366"/>
      <c r="L675" s="53"/>
      <c r="M675" s="403"/>
      <c r="N675" s="403"/>
      <c r="O675" s="696"/>
      <c r="P675" s="411"/>
      <c r="Q675" s="58"/>
      <c r="R675" s="384"/>
    </row>
    <row r="676" spans="1:18" s="104" customFormat="1" ht="12.75" customHeight="1">
      <c r="A676" s="270" t="s">
        <v>775</v>
      </c>
      <c r="B676" s="366">
        <v>314000</v>
      </c>
      <c r="C676" s="53">
        <v>0</v>
      </c>
      <c r="D676" s="403"/>
      <c r="E676" s="403" t="s">
        <v>570</v>
      </c>
      <c r="F676" s="429"/>
      <c r="G676" s="441"/>
      <c r="I676" s="296"/>
      <c r="J676" s="361"/>
      <c r="K676" s="366"/>
      <c r="L676" s="53"/>
      <c r="M676" s="403"/>
      <c r="N676" s="403"/>
      <c r="O676" s="696"/>
      <c r="P676" s="411"/>
      <c r="Q676" s="58"/>
      <c r="R676" s="384"/>
    </row>
    <row r="677" spans="1:18" s="104" customFormat="1" ht="12.75" customHeight="1">
      <c r="A677" s="270" t="s">
        <v>775</v>
      </c>
      <c r="B677" s="366">
        <v>314100</v>
      </c>
      <c r="C677" s="53">
        <v>130.16999999999999</v>
      </c>
      <c r="D677" s="403"/>
      <c r="E677" s="403" t="s">
        <v>570</v>
      </c>
      <c r="F677" s="429"/>
      <c r="G677" s="441"/>
      <c r="I677" s="296"/>
      <c r="J677" s="361"/>
      <c r="K677" s="366"/>
      <c r="L677" s="53"/>
      <c r="M677" s="403"/>
      <c r="N677" s="403"/>
      <c r="O677" s="696"/>
      <c r="P677" s="411"/>
      <c r="Q677" s="58"/>
      <c r="R677" s="384"/>
    </row>
    <row r="678" spans="1:18" s="104" customFormat="1" ht="12.75" customHeight="1">
      <c r="A678" s="270" t="s">
        <v>775</v>
      </c>
      <c r="B678" s="366">
        <v>315100</v>
      </c>
      <c r="C678" s="53">
        <v>0</v>
      </c>
      <c r="D678" s="403"/>
      <c r="E678" s="403" t="s">
        <v>374</v>
      </c>
      <c r="F678" s="429"/>
      <c r="G678" s="441"/>
      <c r="I678" s="296"/>
      <c r="J678" s="361"/>
      <c r="K678" s="366"/>
      <c r="L678" s="53"/>
      <c r="M678" s="403"/>
      <c r="N678" s="403"/>
      <c r="O678" s="696"/>
      <c r="P678" s="411"/>
      <c r="Q678" s="58"/>
      <c r="R678" s="384"/>
    </row>
    <row r="679" spans="1:18" s="104" customFormat="1" ht="12.75" customHeight="1">
      <c r="A679" s="270" t="s">
        <v>775</v>
      </c>
      <c r="B679" s="366">
        <v>321000</v>
      </c>
      <c r="C679" s="53">
        <v>-164.96</v>
      </c>
      <c r="D679" s="403"/>
      <c r="E679" s="403" t="s">
        <v>375</v>
      </c>
      <c r="F679" s="429"/>
      <c r="G679" s="441"/>
      <c r="I679" s="296"/>
      <c r="J679" s="361"/>
      <c r="K679" s="366"/>
      <c r="L679" s="53"/>
      <c r="M679" s="403"/>
      <c r="N679" s="403"/>
      <c r="O679" s="696"/>
      <c r="P679" s="411"/>
      <c r="Q679" s="58"/>
      <c r="R679" s="384"/>
    </row>
    <row r="680" spans="1:18" s="104" customFormat="1" ht="12.75" customHeight="1">
      <c r="A680" s="270" t="s">
        <v>775</v>
      </c>
      <c r="B680" s="366">
        <v>321100</v>
      </c>
      <c r="C680" s="53">
        <v>0</v>
      </c>
      <c r="D680" s="403"/>
      <c r="E680" s="403" t="s">
        <v>571</v>
      </c>
      <c r="F680" s="429"/>
      <c r="G680" s="441"/>
      <c r="I680" s="296"/>
      <c r="J680" s="361"/>
      <c r="K680" s="366"/>
      <c r="L680" s="53"/>
      <c r="M680" s="403"/>
      <c r="N680" s="403"/>
      <c r="O680" s="696"/>
      <c r="P680" s="411"/>
      <c r="Q680" s="58"/>
      <c r="R680" s="384"/>
    </row>
    <row r="681" spans="1:18" s="104" customFormat="1" ht="12.75" customHeight="1">
      <c r="A681" s="270" t="s">
        <v>775</v>
      </c>
      <c r="B681" s="366">
        <v>323000</v>
      </c>
      <c r="C681" s="53">
        <v>0</v>
      </c>
      <c r="D681" s="403"/>
      <c r="E681" s="403" t="s">
        <v>572</v>
      </c>
      <c r="F681" s="429"/>
      <c r="G681" s="441"/>
      <c r="I681" s="296"/>
      <c r="J681" s="361"/>
      <c r="K681" s="366"/>
      <c r="L681" s="53"/>
      <c r="M681" s="403"/>
      <c r="N681" s="403"/>
      <c r="O681" s="696"/>
      <c r="P681" s="411"/>
      <c r="Q681" s="58"/>
      <c r="R681" s="384"/>
    </row>
    <row r="682" spans="1:18" s="104" customFormat="1" ht="12.75" customHeight="1">
      <c r="A682" s="270" t="s">
        <v>775</v>
      </c>
      <c r="B682" s="366">
        <v>324000</v>
      </c>
      <c r="C682" s="53">
        <v>0</v>
      </c>
      <c r="D682" s="403"/>
      <c r="E682" s="403" t="s">
        <v>573</v>
      </c>
      <c r="F682" s="429"/>
      <c r="G682" s="441"/>
      <c r="I682" s="296"/>
      <c r="J682" s="361"/>
      <c r="K682" s="366"/>
      <c r="L682" s="53"/>
      <c r="M682" s="403"/>
      <c r="N682" s="403"/>
      <c r="O682" s="696"/>
      <c r="P682" s="411"/>
      <c r="Q682" s="58"/>
      <c r="R682" s="384"/>
    </row>
    <row r="683" spans="1:18" s="104" customFormat="1" ht="12.75" customHeight="1">
      <c r="A683" s="270" t="s">
        <v>775</v>
      </c>
      <c r="B683" s="366">
        <v>324100</v>
      </c>
      <c r="C683" s="53">
        <v>0</v>
      </c>
      <c r="D683" s="403"/>
      <c r="E683" s="403" t="s">
        <v>574</v>
      </c>
      <c r="F683" s="429"/>
      <c r="G683" s="441"/>
      <c r="I683" s="296"/>
      <c r="J683" s="361"/>
      <c r="K683" s="366"/>
      <c r="L683" s="53"/>
      <c r="M683" s="403"/>
      <c r="N683" s="403"/>
      <c r="O683" s="696"/>
      <c r="P683" s="411"/>
      <c r="Q683" s="58"/>
      <c r="R683" s="384"/>
    </row>
    <row r="684" spans="1:18" s="104" customFormat="1" ht="12.75" customHeight="1">
      <c r="A684" s="270" t="s">
        <v>775</v>
      </c>
      <c r="B684" s="366">
        <v>326000</v>
      </c>
      <c r="C684" s="53">
        <v>0</v>
      </c>
      <c r="D684" s="403"/>
      <c r="E684" s="403" t="s">
        <v>575</v>
      </c>
      <c r="F684" s="429"/>
      <c r="G684" s="441"/>
      <c r="I684" s="296"/>
      <c r="J684" s="361"/>
      <c r="K684" s="366"/>
      <c r="L684" s="53"/>
      <c r="M684" s="403"/>
      <c r="N684" s="403"/>
      <c r="O684" s="696"/>
      <c r="P684" s="411"/>
      <c r="Q684" s="58"/>
      <c r="R684" s="384"/>
    </row>
    <row r="685" spans="1:18" s="104" customFormat="1" ht="12.75" customHeight="1">
      <c r="A685" s="270" t="s">
        <v>775</v>
      </c>
      <c r="B685" s="366">
        <v>335000</v>
      </c>
      <c r="C685" s="53">
        <v>0</v>
      </c>
      <c r="D685" s="403"/>
      <c r="E685" s="403" t="s">
        <v>576</v>
      </c>
      <c r="F685" s="429"/>
      <c r="G685" s="441"/>
      <c r="I685" s="296"/>
      <c r="J685" s="361"/>
      <c r="K685" s="366"/>
      <c r="L685" s="53"/>
      <c r="M685" s="403"/>
      <c r="N685" s="403"/>
      <c r="O685" s="696"/>
      <c r="P685" s="411"/>
      <c r="Q685" s="58"/>
      <c r="R685" s="388"/>
    </row>
    <row r="686" spans="1:18" s="104" customFormat="1" ht="12.75" customHeight="1">
      <c r="A686" s="270" t="s">
        <v>775</v>
      </c>
      <c r="B686" s="366">
        <v>336000</v>
      </c>
      <c r="C686" s="53">
        <v>0</v>
      </c>
      <c r="D686" s="403"/>
      <c r="E686" s="403" t="s">
        <v>577</v>
      </c>
      <c r="F686" s="429"/>
      <c r="G686" s="441"/>
      <c r="I686" s="296"/>
      <c r="J686" s="361"/>
      <c r="K686" s="366"/>
      <c r="L686" s="53"/>
      <c r="M686" s="403"/>
      <c r="N686" s="403"/>
      <c r="O686" s="696"/>
      <c r="P686" s="411"/>
      <c r="Q686" s="58"/>
      <c r="R686" s="388"/>
    </row>
    <row r="687" spans="1:18" s="104" customFormat="1" ht="12.75" customHeight="1">
      <c r="A687" s="270" t="s">
        <v>775</v>
      </c>
      <c r="B687" s="366">
        <v>336100</v>
      </c>
      <c r="C687" s="53">
        <v>-182.42</v>
      </c>
      <c r="D687" s="403"/>
      <c r="E687" s="403" t="s">
        <v>376</v>
      </c>
      <c r="F687" s="429"/>
      <c r="G687" s="441"/>
      <c r="I687" s="296"/>
      <c r="J687" s="361"/>
      <c r="K687" s="366"/>
      <c r="L687" s="53"/>
      <c r="M687" s="403"/>
      <c r="N687" s="403"/>
      <c r="O687" s="696"/>
      <c r="P687" s="411"/>
      <c r="Q687" s="58"/>
      <c r="R687" s="388"/>
    </row>
    <row r="688" spans="1:18" s="104" customFormat="1" ht="12.75" customHeight="1">
      <c r="A688" s="270" t="s">
        <v>775</v>
      </c>
      <c r="B688" s="366">
        <v>336200</v>
      </c>
      <c r="C688" s="53">
        <v>-447.52</v>
      </c>
      <c r="D688" s="403"/>
      <c r="E688" s="403" t="s">
        <v>377</v>
      </c>
      <c r="F688" s="429"/>
      <c r="G688" s="441"/>
      <c r="I688" s="296"/>
      <c r="J688" s="361"/>
      <c r="K688" s="366"/>
      <c r="L688" s="53"/>
      <c r="M688" s="403"/>
      <c r="N688" s="403"/>
      <c r="O688" s="696"/>
      <c r="P688" s="411"/>
      <c r="Q688" s="58"/>
      <c r="R688" s="384"/>
    </row>
    <row r="689" spans="1:18" s="104" customFormat="1" ht="12.75" customHeight="1">
      <c r="A689" s="270" t="s">
        <v>775</v>
      </c>
      <c r="B689" s="366">
        <v>341000</v>
      </c>
      <c r="C689" s="53">
        <v>-718.72</v>
      </c>
      <c r="D689" s="403"/>
      <c r="E689" s="403" t="s">
        <v>578</v>
      </c>
      <c r="F689" s="429"/>
      <c r="G689" s="441"/>
      <c r="I689" s="296"/>
      <c r="J689" s="361"/>
      <c r="K689" s="366"/>
      <c r="L689" s="53"/>
      <c r="M689" s="403"/>
      <c r="N689" s="403"/>
      <c r="O689" s="696"/>
      <c r="P689" s="411"/>
      <c r="Q689" s="58"/>
      <c r="R689" s="384"/>
    </row>
    <row r="690" spans="1:18" s="104" customFormat="1" ht="12.75" customHeight="1">
      <c r="A690" s="270" t="s">
        <v>775</v>
      </c>
      <c r="B690" s="366">
        <v>342000</v>
      </c>
      <c r="C690" s="53">
        <v>-89.73</v>
      </c>
      <c r="D690" s="403"/>
      <c r="E690" s="403" t="s">
        <v>379</v>
      </c>
      <c r="F690" s="429"/>
      <c r="G690" s="441"/>
      <c r="I690" s="296"/>
      <c r="J690" s="419"/>
      <c r="K690" s="366"/>
      <c r="L690" s="53"/>
      <c r="M690" s="403"/>
      <c r="N690" s="403"/>
      <c r="O690" s="696"/>
      <c r="P690" s="411"/>
      <c r="Q690" s="58"/>
      <c r="R690" s="384"/>
    </row>
    <row r="691" spans="1:18" s="104" customFormat="1" ht="12.75" customHeight="1">
      <c r="A691" s="270" t="s">
        <v>775</v>
      </c>
      <c r="B691" s="366">
        <v>345000</v>
      </c>
      <c r="C691" s="53">
        <v>-156</v>
      </c>
      <c r="D691" s="833"/>
      <c r="E691" s="403" t="s">
        <v>380</v>
      </c>
      <c r="F691" s="429"/>
      <c r="G691" s="441"/>
      <c r="I691" s="296"/>
      <c r="J691" s="361"/>
      <c r="K691" s="366"/>
      <c r="L691" s="411"/>
      <c r="M691" s="403"/>
      <c r="N691" s="403"/>
      <c r="O691" s="696"/>
      <c r="P691" s="411"/>
      <c r="Q691" s="58"/>
      <c r="R691" s="384"/>
    </row>
    <row r="692" spans="1:18" s="104" customFormat="1" ht="12.75" customHeight="1">
      <c r="A692" s="270" t="s">
        <v>775</v>
      </c>
      <c r="B692" s="366">
        <v>365000</v>
      </c>
      <c r="C692" s="53">
        <v>0</v>
      </c>
      <c r="D692" s="833"/>
      <c r="E692" s="403" t="s">
        <v>579</v>
      </c>
      <c r="F692" s="429"/>
      <c r="G692" s="441"/>
      <c r="I692" s="296"/>
      <c r="J692" s="361"/>
      <c r="K692" s="366"/>
      <c r="L692" s="53"/>
      <c r="M692" s="403"/>
      <c r="N692" s="403"/>
      <c r="O692" s="696"/>
      <c r="P692" s="411"/>
      <c r="Q692" s="58"/>
      <c r="R692" s="384"/>
    </row>
    <row r="693" spans="1:18" s="104" customFormat="1" ht="12.75" customHeight="1">
      <c r="A693" s="270" t="s">
        <v>775</v>
      </c>
      <c r="B693" s="366">
        <v>365100</v>
      </c>
      <c r="C693" s="53">
        <v>-6000</v>
      </c>
      <c r="D693" s="833"/>
      <c r="E693" s="403" t="s">
        <v>381</v>
      </c>
      <c r="F693" s="429"/>
      <c r="G693" s="441"/>
      <c r="I693" s="296"/>
      <c r="J693" s="361"/>
      <c r="K693" s="366"/>
      <c r="L693" s="53"/>
      <c r="M693" s="403"/>
      <c r="N693" s="403"/>
      <c r="O693" s="696"/>
      <c r="P693" s="411"/>
      <c r="Q693" s="58"/>
      <c r="R693" s="384"/>
    </row>
    <row r="694" spans="1:18" s="104" customFormat="1" ht="12.75" customHeight="1">
      <c r="A694" s="270" t="s">
        <v>775</v>
      </c>
      <c r="B694" s="366">
        <v>365200</v>
      </c>
      <c r="C694" s="53">
        <v>-6000</v>
      </c>
      <c r="D694" s="833"/>
      <c r="E694" s="403" t="s">
        <v>382</v>
      </c>
      <c r="F694" s="429"/>
      <c r="G694" s="441"/>
      <c r="I694" s="296"/>
      <c r="J694" s="361"/>
      <c r="K694" s="366"/>
      <c r="L694" s="53"/>
      <c r="M694" s="403"/>
      <c r="N694" s="403"/>
      <c r="O694" s="696"/>
      <c r="P694" s="411"/>
      <c r="Q694" s="58"/>
      <c r="R694" s="384"/>
    </row>
    <row r="695" spans="1:18" s="104" customFormat="1" ht="12.75" customHeight="1">
      <c r="A695" s="270" t="s">
        <v>775</v>
      </c>
      <c r="B695" s="366">
        <v>366000</v>
      </c>
      <c r="C695" s="53">
        <v>-1038.81</v>
      </c>
      <c r="D695" s="833"/>
      <c r="E695" s="403" t="s">
        <v>383</v>
      </c>
      <c r="F695" s="429"/>
      <c r="G695" s="441"/>
      <c r="I695" s="296"/>
      <c r="J695" s="361"/>
      <c r="K695" s="366"/>
      <c r="L695" s="53"/>
      <c r="M695" s="403"/>
      <c r="N695" s="403"/>
      <c r="O695" s="696"/>
      <c r="P695" s="411"/>
      <c r="Q695" s="58"/>
      <c r="R695" s="384"/>
    </row>
    <row r="696" spans="1:18" s="104" customFormat="1" ht="12.75" customHeight="1">
      <c r="A696" s="270" t="s">
        <v>775</v>
      </c>
      <c r="B696" s="366">
        <v>379000</v>
      </c>
      <c r="C696" s="53">
        <v>0</v>
      </c>
      <c r="D696" s="833"/>
      <c r="E696" s="403" t="s">
        <v>384</v>
      </c>
      <c r="F696" s="429"/>
      <c r="G696" s="441"/>
      <c r="I696" s="296"/>
      <c r="J696" s="361"/>
      <c r="K696" s="366"/>
      <c r="L696" s="53"/>
      <c r="M696" s="403"/>
      <c r="N696" s="403"/>
      <c r="O696" s="696"/>
      <c r="P696" s="411"/>
      <c r="Q696" s="58"/>
      <c r="R696" s="384"/>
    </row>
    <row r="697" spans="1:18" s="104" customFormat="1" ht="12.75" customHeight="1">
      <c r="A697" s="270" t="s">
        <v>775</v>
      </c>
      <c r="B697" s="366">
        <v>379100</v>
      </c>
      <c r="C697" s="53">
        <v>-110.5</v>
      </c>
      <c r="D697" s="833"/>
      <c r="E697" s="403" t="s">
        <v>1278</v>
      </c>
      <c r="F697" s="429"/>
      <c r="G697" s="441"/>
      <c r="I697" s="296"/>
      <c r="J697" s="361"/>
      <c r="K697" s="366"/>
      <c r="L697" s="53"/>
      <c r="M697" s="403"/>
      <c r="N697" s="403"/>
      <c r="O697" s="696"/>
      <c r="P697" s="411"/>
      <c r="Q697" s="58"/>
      <c r="R697" s="384"/>
    </row>
    <row r="698" spans="1:18" s="104" customFormat="1" ht="12.75" customHeight="1">
      <c r="A698" s="270" t="s">
        <v>775</v>
      </c>
      <c r="B698" s="366">
        <v>379200</v>
      </c>
      <c r="C698" s="53">
        <v>-120.7</v>
      </c>
      <c r="D698" s="833"/>
      <c r="E698" s="403" t="s">
        <v>1279</v>
      </c>
      <c r="F698" s="429"/>
      <c r="G698" s="441"/>
      <c r="I698" s="296"/>
      <c r="J698" s="361"/>
      <c r="K698" s="366"/>
      <c r="L698" s="53"/>
      <c r="M698" s="403"/>
      <c r="N698" s="403"/>
      <c r="O698" s="696"/>
      <c r="P698" s="411"/>
      <c r="Q698" s="58"/>
      <c r="R698" s="384"/>
    </row>
    <row r="699" spans="1:18" s="104" customFormat="1" ht="12.75" customHeight="1">
      <c r="A699" s="270" t="s">
        <v>775</v>
      </c>
      <c r="B699" s="366">
        <v>381000</v>
      </c>
      <c r="C699" s="53">
        <v>983.56</v>
      </c>
      <c r="D699" s="833"/>
      <c r="E699" s="403" t="s">
        <v>386</v>
      </c>
      <c r="F699" s="429"/>
      <c r="G699" s="441"/>
      <c r="I699" s="296"/>
      <c r="J699" s="361"/>
      <c r="K699" s="366"/>
      <c r="L699" s="53"/>
      <c r="M699" s="403"/>
      <c r="N699" s="403"/>
      <c r="O699" s="696"/>
      <c r="P699" s="411"/>
      <c r="Q699" s="58"/>
      <c r="R699" s="384"/>
    </row>
    <row r="700" spans="1:18" s="104" customFormat="1" ht="12.75" customHeight="1">
      <c r="A700" s="270" t="s">
        <v>775</v>
      </c>
      <c r="B700" s="366">
        <v>385000</v>
      </c>
      <c r="C700" s="53">
        <v>0</v>
      </c>
      <c r="D700" s="403"/>
      <c r="E700" s="403" t="s">
        <v>581</v>
      </c>
      <c r="F700" s="429"/>
      <c r="G700" s="441"/>
      <c r="I700" s="296"/>
      <c r="J700" s="361"/>
      <c r="K700" s="366"/>
      <c r="L700" s="53"/>
      <c r="M700" s="403"/>
      <c r="N700" s="403"/>
      <c r="O700" s="696"/>
      <c r="P700" s="411"/>
      <c r="Q700" s="58"/>
      <c r="R700" s="384"/>
    </row>
    <row r="701" spans="1:18" s="104" customFormat="1" ht="12.75" customHeight="1">
      <c r="A701" s="270"/>
      <c r="B701" s="366"/>
      <c r="C701" s="53"/>
      <c r="D701" s="53"/>
      <c r="E701" s="403"/>
      <c r="F701" s="429"/>
      <c r="G701" s="441"/>
      <c r="I701" s="296"/>
      <c r="J701" s="361"/>
      <c r="K701" s="366"/>
      <c r="L701" s="411"/>
      <c r="M701" s="403"/>
      <c r="N701" s="403"/>
      <c r="O701" s="696"/>
      <c r="P701" s="411"/>
      <c r="Q701" s="58"/>
      <c r="R701" s="384"/>
    </row>
    <row r="702" spans="1:18" s="104" customFormat="1" ht="12.75" customHeight="1">
      <c r="A702" s="270"/>
      <c r="B702" s="366"/>
      <c r="C702" s="53"/>
      <c r="D702" s="53"/>
      <c r="E702" s="403"/>
      <c r="F702" s="429"/>
      <c r="G702" s="441"/>
      <c r="I702" s="296"/>
      <c r="J702" s="361"/>
      <c r="K702" s="366"/>
      <c r="L702" s="411"/>
      <c r="M702" s="403"/>
      <c r="N702" s="403"/>
      <c r="O702" s="696"/>
      <c r="P702" s="411"/>
      <c r="Q702" s="58"/>
      <c r="R702" s="384"/>
    </row>
    <row r="703" spans="1:18" s="104" customFormat="1" ht="12.75" customHeight="1">
      <c r="A703" s="459" t="s">
        <v>782</v>
      </c>
      <c r="B703" s="385"/>
      <c r="C703" s="464">
        <f>SUM(C674:C702)</f>
        <v>-9110.630000000001</v>
      </c>
      <c r="D703" s="464">
        <f>SUM(D674:D702)</f>
        <v>0</v>
      </c>
      <c r="F703" s="451"/>
      <c r="G703" s="441"/>
      <c r="I703" s="326"/>
      <c r="J703" s="361"/>
      <c r="K703" s="408"/>
      <c r="L703" s="411"/>
      <c r="M703" s="403"/>
      <c r="N703" s="403"/>
      <c r="O703" s="696"/>
      <c r="P703" s="411"/>
      <c r="Q703" s="58"/>
      <c r="R703" s="384"/>
    </row>
    <row r="704" spans="1:18" s="429" customFormat="1" ht="12.75" customHeight="1">
      <c r="A704" s="461"/>
      <c r="B704" s="456"/>
      <c r="C704" s="463"/>
      <c r="D704" s="463"/>
      <c r="F704" s="451"/>
      <c r="G704" s="441"/>
      <c r="I704" s="326"/>
      <c r="J704" s="361"/>
      <c r="K704" s="408"/>
      <c r="L704" s="411"/>
      <c r="M704" s="403"/>
      <c r="N704" s="403"/>
      <c r="O704" s="696"/>
      <c r="P704" s="411"/>
      <c r="Q704" s="58"/>
      <c r="R704" s="384"/>
    </row>
    <row r="705" spans="1:18" s="429" customFormat="1" ht="22.5">
      <c r="A705" s="449" t="s">
        <v>783</v>
      </c>
      <c r="B705" s="450"/>
      <c r="C705" s="449" t="s">
        <v>1415</v>
      </c>
      <c r="D705" s="448"/>
      <c r="F705" s="451"/>
      <c r="G705" s="441"/>
      <c r="I705" s="326"/>
      <c r="J705" s="361"/>
      <c r="K705" s="408"/>
      <c r="L705" s="411"/>
      <c r="M705" s="403"/>
      <c r="N705" s="403"/>
      <c r="O705" s="696"/>
      <c r="P705" s="411"/>
      <c r="Q705" s="58"/>
      <c r="R705" s="384"/>
    </row>
    <row r="706" spans="1:18" s="104" customFormat="1" ht="12.75" customHeight="1">
      <c r="A706" s="270" t="s">
        <v>775</v>
      </c>
      <c r="B706" s="366">
        <v>411000</v>
      </c>
      <c r="C706" s="411">
        <v>-6638.78</v>
      </c>
      <c r="D706" s="834"/>
      <c r="E706" s="403" t="s">
        <v>582</v>
      </c>
      <c r="F706" s="58"/>
      <c r="G706" s="441"/>
      <c r="I706" s="296"/>
      <c r="J706" s="411"/>
      <c r="K706" s="408"/>
      <c r="L706" s="411"/>
      <c r="M706" s="403"/>
      <c r="N706" s="403"/>
      <c r="O706" s="696"/>
      <c r="P706" s="411"/>
      <c r="Q706" s="58"/>
      <c r="R706" s="384"/>
    </row>
    <row r="707" spans="1:18" s="104" customFormat="1" ht="12.75" customHeight="1">
      <c r="A707" s="270" t="s">
        <v>775</v>
      </c>
      <c r="B707" s="366">
        <v>421000</v>
      </c>
      <c r="C707" s="53">
        <v>-730.98</v>
      </c>
      <c r="D707" s="833"/>
      <c r="E707" s="403" t="s">
        <v>583</v>
      </c>
      <c r="F707" s="58"/>
      <c r="G707" s="441"/>
      <c r="I707" s="296"/>
      <c r="J707" s="53"/>
      <c r="K707" s="408"/>
      <c r="L707" s="411"/>
      <c r="M707" s="403"/>
      <c r="N707" s="403"/>
      <c r="O707" s="696"/>
      <c r="P707" s="411"/>
      <c r="Q707" s="58"/>
      <c r="R707" s="384"/>
    </row>
    <row r="708" spans="1:18" s="104" customFormat="1" ht="12.75" customHeight="1">
      <c r="A708" s="270" t="s">
        <v>775</v>
      </c>
      <c r="B708" s="366">
        <v>428000</v>
      </c>
      <c r="C708" s="53">
        <v>-6082.89</v>
      </c>
      <c r="D708" s="833"/>
      <c r="E708" s="403" t="s">
        <v>584</v>
      </c>
      <c r="F708" s="58"/>
      <c r="G708" s="441"/>
      <c r="I708" s="296"/>
      <c r="J708" s="53"/>
      <c r="K708" s="408"/>
      <c r="L708" s="411"/>
      <c r="M708" s="403"/>
      <c r="N708" s="403"/>
      <c r="O708" s="696"/>
      <c r="P708" s="411"/>
      <c r="Q708" s="58"/>
      <c r="R708" s="384"/>
    </row>
    <row r="709" spans="1:18" s="104" customFormat="1" ht="12.75" customHeight="1">
      <c r="A709" s="270" t="s">
        <v>775</v>
      </c>
      <c r="B709" s="366">
        <v>429000</v>
      </c>
      <c r="C709" s="53">
        <v>0</v>
      </c>
      <c r="D709" s="833"/>
      <c r="E709" s="403" t="s">
        <v>585</v>
      </c>
      <c r="F709" s="58"/>
      <c r="G709" s="441"/>
      <c r="I709" s="296"/>
      <c r="J709" s="53"/>
      <c r="K709" s="408"/>
      <c r="L709" s="411"/>
      <c r="M709" s="403"/>
      <c r="N709" s="403"/>
      <c r="O709" s="516"/>
      <c r="P709" s="516"/>
    </row>
    <row r="710" spans="1:18" s="104" customFormat="1" ht="12.75" customHeight="1">
      <c r="A710" s="270" t="s">
        <v>775</v>
      </c>
      <c r="B710" s="366">
        <v>431000</v>
      </c>
      <c r="C710" s="53">
        <v>0</v>
      </c>
      <c r="D710" s="833"/>
      <c r="E710" s="403" t="s">
        <v>586</v>
      </c>
      <c r="F710" s="58"/>
      <c r="G710" s="441"/>
      <c r="I710" s="296"/>
      <c r="J710" s="53"/>
      <c r="K710" s="366"/>
      <c r="L710" s="53"/>
      <c r="M710" s="403"/>
      <c r="N710" s="403"/>
      <c r="O710" s="516"/>
      <c r="P710" s="516"/>
    </row>
    <row r="711" spans="1:18" s="104" customFormat="1" ht="12.75" customHeight="1">
      <c r="A711" s="270" t="s">
        <v>775</v>
      </c>
      <c r="B711" s="366">
        <v>472000</v>
      </c>
      <c r="C711" s="53">
        <v>-584.79</v>
      </c>
      <c r="D711" s="833"/>
      <c r="E711" s="403" t="s">
        <v>587</v>
      </c>
      <c r="F711" s="451"/>
      <c r="G711" s="441"/>
      <c r="I711" s="296"/>
      <c r="J711" s="53"/>
      <c r="K711" s="366"/>
      <c r="L711" s="411"/>
      <c r="M711" s="403"/>
      <c r="N711" s="403"/>
      <c r="O711" s="516"/>
      <c r="P711" s="516"/>
    </row>
    <row r="712" spans="1:18" s="104" customFormat="1" ht="12.75" customHeight="1">
      <c r="A712" s="459" t="s">
        <v>784</v>
      </c>
      <c r="B712" s="385"/>
      <c r="C712" s="464">
        <f>SUM(C706:C711)</f>
        <v>-14037.440000000002</v>
      </c>
      <c r="D712" s="464">
        <f>SUM(D706:D711)</f>
        <v>0</v>
      </c>
      <c r="F712" s="451"/>
      <c r="G712" s="441"/>
      <c r="I712" s="296"/>
      <c r="J712" s="835"/>
      <c r="K712" s="366"/>
      <c r="L712" s="411"/>
      <c r="M712" s="403"/>
      <c r="N712" s="403"/>
      <c r="O712" s="516"/>
      <c r="P712" s="516"/>
    </row>
    <row r="713" spans="1:18" s="429" customFormat="1" ht="12.75" customHeight="1">
      <c r="A713" s="461"/>
      <c r="B713" s="456"/>
      <c r="C713" s="463"/>
      <c r="D713" s="463"/>
      <c r="F713" s="451"/>
      <c r="G713" s="441"/>
      <c r="I713" s="296"/>
      <c r="J713" s="366"/>
      <c r="K713" s="366"/>
      <c r="L713" s="411"/>
      <c r="M713" s="403"/>
      <c r="N713" s="403"/>
      <c r="O713" s="516"/>
      <c r="P713" s="516"/>
    </row>
    <row r="714" spans="1:18" s="429" customFormat="1" ht="12.75">
      <c r="A714" s="461"/>
      <c r="B714" s="456"/>
      <c r="C714" s="463"/>
      <c r="D714" s="463"/>
      <c r="F714" s="451"/>
      <c r="G714" s="441"/>
      <c r="I714" s="296"/>
      <c r="J714" s="466"/>
      <c r="K714" s="366"/>
      <c r="L714" s="411"/>
      <c r="M714" s="403"/>
      <c r="N714" s="403"/>
      <c r="O714" s="516"/>
      <c r="P714" s="516"/>
    </row>
    <row r="715" spans="1:18" s="429" customFormat="1" ht="12.75">
      <c r="A715" s="461"/>
      <c r="B715" s="456"/>
      <c r="C715" s="463"/>
      <c r="D715" s="463"/>
      <c r="F715" s="451"/>
      <c r="G715" s="441"/>
      <c r="I715" s="296"/>
      <c r="J715" s="366"/>
      <c r="K715" s="366"/>
      <c r="L715" s="411"/>
      <c r="M715" s="403"/>
      <c r="N715" s="403"/>
      <c r="O715" s="516"/>
      <c r="P715" s="516"/>
    </row>
    <row r="716" spans="1:18" s="429" customFormat="1" ht="12.75">
      <c r="A716" s="461"/>
      <c r="B716" s="456"/>
      <c r="C716" s="463"/>
      <c r="D716" s="463"/>
      <c r="F716" s="451"/>
      <c r="G716" s="441"/>
      <c r="I716" s="296"/>
      <c r="J716" s="366"/>
      <c r="K716" s="366"/>
      <c r="L716" s="411"/>
      <c r="M716" s="403"/>
      <c r="N716" s="403"/>
      <c r="O716" s="516"/>
      <c r="P716" s="516"/>
    </row>
    <row r="717" spans="1:18" s="429" customFormat="1" ht="12.75">
      <c r="A717" s="461"/>
      <c r="B717" s="456"/>
      <c r="C717" s="463"/>
      <c r="D717" s="463"/>
      <c r="F717" s="451"/>
      <c r="G717" s="441"/>
      <c r="I717" s="296"/>
      <c r="J717" s="466"/>
      <c r="K717" s="366"/>
      <c r="L717" s="53"/>
      <c r="M717" s="403"/>
      <c r="N717" s="403"/>
      <c r="O717" s="516"/>
      <c r="P717" s="516"/>
    </row>
    <row r="718" spans="1:18" s="429" customFormat="1" ht="12.75">
      <c r="A718" s="461"/>
      <c r="B718" s="456"/>
      <c r="C718" s="463"/>
      <c r="D718" s="463"/>
      <c r="F718" s="451"/>
      <c r="G718" s="441"/>
      <c r="I718" s="296"/>
      <c r="J718" s="366"/>
      <c r="K718" s="366"/>
      <c r="L718" s="53"/>
      <c r="M718" s="403"/>
      <c r="N718" s="403"/>
      <c r="O718" s="516"/>
      <c r="P718" s="516"/>
    </row>
    <row r="719" spans="1:18" s="429" customFormat="1" ht="12.75">
      <c r="A719" s="461"/>
      <c r="B719" s="456"/>
      <c r="C719" s="463"/>
      <c r="D719" s="463"/>
      <c r="F719" s="451"/>
      <c r="G719" s="441"/>
      <c r="I719" s="296"/>
      <c r="J719" s="466"/>
      <c r="K719" s="366"/>
      <c r="L719" s="53"/>
      <c r="M719" s="403"/>
      <c r="N719" s="403"/>
      <c r="O719" s="516"/>
      <c r="P719" s="516"/>
    </row>
    <row r="720" spans="1:18" s="429" customFormat="1" ht="12.75">
      <c r="A720" s="461"/>
      <c r="B720" s="456"/>
      <c r="C720" s="463"/>
      <c r="D720" s="463"/>
      <c r="F720" s="451"/>
      <c r="G720" s="441"/>
      <c r="I720" s="296"/>
      <c r="J720" s="366"/>
      <c r="K720" s="366"/>
      <c r="L720" s="53"/>
      <c r="M720" s="403"/>
      <c r="N720" s="403"/>
      <c r="O720" s="516"/>
      <c r="P720" s="516"/>
    </row>
    <row r="721" spans="1:18" s="429" customFormat="1" ht="22.5">
      <c r="A721" s="449" t="s">
        <v>785</v>
      </c>
      <c r="B721" s="456"/>
      <c r="C721" s="449" t="s">
        <v>1415</v>
      </c>
      <c r="D721" s="448"/>
      <c r="F721" s="451"/>
      <c r="G721" s="441"/>
      <c r="J721" s="366"/>
      <c r="K721" s="366"/>
      <c r="L721" s="53"/>
      <c r="M721" s="403"/>
      <c r="N721" s="403"/>
      <c r="O721" s="516"/>
      <c r="P721" s="516"/>
    </row>
    <row r="722" spans="1:18" s="104" customFormat="1" ht="12.75">
      <c r="A722" s="270" t="s">
        <v>775</v>
      </c>
      <c r="B722" s="366">
        <v>501000</v>
      </c>
      <c r="C722" s="411">
        <v>1281.48</v>
      </c>
      <c r="D722" s="403"/>
      <c r="E722" s="403" t="s">
        <v>588</v>
      </c>
      <c r="F722" s="429"/>
      <c r="G722" s="441"/>
      <c r="I722" s="366"/>
      <c r="J722" s="411"/>
      <c r="K722" s="366"/>
      <c r="L722" s="53"/>
      <c r="M722" s="403"/>
      <c r="N722" s="403"/>
      <c r="O722" s="516"/>
      <c r="P722" s="516"/>
    </row>
    <row r="723" spans="1:18" s="104" customFormat="1" ht="12.75">
      <c r="A723" s="270" t="s">
        <v>775</v>
      </c>
      <c r="B723" s="366">
        <v>501100</v>
      </c>
      <c r="C723" s="411">
        <v>382.98</v>
      </c>
      <c r="D723" s="403"/>
      <c r="E723" s="403" t="s">
        <v>589</v>
      </c>
      <c r="F723" s="429"/>
      <c r="G723" s="441"/>
      <c r="I723" s="366"/>
      <c r="J723" s="411"/>
      <c r="K723" s="366"/>
      <c r="L723" s="53"/>
      <c r="M723" s="403"/>
      <c r="N723" s="403"/>
      <c r="O723" s="516"/>
      <c r="P723" s="516"/>
    </row>
    <row r="724" spans="1:18" s="104" customFormat="1" ht="12.75">
      <c r="A724" s="270" t="s">
        <v>775</v>
      </c>
      <c r="B724" s="408">
        <v>501200</v>
      </c>
      <c r="C724" s="411">
        <v>0</v>
      </c>
      <c r="D724" s="403"/>
      <c r="E724" s="403" t="s">
        <v>588</v>
      </c>
      <c r="F724" s="429"/>
      <c r="G724" s="441"/>
      <c r="I724" s="408"/>
      <c r="J724" s="411"/>
      <c r="K724" s="366"/>
      <c r="L724" s="53"/>
      <c r="M724" s="403"/>
      <c r="N724" s="403"/>
      <c r="O724" s="516"/>
      <c r="P724" s="516"/>
    </row>
    <row r="725" spans="1:18" s="104" customFormat="1" ht="12.75">
      <c r="A725" s="270" t="s">
        <v>775</v>
      </c>
      <c r="B725" s="408">
        <v>501221</v>
      </c>
      <c r="C725" s="411">
        <v>684.28</v>
      </c>
      <c r="D725" s="403"/>
      <c r="E725" s="403" t="s">
        <v>590</v>
      </c>
      <c r="F725" s="429"/>
      <c r="G725" s="441"/>
      <c r="I725" s="408"/>
      <c r="J725" s="411"/>
      <c r="K725" s="366"/>
      <c r="L725" s="53"/>
      <c r="M725" s="176"/>
      <c r="N725" s="403"/>
      <c r="O725" s="516"/>
      <c r="P725" s="516"/>
    </row>
    <row r="726" spans="1:18" s="104" customFormat="1" ht="12.75">
      <c r="A726" s="270" t="s">
        <v>775</v>
      </c>
      <c r="B726" s="408">
        <v>501222</v>
      </c>
      <c r="C726" s="411">
        <v>946.61</v>
      </c>
      <c r="D726" s="403"/>
      <c r="E726" s="403" t="s">
        <v>591</v>
      </c>
      <c r="F726" s="429"/>
      <c r="G726" s="441"/>
      <c r="I726" s="408"/>
      <c r="J726" s="411"/>
      <c r="K726" s="366"/>
      <c r="L726" s="53"/>
      <c r="M726" s="176"/>
      <c r="N726" s="403"/>
      <c r="O726" s="516"/>
      <c r="P726" s="516"/>
    </row>
    <row r="727" spans="1:18" s="104" customFormat="1" ht="12.75">
      <c r="A727" s="270" t="s">
        <v>775</v>
      </c>
      <c r="B727" s="408">
        <v>501900</v>
      </c>
      <c r="C727" s="411">
        <v>440.29</v>
      </c>
      <c r="D727" s="403"/>
      <c r="E727" s="403" t="s">
        <v>592</v>
      </c>
      <c r="F727" s="429"/>
      <c r="G727" s="441"/>
      <c r="I727" s="408"/>
      <c r="J727" s="411"/>
      <c r="K727" s="366"/>
      <c r="L727" s="53"/>
      <c r="M727" s="176"/>
      <c r="N727" s="403"/>
      <c r="O727" s="516"/>
      <c r="P727" s="516"/>
    </row>
    <row r="728" spans="1:18" s="104" customFormat="1" ht="12.75">
      <c r="A728" s="270" t="s">
        <v>775</v>
      </c>
      <c r="B728" s="408">
        <v>511000</v>
      </c>
      <c r="C728" s="411">
        <v>235.54</v>
      </c>
      <c r="D728" s="403"/>
      <c r="E728" s="403" t="s">
        <v>593</v>
      </c>
      <c r="F728" s="429"/>
      <c r="G728" s="441"/>
      <c r="I728" s="408"/>
      <c r="J728" s="411"/>
      <c r="K728" s="366"/>
      <c r="L728" s="53"/>
      <c r="M728" s="176"/>
      <c r="N728" s="403"/>
      <c r="O728" s="516"/>
      <c r="P728" s="516"/>
    </row>
    <row r="729" spans="1:18" s="104" customFormat="1" ht="12.75">
      <c r="A729" s="270" t="s">
        <v>775</v>
      </c>
      <c r="B729" s="408">
        <v>511900</v>
      </c>
      <c r="C729" s="411">
        <v>58.88</v>
      </c>
      <c r="D729" s="403"/>
      <c r="E729" s="403" t="s">
        <v>594</v>
      </c>
      <c r="F729" s="429"/>
      <c r="G729" s="441"/>
      <c r="I729" s="408"/>
      <c r="J729" s="411"/>
      <c r="K729" s="53"/>
      <c r="O729" s="516"/>
      <c r="P729" s="516"/>
    </row>
    <row r="730" spans="1:18" s="104" customFormat="1" ht="12.75">
      <c r="A730" s="270" t="s">
        <v>775</v>
      </c>
      <c r="B730" s="408">
        <v>513900</v>
      </c>
      <c r="C730" s="411">
        <v>0</v>
      </c>
      <c r="D730" s="403"/>
      <c r="E730" s="403" t="s">
        <v>595</v>
      </c>
      <c r="F730" s="429"/>
      <c r="G730" s="441"/>
      <c r="I730" s="408"/>
      <c r="J730" s="411"/>
      <c r="K730" s="53"/>
      <c r="O730" s="516"/>
      <c r="P730" s="516"/>
    </row>
    <row r="731" spans="1:18" s="104" customFormat="1" ht="12.75">
      <c r="A731" s="270" t="s">
        <v>775</v>
      </c>
      <c r="B731" s="366">
        <v>518000</v>
      </c>
      <c r="C731" s="53">
        <v>14163.48</v>
      </c>
      <c r="D731" s="403"/>
      <c r="E731" s="403" t="s">
        <v>596</v>
      </c>
      <c r="F731" s="429"/>
      <c r="G731" s="441"/>
      <c r="I731" s="366"/>
      <c r="J731" s="53"/>
      <c r="K731" s="53"/>
      <c r="O731" s="516"/>
      <c r="P731" s="516"/>
    </row>
    <row r="732" spans="1:18" s="104" customFormat="1" ht="12.75">
      <c r="A732" s="270" t="s">
        <v>775</v>
      </c>
      <c r="B732" s="366">
        <v>518100</v>
      </c>
      <c r="C732" s="411">
        <v>2994.6</v>
      </c>
      <c r="D732" s="403"/>
      <c r="E732" s="403" t="s">
        <v>597</v>
      </c>
      <c r="F732" s="429"/>
      <c r="G732" s="441"/>
      <c r="I732" s="366"/>
      <c r="J732" s="411"/>
      <c r="K732" s="384"/>
      <c r="N732" s="366"/>
      <c r="O732" s="516"/>
      <c r="P732" s="516"/>
    </row>
    <row r="733" spans="1:18" s="104" customFormat="1" ht="12.75">
      <c r="A733" s="270" t="s">
        <v>775</v>
      </c>
      <c r="B733" s="366">
        <v>518900</v>
      </c>
      <c r="C733" s="411">
        <v>4.3099999999999996</v>
      </c>
      <c r="D733" s="403"/>
      <c r="E733" s="403" t="s">
        <v>598</v>
      </c>
      <c r="F733" s="429"/>
      <c r="G733" s="441"/>
      <c r="I733" s="366"/>
      <c r="J733" s="411"/>
      <c r="K733" s="364"/>
      <c r="N733" s="366"/>
      <c r="O733" s="516"/>
      <c r="P733" s="516"/>
    </row>
    <row r="734" spans="1:18" s="104" customFormat="1" ht="12.75">
      <c r="A734" s="270" t="s">
        <v>775</v>
      </c>
      <c r="B734" s="366">
        <v>522000</v>
      </c>
      <c r="C734" s="411">
        <v>14879.28</v>
      </c>
      <c r="D734" s="403"/>
      <c r="E734" s="403" t="s">
        <v>599</v>
      </c>
      <c r="F734" s="429"/>
      <c r="G734" s="441"/>
      <c r="I734" s="366"/>
      <c r="J734" s="411"/>
      <c r="K734" s="364"/>
      <c r="N734" s="408"/>
      <c r="O734" s="516"/>
      <c r="P734" s="516"/>
    </row>
    <row r="735" spans="1:18" s="104" customFormat="1" ht="12.75">
      <c r="A735" s="270" t="s">
        <v>775</v>
      </c>
      <c r="B735" s="366">
        <v>522100</v>
      </c>
      <c r="C735" s="411">
        <v>0</v>
      </c>
      <c r="D735" s="403"/>
      <c r="E735" s="403" t="s">
        <v>600</v>
      </c>
      <c r="F735" s="429"/>
      <c r="G735" s="441"/>
      <c r="I735" s="366"/>
      <c r="J735" s="411"/>
      <c r="N735" s="408"/>
      <c r="O735" s="84"/>
      <c r="P735" s="53"/>
    </row>
    <row r="736" spans="1:18" s="104" customFormat="1" ht="12.75">
      <c r="A736" s="270" t="s">
        <v>775</v>
      </c>
      <c r="B736" s="366">
        <v>524000</v>
      </c>
      <c r="C736" s="411">
        <v>5199.92</v>
      </c>
      <c r="D736" s="403"/>
      <c r="E736" s="403" t="s">
        <v>601</v>
      </c>
      <c r="F736" s="429"/>
      <c r="G736" s="441"/>
      <c r="I736" s="366"/>
      <c r="J736" s="411"/>
      <c r="L736" s="362"/>
      <c r="M736" s="404"/>
      <c r="N736" s="408"/>
      <c r="O736" s="84"/>
      <c r="P736" s="53"/>
      <c r="Q736" s="59"/>
      <c r="R736" s="384"/>
    </row>
    <row r="737" spans="1:20" s="104" customFormat="1" ht="12.75">
      <c r="A737" s="270" t="s">
        <v>775</v>
      </c>
      <c r="B737" s="366">
        <v>524100</v>
      </c>
      <c r="C737" s="411">
        <v>0</v>
      </c>
      <c r="D737" s="403"/>
      <c r="E737" s="403" t="s">
        <v>602</v>
      </c>
      <c r="F737" s="429"/>
      <c r="G737" s="441"/>
      <c r="I737" s="366"/>
      <c r="J737" s="411"/>
      <c r="L737" s="384"/>
      <c r="M737" s="404"/>
      <c r="N737" s="408"/>
      <c r="O737" s="84"/>
      <c r="P737" s="53"/>
      <c r="Q737" s="58"/>
      <c r="R737" s="384"/>
    </row>
    <row r="738" spans="1:20" s="104" customFormat="1" ht="12.75">
      <c r="A738" s="270" t="s">
        <v>775</v>
      </c>
      <c r="B738" s="366">
        <v>527000</v>
      </c>
      <c r="C738" s="53">
        <v>80.3</v>
      </c>
      <c r="D738" s="403"/>
      <c r="E738" s="403" t="s">
        <v>603</v>
      </c>
      <c r="F738" s="429"/>
      <c r="G738" s="441"/>
      <c r="H738" s="437"/>
      <c r="I738" s="366"/>
      <c r="J738" s="53"/>
      <c r="L738" s="384"/>
      <c r="M738" s="404"/>
      <c r="N738" s="408"/>
      <c r="O738" s="84"/>
      <c r="P738" s="53"/>
      <c r="Q738" s="58"/>
      <c r="R738" s="384"/>
    </row>
    <row r="739" spans="1:20" s="104" customFormat="1" ht="12.75">
      <c r="A739" s="270" t="s">
        <v>775</v>
      </c>
      <c r="B739" s="366">
        <v>527100</v>
      </c>
      <c r="C739" s="53">
        <v>506</v>
      </c>
      <c r="D739" s="403"/>
      <c r="E739" s="403" t="s">
        <v>604</v>
      </c>
      <c r="F739" s="429"/>
      <c r="G739" s="441"/>
      <c r="H739" s="437"/>
      <c r="I739" s="366"/>
      <c r="J739" s="53"/>
      <c r="L739" s="384"/>
      <c r="M739" s="404"/>
      <c r="N739" s="408"/>
      <c r="O739" s="84"/>
      <c r="P739" s="53"/>
      <c r="Q739" s="103"/>
      <c r="R739" s="384"/>
    </row>
    <row r="740" spans="1:20" s="104" customFormat="1" ht="12.75">
      <c r="A740" s="270" t="s">
        <v>775</v>
      </c>
      <c r="B740" s="366">
        <v>531000</v>
      </c>
      <c r="C740" s="53">
        <v>156</v>
      </c>
      <c r="D740" s="403"/>
      <c r="E740" s="403" t="s">
        <v>605</v>
      </c>
      <c r="F740" s="429"/>
      <c r="G740" s="441"/>
      <c r="H740" s="437"/>
      <c r="I740" s="366"/>
      <c r="J740" s="53"/>
      <c r="L740" s="384"/>
      <c r="M740" s="404"/>
      <c r="N740" s="408"/>
      <c r="O740" s="84"/>
      <c r="P740" s="53"/>
      <c r="Q740" s="103"/>
      <c r="R740" s="384"/>
    </row>
    <row r="741" spans="1:20" s="104" customFormat="1" ht="12.75">
      <c r="A741" s="270" t="s">
        <v>775</v>
      </c>
      <c r="B741" s="366">
        <v>538000</v>
      </c>
      <c r="C741" s="53">
        <v>27.7</v>
      </c>
      <c r="D741" s="403"/>
      <c r="E741" s="403" t="s">
        <v>380</v>
      </c>
      <c r="F741" s="429"/>
      <c r="G741" s="441"/>
      <c r="H741" s="437"/>
      <c r="I741" s="366"/>
      <c r="J741" s="53"/>
      <c r="L741" s="366"/>
      <c r="M741" s="411"/>
      <c r="N741" s="366"/>
      <c r="O741" s="407"/>
      <c r="P741" s="774"/>
      <c r="Q741" s="58"/>
      <c r="R741" s="384"/>
    </row>
    <row r="742" spans="1:20" s="104" customFormat="1" ht="12.75">
      <c r="A742" s="270" t="s">
        <v>775</v>
      </c>
      <c r="B742" s="366">
        <v>538100</v>
      </c>
      <c r="C742" s="53">
        <v>4270</v>
      </c>
      <c r="D742" s="403"/>
      <c r="E742" s="403" t="s">
        <v>606</v>
      </c>
      <c r="F742" s="429"/>
      <c r="G742" s="441"/>
      <c r="H742" s="437"/>
      <c r="I742" s="366"/>
      <c r="J742" s="53"/>
      <c r="L742" s="366"/>
      <c r="M742" s="411"/>
      <c r="N742" s="366"/>
      <c r="O742" s="774"/>
      <c r="P742" s="774"/>
      <c r="Q742" s="58"/>
      <c r="R742" s="384"/>
    </row>
    <row r="743" spans="1:20" s="104" customFormat="1" ht="12.75">
      <c r="A743" s="270" t="s">
        <v>775</v>
      </c>
      <c r="B743" s="366">
        <v>538200</v>
      </c>
      <c r="C743" s="53">
        <v>364.5</v>
      </c>
      <c r="D743" s="403"/>
      <c r="E743" s="403" t="s">
        <v>1296</v>
      </c>
      <c r="F743" s="429"/>
      <c r="G743" s="441"/>
      <c r="H743" s="437"/>
      <c r="I743" s="366"/>
      <c r="J743" s="53"/>
      <c r="L743" s="408"/>
      <c r="M743" s="411"/>
      <c r="N743" s="366"/>
      <c r="O743" s="774"/>
      <c r="P743" s="407"/>
      <c r="Q743" s="58"/>
      <c r="R743" s="384"/>
    </row>
    <row r="744" spans="1:20" s="104" customFormat="1" ht="12.75">
      <c r="A744" s="270" t="s">
        <v>775</v>
      </c>
      <c r="B744" s="366">
        <v>538900</v>
      </c>
      <c r="C744" s="53">
        <v>6.93</v>
      </c>
      <c r="D744" s="403"/>
      <c r="E744" s="403" t="s">
        <v>607</v>
      </c>
      <c r="F744" s="429"/>
      <c r="G744" s="441"/>
      <c r="H744" s="437"/>
      <c r="I744" s="366"/>
      <c r="J744" s="53"/>
      <c r="L744" s="408"/>
      <c r="M744" s="411"/>
      <c r="N744" s="366"/>
      <c r="O744" s="774"/>
      <c r="P744" s="407"/>
      <c r="Q744" s="58"/>
      <c r="R744" s="384"/>
    </row>
    <row r="745" spans="1:20" s="104" customFormat="1" ht="12.75">
      <c r="A745" s="270" t="s">
        <v>775</v>
      </c>
      <c r="B745" s="366">
        <v>546900</v>
      </c>
      <c r="C745" s="53">
        <v>540</v>
      </c>
      <c r="D745" s="403"/>
      <c r="E745" s="403" t="s">
        <v>1297</v>
      </c>
      <c r="F745" s="429"/>
      <c r="G745" s="441"/>
      <c r="H745" s="437"/>
      <c r="I745" s="366"/>
      <c r="J745" s="53"/>
      <c r="L745" s="408"/>
      <c r="M745" s="411"/>
      <c r="N745" s="366"/>
      <c r="O745" s="407"/>
      <c r="P745" s="407"/>
      <c r="Q745" s="58"/>
      <c r="R745" s="384"/>
      <c r="S745" s="429"/>
      <c r="T745" s="429"/>
    </row>
    <row r="746" spans="1:20" s="104" customFormat="1" ht="12.75">
      <c r="A746" s="270" t="s">
        <v>775</v>
      </c>
      <c r="B746" s="366">
        <v>548000</v>
      </c>
      <c r="C746" s="53">
        <v>199</v>
      </c>
      <c r="D746" s="403"/>
      <c r="E746" s="403" t="s">
        <v>608</v>
      </c>
      <c r="F746" s="429"/>
      <c r="G746" s="441"/>
      <c r="H746" s="437"/>
      <c r="I746" s="366"/>
      <c r="J746" s="53"/>
      <c r="L746" s="408"/>
      <c r="M746" s="411"/>
      <c r="N746" s="366"/>
      <c r="O746" s="407"/>
      <c r="P746" s="775"/>
      <c r="Q746" s="58"/>
      <c r="R746" s="384"/>
      <c r="S746" s="429"/>
      <c r="T746" s="429"/>
    </row>
    <row r="747" spans="1:20" s="104" customFormat="1" ht="12.75">
      <c r="A747" s="270" t="s">
        <v>775</v>
      </c>
      <c r="B747" s="366">
        <v>548100</v>
      </c>
      <c r="C747" s="53">
        <v>855.16</v>
      </c>
      <c r="D747" s="403"/>
      <c r="E747" s="403" t="s">
        <v>609</v>
      </c>
      <c r="F747" s="429"/>
      <c r="G747" s="441"/>
      <c r="H747" s="437"/>
      <c r="I747" s="366"/>
      <c r="J747" s="53"/>
      <c r="L747" s="408"/>
      <c r="M747" s="411"/>
      <c r="N747" s="366"/>
      <c r="O747" s="407"/>
      <c r="P747" s="775"/>
      <c r="Q747" s="58"/>
      <c r="R747" s="384"/>
      <c r="S747" s="429"/>
      <c r="T747" s="429"/>
    </row>
    <row r="748" spans="1:20" s="104" customFormat="1" ht="12.75">
      <c r="A748" s="270" t="s">
        <v>775</v>
      </c>
      <c r="B748" s="366">
        <v>548901</v>
      </c>
      <c r="C748" s="53">
        <v>213.8</v>
      </c>
      <c r="D748" s="403"/>
      <c r="E748" s="403" t="s">
        <v>610</v>
      </c>
      <c r="F748" s="429"/>
      <c r="G748" s="441"/>
      <c r="H748" s="437"/>
      <c r="I748" s="366"/>
      <c r="J748" s="53"/>
      <c r="L748" s="408"/>
      <c r="M748" s="411"/>
      <c r="N748" s="366"/>
      <c r="O748" s="775"/>
      <c r="P748" s="407"/>
      <c r="Q748" s="58"/>
      <c r="R748" s="384"/>
      <c r="S748" s="429"/>
      <c r="T748" s="429"/>
    </row>
    <row r="749" spans="1:20" s="104" customFormat="1" ht="12.75">
      <c r="A749" s="270" t="s">
        <v>775</v>
      </c>
      <c r="B749" s="366">
        <v>551000</v>
      </c>
      <c r="C749" s="53">
        <v>4003</v>
      </c>
      <c r="D749" s="403"/>
      <c r="E749" s="403" t="s">
        <v>611</v>
      </c>
      <c r="F749" s="429"/>
      <c r="G749" s="441"/>
      <c r="H749" s="437"/>
      <c r="I749" s="366"/>
      <c r="J749" s="53"/>
      <c r="L749" s="408"/>
      <c r="M749" s="411"/>
      <c r="N749" s="366"/>
      <c r="O749" s="775"/>
      <c r="P749" s="407"/>
      <c r="Q749" s="58"/>
      <c r="R749" s="384"/>
      <c r="S749" s="429"/>
      <c r="T749" s="429"/>
    </row>
    <row r="750" spans="1:20" s="104" customFormat="1" ht="12.75">
      <c r="A750" s="270" t="s">
        <v>775</v>
      </c>
      <c r="B750" s="366">
        <v>551900</v>
      </c>
      <c r="C750" s="53">
        <v>910</v>
      </c>
      <c r="D750" s="403"/>
      <c r="E750" s="403" t="s">
        <v>612</v>
      </c>
      <c r="F750" s="429"/>
      <c r="G750" s="441"/>
      <c r="H750" s="437"/>
      <c r="I750" s="366"/>
      <c r="J750" s="53"/>
      <c r="L750" s="366"/>
      <c r="M750" s="53"/>
      <c r="N750" s="366"/>
      <c r="O750" s="407"/>
      <c r="P750" s="407"/>
      <c r="Q750" s="58"/>
      <c r="R750" s="384"/>
      <c r="S750" s="429"/>
      <c r="T750" s="429"/>
    </row>
    <row r="751" spans="1:20" s="104" customFormat="1" ht="12.75">
      <c r="A751" s="270" t="s">
        <v>775</v>
      </c>
      <c r="B751" s="366">
        <v>568000</v>
      </c>
      <c r="C751" s="53">
        <v>104.12</v>
      </c>
      <c r="D751" s="403"/>
      <c r="E751" s="403" t="s">
        <v>613</v>
      </c>
      <c r="F751" s="429"/>
      <c r="G751" s="441"/>
      <c r="H751" s="437"/>
      <c r="I751" s="366"/>
      <c r="K751" s="53"/>
      <c r="L751" s="366"/>
      <c r="M751" s="53"/>
      <c r="N751" s="366"/>
      <c r="O751" s="407"/>
      <c r="P751" s="407"/>
      <c r="Q751" s="58"/>
      <c r="R751" s="384"/>
      <c r="S751" s="429"/>
      <c r="T751" s="429"/>
    </row>
    <row r="752" spans="1:20" s="104" customFormat="1" ht="12.75">
      <c r="A752" s="270" t="s">
        <v>775</v>
      </c>
      <c r="B752" s="366">
        <v>591000</v>
      </c>
      <c r="C752" s="53">
        <v>718.72</v>
      </c>
      <c r="E752" s="403" t="s">
        <v>614</v>
      </c>
      <c r="F752" s="429"/>
      <c r="G752" s="441"/>
      <c r="H752" s="437"/>
      <c r="I752" s="366"/>
      <c r="J752" s="53"/>
      <c r="L752" s="366"/>
      <c r="M752" s="53"/>
      <c r="N752" s="366"/>
      <c r="O752" s="407"/>
      <c r="P752" s="407"/>
      <c r="Q752" s="58"/>
      <c r="R752" s="384"/>
      <c r="S752" s="429"/>
      <c r="T752" s="429"/>
    </row>
    <row r="753" spans="1:20" s="104" customFormat="1" ht="13.5">
      <c r="A753" s="270" t="s">
        <v>775</v>
      </c>
      <c r="B753" s="366">
        <v>591100</v>
      </c>
      <c r="C753" s="53">
        <v>0</v>
      </c>
      <c r="D753" s="403"/>
      <c r="E753" s="403" t="s">
        <v>615</v>
      </c>
      <c r="F753" s="429"/>
      <c r="G753" s="441"/>
      <c r="H753" s="437"/>
      <c r="I753" s="255"/>
      <c r="J753" s="464"/>
      <c r="L753" s="366"/>
      <c r="M753" s="53"/>
      <c r="N753" s="366"/>
      <c r="O753" s="407"/>
      <c r="P753" s="407"/>
      <c r="Q753" s="58"/>
      <c r="R753" s="384"/>
      <c r="S753" s="429"/>
      <c r="T753" s="429"/>
    </row>
    <row r="754" spans="1:20" s="104" customFormat="1" ht="13.5">
      <c r="A754" s="459" t="s">
        <v>786</v>
      </c>
      <c r="B754" s="255"/>
      <c r="C754" s="280">
        <f>SUM(C722:C753)</f>
        <v>54226.880000000012</v>
      </c>
      <c r="D754" s="280"/>
      <c r="F754" s="451"/>
      <c r="G754" s="433"/>
      <c r="I754" s="255"/>
      <c r="J754" s="497"/>
      <c r="L754" s="366"/>
      <c r="M754" s="411"/>
      <c r="N754" s="366"/>
      <c r="O754" s="407"/>
      <c r="P754" s="407"/>
      <c r="Q754" s="58"/>
      <c r="R754" s="384"/>
      <c r="S754" s="429"/>
      <c r="T754" s="429"/>
    </row>
    <row r="755" spans="1:20" s="429" customFormat="1" ht="12.75">
      <c r="B755" s="255"/>
      <c r="C755" s="364">
        <f>C754-C753</f>
        <v>54226.880000000012</v>
      </c>
      <c r="D755" s="467"/>
      <c r="E755" s="297" t="s">
        <v>787</v>
      </c>
      <c r="F755" s="451"/>
      <c r="G755" s="468"/>
      <c r="H755" s="469"/>
      <c r="I755" s="255"/>
      <c r="J755" s="364"/>
      <c r="L755" s="366"/>
      <c r="M755" s="411"/>
      <c r="N755" s="366"/>
      <c r="O755" s="407"/>
      <c r="P755" s="407"/>
      <c r="Q755" s="58"/>
      <c r="R755" s="384"/>
    </row>
    <row r="756" spans="1:20" s="429" customFormat="1" ht="22.5">
      <c r="B756" s="255"/>
      <c r="C756" s="364"/>
      <c r="D756" s="467"/>
      <c r="E756" s="297"/>
      <c r="F756" s="451"/>
      <c r="G756" s="468"/>
      <c r="H756" s="469"/>
      <c r="I756" s="456"/>
      <c r="J756" s="449"/>
      <c r="L756" s="366"/>
      <c r="M756" s="411"/>
      <c r="N756" s="366"/>
      <c r="O756" s="407"/>
      <c r="P756" s="407"/>
      <c r="Q756" s="58"/>
      <c r="R756" s="384"/>
    </row>
    <row r="757" spans="1:20" s="429" customFormat="1" ht="12.75">
      <c r="B757" s="255"/>
      <c r="C757" s="364"/>
      <c r="D757" s="467"/>
      <c r="E757" s="297"/>
      <c r="F757" s="451"/>
      <c r="G757" s="468"/>
      <c r="H757" s="469"/>
      <c r="I757" s="366"/>
      <c r="J757" s="53"/>
      <c r="L757" s="366"/>
      <c r="M757" s="411"/>
      <c r="N757" s="366"/>
      <c r="O757" s="84"/>
      <c r="P757" s="53"/>
      <c r="Q757" s="58"/>
      <c r="R757" s="384"/>
    </row>
    <row r="758" spans="1:20" s="429" customFormat="1" ht="22.5">
      <c r="A758" s="449" t="s">
        <v>788</v>
      </c>
      <c r="B758" s="456"/>
      <c r="C758" s="449" t="s">
        <v>1415</v>
      </c>
      <c r="D758" s="448"/>
      <c r="F758" s="451"/>
      <c r="G758" s="470"/>
      <c r="I758" s="366"/>
      <c r="J758" s="53"/>
      <c r="L758" s="366"/>
      <c r="M758" s="53"/>
      <c r="N758" s="366"/>
      <c r="O758" s="84"/>
      <c r="P758" s="53"/>
      <c r="Q758" s="58"/>
      <c r="R758" s="384"/>
    </row>
    <row r="759" spans="1:20" s="104" customFormat="1" ht="12.75">
      <c r="A759" s="270" t="s">
        <v>775</v>
      </c>
      <c r="B759" s="366">
        <v>602000</v>
      </c>
      <c r="C759" s="53">
        <v>-45434</v>
      </c>
      <c r="D759" s="403"/>
      <c r="E759" s="403" t="s">
        <v>616</v>
      </c>
      <c r="F759" s="451"/>
      <c r="G759" s="471"/>
      <c r="H759" s="472"/>
      <c r="I759" s="366"/>
      <c r="J759" s="53"/>
      <c r="L759" s="366"/>
      <c r="M759" s="53"/>
      <c r="N759" s="366"/>
      <c r="O759" s="84"/>
      <c r="P759" s="53"/>
      <c r="Q759" s="58"/>
      <c r="R759" s="384"/>
      <c r="S759" s="429"/>
      <c r="T759" s="429"/>
    </row>
    <row r="760" spans="1:20" s="104" customFormat="1" ht="12.75">
      <c r="A760" s="270" t="s">
        <v>775</v>
      </c>
      <c r="B760" s="366">
        <v>602100</v>
      </c>
      <c r="C760" s="53">
        <v>-9322.24</v>
      </c>
      <c r="D760" s="176"/>
      <c r="E760" s="403" t="s">
        <v>617</v>
      </c>
      <c r="F760" s="451"/>
      <c r="G760" s="433"/>
      <c r="I760" s="366"/>
      <c r="J760" s="53"/>
      <c r="L760" s="366"/>
      <c r="M760" s="53"/>
      <c r="N760" s="366"/>
      <c r="O760" s="84"/>
      <c r="P760" s="53"/>
      <c r="Q760" s="103"/>
      <c r="R760" s="384"/>
      <c r="S760" s="429"/>
      <c r="T760" s="429"/>
    </row>
    <row r="761" spans="1:20" s="104" customFormat="1" ht="12.75">
      <c r="A761" s="270" t="s">
        <v>775</v>
      </c>
      <c r="B761" s="366">
        <v>641000</v>
      </c>
      <c r="C761" s="53">
        <v>0</v>
      </c>
      <c r="D761" s="176"/>
      <c r="E761" s="403" t="s">
        <v>618</v>
      </c>
      <c r="F761" s="451"/>
      <c r="G761" s="433"/>
      <c r="I761" s="366"/>
      <c r="J761" s="53"/>
      <c r="L761" s="366"/>
      <c r="M761" s="53"/>
      <c r="N761" s="366"/>
      <c r="O761" s="84"/>
      <c r="P761" s="53"/>
      <c r="Q761" s="103"/>
      <c r="R761" s="384"/>
      <c r="S761" s="429"/>
      <c r="T761" s="429"/>
    </row>
    <row r="762" spans="1:20" s="104" customFormat="1" ht="12.75">
      <c r="A762" s="270" t="s">
        <v>775</v>
      </c>
      <c r="B762" s="366">
        <v>648000</v>
      </c>
      <c r="C762" s="53">
        <v>-0.23</v>
      </c>
      <c r="D762" s="176"/>
      <c r="E762" s="403" t="s">
        <v>619</v>
      </c>
      <c r="F762" s="451"/>
      <c r="G762" s="433"/>
      <c r="I762" s="385"/>
      <c r="J762" s="280"/>
      <c r="L762" s="366"/>
      <c r="M762" s="53"/>
      <c r="N762" s="366"/>
      <c r="O762" s="84"/>
      <c r="P762" s="53"/>
      <c r="Q762" s="103"/>
      <c r="R762" s="384"/>
      <c r="S762" s="429"/>
      <c r="T762" s="429"/>
    </row>
    <row r="763" spans="1:20" s="104" customFormat="1" ht="12.75">
      <c r="A763" s="270" t="s">
        <v>775</v>
      </c>
      <c r="B763" s="366">
        <v>662000</v>
      </c>
      <c r="C763" s="53">
        <v>0</v>
      </c>
      <c r="D763" s="176"/>
      <c r="E763" s="403" t="s">
        <v>620</v>
      </c>
      <c r="F763" s="451"/>
      <c r="G763" s="433"/>
      <c r="J763" s="296"/>
      <c r="K763" s="297"/>
      <c r="L763" s="366"/>
      <c r="M763" s="53"/>
      <c r="N763" s="366"/>
      <c r="O763" s="84"/>
      <c r="P763" s="53"/>
      <c r="Q763" s="103"/>
      <c r="R763" s="384"/>
      <c r="S763" s="429"/>
      <c r="T763" s="429"/>
    </row>
    <row r="764" spans="1:20" s="104" customFormat="1" ht="12.75">
      <c r="A764" s="459" t="s">
        <v>789</v>
      </c>
      <c r="B764" s="385"/>
      <c r="C764" s="280">
        <f>SUM(C759:C763)</f>
        <v>-54756.47</v>
      </c>
      <c r="D764" s="278"/>
      <c r="E764" s="473"/>
      <c r="G764" s="275"/>
      <c r="H764" s="364"/>
      <c r="J764" s="53"/>
      <c r="K764" s="297"/>
      <c r="L764" s="366"/>
      <c r="M764" s="53"/>
      <c r="N764" s="366"/>
      <c r="O764" s="84"/>
      <c r="P764" s="53"/>
      <c r="Q764" s="103"/>
      <c r="R764" s="384"/>
      <c r="S764" s="429"/>
      <c r="T764" s="429"/>
    </row>
    <row r="765" spans="1:20" s="429" customFormat="1" ht="12.75">
      <c r="A765" s="474"/>
      <c r="B765" s="263"/>
      <c r="C765" s="463"/>
      <c r="D765" s="463"/>
      <c r="G765" s="468"/>
      <c r="H765" s="364"/>
      <c r="I765" s="437"/>
      <c r="J765" s="53"/>
      <c r="K765" s="297"/>
      <c r="L765" s="366"/>
      <c r="M765" s="53"/>
      <c r="N765" s="366"/>
      <c r="O765" s="84"/>
      <c r="P765" s="53"/>
      <c r="Q765" s="58"/>
      <c r="R765" s="384"/>
      <c r="S765" s="104"/>
      <c r="T765" s="104"/>
    </row>
    <row r="766" spans="1:20" s="429" customFormat="1" ht="12.75">
      <c r="A766" s="474"/>
      <c r="B766" s="263"/>
      <c r="C766" s="280">
        <f>C754</f>
        <v>54226.880000000012</v>
      </c>
      <c r="D766" s="278"/>
      <c r="E766" s="104" t="s">
        <v>790</v>
      </c>
      <c r="F766" s="104" t="s">
        <v>1415</v>
      </c>
      <c r="G766" s="468"/>
      <c r="H766" s="364"/>
      <c r="I766" s="475"/>
      <c r="J766" s="296"/>
      <c r="K766" s="297"/>
      <c r="L766" s="366"/>
      <c r="M766" s="53"/>
      <c r="N766" s="366"/>
      <c r="O766" s="84"/>
      <c r="P766" s="53"/>
      <c r="Q766" s="58"/>
      <c r="R766" s="384"/>
      <c r="S766" s="104"/>
      <c r="T766" s="104"/>
    </row>
    <row r="767" spans="1:20" s="429" customFormat="1" ht="12.75">
      <c r="A767" s="474"/>
      <c r="B767" s="263"/>
      <c r="C767" s="282">
        <f>C764</f>
        <v>-54756.47</v>
      </c>
      <c r="D767" s="279"/>
      <c r="E767" s="104" t="s">
        <v>791</v>
      </c>
      <c r="F767" s="104" t="s">
        <v>1415</v>
      </c>
      <c r="G767" s="468"/>
      <c r="H767" s="469"/>
      <c r="I767" s="475"/>
      <c r="J767" s="296"/>
      <c r="K767" s="297"/>
      <c r="L767" s="366"/>
      <c r="M767" s="53"/>
      <c r="N767" s="366"/>
      <c r="O767" s="84"/>
      <c r="P767" s="53"/>
      <c r="Q767" s="58"/>
      <c r="R767" s="384"/>
      <c r="S767" s="104"/>
      <c r="T767" s="104"/>
    </row>
    <row r="768" spans="1:20" s="429" customFormat="1" ht="12.75">
      <c r="A768" s="474"/>
      <c r="B768" s="263"/>
      <c r="C768" s="282">
        <f>SUM(C766:C767)</f>
        <v>-529.58999999998923</v>
      </c>
      <c r="D768" s="279"/>
      <c r="E768" s="104" t="s">
        <v>792</v>
      </c>
      <c r="F768" s="104" t="s">
        <v>1415</v>
      </c>
      <c r="G768" s="468"/>
      <c r="H768" s="469"/>
      <c r="I768" s="475"/>
      <c r="J768" s="296"/>
      <c r="K768" s="297"/>
      <c r="L768" s="366"/>
      <c r="M768" s="53"/>
      <c r="N768" s="366"/>
      <c r="O768" s="84"/>
      <c r="P768" s="53"/>
      <c r="Q768" s="58"/>
      <c r="R768" s="384"/>
      <c r="S768" s="104"/>
      <c r="T768" s="104"/>
    </row>
    <row r="769" spans="1:20" s="429" customFormat="1" ht="12.75">
      <c r="A769" s="474"/>
      <c r="B769" s="263"/>
      <c r="C769" s="282"/>
      <c r="D769" s="279"/>
      <c r="E769" s="104"/>
      <c r="F769" s="104"/>
      <c r="G769" s="468"/>
      <c r="H769" s="469"/>
      <c r="I769" s="475"/>
      <c r="J769" s="296"/>
      <c r="K769" s="297"/>
      <c r="L769" s="366"/>
      <c r="M769" s="53"/>
      <c r="N769" s="53"/>
      <c r="O769" s="84"/>
      <c r="P769" s="53"/>
      <c r="Q769" s="58"/>
      <c r="R769" s="384"/>
      <c r="S769" s="104"/>
      <c r="T769" s="104"/>
    </row>
    <row r="770" spans="1:20" s="476" customFormat="1" ht="19.5">
      <c r="B770" s="477" t="s">
        <v>776</v>
      </c>
      <c r="F770" s="276">
        <f>C658</f>
        <v>3274</v>
      </c>
      <c r="G770" s="478"/>
      <c r="H770" s="478"/>
      <c r="I770" s="364"/>
      <c r="J770" s="296"/>
      <c r="K770" s="297"/>
      <c r="L770" s="366"/>
      <c r="M770" s="53"/>
      <c r="N770" s="53"/>
      <c r="O770" s="84"/>
      <c r="P770" s="53"/>
      <c r="Q770" s="58"/>
      <c r="R770" s="384"/>
      <c r="S770" s="104"/>
      <c r="T770" s="104"/>
    </row>
    <row r="771" spans="1:20" s="476" customFormat="1" ht="19.5">
      <c r="B771" s="477" t="s">
        <v>778</v>
      </c>
      <c r="F771" s="276">
        <f>C662</f>
        <v>62.92</v>
      </c>
      <c r="G771" s="478"/>
      <c r="H771" s="478"/>
      <c r="I771" s="364"/>
      <c r="J771" s="296"/>
      <c r="K771" s="297"/>
      <c r="L771" s="366"/>
      <c r="M771" s="53"/>
      <c r="N771" s="53"/>
      <c r="O771" s="84"/>
      <c r="P771" s="53"/>
      <c r="Q771" s="58"/>
      <c r="R771" s="384"/>
      <c r="S771" s="104"/>
      <c r="T771" s="104"/>
    </row>
    <row r="772" spans="1:20" s="476" customFormat="1" ht="19.5">
      <c r="B772" s="477" t="s">
        <v>780</v>
      </c>
      <c r="F772" s="276">
        <f>C671</f>
        <v>20340.740000000002</v>
      </c>
      <c r="G772" s="478"/>
      <c r="H772" s="478"/>
      <c r="I772" s="364"/>
      <c r="J772" s="361"/>
      <c r="K772" s="364"/>
      <c r="L772" s="366"/>
      <c r="M772" s="53"/>
      <c r="N772" s="53"/>
      <c r="O772" s="84"/>
      <c r="P772" s="53"/>
      <c r="Q772" s="58"/>
      <c r="R772" s="384"/>
      <c r="S772" s="104"/>
      <c r="T772" s="104"/>
    </row>
    <row r="773" spans="1:20" s="476" customFormat="1" ht="19.5">
      <c r="B773" s="477" t="s">
        <v>782</v>
      </c>
      <c r="F773" s="276">
        <f>C703</f>
        <v>-9110.630000000001</v>
      </c>
      <c r="G773" s="478"/>
      <c r="H773" s="478"/>
      <c r="I773" s="280"/>
      <c r="J773" s="361"/>
      <c r="K773" s="364"/>
      <c r="L773" s="366"/>
      <c r="M773" s="53"/>
      <c r="N773" s="53"/>
      <c r="O773" s="84"/>
      <c r="P773" s="53"/>
      <c r="Q773" s="58"/>
      <c r="R773" s="384"/>
      <c r="S773" s="104"/>
      <c r="T773" s="104"/>
    </row>
    <row r="774" spans="1:20" s="476" customFormat="1" ht="19.5">
      <c r="B774" s="477" t="s">
        <v>784</v>
      </c>
      <c r="F774" s="276">
        <f>C712</f>
        <v>-14037.440000000002</v>
      </c>
      <c r="G774" s="478"/>
      <c r="H774" s="478"/>
      <c r="J774" s="361"/>
      <c r="K774" s="364"/>
      <c r="L774" s="366"/>
      <c r="M774" s="53"/>
      <c r="N774" s="53"/>
      <c r="O774" s="84"/>
      <c r="P774" s="53"/>
      <c r="Q774" s="58"/>
      <c r="R774" s="384"/>
      <c r="S774" s="104"/>
      <c r="T774" s="104"/>
    </row>
    <row r="775" spans="1:20" s="476" customFormat="1" ht="19.5">
      <c r="B775" s="477" t="s">
        <v>786</v>
      </c>
      <c r="F775" s="276">
        <f>C754</f>
        <v>54226.880000000012</v>
      </c>
      <c r="G775" s="478"/>
      <c r="H775" s="478"/>
      <c r="J775" s="361"/>
      <c r="K775" s="364"/>
      <c r="L775" s="84"/>
      <c r="M775" s="53"/>
      <c r="N775" s="53"/>
      <c r="O775" s="84"/>
      <c r="P775" s="53"/>
      <c r="Q775" s="58"/>
      <c r="R775" s="384"/>
      <c r="S775" s="104"/>
      <c r="T775" s="104"/>
    </row>
    <row r="776" spans="1:20" s="476" customFormat="1" ht="19.5">
      <c r="B776" s="477" t="s">
        <v>789</v>
      </c>
      <c r="F776" s="276">
        <f>C764</f>
        <v>-54756.47</v>
      </c>
      <c r="G776" s="478"/>
      <c r="H776" s="478"/>
      <c r="J776" s="361"/>
      <c r="K776" s="364"/>
      <c r="L776" s="366"/>
      <c r="M776" s="53"/>
      <c r="N776" s="53"/>
      <c r="O776" s="696"/>
      <c r="P776" s="411"/>
      <c r="Q776" s="58"/>
      <c r="R776" s="384"/>
      <c r="S776" s="104"/>
      <c r="T776" s="104"/>
    </row>
    <row r="777" spans="1:20" s="476" customFormat="1" ht="19.5">
      <c r="B777" s="479" t="s">
        <v>793</v>
      </c>
      <c r="C777" s="480"/>
      <c r="D777" s="480"/>
      <c r="E777" s="481"/>
      <c r="F777" s="482">
        <f>SUM(F770:F776)</f>
        <v>0</v>
      </c>
      <c r="G777" s="478"/>
      <c r="H777" s="478"/>
      <c r="J777" s="361"/>
      <c r="K777" s="364"/>
      <c r="L777" s="104"/>
      <c r="M777" s="404"/>
      <c r="N777" s="53"/>
      <c r="O777" s="696"/>
      <c r="P777" s="411"/>
      <c r="Q777" s="58"/>
      <c r="R777" s="149"/>
      <c r="S777" s="104"/>
      <c r="T777" s="104"/>
    </row>
    <row r="778" spans="1:20" s="476" customFormat="1" ht="15.75" thickBot="1">
      <c r="B778" s="483" t="s">
        <v>794</v>
      </c>
      <c r="C778" s="480"/>
      <c r="D778" s="480"/>
      <c r="E778" s="481"/>
      <c r="F778" s="484">
        <f>F775--F776</f>
        <v>-529.58999999998923</v>
      </c>
      <c r="G778" s="478"/>
      <c r="H778" s="478"/>
      <c r="J778" s="361"/>
      <c r="K778" s="364"/>
      <c r="L778" s="362"/>
      <c r="M778" s="366"/>
      <c r="N778" s="411"/>
      <c r="O778" s="696"/>
      <c r="P778" s="411"/>
      <c r="Q778" s="103"/>
      <c r="R778" s="388"/>
    </row>
    <row r="779" spans="1:20" s="476" customFormat="1" ht="15.75" thickBot="1">
      <c r="B779" s="485" t="s">
        <v>795</v>
      </c>
      <c r="C779" s="486"/>
      <c r="D779" s="486"/>
      <c r="E779" s="486"/>
      <c r="F779" s="836">
        <f>C768-C753</f>
        <v>-529.58999999998923</v>
      </c>
      <c r="G779" s="488" t="s">
        <v>787</v>
      </c>
      <c r="H779" s="478"/>
      <c r="J779" s="361"/>
      <c r="K779" s="364"/>
      <c r="L779" s="362"/>
      <c r="M779" s="366"/>
      <c r="N779" s="411"/>
      <c r="O779" s="696"/>
      <c r="P779" s="411"/>
      <c r="Q779" s="103"/>
      <c r="R779" s="388"/>
    </row>
    <row r="780" spans="1:20" s="476" customFormat="1">
      <c r="B780" s="489"/>
      <c r="C780" s="490"/>
      <c r="D780" s="490"/>
      <c r="E780" s="490"/>
      <c r="F780" s="491"/>
      <c r="G780" s="478"/>
      <c r="H780" s="478"/>
      <c r="J780" s="361"/>
      <c r="K780" s="364"/>
      <c r="L780" s="362"/>
      <c r="M780" s="366"/>
      <c r="N780" s="411"/>
      <c r="O780" s="696"/>
      <c r="P780" s="411"/>
      <c r="Q780" s="103"/>
      <c r="R780" s="388"/>
    </row>
    <row r="781" spans="1:20" s="476" customFormat="1">
      <c r="B781" s="489"/>
      <c r="C781" s="490"/>
      <c r="D781" s="490"/>
      <c r="E781" s="490"/>
      <c r="F781" s="491"/>
      <c r="G781" s="478"/>
      <c r="H781" s="478"/>
      <c r="J781" s="361"/>
      <c r="K781" s="364"/>
      <c r="L781" s="362"/>
      <c r="M781" s="366"/>
      <c r="N781" s="411"/>
      <c r="O781" s="696"/>
      <c r="P781" s="411"/>
      <c r="Q781" s="103"/>
      <c r="R781" s="388"/>
    </row>
    <row r="782" spans="1:20" s="476" customFormat="1">
      <c r="B782" s="489"/>
      <c r="C782" s="490"/>
      <c r="D782" s="490"/>
      <c r="E782" s="490"/>
      <c r="F782" s="491"/>
      <c r="G782" s="478"/>
      <c r="H782" s="478"/>
      <c r="J782" s="361"/>
      <c r="K782" s="364"/>
      <c r="L782" s="362"/>
      <c r="M782" s="366"/>
      <c r="N782" s="411"/>
      <c r="O782" s="696"/>
      <c r="P782" s="411"/>
      <c r="Q782" s="103"/>
      <c r="R782" s="388"/>
    </row>
    <row r="783" spans="1:20" s="476" customFormat="1">
      <c r="B783" s="489"/>
      <c r="C783" s="490"/>
      <c r="D783" s="490"/>
      <c r="E783" s="490"/>
      <c r="F783" s="491"/>
      <c r="G783" s="478"/>
      <c r="H783" s="478"/>
      <c r="J783" s="361"/>
      <c r="K783" s="364"/>
      <c r="L783" s="362"/>
      <c r="M783" s="366"/>
      <c r="N783" s="411"/>
      <c r="O783" s="696"/>
      <c r="P783" s="411"/>
      <c r="Q783" s="103"/>
      <c r="R783" s="388"/>
    </row>
    <row r="784" spans="1:20" s="476" customFormat="1">
      <c r="B784" s="489"/>
      <c r="C784" s="490"/>
      <c r="D784" s="490"/>
      <c r="E784" s="490"/>
      <c r="F784" s="491"/>
      <c r="G784" s="478"/>
      <c r="H784" s="478"/>
      <c r="J784" s="361"/>
      <c r="K784" s="364"/>
      <c r="L784" s="362"/>
      <c r="M784" s="366"/>
      <c r="N784" s="411"/>
      <c r="O784" s="696"/>
      <c r="P784" s="411"/>
      <c r="Q784" s="103"/>
      <c r="R784" s="388"/>
    </row>
    <row r="785" spans="1:18" s="476" customFormat="1">
      <c r="B785" s="489"/>
      <c r="C785" s="490"/>
      <c r="D785" s="490"/>
      <c r="E785" s="490"/>
      <c r="F785" s="491"/>
      <c r="G785" s="478"/>
      <c r="H785" s="478"/>
      <c r="J785" s="361"/>
      <c r="K785" s="364"/>
      <c r="L785" s="362"/>
      <c r="M785" s="366"/>
      <c r="N785" s="411"/>
      <c r="O785" s="696"/>
      <c r="P785" s="411"/>
      <c r="Q785" s="103"/>
      <c r="R785" s="388"/>
    </row>
    <row r="786" spans="1:18" s="476" customFormat="1">
      <c r="B786" s="489"/>
      <c r="C786" s="490"/>
      <c r="D786" s="490"/>
      <c r="E786" s="490"/>
      <c r="F786" s="491"/>
      <c r="G786" s="478"/>
      <c r="H786" s="478"/>
      <c r="J786" s="361"/>
      <c r="K786" s="364"/>
      <c r="L786" s="362"/>
      <c r="M786" s="366"/>
      <c r="N786" s="411"/>
      <c r="O786" s="696"/>
      <c r="P786" s="411"/>
      <c r="Q786" s="103"/>
      <c r="R786" s="388"/>
    </row>
    <row r="787" spans="1:18" s="476" customFormat="1" ht="27">
      <c r="A787" s="529" t="s">
        <v>1418</v>
      </c>
      <c r="B787" s="530"/>
      <c r="C787" s="531"/>
      <c r="D787" s="531"/>
      <c r="E787" s="532"/>
      <c r="F787" s="532"/>
      <c r="G787" s="533"/>
      <c r="J787" s="531"/>
      <c r="K787" s="441"/>
      <c r="L787" s="360"/>
      <c r="M787" s="404"/>
      <c r="N787" s="53"/>
      <c r="O787" s="696"/>
      <c r="P787" s="411"/>
      <c r="Q787" s="59"/>
      <c r="R787" s="384"/>
    </row>
    <row r="788" spans="1:18" s="191" customFormat="1" ht="12.75" customHeight="1">
      <c r="A788" s="534" t="s">
        <v>775</v>
      </c>
      <c r="B788" s="535">
        <v>22000</v>
      </c>
      <c r="C788" s="536" t="s">
        <v>655</v>
      </c>
      <c r="D788" s="537">
        <v>31390</v>
      </c>
      <c r="E788" s="538" t="s">
        <v>823</v>
      </c>
      <c r="F788" s="538" t="s">
        <v>824</v>
      </c>
      <c r="G788" s="535">
        <v>22000</v>
      </c>
      <c r="H788" s="538" t="s">
        <v>825</v>
      </c>
      <c r="I788" s="538">
        <v>702</v>
      </c>
      <c r="J788" s="538" t="s">
        <v>823</v>
      </c>
      <c r="K788" s="46"/>
      <c r="L788" s="46"/>
      <c r="M788" s="147"/>
      <c r="N788" s="53"/>
      <c r="O788" s="696"/>
      <c r="P788" s="411"/>
      <c r="Q788" s="59"/>
      <c r="R788" s="453"/>
    </row>
    <row r="789" spans="1:18" s="191" customFormat="1" ht="12.75" customHeight="1">
      <c r="A789" s="534" t="s">
        <v>775</v>
      </c>
      <c r="B789" s="535">
        <v>82000</v>
      </c>
      <c r="C789" s="536" t="s">
        <v>655</v>
      </c>
      <c r="D789" s="537">
        <v>-28116</v>
      </c>
      <c r="E789" s="538" t="s">
        <v>825</v>
      </c>
      <c r="F789" s="538" t="s">
        <v>824</v>
      </c>
      <c r="G789" s="535">
        <v>82000</v>
      </c>
      <c r="H789" s="538" t="s">
        <v>823</v>
      </c>
      <c r="I789" s="538">
        <v>702</v>
      </c>
      <c r="J789" s="538" t="s">
        <v>825</v>
      </c>
      <c r="L789" s="46"/>
      <c r="M789" s="147"/>
      <c r="N789" s="147"/>
      <c r="O789" s="696"/>
      <c r="P789" s="411"/>
      <c r="Q789" s="59"/>
      <c r="R789" s="453"/>
    </row>
    <row r="790" spans="1:18" s="191" customFormat="1" ht="12.75" customHeight="1">
      <c r="A790" s="534" t="s">
        <v>775</v>
      </c>
      <c r="B790" s="539">
        <v>112000</v>
      </c>
      <c r="C790" s="536" t="s">
        <v>655</v>
      </c>
      <c r="D790" s="537">
        <v>62.92</v>
      </c>
      <c r="E790" s="538" t="s">
        <v>823</v>
      </c>
      <c r="F790" s="538" t="s">
        <v>824</v>
      </c>
      <c r="G790" s="539">
        <v>112000</v>
      </c>
      <c r="H790" s="538" t="s">
        <v>825</v>
      </c>
      <c r="I790" s="538">
        <v>702</v>
      </c>
      <c r="J790" s="538" t="s">
        <v>823</v>
      </c>
      <c r="L790" s="46"/>
      <c r="M790" s="366"/>
      <c r="N790" s="147"/>
      <c r="O790" s="696"/>
      <c r="P790" s="411"/>
      <c r="Q790" s="59"/>
      <c r="R790" s="453"/>
    </row>
    <row r="791" spans="1:18" s="191" customFormat="1" ht="12.75" customHeight="1">
      <c r="A791" s="534" t="s">
        <v>775</v>
      </c>
      <c r="B791" s="539">
        <v>211000</v>
      </c>
      <c r="C791" s="536" t="s">
        <v>655</v>
      </c>
      <c r="D791" s="537">
        <v>2657.81</v>
      </c>
      <c r="E791" s="538" t="s">
        <v>823</v>
      </c>
      <c r="F791" s="538" t="s">
        <v>824</v>
      </c>
      <c r="G791" s="539">
        <v>211000</v>
      </c>
      <c r="H791" s="538" t="s">
        <v>825</v>
      </c>
      <c r="I791" s="538">
        <v>702</v>
      </c>
      <c r="J791" s="538" t="s">
        <v>823</v>
      </c>
      <c r="L791" s="46"/>
      <c r="M791" s="366"/>
      <c r="N791" s="147"/>
      <c r="O791" s="84"/>
      <c r="P791" s="53"/>
      <c r="Q791" s="59"/>
      <c r="R791" s="453"/>
    </row>
    <row r="792" spans="1:18" s="191" customFormat="1" ht="12.75" customHeight="1">
      <c r="A792" s="534" t="s">
        <v>775</v>
      </c>
      <c r="B792" s="539">
        <v>213100</v>
      </c>
      <c r="C792" s="536" t="s">
        <v>655</v>
      </c>
      <c r="D792" s="537">
        <v>312</v>
      </c>
      <c r="E792" s="538" t="s">
        <v>823</v>
      </c>
      <c r="F792" s="538" t="s">
        <v>824</v>
      </c>
      <c r="G792" s="539">
        <v>213100</v>
      </c>
      <c r="H792" s="538" t="s">
        <v>825</v>
      </c>
      <c r="I792" s="538">
        <v>702</v>
      </c>
      <c r="J792" s="538" t="s">
        <v>823</v>
      </c>
      <c r="L792" s="46"/>
      <c r="M792" s="366"/>
      <c r="N792" s="366"/>
      <c r="O792" s="84"/>
      <c r="P792" s="53"/>
      <c r="Q792" s="59"/>
      <c r="R792" s="453"/>
    </row>
    <row r="793" spans="1:18" s="191" customFormat="1" ht="12.75" customHeight="1">
      <c r="A793" s="534" t="s">
        <v>775</v>
      </c>
      <c r="B793" s="539">
        <v>221000</v>
      </c>
      <c r="C793" s="536" t="s">
        <v>655</v>
      </c>
      <c r="D793" s="537">
        <v>17370.93</v>
      </c>
      <c r="E793" s="538" t="s">
        <v>823</v>
      </c>
      <c r="F793" s="538" t="s">
        <v>824</v>
      </c>
      <c r="G793" s="539">
        <v>221000</v>
      </c>
      <c r="H793" s="538" t="s">
        <v>825</v>
      </c>
      <c r="I793" s="538">
        <v>702</v>
      </c>
      <c r="J793" s="538" t="s">
        <v>823</v>
      </c>
      <c r="L793" s="46"/>
      <c r="M793" s="366"/>
      <c r="N793" s="366"/>
      <c r="O793" s="84"/>
      <c r="P793" s="53"/>
      <c r="Q793" s="59"/>
      <c r="R793" s="453"/>
    </row>
    <row r="794" spans="1:18" s="191" customFormat="1" ht="12.75" customHeight="1">
      <c r="A794" s="534" t="s">
        <v>775</v>
      </c>
      <c r="B794" s="539">
        <v>311000</v>
      </c>
      <c r="C794" s="536" t="s">
        <v>655</v>
      </c>
      <c r="D794" s="53">
        <v>4775</v>
      </c>
      <c r="E794" s="538" t="s">
        <v>823</v>
      </c>
      <c r="F794" s="538" t="s">
        <v>824</v>
      </c>
      <c r="G794" s="539">
        <v>311000</v>
      </c>
      <c r="H794" s="538" t="s">
        <v>825</v>
      </c>
      <c r="I794" s="538">
        <v>702</v>
      </c>
      <c r="J794" s="538" t="s">
        <v>823</v>
      </c>
      <c r="L794" s="46"/>
      <c r="M794" s="366"/>
      <c r="N794" s="366"/>
      <c r="O794" s="84"/>
      <c r="P794" s="53"/>
      <c r="Q794" s="59"/>
      <c r="R794" s="453"/>
    </row>
    <row r="795" spans="1:18" s="191" customFormat="1" ht="12.75" customHeight="1">
      <c r="A795" s="534" t="s">
        <v>775</v>
      </c>
      <c r="B795" s="539">
        <v>311100</v>
      </c>
      <c r="C795" s="536" t="s">
        <v>655</v>
      </c>
      <c r="D795" s="537">
        <v>30</v>
      </c>
      <c r="E795" s="538" t="s">
        <v>823</v>
      </c>
      <c r="F795" s="538" t="s">
        <v>824</v>
      </c>
      <c r="G795" s="539">
        <v>311100</v>
      </c>
      <c r="H795" s="538" t="s">
        <v>825</v>
      </c>
      <c r="I795" s="538">
        <v>702</v>
      </c>
      <c r="J795" s="538" t="s">
        <v>823</v>
      </c>
      <c r="L795" s="46"/>
      <c r="M795" s="366"/>
      <c r="N795" s="366"/>
      <c r="O795" s="84"/>
      <c r="P795" s="53"/>
      <c r="Q795" s="59"/>
      <c r="R795" s="453"/>
    </row>
    <row r="796" spans="1:18" s="191" customFormat="1" ht="12.75" customHeight="1">
      <c r="A796" s="534" t="s">
        <v>775</v>
      </c>
      <c r="B796" s="539">
        <v>314100</v>
      </c>
      <c r="C796" s="536" t="s">
        <v>655</v>
      </c>
      <c r="D796" s="537">
        <v>130.16999999999999</v>
      </c>
      <c r="E796" s="538" t="s">
        <v>823</v>
      </c>
      <c r="F796" s="538" t="s">
        <v>824</v>
      </c>
      <c r="G796" s="539">
        <v>314100</v>
      </c>
      <c r="H796" s="538" t="s">
        <v>825</v>
      </c>
      <c r="I796" s="538">
        <v>702</v>
      </c>
      <c r="J796" s="538" t="s">
        <v>823</v>
      </c>
      <c r="L796" s="46"/>
      <c r="M796" s="366"/>
      <c r="N796" s="366"/>
      <c r="O796" s="84"/>
      <c r="P796" s="53"/>
      <c r="Q796" s="59"/>
      <c r="R796" s="453"/>
    </row>
    <row r="797" spans="1:18" s="191" customFormat="1" ht="12.75" customHeight="1">
      <c r="A797" s="534" t="s">
        <v>775</v>
      </c>
      <c r="B797" s="539">
        <v>321000</v>
      </c>
      <c r="C797" s="536" t="s">
        <v>655</v>
      </c>
      <c r="D797" s="537">
        <v>-164.96</v>
      </c>
      <c r="E797" s="538" t="s">
        <v>825</v>
      </c>
      <c r="F797" s="538" t="s">
        <v>824</v>
      </c>
      <c r="G797" s="539">
        <v>321000</v>
      </c>
      <c r="H797" s="538" t="s">
        <v>823</v>
      </c>
      <c r="I797" s="538">
        <v>702</v>
      </c>
      <c r="J797" s="538" t="s">
        <v>825</v>
      </c>
      <c r="L797" s="46"/>
      <c r="M797" s="366"/>
      <c r="N797" s="366"/>
      <c r="O797" s="84"/>
      <c r="P797" s="53"/>
      <c r="Q797" s="59"/>
      <c r="R797" s="453"/>
    </row>
    <row r="798" spans="1:18" s="191" customFormat="1" ht="12.75" customHeight="1">
      <c r="A798" s="534" t="s">
        <v>775</v>
      </c>
      <c r="B798" s="539">
        <v>336100</v>
      </c>
      <c r="C798" s="536" t="s">
        <v>655</v>
      </c>
      <c r="D798" s="537">
        <v>-182.42</v>
      </c>
      <c r="E798" s="538" t="s">
        <v>825</v>
      </c>
      <c r="F798" s="538" t="s">
        <v>824</v>
      </c>
      <c r="G798" s="539">
        <v>336100</v>
      </c>
      <c r="H798" s="538" t="s">
        <v>823</v>
      </c>
      <c r="I798" s="538">
        <v>702</v>
      </c>
      <c r="J798" s="538" t="s">
        <v>825</v>
      </c>
      <c r="L798" s="84"/>
      <c r="M798" s="53"/>
      <c r="N798" s="366"/>
      <c r="O798" s="84"/>
      <c r="P798" s="53"/>
      <c r="Q798" s="59"/>
      <c r="R798" s="453"/>
    </row>
    <row r="799" spans="1:18" s="191" customFormat="1" ht="12.75" customHeight="1">
      <c r="A799" s="534" t="s">
        <v>775</v>
      </c>
      <c r="B799" s="539">
        <v>336200</v>
      </c>
      <c r="C799" s="536" t="s">
        <v>655</v>
      </c>
      <c r="D799" s="537">
        <v>-447.52</v>
      </c>
      <c r="E799" s="538" t="s">
        <v>825</v>
      </c>
      <c r="F799" s="538" t="s">
        <v>824</v>
      </c>
      <c r="G799" s="539">
        <v>336200</v>
      </c>
      <c r="H799" s="538" t="s">
        <v>823</v>
      </c>
      <c r="I799" s="538">
        <v>702</v>
      </c>
      <c r="J799" s="538" t="s">
        <v>825</v>
      </c>
      <c r="L799" s="366"/>
      <c r="M799" s="53"/>
      <c r="N799" s="366"/>
      <c r="O799" s="84"/>
      <c r="P799" s="53"/>
      <c r="Q799" s="59"/>
      <c r="R799" s="453"/>
    </row>
    <row r="800" spans="1:18" s="191" customFormat="1" ht="12.75" customHeight="1">
      <c r="A800" s="534" t="s">
        <v>775</v>
      </c>
      <c r="B800" s="539">
        <v>342000</v>
      </c>
      <c r="C800" s="536" t="s">
        <v>655</v>
      </c>
      <c r="D800" s="537">
        <v>-89.73</v>
      </c>
      <c r="E800" s="538" t="s">
        <v>825</v>
      </c>
      <c r="F800" s="538" t="s">
        <v>824</v>
      </c>
      <c r="G800" s="539">
        <v>342000</v>
      </c>
      <c r="H800" s="538" t="s">
        <v>823</v>
      </c>
      <c r="I800" s="538">
        <v>702</v>
      </c>
      <c r="J800" s="538" t="s">
        <v>825</v>
      </c>
      <c r="L800" s="46"/>
      <c r="M800" s="366"/>
      <c r="N800" s="366"/>
      <c r="O800" s="84"/>
      <c r="P800" s="53"/>
      <c r="Q800" s="80"/>
      <c r="R800" s="453"/>
    </row>
    <row r="801" spans="1:18" s="191" customFormat="1" ht="12.75" customHeight="1">
      <c r="A801" s="534" t="s">
        <v>775</v>
      </c>
      <c r="B801" s="539">
        <v>341000</v>
      </c>
      <c r="C801" s="536" t="s">
        <v>655</v>
      </c>
      <c r="D801" s="537">
        <v>-718.72</v>
      </c>
      <c r="E801" s="538" t="s">
        <v>825</v>
      </c>
      <c r="F801" s="538" t="s">
        <v>824</v>
      </c>
      <c r="G801" s="539">
        <v>341000</v>
      </c>
      <c r="H801" s="538" t="s">
        <v>823</v>
      </c>
      <c r="I801" s="538">
        <v>702</v>
      </c>
      <c r="J801" s="538" t="s">
        <v>825</v>
      </c>
      <c r="L801" s="46"/>
      <c r="M801" s="366"/>
      <c r="N801" s="366"/>
      <c r="O801" s="84"/>
      <c r="P801" s="53"/>
      <c r="Q801" s="80"/>
      <c r="R801" s="453"/>
    </row>
    <row r="802" spans="1:18" s="191" customFormat="1" ht="12.75" customHeight="1">
      <c r="A802" s="534" t="s">
        <v>775</v>
      </c>
      <c r="B802" s="539">
        <v>345000</v>
      </c>
      <c r="C802" s="536" t="s">
        <v>655</v>
      </c>
      <c r="D802" s="537">
        <v>-156</v>
      </c>
      <c r="E802" s="538" t="s">
        <v>825</v>
      </c>
      <c r="F802" s="538" t="s">
        <v>824</v>
      </c>
      <c r="G802" s="539">
        <v>345000</v>
      </c>
      <c r="H802" s="538" t="s">
        <v>823</v>
      </c>
      <c r="I802" s="538">
        <v>702</v>
      </c>
      <c r="J802" s="538" t="s">
        <v>825</v>
      </c>
      <c r="L802" s="46"/>
      <c r="M802" s="366"/>
      <c r="N802" s="366"/>
      <c r="O802" s="84"/>
      <c r="P802" s="53"/>
      <c r="Q802" s="80"/>
      <c r="R802" s="453"/>
    </row>
    <row r="803" spans="1:18" s="191" customFormat="1" ht="12.75" customHeight="1">
      <c r="A803" s="534" t="s">
        <v>775</v>
      </c>
      <c r="B803" s="539">
        <v>365100</v>
      </c>
      <c r="C803" s="536" t="s">
        <v>655</v>
      </c>
      <c r="D803" s="537">
        <v>-6000</v>
      </c>
      <c r="E803" s="538" t="s">
        <v>825</v>
      </c>
      <c r="F803" s="538" t="s">
        <v>824</v>
      </c>
      <c r="G803" s="539">
        <v>365100</v>
      </c>
      <c r="H803" s="538" t="s">
        <v>823</v>
      </c>
      <c r="I803" s="538">
        <v>702</v>
      </c>
      <c r="J803" s="538" t="s">
        <v>825</v>
      </c>
      <c r="L803" s="46"/>
      <c r="M803" s="366"/>
      <c r="N803" s="366"/>
      <c r="O803" s="84"/>
      <c r="P803" s="53"/>
      <c r="Q803" s="80"/>
      <c r="R803" s="453"/>
    </row>
    <row r="804" spans="1:18" s="191" customFormat="1" ht="12.75" customHeight="1">
      <c r="A804" s="534" t="s">
        <v>775</v>
      </c>
      <c r="B804" s="539">
        <v>365200</v>
      </c>
      <c r="C804" s="536" t="s">
        <v>655</v>
      </c>
      <c r="D804" s="537">
        <v>-6000</v>
      </c>
      <c r="E804" s="538" t="s">
        <v>825</v>
      </c>
      <c r="F804" s="538" t="s">
        <v>824</v>
      </c>
      <c r="G804" s="539">
        <v>365200</v>
      </c>
      <c r="H804" s="538" t="s">
        <v>823</v>
      </c>
      <c r="I804" s="538">
        <v>702</v>
      </c>
      <c r="J804" s="538" t="s">
        <v>825</v>
      </c>
      <c r="L804" s="46"/>
      <c r="M804" s="366"/>
      <c r="N804" s="366"/>
      <c r="O804" s="84"/>
      <c r="P804" s="53"/>
      <c r="Q804" s="80"/>
      <c r="R804" s="453"/>
    </row>
    <row r="805" spans="1:18" s="191" customFormat="1" ht="12.75" customHeight="1">
      <c r="A805" s="534" t="s">
        <v>775</v>
      </c>
      <c r="B805" s="539">
        <v>366000</v>
      </c>
      <c r="C805" s="536" t="s">
        <v>655</v>
      </c>
      <c r="D805" s="537">
        <v>-1038.81</v>
      </c>
      <c r="E805" s="538" t="s">
        <v>825</v>
      </c>
      <c r="F805" s="538" t="s">
        <v>824</v>
      </c>
      <c r="G805" s="539">
        <v>366000</v>
      </c>
      <c r="H805" s="538" t="s">
        <v>823</v>
      </c>
      <c r="I805" s="538">
        <v>702</v>
      </c>
      <c r="J805" s="538" t="s">
        <v>825</v>
      </c>
      <c r="L805" s="46"/>
      <c r="M805" s="366"/>
      <c r="N805" s="366"/>
      <c r="O805" s="84"/>
      <c r="P805" s="53"/>
      <c r="Q805" s="80"/>
      <c r="R805" s="453"/>
    </row>
    <row r="806" spans="1:18" s="191" customFormat="1" ht="12.75" customHeight="1">
      <c r="A806" s="534" t="s">
        <v>775</v>
      </c>
      <c r="B806" s="539">
        <v>379100</v>
      </c>
      <c r="C806" s="536" t="s">
        <v>655</v>
      </c>
      <c r="D806" s="537">
        <v>-110.5</v>
      </c>
      <c r="E806" s="538" t="s">
        <v>825</v>
      </c>
      <c r="F806" s="538" t="s">
        <v>824</v>
      </c>
      <c r="G806" s="539">
        <v>379100</v>
      </c>
      <c r="H806" s="538" t="s">
        <v>823</v>
      </c>
      <c r="I806" s="538">
        <v>702</v>
      </c>
      <c r="J806" s="538" t="s">
        <v>825</v>
      </c>
      <c r="L806" s="46"/>
      <c r="M806" s="366"/>
      <c r="N806" s="366"/>
      <c r="O806" s="84"/>
      <c r="P806" s="53"/>
      <c r="Q806" s="80"/>
      <c r="R806" s="453"/>
    </row>
    <row r="807" spans="1:18" s="191" customFormat="1" ht="12.75" customHeight="1">
      <c r="A807" s="534" t="s">
        <v>775</v>
      </c>
      <c r="B807" s="539">
        <v>379200</v>
      </c>
      <c r="C807" s="536" t="s">
        <v>655</v>
      </c>
      <c r="D807" s="537">
        <v>-120.7</v>
      </c>
      <c r="E807" s="538" t="s">
        <v>825</v>
      </c>
      <c r="F807" s="538" t="s">
        <v>824</v>
      </c>
      <c r="G807" s="539">
        <v>379200</v>
      </c>
      <c r="H807" s="538" t="s">
        <v>823</v>
      </c>
      <c r="I807" s="538">
        <v>702</v>
      </c>
      <c r="J807" s="538" t="s">
        <v>825</v>
      </c>
      <c r="L807" s="46"/>
      <c r="M807" s="366"/>
      <c r="N807" s="366"/>
      <c r="O807" s="84"/>
      <c r="P807" s="53"/>
      <c r="Q807" s="80"/>
      <c r="R807" s="453"/>
    </row>
    <row r="808" spans="1:18" s="191" customFormat="1" ht="12.75" customHeight="1">
      <c r="A808" s="534" t="s">
        <v>775</v>
      </c>
      <c r="B808" s="539">
        <v>381000</v>
      </c>
      <c r="C808" s="536" t="s">
        <v>655</v>
      </c>
      <c r="D808" s="537">
        <v>983.56</v>
      </c>
      <c r="E808" s="538" t="s">
        <v>823</v>
      </c>
      <c r="F808" s="538" t="s">
        <v>824</v>
      </c>
      <c r="G808" s="539">
        <v>381000</v>
      </c>
      <c r="H808" s="538" t="s">
        <v>825</v>
      </c>
      <c r="I808" s="538">
        <v>702</v>
      </c>
      <c r="J808" s="538" t="s">
        <v>823</v>
      </c>
      <c r="L808" s="46"/>
      <c r="M808" s="366"/>
      <c r="N808" s="366"/>
      <c r="O808" s="696"/>
      <c r="P808" s="411"/>
      <c r="Q808" s="80"/>
      <c r="R808" s="453"/>
    </row>
    <row r="809" spans="1:18" s="191" customFormat="1" ht="12.75" customHeight="1">
      <c r="A809" s="534" t="s">
        <v>775</v>
      </c>
      <c r="B809" s="539">
        <v>411000</v>
      </c>
      <c r="C809" s="536" t="s">
        <v>655</v>
      </c>
      <c r="D809" s="540">
        <v>-6638.78</v>
      </c>
      <c r="E809" s="538" t="s">
        <v>825</v>
      </c>
      <c r="F809" s="538" t="s">
        <v>824</v>
      </c>
      <c r="G809" s="539">
        <v>411000</v>
      </c>
      <c r="H809" s="538" t="s">
        <v>823</v>
      </c>
      <c r="I809" s="538">
        <v>702</v>
      </c>
      <c r="J809" s="538" t="s">
        <v>825</v>
      </c>
      <c r="L809" s="46"/>
      <c r="M809" s="366"/>
      <c r="N809" s="366"/>
      <c r="O809" s="696"/>
      <c r="P809" s="411"/>
      <c r="Q809" s="80"/>
      <c r="R809" s="453"/>
    </row>
    <row r="810" spans="1:18" s="191" customFormat="1" ht="12.75" customHeight="1">
      <c r="A810" s="534" t="s">
        <v>775</v>
      </c>
      <c r="B810" s="539">
        <v>421000</v>
      </c>
      <c r="C810" s="536" t="s">
        <v>655</v>
      </c>
      <c r="D810" s="537">
        <v>-730.98</v>
      </c>
      <c r="E810" s="538" t="s">
        <v>825</v>
      </c>
      <c r="F810" s="538" t="s">
        <v>824</v>
      </c>
      <c r="G810" s="539">
        <v>421000</v>
      </c>
      <c r="H810" s="538" t="s">
        <v>823</v>
      </c>
      <c r="I810" s="538">
        <v>702</v>
      </c>
      <c r="J810" s="538" t="s">
        <v>825</v>
      </c>
      <c r="L810" s="46"/>
      <c r="M810" s="366"/>
      <c r="N810" s="366"/>
      <c r="O810" s="696"/>
      <c r="P810" s="411"/>
      <c r="Q810" s="80"/>
      <c r="R810" s="453"/>
    </row>
    <row r="811" spans="1:18" s="191" customFormat="1" ht="12.75" customHeight="1">
      <c r="A811" s="534" t="s">
        <v>775</v>
      </c>
      <c r="B811" s="539">
        <v>428000</v>
      </c>
      <c r="C811" s="536" t="s">
        <v>655</v>
      </c>
      <c r="D811" s="537">
        <v>-6082.89</v>
      </c>
      <c r="E811" s="538" t="s">
        <v>825</v>
      </c>
      <c r="F811" s="538" t="s">
        <v>824</v>
      </c>
      <c r="G811" s="539">
        <v>428000</v>
      </c>
      <c r="H811" s="538" t="s">
        <v>823</v>
      </c>
      <c r="I811" s="538">
        <v>702</v>
      </c>
      <c r="J811" s="538" t="s">
        <v>825</v>
      </c>
      <c r="L811" s="46"/>
      <c r="M811" s="366"/>
      <c r="N811" s="366"/>
      <c r="O811" s="696"/>
      <c r="P811" s="411"/>
      <c r="Q811" s="80"/>
      <c r="R811" s="453"/>
    </row>
    <row r="812" spans="1:18" s="191" customFormat="1" ht="12.75" customHeight="1">
      <c r="A812" s="534" t="s">
        <v>775</v>
      </c>
      <c r="B812" s="539">
        <v>472000</v>
      </c>
      <c r="C812" s="536" t="s">
        <v>655</v>
      </c>
      <c r="D812" s="537">
        <v>-584.79</v>
      </c>
      <c r="E812" s="538" t="s">
        <v>825</v>
      </c>
      <c r="F812" s="538" t="s">
        <v>824</v>
      </c>
      <c r="G812" s="539">
        <v>472000</v>
      </c>
      <c r="H812" s="538" t="s">
        <v>823</v>
      </c>
      <c r="I812" s="538">
        <v>702</v>
      </c>
      <c r="J812" s="538" t="s">
        <v>825</v>
      </c>
      <c r="L812" s="46"/>
      <c r="M812" s="366"/>
      <c r="N812" s="366"/>
      <c r="O812" s="696"/>
      <c r="P812" s="411"/>
      <c r="Q812" s="59"/>
      <c r="R812" s="453"/>
    </row>
    <row r="813" spans="1:18" s="191" customFormat="1" ht="12.75" customHeight="1">
      <c r="A813" s="534" t="s">
        <v>775</v>
      </c>
      <c r="B813" s="539">
        <v>501000</v>
      </c>
      <c r="C813" s="536" t="s">
        <v>655</v>
      </c>
      <c r="D813" s="540">
        <v>1281.48</v>
      </c>
      <c r="E813" s="538" t="s">
        <v>823</v>
      </c>
      <c r="F813" s="538" t="s">
        <v>824</v>
      </c>
      <c r="G813" s="539">
        <v>501000</v>
      </c>
      <c r="H813" s="538" t="s">
        <v>825</v>
      </c>
      <c r="I813" s="538">
        <v>710</v>
      </c>
      <c r="J813" s="538" t="s">
        <v>823</v>
      </c>
      <c r="L813" s="46"/>
      <c r="M813" s="366"/>
      <c r="N813" s="366"/>
      <c r="O813" s="696"/>
      <c r="P813" s="411"/>
      <c r="Q813" s="103"/>
      <c r="R813" s="453"/>
    </row>
    <row r="814" spans="1:18" s="191" customFormat="1" ht="12.75" customHeight="1">
      <c r="A814" s="534" t="s">
        <v>775</v>
      </c>
      <c r="B814" s="539">
        <v>501100</v>
      </c>
      <c r="C814" s="536" t="s">
        <v>655</v>
      </c>
      <c r="D814" s="540">
        <v>382.98</v>
      </c>
      <c r="E814" s="538" t="s">
        <v>823</v>
      </c>
      <c r="F814" s="538" t="s">
        <v>824</v>
      </c>
      <c r="G814" s="539">
        <v>501100</v>
      </c>
      <c r="H814" s="538" t="s">
        <v>825</v>
      </c>
      <c r="I814" s="538">
        <v>710</v>
      </c>
      <c r="J814" s="538" t="s">
        <v>823</v>
      </c>
      <c r="L814" s="46"/>
      <c r="M814" s="366"/>
      <c r="N814" s="366"/>
      <c r="O814" s="696"/>
      <c r="P814" s="411"/>
      <c r="Q814" s="103"/>
      <c r="R814" s="453"/>
    </row>
    <row r="815" spans="1:18" s="191" customFormat="1" ht="12.75" customHeight="1">
      <c r="A815" s="534" t="s">
        <v>775</v>
      </c>
      <c r="B815" s="541">
        <v>501221</v>
      </c>
      <c r="C815" s="536" t="s">
        <v>655</v>
      </c>
      <c r="D815" s="540">
        <v>684.28</v>
      </c>
      <c r="E815" s="538" t="s">
        <v>823</v>
      </c>
      <c r="F815" s="538" t="s">
        <v>824</v>
      </c>
      <c r="G815" s="541">
        <v>501221</v>
      </c>
      <c r="H815" s="538" t="s">
        <v>825</v>
      </c>
      <c r="I815" s="538">
        <v>710</v>
      </c>
      <c r="J815" s="538" t="s">
        <v>823</v>
      </c>
      <c r="L815" s="46"/>
      <c r="M815" s="366"/>
      <c r="N815" s="366"/>
      <c r="O815" s="696"/>
      <c r="P815" s="411"/>
      <c r="Q815" s="103"/>
      <c r="R815" s="453"/>
    </row>
    <row r="816" spans="1:18" s="191" customFormat="1" ht="12.75" customHeight="1">
      <c r="A816" s="534" t="s">
        <v>775</v>
      </c>
      <c r="B816" s="541">
        <v>501222</v>
      </c>
      <c r="C816" s="536" t="s">
        <v>655</v>
      </c>
      <c r="D816" s="540">
        <v>946.61</v>
      </c>
      <c r="E816" s="538" t="s">
        <v>823</v>
      </c>
      <c r="F816" s="538" t="s">
        <v>824</v>
      </c>
      <c r="G816" s="541">
        <v>501222</v>
      </c>
      <c r="H816" s="538" t="s">
        <v>825</v>
      </c>
      <c r="I816" s="538">
        <v>710</v>
      </c>
      <c r="J816" s="538" t="s">
        <v>823</v>
      </c>
      <c r="L816" s="46"/>
      <c r="M816" s="366"/>
      <c r="N816" s="366"/>
      <c r="O816" s="696"/>
      <c r="P816" s="411"/>
      <c r="Q816" s="103"/>
    </row>
    <row r="817" spans="1:17" s="191" customFormat="1" ht="12.75" customHeight="1">
      <c r="A817" s="534" t="s">
        <v>775</v>
      </c>
      <c r="B817" s="541">
        <v>501900</v>
      </c>
      <c r="C817" s="536" t="s">
        <v>655</v>
      </c>
      <c r="D817" s="540">
        <v>440.29</v>
      </c>
      <c r="E817" s="538" t="s">
        <v>823</v>
      </c>
      <c r="F817" s="538" t="s">
        <v>824</v>
      </c>
      <c r="G817" s="541">
        <v>501900</v>
      </c>
      <c r="H817" s="538" t="s">
        <v>825</v>
      </c>
      <c r="I817" s="538">
        <v>710</v>
      </c>
      <c r="J817" s="538" t="s">
        <v>823</v>
      </c>
      <c r="L817" s="46"/>
      <c r="M817" s="366"/>
      <c r="N817" s="366"/>
      <c r="O817" s="696"/>
      <c r="P817" s="411"/>
      <c r="Q817" s="103"/>
    </row>
    <row r="818" spans="1:17" s="191" customFormat="1" ht="12.75" customHeight="1">
      <c r="A818" s="534" t="s">
        <v>775</v>
      </c>
      <c r="B818" s="541">
        <v>511000</v>
      </c>
      <c r="C818" s="536" t="s">
        <v>655</v>
      </c>
      <c r="D818" s="540">
        <v>235.54</v>
      </c>
      <c r="E818" s="538" t="s">
        <v>823</v>
      </c>
      <c r="F818" s="538" t="s">
        <v>824</v>
      </c>
      <c r="G818" s="541">
        <v>511000</v>
      </c>
      <c r="H818" s="538" t="s">
        <v>825</v>
      </c>
      <c r="I818" s="538">
        <v>710</v>
      </c>
      <c r="J818" s="538" t="s">
        <v>823</v>
      </c>
      <c r="L818" s="46"/>
      <c r="M818" s="366"/>
      <c r="N818" s="366"/>
      <c r="O818" s="696"/>
      <c r="P818" s="411"/>
      <c r="Q818" s="103"/>
    </row>
    <row r="819" spans="1:17" s="191" customFormat="1" ht="12.75" customHeight="1">
      <c r="A819" s="534" t="s">
        <v>775</v>
      </c>
      <c r="B819" s="541">
        <v>511900</v>
      </c>
      <c r="C819" s="536" t="s">
        <v>655</v>
      </c>
      <c r="D819" s="540">
        <v>58.88</v>
      </c>
      <c r="E819" s="538" t="s">
        <v>823</v>
      </c>
      <c r="F819" s="538" t="s">
        <v>824</v>
      </c>
      <c r="G819" s="541">
        <v>511900</v>
      </c>
      <c r="H819" s="538" t="s">
        <v>825</v>
      </c>
      <c r="I819" s="538">
        <v>710</v>
      </c>
      <c r="J819" s="538" t="s">
        <v>823</v>
      </c>
      <c r="L819" s="46"/>
      <c r="M819" s="366"/>
      <c r="N819" s="366"/>
      <c r="O819" s="696"/>
      <c r="P819" s="411"/>
      <c r="Q819" s="103"/>
    </row>
    <row r="820" spans="1:17" s="191" customFormat="1" ht="12.75" customHeight="1">
      <c r="A820" s="534" t="s">
        <v>775</v>
      </c>
      <c r="B820" s="539">
        <v>518000</v>
      </c>
      <c r="C820" s="536" t="s">
        <v>655</v>
      </c>
      <c r="D820" s="537">
        <v>14163.48</v>
      </c>
      <c r="E820" s="538" t="s">
        <v>823</v>
      </c>
      <c r="F820" s="538" t="s">
        <v>824</v>
      </c>
      <c r="G820" s="539">
        <v>518000</v>
      </c>
      <c r="H820" s="538" t="s">
        <v>825</v>
      </c>
      <c r="I820" s="538">
        <v>710</v>
      </c>
      <c r="J820" s="538" t="s">
        <v>823</v>
      </c>
      <c r="L820" s="46"/>
      <c r="M820" s="366"/>
      <c r="N820" s="366"/>
      <c r="O820" s="696"/>
      <c r="P820" s="411"/>
      <c r="Q820" s="103"/>
    </row>
    <row r="821" spans="1:17" s="191" customFormat="1" ht="12.75" customHeight="1">
      <c r="A821" s="534" t="s">
        <v>775</v>
      </c>
      <c r="B821" s="539">
        <v>518100</v>
      </c>
      <c r="C821" s="536" t="s">
        <v>655</v>
      </c>
      <c r="D821" s="540">
        <v>2994.6</v>
      </c>
      <c r="E821" s="538" t="s">
        <v>823</v>
      </c>
      <c r="F821" s="538" t="s">
        <v>824</v>
      </c>
      <c r="G821" s="539">
        <v>518100</v>
      </c>
      <c r="H821" s="538" t="s">
        <v>825</v>
      </c>
      <c r="I821" s="538">
        <v>710</v>
      </c>
      <c r="J821" s="538" t="s">
        <v>823</v>
      </c>
      <c r="L821" s="46"/>
      <c r="M821" s="366"/>
      <c r="N821" s="366"/>
      <c r="O821" s="696"/>
      <c r="P821" s="411"/>
      <c r="Q821" s="103"/>
    </row>
    <row r="822" spans="1:17" s="191" customFormat="1" ht="12.75" customHeight="1">
      <c r="A822" s="534" t="s">
        <v>775</v>
      </c>
      <c r="B822" s="539">
        <v>518900</v>
      </c>
      <c r="C822" s="536" t="s">
        <v>655</v>
      </c>
      <c r="D822" s="540">
        <v>4.3099999999999996</v>
      </c>
      <c r="E822" s="538" t="s">
        <v>823</v>
      </c>
      <c r="F822" s="538" t="s">
        <v>824</v>
      </c>
      <c r="G822" s="539">
        <v>518900</v>
      </c>
      <c r="H822" s="538" t="s">
        <v>825</v>
      </c>
      <c r="I822" s="538">
        <v>710</v>
      </c>
      <c r="J822" s="538" t="s">
        <v>823</v>
      </c>
      <c r="L822" s="46"/>
      <c r="M822" s="366"/>
      <c r="N822" s="366"/>
      <c r="O822" s="696"/>
      <c r="P822" s="411"/>
      <c r="Q822" s="103"/>
    </row>
    <row r="823" spans="1:17" s="191" customFormat="1" ht="12.75" customHeight="1">
      <c r="A823" s="534" t="s">
        <v>775</v>
      </c>
      <c r="B823" s="539">
        <v>522000</v>
      </c>
      <c r="C823" s="536" t="s">
        <v>655</v>
      </c>
      <c r="D823" s="540">
        <v>14879.28</v>
      </c>
      <c r="E823" s="538" t="s">
        <v>823</v>
      </c>
      <c r="F823" s="538" t="s">
        <v>824</v>
      </c>
      <c r="G823" s="539">
        <v>522000</v>
      </c>
      <c r="H823" s="538" t="s">
        <v>825</v>
      </c>
      <c r="I823" s="538">
        <v>710</v>
      </c>
      <c r="J823" s="538" t="s">
        <v>823</v>
      </c>
      <c r="L823" s="46"/>
      <c r="M823" s="366"/>
      <c r="N823" s="366"/>
      <c r="O823" s="696"/>
      <c r="P823" s="411"/>
      <c r="Q823" s="103"/>
    </row>
    <row r="824" spans="1:17" s="191" customFormat="1" ht="12.75" customHeight="1">
      <c r="A824" s="534" t="s">
        <v>775</v>
      </c>
      <c r="B824" s="539">
        <v>524000</v>
      </c>
      <c r="C824" s="536" t="s">
        <v>655</v>
      </c>
      <c r="D824" s="540">
        <v>5199.92</v>
      </c>
      <c r="E824" s="538" t="s">
        <v>823</v>
      </c>
      <c r="F824" s="538" t="s">
        <v>824</v>
      </c>
      <c r="G824" s="539">
        <v>524000</v>
      </c>
      <c r="H824" s="538" t="s">
        <v>825</v>
      </c>
      <c r="I824" s="538">
        <v>710</v>
      </c>
      <c r="J824" s="538" t="s">
        <v>823</v>
      </c>
      <c r="L824" s="46"/>
      <c r="M824" s="366"/>
      <c r="N824" s="366"/>
      <c r="O824" s="696"/>
      <c r="P824" s="411"/>
      <c r="Q824" s="103"/>
    </row>
    <row r="825" spans="1:17" s="191" customFormat="1" ht="12.75" customHeight="1">
      <c r="A825" s="534" t="s">
        <v>775</v>
      </c>
      <c r="B825" s="539">
        <v>527000</v>
      </c>
      <c r="C825" s="536" t="s">
        <v>655</v>
      </c>
      <c r="D825" s="537">
        <v>80.3</v>
      </c>
      <c r="E825" s="538" t="s">
        <v>823</v>
      </c>
      <c r="F825" s="538" t="s">
        <v>824</v>
      </c>
      <c r="G825" s="539">
        <v>527000</v>
      </c>
      <c r="H825" s="538" t="s">
        <v>825</v>
      </c>
      <c r="I825" s="538">
        <v>710</v>
      </c>
      <c r="J825" s="538" t="s">
        <v>823</v>
      </c>
      <c r="L825" s="46"/>
      <c r="M825" s="366"/>
      <c r="N825" s="366"/>
      <c r="O825" s="696"/>
      <c r="P825" s="411"/>
      <c r="Q825" s="103"/>
    </row>
    <row r="826" spans="1:17" s="191" customFormat="1" ht="12.75" customHeight="1">
      <c r="A826" s="534" t="s">
        <v>775</v>
      </c>
      <c r="B826" s="539">
        <v>527100</v>
      </c>
      <c r="C826" s="536" t="s">
        <v>655</v>
      </c>
      <c r="D826" s="537">
        <v>506</v>
      </c>
      <c r="E826" s="538" t="s">
        <v>823</v>
      </c>
      <c r="F826" s="538" t="s">
        <v>824</v>
      </c>
      <c r="G826" s="539">
        <v>527100</v>
      </c>
      <c r="H826" s="538" t="s">
        <v>825</v>
      </c>
      <c r="I826" s="538">
        <v>710</v>
      </c>
      <c r="J826" s="538" t="s">
        <v>823</v>
      </c>
      <c r="L826" s="46"/>
      <c r="M826" s="366"/>
      <c r="N826" s="366"/>
      <c r="O826" s="696"/>
      <c r="P826" s="411"/>
      <c r="Q826" s="103"/>
    </row>
    <row r="827" spans="1:17" s="191" customFormat="1" ht="12.75" customHeight="1">
      <c r="A827" s="534" t="s">
        <v>775</v>
      </c>
      <c r="B827" s="539">
        <v>531000</v>
      </c>
      <c r="C827" s="536" t="s">
        <v>655</v>
      </c>
      <c r="D827" s="537">
        <v>156</v>
      </c>
      <c r="E827" s="538" t="s">
        <v>823</v>
      </c>
      <c r="F827" s="538" t="s">
        <v>824</v>
      </c>
      <c r="G827" s="539">
        <v>531000</v>
      </c>
      <c r="H827" s="538" t="s">
        <v>825</v>
      </c>
      <c r="I827" s="538">
        <v>710</v>
      </c>
      <c r="J827" s="538" t="s">
        <v>823</v>
      </c>
      <c r="L827" s="46"/>
      <c r="M827" s="366"/>
      <c r="N827" s="366"/>
      <c r="O827" s="696"/>
      <c r="P827" s="411"/>
      <c r="Q827" s="58"/>
    </row>
    <row r="828" spans="1:17" s="191" customFormat="1" ht="12.75" customHeight="1">
      <c r="A828" s="534" t="s">
        <v>775</v>
      </c>
      <c r="B828" s="539">
        <v>538000</v>
      </c>
      <c r="C828" s="536" t="s">
        <v>655</v>
      </c>
      <c r="D828" s="537">
        <v>27.7</v>
      </c>
      <c r="E828" s="538" t="s">
        <v>823</v>
      </c>
      <c r="F828" s="538" t="s">
        <v>824</v>
      </c>
      <c r="G828" s="539">
        <v>538000</v>
      </c>
      <c r="H828" s="538" t="s">
        <v>825</v>
      </c>
      <c r="I828" s="538">
        <v>710</v>
      </c>
      <c r="J828" s="538" t="s">
        <v>823</v>
      </c>
      <c r="L828" s="46"/>
      <c r="M828" s="366"/>
      <c r="N828" s="366"/>
      <c r="O828" s="696"/>
      <c r="P828" s="411"/>
      <c r="Q828" s="58"/>
    </row>
    <row r="829" spans="1:17" s="191" customFormat="1" ht="12.75" customHeight="1">
      <c r="A829" s="534" t="s">
        <v>775</v>
      </c>
      <c r="B829" s="539">
        <v>538100</v>
      </c>
      <c r="C829" s="536" t="s">
        <v>655</v>
      </c>
      <c r="D829" s="537">
        <v>4270</v>
      </c>
      <c r="E829" s="538" t="s">
        <v>823</v>
      </c>
      <c r="F829" s="538" t="s">
        <v>824</v>
      </c>
      <c r="G829" s="539">
        <v>538100</v>
      </c>
      <c r="H829" s="538" t="s">
        <v>825</v>
      </c>
      <c r="I829" s="538">
        <v>710</v>
      </c>
      <c r="J829" s="538" t="s">
        <v>823</v>
      </c>
      <c r="L829" s="46"/>
      <c r="M829" s="408"/>
      <c r="N829" s="366"/>
      <c r="O829" s="696"/>
      <c r="P829" s="411"/>
      <c r="Q829" s="58"/>
    </row>
    <row r="830" spans="1:17" s="191" customFormat="1" ht="12.75" customHeight="1">
      <c r="A830" s="534" t="s">
        <v>775</v>
      </c>
      <c r="B830" s="539">
        <v>538200</v>
      </c>
      <c r="C830" s="536" t="s">
        <v>655</v>
      </c>
      <c r="D830" s="537">
        <v>364.5</v>
      </c>
      <c r="E830" s="538" t="s">
        <v>823</v>
      </c>
      <c r="F830" s="538" t="s">
        <v>824</v>
      </c>
      <c r="G830" s="539">
        <v>538200</v>
      </c>
      <c r="H830" s="538" t="s">
        <v>825</v>
      </c>
      <c r="I830" s="538">
        <v>710</v>
      </c>
      <c r="J830" s="538" t="s">
        <v>823</v>
      </c>
      <c r="L830" s="46"/>
      <c r="M830" s="408"/>
      <c r="N830" s="366"/>
      <c r="O830" s="696"/>
      <c r="P830" s="411"/>
      <c r="Q830" s="58"/>
    </row>
    <row r="831" spans="1:17" s="191" customFormat="1" ht="12.75" customHeight="1">
      <c r="A831" s="534" t="s">
        <v>775</v>
      </c>
      <c r="B831" s="539">
        <v>538900</v>
      </c>
      <c r="C831" s="536" t="s">
        <v>655</v>
      </c>
      <c r="D831" s="537">
        <v>6.93</v>
      </c>
      <c r="E831" s="538" t="s">
        <v>823</v>
      </c>
      <c r="F831" s="538" t="s">
        <v>824</v>
      </c>
      <c r="G831" s="539">
        <v>538900</v>
      </c>
      <c r="H831" s="538" t="s">
        <v>825</v>
      </c>
      <c r="I831" s="538">
        <v>710</v>
      </c>
      <c r="J831" s="538" t="s">
        <v>823</v>
      </c>
      <c r="L831" s="46"/>
      <c r="M831" s="408"/>
      <c r="N831" s="366"/>
      <c r="O831" s="696"/>
      <c r="P831" s="411"/>
      <c r="Q831" s="58"/>
    </row>
    <row r="832" spans="1:17" s="191" customFormat="1" ht="12.75" customHeight="1">
      <c r="A832" s="534" t="s">
        <v>775</v>
      </c>
      <c r="B832" s="539">
        <v>546900</v>
      </c>
      <c r="C832" s="536" t="s">
        <v>655</v>
      </c>
      <c r="D832" s="537">
        <v>540</v>
      </c>
      <c r="E832" s="538" t="s">
        <v>823</v>
      </c>
      <c r="F832" s="538" t="s">
        <v>824</v>
      </c>
      <c r="G832" s="539">
        <v>546900</v>
      </c>
      <c r="H832" s="538" t="s">
        <v>825</v>
      </c>
      <c r="I832" s="538">
        <v>710</v>
      </c>
      <c r="J832" s="538" t="s">
        <v>823</v>
      </c>
      <c r="L832" s="46"/>
      <c r="M832" s="408"/>
      <c r="N832" s="366"/>
      <c r="O832" s="696"/>
      <c r="P832" s="411"/>
      <c r="Q832" s="58"/>
    </row>
    <row r="833" spans="1:17" s="191" customFormat="1" ht="12.75" customHeight="1">
      <c r="A833" s="534" t="s">
        <v>775</v>
      </c>
      <c r="B833" s="539">
        <v>548000</v>
      </c>
      <c r="C833" s="536" t="s">
        <v>655</v>
      </c>
      <c r="D833" s="537">
        <v>199</v>
      </c>
      <c r="E833" s="538" t="s">
        <v>823</v>
      </c>
      <c r="F833" s="538" t="s">
        <v>824</v>
      </c>
      <c r="G833" s="539">
        <v>548000</v>
      </c>
      <c r="H833" s="538" t="s">
        <v>825</v>
      </c>
      <c r="I833" s="538">
        <v>710</v>
      </c>
      <c r="J833" s="538" t="s">
        <v>823</v>
      </c>
      <c r="L833" s="46"/>
      <c r="M833" s="408"/>
      <c r="N833" s="408"/>
      <c r="O833" s="696"/>
      <c r="P833" s="411"/>
      <c r="Q833" s="58"/>
    </row>
    <row r="834" spans="1:17" s="191" customFormat="1" ht="12.75" customHeight="1">
      <c r="A834" s="534" t="s">
        <v>775</v>
      </c>
      <c r="B834" s="539">
        <v>548100</v>
      </c>
      <c r="C834" s="536" t="s">
        <v>655</v>
      </c>
      <c r="D834" s="537">
        <v>855.16</v>
      </c>
      <c r="E834" s="538" t="s">
        <v>823</v>
      </c>
      <c r="F834" s="538" t="s">
        <v>824</v>
      </c>
      <c r="G834" s="539">
        <v>548100</v>
      </c>
      <c r="H834" s="538" t="s">
        <v>825</v>
      </c>
      <c r="I834" s="538">
        <v>710</v>
      </c>
      <c r="J834" s="538" t="s">
        <v>823</v>
      </c>
      <c r="L834" s="46"/>
      <c r="M834" s="408"/>
      <c r="N834" s="408"/>
      <c r="O834" s="696"/>
      <c r="P834" s="411"/>
      <c r="Q834" s="103"/>
    </row>
    <row r="835" spans="1:17" s="191" customFormat="1" ht="12.75" customHeight="1">
      <c r="A835" s="534" t="s">
        <v>775</v>
      </c>
      <c r="B835" s="539">
        <v>548901</v>
      </c>
      <c r="C835" s="536" t="s">
        <v>655</v>
      </c>
      <c r="D835" s="537">
        <v>213.8</v>
      </c>
      <c r="E835" s="538" t="s">
        <v>823</v>
      </c>
      <c r="F835" s="538" t="s">
        <v>824</v>
      </c>
      <c r="G835" s="539">
        <v>548901</v>
      </c>
      <c r="H835" s="538" t="s">
        <v>825</v>
      </c>
      <c r="I835" s="538">
        <v>710</v>
      </c>
      <c r="J835" s="538" t="s">
        <v>823</v>
      </c>
      <c r="L835" s="46"/>
      <c r="M835" s="408"/>
      <c r="N835" s="408"/>
      <c r="O835" s="696"/>
      <c r="P835" s="411"/>
      <c r="Q835" s="58"/>
    </row>
    <row r="836" spans="1:17" s="191" customFormat="1" ht="12.75" customHeight="1">
      <c r="A836" s="534" t="s">
        <v>775</v>
      </c>
      <c r="B836" s="539">
        <v>551000</v>
      </c>
      <c r="C836" s="536" t="s">
        <v>655</v>
      </c>
      <c r="D836" s="537">
        <v>4003</v>
      </c>
      <c r="E836" s="538" t="s">
        <v>823</v>
      </c>
      <c r="F836" s="538" t="s">
        <v>824</v>
      </c>
      <c r="G836" s="539">
        <v>551000</v>
      </c>
      <c r="H836" s="538" t="s">
        <v>825</v>
      </c>
      <c r="I836" s="538">
        <v>710</v>
      </c>
      <c r="J836" s="538" t="s">
        <v>823</v>
      </c>
      <c r="L836" s="46"/>
      <c r="M836" s="366"/>
      <c r="N836" s="408"/>
      <c r="O836" s="696"/>
      <c r="P836" s="411"/>
      <c r="Q836" s="58"/>
    </row>
    <row r="837" spans="1:17" s="191" customFormat="1" ht="12.75" customHeight="1">
      <c r="A837" s="534" t="s">
        <v>775</v>
      </c>
      <c r="B837" s="539">
        <v>551900</v>
      </c>
      <c r="C837" s="536" t="s">
        <v>655</v>
      </c>
      <c r="D837" s="537">
        <v>910</v>
      </c>
      <c r="E837" s="538" t="s">
        <v>823</v>
      </c>
      <c r="F837" s="538" t="s">
        <v>824</v>
      </c>
      <c r="G837" s="539">
        <v>551900</v>
      </c>
      <c r="H837" s="538" t="s">
        <v>825</v>
      </c>
      <c r="I837" s="538">
        <v>710</v>
      </c>
      <c r="J837" s="538" t="s">
        <v>823</v>
      </c>
      <c r="L837" s="46"/>
      <c r="M837" s="366"/>
      <c r="N837" s="408"/>
      <c r="O837" s="696"/>
      <c r="P837" s="411"/>
      <c r="Q837" s="58"/>
    </row>
    <row r="838" spans="1:17" s="191" customFormat="1" ht="12.75" customHeight="1">
      <c r="A838" s="534" t="s">
        <v>775</v>
      </c>
      <c r="B838" s="539">
        <v>568000</v>
      </c>
      <c r="C838" s="536" t="s">
        <v>655</v>
      </c>
      <c r="D838" s="537">
        <v>104.12</v>
      </c>
      <c r="E838" s="538" t="s">
        <v>823</v>
      </c>
      <c r="F838" s="538" t="s">
        <v>824</v>
      </c>
      <c r="G838" s="539">
        <v>568000</v>
      </c>
      <c r="H838" s="538" t="s">
        <v>825</v>
      </c>
      <c r="I838" s="538">
        <v>710</v>
      </c>
      <c r="J838" s="538" t="s">
        <v>823</v>
      </c>
      <c r="L838" s="46"/>
      <c r="M838" s="366"/>
      <c r="N838" s="408"/>
      <c r="O838" s="696"/>
      <c r="P838" s="411"/>
      <c r="Q838" s="58"/>
    </row>
    <row r="839" spans="1:17" s="191" customFormat="1" ht="12.75" customHeight="1">
      <c r="A839" s="534" t="s">
        <v>775</v>
      </c>
      <c r="B839" s="539">
        <v>591000</v>
      </c>
      <c r="C839" s="536" t="s">
        <v>655</v>
      </c>
      <c r="D839" s="537">
        <v>718.72</v>
      </c>
      <c r="E839" s="538" t="s">
        <v>823</v>
      </c>
      <c r="F839" s="538" t="s">
        <v>824</v>
      </c>
      <c r="G839" s="539">
        <v>591000</v>
      </c>
      <c r="H839" s="538" t="s">
        <v>825</v>
      </c>
      <c r="I839" s="538">
        <v>710</v>
      </c>
      <c r="J839" s="538" t="s">
        <v>823</v>
      </c>
      <c r="L839" s="46"/>
      <c r="M839" s="366"/>
      <c r="N839" s="408"/>
      <c r="O839" s="696"/>
      <c r="P839" s="411"/>
      <c r="Q839" s="58"/>
    </row>
    <row r="840" spans="1:17" s="191" customFormat="1" ht="12.75" customHeight="1">
      <c r="A840" s="534" t="s">
        <v>775</v>
      </c>
      <c r="B840" s="539">
        <v>602000</v>
      </c>
      <c r="C840" s="536" t="s">
        <v>655</v>
      </c>
      <c r="D840" s="53">
        <v>-45434</v>
      </c>
      <c r="E840" s="538" t="s">
        <v>825</v>
      </c>
      <c r="F840" s="538" t="s">
        <v>824</v>
      </c>
      <c r="G840" s="539">
        <v>602000</v>
      </c>
      <c r="H840" s="538" t="s">
        <v>823</v>
      </c>
      <c r="I840" s="538">
        <v>710</v>
      </c>
      <c r="J840" s="538" t="s">
        <v>825</v>
      </c>
      <c r="L840" s="46"/>
      <c r="M840" s="366"/>
      <c r="N840" s="408"/>
      <c r="O840" s="696"/>
      <c r="P840" s="411"/>
      <c r="Q840" s="58"/>
    </row>
    <row r="841" spans="1:17" s="191" customFormat="1" ht="12.75" customHeight="1">
      <c r="A841" s="534" t="s">
        <v>775</v>
      </c>
      <c r="B841" s="539">
        <v>602100</v>
      </c>
      <c r="C841" s="536" t="s">
        <v>655</v>
      </c>
      <c r="D841" s="537">
        <v>-9322.24</v>
      </c>
      <c r="E841" s="538" t="s">
        <v>825</v>
      </c>
      <c r="F841" s="538" t="s">
        <v>824</v>
      </c>
      <c r="G841" s="539">
        <v>602100</v>
      </c>
      <c r="H841" s="538" t="s">
        <v>823</v>
      </c>
      <c r="I841" s="538">
        <v>710</v>
      </c>
      <c r="J841" s="538" t="s">
        <v>825</v>
      </c>
      <c r="L841" s="46"/>
      <c r="M841" s="366"/>
      <c r="N841" s="366"/>
      <c r="O841" s="696"/>
      <c r="P841" s="411"/>
      <c r="Q841" s="58"/>
    </row>
    <row r="842" spans="1:17" s="191" customFormat="1" ht="12.75" customHeight="1">
      <c r="A842" s="534" t="s">
        <v>775</v>
      </c>
      <c r="B842" s="539">
        <v>648000</v>
      </c>
      <c r="C842" s="536" t="s">
        <v>655</v>
      </c>
      <c r="D842" s="537">
        <v>-0.23</v>
      </c>
      <c r="E842" s="538" t="s">
        <v>825</v>
      </c>
      <c r="F842" s="538" t="s">
        <v>824</v>
      </c>
      <c r="G842" s="539">
        <v>648000</v>
      </c>
      <c r="H842" s="538" t="s">
        <v>823</v>
      </c>
      <c r="I842" s="538">
        <v>710</v>
      </c>
      <c r="J842" s="538" t="s">
        <v>825</v>
      </c>
      <c r="L842" s="46"/>
      <c r="M842" s="366"/>
      <c r="N842" s="366"/>
      <c r="O842" s="696"/>
      <c r="P842" s="411"/>
      <c r="Q842" s="58"/>
    </row>
    <row r="843" spans="1:17" s="272" customFormat="1" ht="12.75" customHeight="1">
      <c r="A843" s="542"/>
      <c r="B843" s="404"/>
      <c r="C843" s="543"/>
      <c r="D843" s="544">
        <f>SUM(D788:D842)</f>
        <v>8.6583795688710552E-12</v>
      </c>
      <c r="E843" s="545"/>
      <c r="F843" s="545"/>
      <c r="G843" s="404"/>
      <c r="H843" s="545"/>
      <c r="I843" s="545"/>
      <c r="J843" s="545"/>
      <c r="L843" s="401"/>
      <c r="M843" s="366"/>
      <c r="N843" s="727"/>
      <c r="O843" s="696"/>
      <c r="P843" s="411"/>
      <c r="Q843" s="103"/>
    </row>
    <row r="844" spans="1:17" s="272" customFormat="1" ht="11.25">
      <c r="A844" s="546"/>
      <c r="B844" s="385"/>
      <c r="C844" s="547"/>
      <c r="D844" s="58"/>
      <c r="E844" s="345"/>
      <c r="F844" s="345"/>
      <c r="G844" s="385"/>
      <c r="H844" s="345"/>
      <c r="I844" s="345"/>
      <c r="J844" s="345"/>
      <c r="L844" s="401"/>
      <c r="M844" s="366"/>
      <c r="N844" s="727"/>
      <c r="O844" s="696"/>
      <c r="P844" s="411"/>
      <c r="Q844" s="103"/>
    </row>
    <row r="845" spans="1:17" s="272" customFormat="1" ht="11.25">
      <c r="A845" s="546"/>
      <c r="B845" s="385"/>
      <c r="C845" s="547"/>
      <c r="D845" s="58"/>
      <c r="E845" s="345"/>
      <c r="F845" s="345"/>
      <c r="G845" s="385"/>
      <c r="H845" s="345"/>
      <c r="I845" s="345"/>
      <c r="J845" s="345"/>
      <c r="L845" s="401"/>
      <c r="M845" s="366"/>
      <c r="N845" s="727"/>
      <c r="O845" s="696"/>
      <c r="P845" s="411"/>
      <c r="Q845" s="103"/>
    </row>
    <row r="846" spans="1:17" s="272" customFormat="1" ht="11.25">
      <c r="A846" s="546"/>
      <c r="B846" s="385"/>
      <c r="C846" s="547"/>
      <c r="D846" s="58"/>
      <c r="E846" s="345"/>
      <c r="F846" s="345"/>
      <c r="G846" s="385"/>
      <c r="H846" s="345"/>
      <c r="I846" s="345"/>
      <c r="J846" s="345"/>
      <c r="L846" s="401"/>
      <c r="M846" s="366"/>
      <c r="N846" s="727"/>
      <c r="O846" s="696"/>
      <c r="P846" s="411"/>
      <c r="Q846" s="103"/>
    </row>
    <row r="847" spans="1:17" s="272" customFormat="1" ht="11.25">
      <c r="A847" s="546"/>
      <c r="B847" s="385"/>
      <c r="C847" s="547"/>
      <c r="D847" s="58"/>
      <c r="E847" s="345"/>
      <c r="F847" s="345"/>
      <c r="G847" s="385"/>
      <c r="H847" s="345"/>
      <c r="I847" s="345"/>
      <c r="J847" s="345"/>
      <c r="L847" s="401"/>
      <c r="M847" s="366"/>
      <c r="N847" s="727"/>
      <c r="O847" s="696"/>
      <c r="P847" s="411"/>
      <c r="Q847" s="103"/>
    </row>
    <row r="848" spans="1:17" s="272" customFormat="1" ht="11.25">
      <c r="A848" s="546"/>
      <c r="B848" s="385"/>
      <c r="C848" s="547"/>
      <c r="D848" s="58"/>
      <c r="E848" s="345"/>
      <c r="F848" s="345"/>
      <c r="G848" s="385"/>
      <c r="H848" s="345"/>
      <c r="I848" s="345"/>
      <c r="J848" s="345"/>
      <c r="L848" s="401"/>
      <c r="M848" s="366"/>
      <c r="N848" s="727"/>
      <c r="O848" s="696"/>
      <c r="P848" s="411"/>
      <c r="Q848" s="103"/>
    </row>
    <row r="849" spans="1:18" s="272" customFormat="1" ht="11.25">
      <c r="A849" s="546"/>
      <c r="B849" s="385"/>
      <c r="C849" s="547"/>
      <c r="D849" s="58"/>
      <c r="E849" s="345"/>
      <c r="F849" s="345"/>
      <c r="G849" s="385"/>
      <c r="H849" s="345"/>
      <c r="I849" s="345"/>
      <c r="J849" s="345"/>
      <c r="L849" s="401"/>
      <c r="M849" s="366"/>
      <c r="N849" s="727"/>
      <c r="O849" s="696"/>
      <c r="P849" s="411"/>
      <c r="Q849" s="103"/>
    </row>
    <row r="850" spans="1:18" s="272" customFormat="1" ht="11.25">
      <c r="A850" s="546"/>
      <c r="B850" s="385"/>
      <c r="C850" s="547"/>
      <c r="D850" s="58"/>
      <c r="E850" s="345"/>
      <c r="F850" s="345"/>
      <c r="G850" s="385"/>
      <c r="H850" s="345"/>
      <c r="I850" s="345"/>
      <c r="J850" s="345"/>
      <c r="L850" s="401"/>
      <c r="M850" s="366"/>
      <c r="N850" s="727"/>
      <c r="O850" s="84"/>
      <c r="P850" s="53"/>
      <c r="Q850" s="103"/>
    </row>
    <row r="851" spans="1:18" s="272" customFormat="1" ht="11.25">
      <c r="A851" s="546"/>
      <c r="B851" s="385"/>
      <c r="C851" s="547"/>
      <c r="D851" s="58"/>
      <c r="E851" s="345"/>
      <c r="F851" s="345"/>
      <c r="G851" s="385"/>
      <c r="H851" s="345"/>
      <c r="I851" s="345"/>
      <c r="J851" s="345"/>
      <c r="L851" s="401"/>
      <c r="M851" s="366"/>
      <c r="N851" s="727"/>
      <c r="O851" s="84"/>
      <c r="P851" s="53"/>
      <c r="Q851" s="103"/>
    </row>
    <row r="852" spans="1:18" s="272" customFormat="1" ht="11.25">
      <c r="A852" s="546"/>
      <c r="B852" s="385"/>
      <c r="C852" s="547"/>
      <c r="D852" s="58"/>
      <c r="E852" s="345"/>
      <c r="F852" s="345"/>
      <c r="G852" s="385"/>
      <c r="H852" s="345"/>
      <c r="I852" s="345"/>
      <c r="J852" s="345"/>
      <c r="L852" s="401"/>
      <c r="M852" s="366"/>
      <c r="N852" s="727"/>
      <c r="O852" s="84"/>
      <c r="P852" s="53"/>
      <c r="Q852" s="103"/>
    </row>
    <row r="853" spans="1:18" s="272" customFormat="1" ht="11.25">
      <c r="A853" s="546"/>
      <c r="B853" s="385"/>
      <c r="C853" s="547"/>
      <c r="D853" s="58"/>
      <c r="E853" s="345"/>
      <c r="F853" s="345"/>
      <c r="G853" s="385"/>
      <c r="H853" s="345"/>
      <c r="I853" s="345"/>
      <c r="J853" s="345"/>
      <c r="L853" s="401"/>
      <c r="M853" s="366"/>
      <c r="N853" s="727"/>
      <c r="O853" s="84"/>
      <c r="P853" s="53"/>
      <c r="Q853" s="103"/>
    </row>
    <row r="854" spans="1:18" s="272" customFormat="1" ht="11.25">
      <c r="A854" s="546"/>
      <c r="B854" s="385"/>
      <c r="C854" s="547"/>
      <c r="D854" s="58"/>
      <c r="E854" s="345"/>
      <c r="F854" s="345"/>
      <c r="G854" s="385"/>
      <c r="H854" s="345"/>
      <c r="I854" s="345"/>
      <c r="J854" s="345"/>
      <c r="L854" s="401"/>
      <c r="M854" s="366"/>
      <c r="N854" s="727"/>
      <c r="O854" s="84"/>
      <c r="P854" s="53"/>
      <c r="Q854" s="103"/>
    </row>
    <row r="855" spans="1:18" s="272" customFormat="1" ht="11.25">
      <c r="A855" s="546"/>
      <c r="B855" s="385"/>
      <c r="C855" s="547"/>
      <c r="D855" s="58"/>
      <c r="E855" s="345"/>
      <c r="F855" s="345"/>
      <c r="G855" s="385"/>
      <c r="H855" s="345"/>
      <c r="I855" s="345"/>
      <c r="J855" s="345"/>
      <c r="L855" s="401"/>
      <c r="M855" s="366"/>
      <c r="N855" s="727"/>
      <c r="O855" s="84"/>
      <c r="P855" s="53"/>
      <c r="Q855" s="103"/>
    </row>
    <row r="856" spans="1:18" s="272" customFormat="1" ht="11.25">
      <c r="A856" s="546"/>
      <c r="B856" s="385"/>
      <c r="C856" s="547"/>
      <c r="D856" s="58"/>
      <c r="E856" s="345"/>
      <c r="F856" s="345"/>
      <c r="G856" s="385"/>
      <c r="H856" s="345"/>
      <c r="I856" s="345"/>
      <c r="J856" s="345"/>
      <c r="L856" s="401"/>
      <c r="M856" s="366"/>
      <c r="N856" s="727"/>
      <c r="O856" s="84"/>
      <c r="P856" s="53"/>
      <c r="Q856" s="103"/>
    </row>
    <row r="857" spans="1:18" s="272" customFormat="1" ht="11.25">
      <c r="A857" s="546"/>
      <c r="B857" s="385"/>
      <c r="C857" s="547"/>
      <c r="D857" s="58"/>
      <c r="E857" s="345"/>
      <c r="F857" s="345"/>
      <c r="G857" s="385"/>
      <c r="H857" s="345"/>
      <c r="I857" s="345"/>
      <c r="J857" s="345"/>
      <c r="L857" s="401"/>
      <c r="M857" s="366"/>
      <c r="N857" s="727"/>
      <c r="O857" s="84"/>
      <c r="P857" s="53"/>
      <c r="Q857" s="103"/>
    </row>
    <row r="858" spans="1:18" s="272" customFormat="1" ht="11.25">
      <c r="A858" s="546"/>
      <c r="B858" s="385"/>
      <c r="C858" s="547"/>
      <c r="D858" s="58"/>
      <c r="E858" s="345"/>
      <c r="F858" s="345"/>
      <c r="G858" s="385"/>
      <c r="H858" s="345"/>
      <c r="I858" s="345"/>
      <c r="J858" s="345"/>
      <c r="L858" s="401"/>
      <c r="M858" s="366"/>
      <c r="N858" s="727"/>
      <c r="O858" s="84"/>
      <c r="P858" s="53"/>
      <c r="Q858" s="103"/>
    </row>
    <row r="859" spans="1:18" s="272" customFormat="1" ht="11.25">
      <c r="A859" s="546"/>
      <c r="B859" s="385"/>
      <c r="C859" s="547"/>
      <c r="D859" s="58"/>
      <c r="E859" s="345"/>
      <c r="F859" s="345"/>
      <c r="G859" s="385"/>
      <c r="H859" s="345"/>
      <c r="I859" s="345"/>
      <c r="J859" s="345"/>
      <c r="L859" s="401"/>
      <c r="M859" s="366"/>
      <c r="N859" s="727"/>
      <c r="O859" s="84"/>
      <c r="P859" s="53"/>
      <c r="Q859" s="103"/>
    </row>
    <row r="860" spans="1:18" s="272" customFormat="1" ht="11.25">
      <c r="A860" s="546"/>
      <c r="B860" s="385"/>
      <c r="C860" s="547"/>
      <c r="D860" s="58"/>
      <c r="E860" s="345"/>
      <c r="F860" s="345"/>
      <c r="G860" s="385"/>
      <c r="H860" s="345"/>
      <c r="I860" s="345"/>
      <c r="J860" s="345"/>
      <c r="L860" s="401"/>
      <c r="M860" s="366"/>
      <c r="N860" s="727"/>
      <c r="O860" s="84"/>
      <c r="P860" s="53"/>
      <c r="Q860" s="103"/>
    </row>
    <row r="861" spans="1:18" s="272" customFormat="1" ht="11.25">
      <c r="A861" s="546"/>
      <c r="B861" s="385"/>
      <c r="C861" s="547"/>
      <c r="D861" s="58"/>
      <c r="E861" s="345"/>
      <c r="F861" s="345"/>
      <c r="G861" s="385"/>
      <c r="H861" s="345"/>
      <c r="I861" s="345"/>
      <c r="J861" s="345"/>
      <c r="L861" s="401"/>
      <c r="M861" s="366"/>
      <c r="N861" s="53"/>
      <c r="O861" s="84"/>
      <c r="P861" s="53"/>
      <c r="Q861" s="103"/>
    </row>
    <row r="862" spans="1:18" s="429" customFormat="1" ht="27">
      <c r="A862" s="529" t="s">
        <v>826</v>
      </c>
      <c r="B862" s="548"/>
      <c r="C862" s="549"/>
      <c r="D862" s="549"/>
      <c r="E862" s="549"/>
      <c r="F862" s="474"/>
      <c r="G862" s="474"/>
      <c r="H862" s="550"/>
      <c r="I862" s="474"/>
      <c r="J862" s="476"/>
      <c r="K862" s="361"/>
      <c r="L862" s="404"/>
      <c r="M862" s="366"/>
      <c r="N862" s="53"/>
      <c r="O862" s="84"/>
      <c r="P862" s="53"/>
      <c r="Q862" s="58"/>
      <c r="R862" s="272"/>
    </row>
    <row r="863" spans="1:18" s="104" customFormat="1" ht="11.25">
      <c r="A863" s="551" t="s">
        <v>513</v>
      </c>
      <c r="B863" s="257" t="s">
        <v>827</v>
      </c>
      <c r="C863" s="552" t="s">
        <v>7</v>
      </c>
      <c r="D863" s="274"/>
      <c r="E863" s="552" t="s">
        <v>828</v>
      </c>
      <c r="F863" s="551" t="s">
        <v>0</v>
      </c>
      <c r="G863" s="551" t="s">
        <v>1</v>
      </c>
      <c r="H863" s="551" t="s">
        <v>515</v>
      </c>
      <c r="I863" s="270"/>
      <c r="K863" s="361"/>
      <c r="L863" s="404"/>
      <c r="M863" s="366"/>
      <c r="N863" s="53"/>
      <c r="O863" s="84"/>
      <c r="P863" s="53"/>
      <c r="Q863" s="58"/>
      <c r="R863" s="272"/>
    </row>
    <row r="864" spans="1:18" s="3" customFormat="1" ht="12.75" customHeight="1">
      <c r="A864" s="256">
        <v>43830</v>
      </c>
      <c r="B864" s="257" t="s">
        <v>658</v>
      </c>
      <c r="C864" s="553" t="s">
        <v>824</v>
      </c>
      <c r="D864" s="259"/>
      <c r="E864" s="535">
        <v>22000</v>
      </c>
      <c r="F864" s="537">
        <v>31390</v>
      </c>
      <c r="G864" s="7"/>
      <c r="H864" s="7">
        <f>F864</f>
        <v>31390</v>
      </c>
      <c r="I864" s="438"/>
      <c r="J864" s="554"/>
      <c r="K864" s="361"/>
      <c r="L864" s="404"/>
      <c r="M864" s="366"/>
      <c r="N864" s="53"/>
      <c r="O864" s="84"/>
      <c r="P864" s="53"/>
      <c r="Q864" s="58"/>
      <c r="R864" s="190"/>
    </row>
    <row r="865" spans="1:18" s="3" customFormat="1" ht="12.75" customHeight="1">
      <c r="A865" s="256">
        <v>43830</v>
      </c>
      <c r="B865" s="257" t="s">
        <v>534</v>
      </c>
      <c r="C865" s="553" t="s">
        <v>824</v>
      </c>
      <c r="D865" s="259"/>
      <c r="E865" s="535">
        <v>82000</v>
      </c>
      <c r="F865" s="537"/>
      <c r="G865" s="537">
        <v>28116</v>
      </c>
      <c r="H865" s="7">
        <f t="shared" ref="H865:H889" si="0">H864+F865-G865</f>
        <v>3274</v>
      </c>
      <c r="I865" s="438"/>
      <c r="J865" s="554"/>
      <c r="K865" s="361"/>
      <c r="L865" s="404"/>
      <c r="M865" s="366"/>
      <c r="N865" s="53"/>
      <c r="O865" s="84"/>
      <c r="P865" s="53"/>
      <c r="Q865" s="58"/>
      <c r="R865" s="190"/>
    </row>
    <row r="866" spans="1:18" s="3" customFormat="1" ht="12.75" customHeight="1">
      <c r="A866" s="256">
        <v>43830</v>
      </c>
      <c r="B866" s="257" t="s">
        <v>535</v>
      </c>
      <c r="C866" s="553" t="s">
        <v>824</v>
      </c>
      <c r="D866" s="259"/>
      <c r="E866" s="539">
        <v>112000</v>
      </c>
      <c r="F866" s="537">
        <v>62.92</v>
      </c>
      <c r="G866" s="7"/>
      <c r="H866" s="7">
        <f t="shared" si="0"/>
        <v>3336.92</v>
      </c>
      <c r="I866" s="438"/>
      <c r="J866" s="460"/>
      <c r="K866" s="361"/>
      <c r="L866" s="404"/>
      <c r="M866" s="366"/>
      <c r="N866" s="53"/>
      <c r="O866" s="84"/>
      <c r="P866" s="53"/>
      <c r="Q866" s="103"/>
      <c r="R866" s="190"/>
    </row>
    <row r="867" spans="1:18" s="3" customFormat="1" ht="12.75" customHeight="1">
      <c r="A867" s="256">
        <v>43830</v>
      </c>
      <c r="B867" s="257" t="s">
        <v>659</v>
      </c>
      <c r="C867" s="553" t="s">
        <v>824</v>
      </c>
      <c r="D867" s="259"/>
      <c r="E867" s="539">
        <v>211000</v>
      </c>
      <c r="F867" s="537">
        <v>2657.81</v>
      </c>
      <c r="G867" s="7"/>
      <c r="H867" s="7">
        <f t="shared" si="0"/>
        <v>5994.73</v>
      </c>
      <c r="I867" s="438"/>
      <c r="J867" s="460"/>
      <c r="K867" s="361"/>
      <c r="L867" s="404"/>
      <c r="M867" s="366"/>
      <c r="N867" s="53"/>
      <c r="O867" s="84"/>
      <c r="P867" s="53"/>
      <c r="Q867" s="58"/>
      <c r="R867" s="190"/>
    </row>
    <row r="868" spans="1:18" s="3" customFormat="1" ht="12.75" customHeight="1">
      <c r="A868" s="256">
        <v>43830</v>
      </c>
      <c r="B868" s="257" t="s">
        <v>660</v>
      </c>
      <c r="C868" s="553" t="s">
        <v>824</v>
      </c>
      <c r="D868" s="259"/>
      <c r="E868" s="539">
        <v>213100</v>
      </c>
      <c r="F868" s="537">
        <v>312</v>
      </c>
      <c r="G868" s="7"/>
      <c r="H868" s="7">
        <f t="shared" si="0"/>
        <v>6306.73</v>
      </c>
      <c r="I868" s="438"/>
      <c r="J868" s="460"/>
      <c r="K868" s="361"/>
      <c r="L868" s="404"/>
      <c r="M868" s="366"/>
      <c r="N868" s="53"/>
      <c r="O868" s="84"/>
      <c r="P868" s="53"/>
      <c r="Q868" s="58"/>
      <c r="R868" s="190"/>
    </row>
    <row r="869" spans="1:18" s="3" customFormat="1" ht="12.75" customHeight="1">
      <c r="A869" s="256">
        <v>43830</v>
      </c>
      <c r="B869" s="257" t="s">
        <v>661</v>
      </c>
      <c r="C869" s="553" t="s">
        <v>824</v>
      </c>
      <c r="D869" s="259"/>
      <c r="E869" s="539">
        <v>221000</v>
      </c>
      <c r="F869" s="537">
        <v>17370.93</v>
      </c>
      <c r="G869" s="15"/>
      <c r="H869" s="7">
        <f t="shared" si="0"/>
        <v>23677.66</v>
      </c>
      <c r="I869" s="438"/>
      <c r="J869" s="460"/>
      <c r="K869" s="361"/>
      <c r="L869" s="404"/>
      <c r="M869" s="366"/>
      <c r="N869" s="53"/>
      <c r="O869" s="84"/>
      <c r="P869" s="53"/>
      <c r="Q869" s="58"/>
      <c r="R869" s="190"/>
    </row>
    <row r="870" spans="1:18" s="3" customFormat="1" ht="12.75" customHeight="1">
      <c r="A870" s="256">
        <v>43830</v>
      </c>
      <c r="B870" s="257" t="s">
        <v>662</v>
      </c>
      <c r="C870" s="553" t="s">
        <v>824</v>
      </c>
      <c r="D870" s="259"/>
      <c r="E870" s="539">
        <v>311000</v>
      </c>
      <c r="F870" s="53">
        <v>4775</v>
      </c>
      <c r="G870" s="15"/>
      <c r="H870" s="7">
        <f t="shared" si="0"/>
        <v>28452.66</v>
      </c>
      <c r="I870" s="438"/>
      <c r="J870" s="460"/>
      <c r="K870" s="361"/>
      <c r="L870" s="404"/>
      <c r="M870" s="366"/>
      <c r="N870" s="53"/>
      <c r="O870" s="84"/>
      <c r="P870" s="53"/>
      <c r="Q870" s="103"/>
      <c r="R870" s="190"/>
    </row>
    <row r="871" spans="1:18" s="3" customFormat="1" ht="12.75" customHeight="1">
      <c r="A871" s="256">
        <v>43830</v>
      </c>
      <c r="B871" s="257" t="s">
        <v>663</v>
      </c>
      <c r="C871" s="553" t="s">
        <v>824</v>
      </c>
      <c r="D871" s="259"/>
      <c r="E871" s="539">
        <v>311100</v>
      </c>
      <c r="F871" s="537">
        <v>30</v>
      </c>
      <c r="G871" s="15"/>
      <c r="H871" s="7">
        <f t="shared" si="0"/>
        <v>28482.66</v>
      </c>
      <c r="I871" s="438"/>
      <c r="J871" s="460"/>
      <c r="K871" s="361"/>
      <c r="L871" s="404"/>
      <c r="M871" s="366"/>
      <c r="N871" s="53"/>
      <c r="O871" s="84"/>
      <c r="P871" s="53"/>
      <c r="Q871" s="58"/>
      <c r="R871" s="190"/>
    </row>
    <row r="872" spans="1:18" s="3" customFormat="1" ht="12.75" customHeight="1">
      <c r="A872" s="256">
        <v>43830</v>
      </c>
      <c r="B872" s="257" t="s">
        <v>664</v>
      </c>
      <c r="C872" s="553" t="s">
        <v>824</v>
      </c>
      <c r="D872" s="259"/>
      <c r="E872" s="539">
        <v>314100</v>
      </c>
      <c r="F872" s="537">
        <v>130.16999999999999</v>
      </c>
      <c r="G872" s="15"/>
      <c r="H872" s="7">
        <f t="shared" si="0"/>
        <v>28612.829999999998</v>
      </c>
      <c r="I872" s="438"/>
      <c r="J872" s="460"/>
      <c r="K872" s="361"/>
      <c r="L872" s="404"/>
      <c r="M872" s="366"/>
      <c r="N872" s="53"/>
      <c r="O872" s="84"/>
      <c r="P872" s="53"/>
      <c r="Q872" s="58"/>
      <c r="R872" s="190"/>
    </row>
    <row r="873" spans="1:18" s="3" customFormat="1" ht="12.75" customHeight="1">
      <c r="A873" s="256">
        <v>43830</v>
      </c>
      <c r="B873" s="257" t="s">
        <v>665</v>
      </c>
      <c r="C873" s="553" t="s">
        <v>824</v>
      </c>
      <c r="D873" s="259"/>
      <c r="E873" s="539">
        <v>321000</v>
      </c>
      <c r="F873" s="537"/>
      <c r="G873" s="15">
        <v>164.96</v>
      </c>
      <c r="H873" s="7">
        <f t="shared" si="0"/>
        <v>28447.87</v>
      </c>
      <c r="I873" s="438"/>
      <c r="J873" s="460"/>
      <c r="K873" s="361"/>
      <c r="L873" s="404"/>
      <c r="M873" s="366"/>
      <c r="N873" s="53"/>
      <c r="O873" s="84"/>
      <c r="P873" s="53"/>
      <c r="Q873" s="58"/>
      <c r="R873" s="190"/>
    </row>
    <row r="874" spans="1:18" s="3" customFormat="1" ht="12.75" customHeight="1">
      <c r="A874" s="256">
        <v>43830</v>
      </c>
      <c r="B874" s="257" t="s">
        <v>666</v>
      </c>
      <c r="C874" s="553" t="s">
        <v>824</v>
      </c>
      <c r="D874" s="259"/>
      <c r="E874" s="539">
        <v>336100</v>
      </c>
      <c r="F874" s="537"/>
      <c r="G874" s="7">
        <v>182.42</v>
      </c>
      <c r="H874" s="7">
        <f t="shared" si="0"/>
        <v>28265.45</v>
      </c>
      <c r="I874" s="438"/>
      <c r="J874" s="460"/>
      <c r="K874" s="361"/>
      <c r="L874" s="404"/>
      <c r="M874" s="366"/>
      <c r="N874" s="53"/>
      <c r="O874" s="84"/>
      <c r="P874" s="53"/>
      <c r="Q874" s="58"/>
      <c r="R874" s="190"/>
    </row>
    <row r="875" spans="1:18" s="3" customFormat="1" ht="12.75" customHeight="1">
      <c r="A875" s="256">
        <v>43830</v>
      </c>
      <c r="B875" s="257" t="s">
        <v>667</v>
      </c>
      <c r="C875" s="553" t="s">
        <v>824</v>
      </c>
      <c r="D875" s="259"/>
      <c r="E875" s="539">
        <v>336200</v>
      </c>
      <c r="F875" s="537"/>
      <c r="G875" s="7">
        <v>447.52</v>
      </c>
      <c r="H875" s="7">
        <f t="shared" si="0"/>
        <v>27817.93</v>
      </c>
      <c r="I875" s="438"/>
      <c r="J875" s="460"/>
      <c r="K875" s="361"/>
      <c r="L875" s="404"/>
      <c r="M875" s="366"/>
      <c r="N875" s="53"/>
      <c r="O875" s="84"/>
      <c r="P875" s="53"/>
      <c r="Q875" s="58"/>
      <c r="R875" s="191"/>
    </row>
    <row r="876" spans="1:18" s="3" customFormat="1" ht="12.75" customHeight="1">
      <c r="A876" s="256">
        <v>43830</v>
      </c>
      <c r="B876" s="257" t="s">
        <v>714</v>
      </c>
      <c r="C876" s="553" t="s">
        <v>824</v>
      </c>
      <c r="D876" s="259"/>
      <c r="E876" s="539">
        <v>341000</v>
      </c>
      <c r="F876" s="537"/>
      <c r="G876" s="7">
        <v>718.72</v>
      </c>
      <c r="H876" s="7">
        <f t="shared" si="0"/>
        <v>27099.21</v>
      </c>
      <c r="I876" s="438"/>
      <c r="J876" s="460"/>
      <c r="K876" s="361"/>
      <c r="L876" s="404"/>
      <c r="M876" s="366"/>
      <c r="N876" s="53"/>
      <c r="O876" s="84"/>
      <c r="P876" s="53"/>
      <c r="Q876" s="58"/>
      <c r="R876" s="191"/>
    </row>
    <row r="877" spans="1:18" s="3" customFormat="1" ht="12.75" customHeight="1">
      <c r="A877" s="256">
        <v>43830</v>
      </c>
      <c r="B877" s="257" t="s">
        <v>715</v>
      </c>
      <c r="C877" s="553" t="s">
        <v>824</v>
      </c>
      <c r="D877" s="259"/>
      <c r="E877" s="539">
        <v>342000</v>
      </c>
      <c r="F877" s="537"/>
      <c r="G877" s="7">
        <v>89.73</v>
      </c>
      <c r="H877" s="7">
        <f t="shared" si="0"/>
        <v>27009.48</v>
      </c>
      <c r="I877" s="438"/>
      <c r="J877" s="460"/>
      <c r="K877" s="361"/>
      <c r="L877" s="404"/>
      <c r="M877" s="366"/>
      <c r="N877" s="53"/>
      <c r="O877" s="84"/>
      <c r="P877" s="53"/>
      <c r="Q877" s="58"/>
      <c r="R877" s="388"/>
    </row>
    <row r="878" spans="1:18" s="3" customFormat="1" ht="12.75" customHeight="1">
      <c r="A878" s="256">
        <v>43830</v>
      </c>
      <c r="B878" s="257" t="s">
        <v>716</v>
      </c>
      <c r="C878" s="553" t="s">
        <v>824</v>
      </c>
      <c r="D878" s="259"/>
      <c r="E878" s="539">
        <v>345000</v>
      </c>
      <c r="F878" s="537"/>
      <c r="G878" s="7">
        <v>156</v>
      </c>
      <c r="H878" s="7">
        <f t="shared" si="0"/>
        <v>26853.48</v>
      </c>
      <c r="I878" s="438"/>
      <c r="J878" s="460"/>
      <c r="K878" s="361"/>
      <c r="L878" s="404"/>
      <c r="M878" s="366"/>
      <c r="N878" s="53"/>
      <c r="O878" s="84"/>
      <c r="P878" s="53"/>
      <c r="Q878" s="103"/>
      <c r="R878" s="388"/>
    </row>
    <row r="879" spans="1:18" s="3" customFormat="1" ht="12.75" customHeight="1">
      <c r="A879" s="256">
        <v>43830</v>
      </c>
      <c r="B879" s="257" t="s">
        <v>717</v>
      </c>
      <c r="C879" s="553" t="s">
        <v>824</v>
      </c>
      <c r="D879" s="259"/>
      <c r="E879" s="539">
        <v>365100</v>
      </c>
      <c r="F879" s="537"/>
      <c r="G879" s="7">
        <v>6000</v>
      </c>
      <c r="H879" s="7">
        <f t="shared" si="0"/>
        <v>20853.48</v>
      </c>
      <c r="I879" s="500"/>
      <c r="J879" s="460"/>
      <c r="K879" s="361"/>
      <c r="L879" s="404"/>
      <c r="M879" s="366"/>
      <c r="N879" s="53"/>
      <c r="O879" s="84"/>
      <c r="P879" s="53"/>
      <c r="Q879" s="58"/>
      <c r="R879" s="388"/>
    </row>
    <row r="880" spans="1:18" s="3" customFormat="1" ht="12.75" customHeight="1">
      <c r="A880" s="256">
        <v>43830</v>
      </c>
      <c r="B880" s="257" t="s">
        <v>718</v>
      </c>
      <c r="C880" s="553" t="s">
        <v>824</v>
      </c>
      <c r="D880" s="259"/>
      <c r="E880" s="539">
        <v>365200</v>
      </c>
      <c r="F880" s="537"/>
      <c r="G880" s="7">
        <v>6000</v>
      </c>
      <c r="H880" s="7">
        <f t="shared" si="0"/>
        <v>14853.48</v>
      </c>
      <c r="I880" s="438"/>
      <c r="J880" s="460"/>
      <c r="K880" s="361"/>
      <c r="L880" s="404"/>
      <c r="M880" s="366"/>
      <c r="N880" s="53"/>
      <c r="O880" s="84"/>
      <c r="P880" s="53"/>
      <c r="Q880" s="58"/>
      <c r="R880" s="388"/>
    </row>
    <row r="881" spans="1:18" s="3" customFormat="1" ht="12.75" customHeight="1">
      <c r="A881" s="256">
        <v>43830</v>
      </c>
      <c r="B881" s="257" t="s">
        <v>719</v>
      </c>
      <c r="C881" s="553" t="s">
        <v>824</v>
      </c>
      <c r="D881" s="259"/>
      <c r="E881" s="539">
        <v>366000</v>
      </c>
      <c r="F881" s="537"/>
      <c r="G881" s="7">
        <v>1038.81</v>
      </c>
      <c r="H881" s="7">
        <f t="shared" si="0"/>
        <v>13814.67</v>
      </c>
      <c r="I881" s="438"/>
      <c r="J881" s="460"/>
      <c r="K881" s="361"/>
      <c r="L881" s="366"/>
      <c r="M881" s="366"/>
      <c r="N881" s="53"/>
      <c r="O881" s="84"/>
      <c r="P881" s="53"/>
      <c r="Q881" s="58"/>
      <c r="R881" s="388"/>
    </row>
    <row r="882" spans="1:18" s="3" customFormat="1" ht="12.75" customHeight="1">
      <c r="A882" s="256">
        <v>43830</v>
      </c>
      <c r="B882" s="257" t="s">
        <v>720</v>
      </c>
      <c r="C882" s="553" t="s">
        <v>824</v>
      </c>
      <c r="D882" s="259"/>
      <c r="E882" s="539">
        <v>379100</v>
      </c>
      <c r="F882" s="537"/>
      <c r="G882" s="7">
        <v>110.5</v>
      </c>
      <c r="H882" s="7">
        <f t="shared" si="0"/>
        <v>13704.17</v>
      </c>
      <c r="I882" s="438"/>
      <c r="J882" s="460"/>
      <c r="K882" s="361"/>
      <c r="L882" s="366"/>
      <c r="M882" s="366"/>
      <c r="N882" s="53"/>
      <c r="O882" s="84"/>
      <c r="P882" s="53"/>
      <c r="Q882" s="58"/>
      <c r="R882" s="388"/>
    </row>
    <row r="883" spans="1:18" s="3" customFormat="1" ht="12.75" customHeight="1">
      <c r="A883" s="256">
        <v>43830</v>
      </c>
      <c r="B883" s="257" t="s">
        <v>721</v>
      </c>
      <c r="C883" s="553" t="s">
        <v>824</v>
      </c>
      <c r="D883" s="259"/>
      <c r="E883" s="539">
        <v>379200</v>
      </c>
      <c r="F883" s="537"/>
      <c r="G883" s="7">
        <v>120.7</v>
      </c>
      <c r="H883" s="7">
        <f t="shared" si="0"/>
        <v>13583.47</v>
      </c>
      <c r="I883" s="438"/>
      <c r="J883" s="404"/>
      <c r="K883" s="361"/>
      <c r="L883" s="366"/>
      <c r="M883" s="366"/>
      <c r="N883" s="53"/>
      <c r="O883" s="84"/>
      <c r="P883" s="53"/>
      <c r="Q883" s="58"/>
      <c r="R883" s="388"/>
    </row>
    <row r="884" spans="1:18" s="3" customFormat="1" ht="12.75" customHeight="1">
      <c r="A884" s="256">
        <v>43830</v>
      </c>
      <c r="B884" s="257" t="s">
        <v>722</v>
      </c>
      <c r="C884" s="553" t="s">
        <v>824</v>
      </c>
      <c r="D884" s="259"/>
      <c r="E884" s="539">
        <v>381000</v>
      </c>
      <c r="F884" s="537">
        <v>983.56</v>
      </c>
      <c r="G884" s="7"/>
      <c r="H884" s="7">
        <f t="shared" si="0"/>
        <v>14567.029999999999</v>
      </c>
      <c r="I884" s="438"/>
      <c r="J884" s="404"/>
      <c r="K884" s="361"/>
      <c r="L884" s="366"/>
      <c r="M884" s="366"/>
      <c r="N884" s="53"/>
      <c r="O884" s="84"/>
      <c r="P884" s="53"/>
      <c r="Q884" s="58"/>
      <c r="R884" s="388"/>
    </row>
    <row r="885" spans="1:18" s="3" customFormat="1" ht="12.75" customHeight="1">
      <c r="A885" s="256">
        <v>43830</v>
      </c>
      <c r="B885" s="257" t="s">
        <v>723</v>
      </c>
      <c r="C885" s="553" t="s">
        <v>824</v>
      </c>
      <c r="D885" s="259"/>
      <c r="E885" s="539">
        <v>411000</v>
      </c>
      <c r="F885" s="540"/>
      <c r="G885" s="7">
        <v>6638.78</v>
      </c>
      <c r="H885" s="7">
        <f t="shared" si="0"/>
        <v>7928.2499999999991</v>
      </c>
      <c r="I885" s="438"/>
      <c r="J885" s="366"/>
      <c r="K885" s="454"/>
      <c r="L885" s="366"/>
      <c r="M885" s="366"/>
      <c r="N885" s="53"/>
      <c r="O885" s="84"/>
      <c r="P885" s="53"/>
      <c r="Q885" s="58"/>
      <c r="R885" s="388"/>
    </row>
    <row r="886" spans="1:18" s="3" customFormat="1" ht="12.75" customHeight="1">
      <c r="A886" s="256">
        <v>43830</v>
      </c>
      <c r="B886" s="257" t="s">
        <v>724</v>
      </c>
      <c r="C886" s="553" t="s">
        <v>824</v>
      </c>
      <c r="D886" s="259"/>
      <c r="E886" s="539">
        <v>421000</v>
      </c>
      <c r="F886" s="537"/>
      <c r="G886" s="7">
        <v>730.98</v>
      </c>
      <c r="H886" s="7">
        <f t="shared" si="0"/>
        <v>7197.2699999999986</v>
      </c>
      <c r="I886" s="438"/>
      <c r="J886" s="404"/>
      <c r="K886" s="454"/>
      <c r="L886" s="385"/>
      <c r="M886" s="366"/>
      <c r="N886" s="53"/>
      <c r="P886" s="53"/>
      <c r="Q886" s="103"/>
      <c r="R886" s="388"/>
    </row>
    <row r="887" spans="1:18" s="3" customFormat="1" ht="12.75" customHeight="1">
      <c r="A887" s="256">
        <v>43830</v>
      </c>
      <c r="B887" s="257" t="s">
        <v>725</v>
      </c>
      <c r="C887" s="553" t="s">
        <v>824</v>
      </c>
      <c r="D887" s="259"/>
      <c r="E887" s="539">
        <v>428000</v>
      </c>
      <c r="F887" s="537"/>
      <c r="G887" s="7">
        <v>6082.89</v>
      </c>
      <c r="H887" s="7">
        <f t="shared" si="0"/>
        <v>1114.3799999999983</v>
      </c>
      <c r="I887" s="438"/>
      <c r="J887" s="404"/>
      <c r="K887" s="454"/>
      <c r="L887" s="385"/>
      <c r="M887" s="366"/>
      <c r="N887" s="53"/>
      <c r="P887" s="53"/>
      <c r="Q887" s="103"/>
      <c r="R887" s="388"/>
    </row>
    <row r="888" spans="1:18" s="3" customFormat="1" ht="12.75" customHeight="1">
      <c r="A888" s="256">
        <v>43830</v>
      </c>
      <c r="B888" s="257" t="s">
        <v>829</v>
      </c>
      <c r="C888" s="553" t="s">
        <v>824</v>
      </c>
      <c r="D888" s="259"/>
      <c r="E888" s="539">
        <v>472000</v>
      </c>
      <c r="F888" s="537"/>
      <c r="G888" s="7">
        <v>584.79</v>
      </c>
      <c r="H888" s="7">
        <f t="shared" si="0"/>
        <v>529.58999999999833</v>
      </c>
      <c r="I888" s="438"/>
      <c r="J888" s="404"/>
      <c r="K888" s="454"/>
      <c r="L888" s="385"/>
      <c r="M888" s="366"/>
      <c r="N888" s="53"/>
      <c r="O888" s="84"/>
      <c r="P888" s="53"/>
      <c r="Q888" s="58"/>
      <c r="R888" s="388"/>
    </row>
    <row r="889" spans="1:18" s="3" customFormat="1" ht="12.75" customHeight="1">
      <c r="A889" s="256">
        <v>43830</v>
      </c>
      <c r="B889" s="257" t="s">
        <v>830</v>
      </c>
      <c r="C889" s="553" t="s">
        <v>824</v>
      </c>
      <c r="D889" s="259"/>
      <c r="E889" s="390">
        <v>710000</v>
      </c>
      <c r="F889" s="537"/>
      <c r="G889" s="7">
        <v>529.59</v>
      </c>
      <c r="H889" s="7">
        <f t="shared" si="0"/>
        <v>-1.7053025658242404E-12</v>
      </c>
      <c r="I889" s="438"/>
      <c r="K889" s="454"/>
      <c r="L889" s="385"/>
      <c r="M889" s="404"/>
      <c r="N889" s="53"/>
      <c r="O889" s="84"/>
      <c r="P889" s="53"/>
      <c r="Q889" s="58"/>
      <c r="R889" s="453"/>
    </row>
    <row r="890" spans="1:18" s="3" customFormat="1" ht="12.75" customHeight="1">
      <c r="A890" s="16"/>
      <c r="B890" s="255"/>
      <c r="C890" s="555"/>
      <c r="E890" s="556" t="s">
        <v>370</v>
      </c>
      <c r="F890" s="557">
        <f>SUM(F864:F889)</f>
        <v>57712.389999999992</v>
      </c>
      <c r="G890" s="557">
        <f>SUM(G864:G889)</f>
        <v>57712.389999999992</v>
      </c>
      <c r="H890" s="558">
        <f>F890-G890</f>
        <v>0</v>
      </c>
      <c r="I890" s="6"/>
      <c r="K890" s="454"/>
      <c r="L890" s="385"/>
      <c r="M890" s="404"/>
      <c r="N890" s="53"/>
      <c r="O890" s="84"/>
      <c r="P890" s="53"/>
      <c r="Q890" s="58"/>
      <c r="R890" s="453"/>
    </row>
    <row r="891" spans="1:18" s="3" customFormat="1" ht="12.75" customHeight="1">
      <c r="A891" s="16"/>
      <c r="B891" s="255"/>
      <c r="C891" s="555"/>
      <c r="E891" s="559"/>
      <c r="F891" s="560"/>
      <c r="G891" s="560"/>
      <c r="H891" s="330"/>
      <c r="I891" s="6"/>
      <c r="K891" s="454"/>
      <c r="L891" s="385"/>
      <c r="M891" s="404"/>
      <c r="N891" s="53"/>
      <c r="O891" s="84"/>
      <c r="P891" s="53"/>
      <c r="Q891" s="58"/>
      <c r="R891" s="453"/>
    </row>
    <row r="892" spans="1:18" s="429" customFormat="1" ht="27">
      <c r="A892" s="529" t="s">
        <v>831</v>
      </c>
      <c r="B892" s="548"/>
      <c r="C892" s="549"/>
      <c r="D892" s="549"/>
      <c r="E892" s="12"/>
      <c r="F892" s="474"/>
      <c r="G892" s="474"/>
      <c r="H892" s="550"/>
      <c r="I892" s="474"/>
      <c r="J892" s="476"/>
      <c r="K892" s="441"/>
      <c r="L892" s="360"/>
      <c r="M892" s="404"/>
      <c r="N892" s="53"/>
      <c r="O892" s="84"/>
      <c r="P892" s="53"/>
      <c r="Q892" s="58"/>
      <c r="R892" s="384"/>
    </row>
    <row r="893" spans="1:18" s="429" customFormat="1" ht="14.25" customHeight="1">
      <c r="A893" s="561"/>
      <c r="B893" s="462"/>
      <c r="C893" s="562"/>
      <c r="D893" s="562"/>
      <c r="E893" s="350"/>
      <c r="F893" s="474"/>
      <c r="G893" s="474"/>
      <c r="H893" s="550"/>
      <c r="I893" s="474"/>
      <c r="J893" s="476"/>
      <c r="K893" s="441"/>
      <c r="L893" s="360"/>
      <c r="M893" s="404"/>
      <c r="N893" s="53"/>
      <c r="O893" s="84"/>
      <c r="P893" s="53"/>
      <c r="Q893" s="58"/>
      <c r="R893" s="384"/>
    </row>
    <row r="894" spans="1:18" s="104" customFormat="1" ht="11.25">
      <c r="A894" s="551" t="s">
        <v>513</v>
      </c>
      <c r="B894" s="257" t="s">
        <v>827</v>
      </c>
      <c r="C894" s="552" t="s">
        <v>7</v>
      </c>
      <c r="D894" s="552"/>
      <c r="E894" s="552" t="s">
        <v>828</v>
      </c>
      <c r="F894" s="551" t="s">
        <v>0</v>
      </c>
      <c r="G894" s="551" t="s">
        <v>1</v>
      </c>
      <c r="H894" s="551" t="s">
        <v>515</v>
      </c>
      <c r="I894" s="270"/>
      <c r="K894" s="441"/>
      <c r="L894" s="360"/>
      <c r="M894" s="404"/>
      <c r="N894" s="53"/>
      <c r="O894" s="84"/>
      <c r="P894" s="53"/>
      <c r="Q894" s="103"/>
      <c r="R894" s="384"/>
    </row>
    <row r="895" spans="1:18" s="104" customFormat="1" ht="12.75" customHeight="1">
      <c r="A895" s="563">
        <v>43830</v>
      </c>
      <c r="B895" s="257" t="s">
        <v>658</v>
      </c>
      <c r="C895" s="551" t="s">
        <v>824</v>
      </c>
      <c r="D895" s="551"/>
      <c r="E895" s="539">
        <v>501000</v>
      </c>
      <c r="F895" s="540">
        <v>1281.48</v>
      </c>
      <c r="G895" s="564"/>
      <c r="H895" s="565">
        <f>F895</f>
        <v>1281.48</v>
      </c>
      <c r="I895" s="270"/>
      <c r="J895" s="361"/>
      <c r="K895" s="361"/>
      <c r="L895" s="360"/>
      <c r="M895" s="404"/>
      <c r="N895" s="53"/>
      <c r="O895" s="84"/>
      <c r="P895" s="53"/>
      <c r="Q895" s="58"/>
      <c r="R895" s="384"/>
    </row>
    <row r="896" spans="1:18" s="104" customFormat="1" ht="12.75" customHeight="1">
      <c r="A896" s="563">
        <v>43830</v>
      </c>
      <c r="B896" s="257" t="s">
        <v>534</v>
      </c>
      <c r="C896" s="551" t="s">
        <v>824</v>
      </c>
      <c r="D896" s="551"/>
      <c r="E896" s="539">
        <v>501100</v>
      </c>
      <c r="F896" s="540">
        <v>382.98</v>
      </c>
      <c r="G896" s="564"/>
      <c r="H896" s="565">
        <f t="shared" ref="H896:H925" si="1">H895+F896-G896</f>
        <v>1664.46</v>
      </c>
      <c r="I896" s="270"/>
      <c r="J896" s="361"/>
      <c r="K896" s="361"/>
      <c r="L896" s="361"/>
      <c r="M896" s="404"/>
      <c r="N896" s="53"/>
      <c r="O896" s="84"/>
      <c r="P896" s="53"/>
      <c r="Q896" s="58"/>
      <c r="R896" s="388"/>
    </row>
    <row r="897" spans="1:18" s="104" customFormat="1" ht="12.75" customHeight="1">
      <c r="A897" s="563">
        <v>43830</v>
      </c>
      <c r="B897" s="257" t="s">
        <v>535</v>
      </c>
      <c r="C897" s="551" t="s">
        <v>824</v>
      </c>
      <c r="D897" s="551"/>
      <c r="E897" s="541">
        <v>501221</v>
      </c>
      <c r="F897" s="540">
        <v>684.28</v>
      </c>
      <c r="G897" s="565"/>
      <c r="H897" s="565">
        <f t="shared" si="1"/>
        <v>2348.7399999999998</v>
      </c>
      <c r="I897" s="270"/>
      <c r="J897" s="505"/>
      <c r="K897" s="361"/>
      <c r="L897" s="361"/>
      <c r="M897" s="404"/>
      <c r="N897" s="53"/>
      <c r="O897" s="84"/>
      <c r="P897" s="53"/>
      <c r="Q897" s="103"/>
      <c r="R897" s="384"/>
    </row>
    <row r="898" spans="1:18" s="104" customFormat="1" ht="12.75" customHeight="1">
      <c r="A898" s="563">
        <v>43830</v>
      </c>
      <c r="B898" s="257" t="s">
        <v>659</v>
      </c>
      <c r="C898" s="551" t="s">
        <v>824</v>
      </c>
      <c r="D898" s="551"/>
      <c r="E898" s="541">
        <v>501222</v>
      </c>
      <c r="F898" s="540">
        <v>946.61</v>
      </c>
      <c r="G898" s="565"/>
      <c r="H898" s="565">
        <f t="shared" si="1"/>
        <v>3295.35</v>
      </c>
      <c r="I898" s="270"/>
      <c r="J898" s="505"/>
      <c r="K898" s="505"/>
      <c r="L898" s="505"/>
      <c r="M898" s="404"/>
      <c r="N898" s="53"/>
      <c r="O898" s="84"/>
      <c r="P898" s="53"/>
      <c r="Q898" s="58"/>
      <c r="R898" s="384"/>
    </row>
    <row r="899" spans="1:18" s="104" customFormat="1" ht="12.75" customHeight="1">
      <c r="A899" s="563">
        <v>43830</v>
      </c>
      <c r="B899" s="257" t="s">
        <v>660</v>
      </c>
      <c r="C899" s="551" t="s">
        <v>824</v>
      </c>
      <c r="D899" s="551"/>
      <c r="E899" s="541">
        <v>501900</v>
      </c>
      <c r="F899" s="540">
        <v>440.29</v>
      </c>
      <c r="G899" s="565"/>
      <c r="H899" s="565">
        <f t="shared" si="1"/>
        <v>3735.64</v>
      </c>
      <c r="I899" s="270"/>
      <c r="J899" s="505"/>
      <c r="K899" s="505"/>
      <c r="L899" s="505"/>
      <c r="M899" s="404"/>
      <c r="N899" s="53"/>
      <c r="O899" s="84"/>
      <c r="P899" s="53"/>
      <c r="Q899" s="58"/>
      <c r="R899" s="384"/>
    </row>
    <row r="900" spans="1:18" s="104" customFormat="1" ht="12.75" customHeight="1">
      <c r="A900" s="563">
        <v>43830</v>
      </c>
      <c r="B900" s="257" t="s">
        <v>661</v>
      </c>
      <c r="C900" s="551" t="s">
        <v>824</v>
      </c>
      <c r="D900" s="551"/>
      <c r="E900" s="541">
        <v>511000</v>
      </c>
      <c r="F900" s="540">
        <v>235.54</v>
      </c>
      <c r="G900" s="565"/>
      <c r="H900" s="565">
        <f t="shared" si="1"/>
        <v>3971.18</v>
      </c>
      <c r="I900" s="270"/>
      <c r="J900" s="361"/>
      <c r="K900" s="505"/>
      <c r="L900" s="505"/>
      <c r="M900" s="404"/>
      <c r="N900" s="53"/>
      <c r="O900" s="84"/>
      <c r="P900" s="53"/>
      <c r="Q900" s="58"/>
      <c r="R900" s="384"/>
    </row>
    <row r="901" spans="1:18" s="104" customFormat="1" ht="12.75" customHeight="1">
      <c r="A901" s="563">
        <v>43830</v>
      </c>
      <c r="B901" s="257" t="s">
        <v>662</v>
      </c>
      <c r="C901" s="551" t="s">
        <v>824</v>
      </c>
      <c r="D901" s="551"/>
      <c r="E901" s="541">
        <v>511900</v>
      </c>
      <c r="F901" s="540">
        <v>58.88</v>
      </c>
      <c r="G901" s="565"/>
      <c r="H901" s="565">
        <f t="shared" si="1"/>
        <v>4030.06</v>
      </c>
      <c r="I901" s="270"/>
      <c r="J901" s="361"/>
      <c r="K901" s="361"/>
      <c r="L901" s="361"/>
      <c r="M901" s="404"/>
      <c r="N901" s="53"/>
      <c r="O901" s="84"/>
      <c r="P901" s="53"/>
      <c r="Q901" s="58"/>
      <c r="R901" s="384"/>
    </row>
    <row r="902" spans="1:18" s="104" customFormat="1" ht="12.75" customHeight="1">
      <c r="A902" s="563">
        <v>43830</v>
      </c>
      <c r="B902" s="257" t="s">
        <v>663</v>
      </c>
      <c r="C902" s="551" t="s">
        <v>824</v>
      </c>
      <c r="D902" s="551"/>
      <c r="E902" s="539">
        <v>518000</v>
      </c>
      <c r="F902" s="537">
        <v>14163.48</v>
      </c>
      <c r="G902" s="565"/>
      <c r="H902" s="565">
        <f t="shared" si="1"/>
        <v>18193.54</v>
      </c>
      <c r="I902" s="270"/>
      <c r="J902" s="361"/>
      <c r="K902" s="361"/>
      <c r="L902" s="361"/>
      <c r="M902" s="404"/>
      <c r="N902" s="53"/>
      <c r="O902" s="84"/>
      <c r="P902" s="53"/>
      <c r="Q902" s="58"/>
      <c r="R902" s="384"/>
    </row>
    <row r="903" spans="1:18" s="104" customFormat="1" ht="12.75" customHeight="1">
      <c r="A903" s="563">
        <v>43830</v>
      </c>
      <c r="B903" s="257" t="s">
        <v>664</v>
      </c>
      <c r="C903" s="551" t="s">
        <v>824</v>
      </c>
      <c r="D903" s="551"/>
      <c r="E903" s="539">
        <v>518100</v>
      </c>
      <c r="F903" s="540">
        <v>2994.6</v>
      </c>
      <c r="G903" s="565"/>
      <c r="H903" s="565">
        <f t="shared" si="1"/>
        <v>21188.14</v>
      </c>
      <c r="I903" s="270"/>
      <c r="J903" s="361"/>
      <c r="K903" s="361"/>
      <c r="L903" s="361"/>
      <c r="M903" s="404"/>
      <c r="N903" s="53"/>
      <c r="O903" s="84"/>
      <c r="P903" s="53"/>
      <c r="Q903" s="58"/>
      <c r="R903" s="388"/>
    </row>
    <row r="904" spans="1:18" s="104" customFormat="1" ht="12.75" customHeight="1">
      <c r="A904" s="563">
        <v>43830</v>
      </c>
      <c r="B904" s="257" t="s">
        <v>665</v>
      </c>
      <c r="C904" s="551" t="s">
        <v>824</v>
      </c>
      <c r="D904" s="551"/>
      <c r="E904" s="539">
        <v>518900</v>
      </c>
      <c r="F904" s="540">
        <v>4.3099999999999996</v>
      </c>
      <c r="G904" s="565"/>
      <c r="H904" s="565">
        <f t="shared" si="1"/>
        <v>21192.45</v>
      </c>
      <c r="I904" s="270"/>
      <c r="J904" s="361"/>
      <c r="K904" s="361"/>
      <c r="L904" s="361"/>
      <c r="M904" s="404"/>
      <c r="N904" s="53"/>
      <c r="O904" s="778"/>
      <c r="P904" s="778"/>
      <c r="Q904" s="58"/>
      <c r="R904" s="384"/>
    </row>
    <row r="905" spans="1:18" s="104" customFormat="1" ht="12.75" customHeight="1">
      <c r="A905" s="563">
        <v>43830</v>
      </c>
      <c r="B905" s="257" t="s">
        <v>666</v>
      </c>
      <c r="C905" s="551" t="s">
        <v>824</v>
      </c>
      <c r="D905" s="551"/>
      <c r="E905" s="539">
        <v>522000</v>
      </c>
      <c r="F905" s="540">
        <v>14879.28</v>
      </c>
      <c r="G905" s="565"/>
      <c r="H905" s="565">
        <f t="shared" si="1"/>
        <v>36071.730000000003</v>
      </c>
      <c r="I905" s="270"/>
      <c r="J905" s="361"/>
      <c r="K905" s="361"/>
      <c r="L905" s="361"/>
      <c r="M905" s="404"/>
      <c r="N905" s="53"/>
      <c r="O905" s="84"/>
      <c r="P905" s="53"/>
      <c r="Q905" s="58"/>
      <c r="R905" s="384"/>
    </row>
    <row r="906" spans="1:18" s="104" customFormat="1" ht="12.75" customHeight="1">
      <c r="A906" s="563">
        <v>43830</v>
      </c>
      <c r="B906" s="257" t="s">
        <v>667</v>
      </c>
      <c r="C906" s="551" t="s">
        <v>824</v>
      </c>
      <c r="D906" s="551"/>
      <c r="E906" s="539">
        <v>524000</v>
      </c>
      <c r="F906" s="540">
        <v>5199.92</v>
      </c>
      <c r="G906" s="565"/>
      <c r="H906" s="565">
        <f t="shared" si="1"/>
        <v>41271.65</v>
      </c>
      <c r="I906" s="270"/>
      <c r="J906" s="361"/>
      <c r="K906" s="361"/>
      <c r="L906" s="361"/>
      <c r="M906" s="404"/>
      <c r="N906" s="53"/>
      <c r="O906" s="84"/>
      <c r="P906" s="53"/>
      <c r="Q906" s="58"/>
      <c r="R906" s="384"/>
    </row>
    <row r="907" spans="1:18" s="104" customFormat="1" ht="12.75" customHeight="1">
      <c r="A907" s="563">
        <v>43830</v>
      </c>
      <c r="B907" s="257" t="s">
        <v>714</v>
      </c>
      <c r="C907" s="551" t="s">
        <v>824</v>
      </c>
      <c r="D907" s="551"/>
      <c r="E907" s="539">
        <v>527000</v>
      </c>
      <c r="F907" s="537">
        <v>80.3</v>
      </c>
      <c r="G907" s="565"/>
      <c r="H907" s="565">
        <f t="shared" si="1"/>
        <v>41351.950000000004</v>
      </c>
      <c r="I907" s="270"/>
      <c r="J907" s="361"/>
      <c r="K907" s="361"/>
      <c r="L907" s="361"/>
      <c r="M907" s="404"/>
      <c r="N907" s="53"/>
      <c r="O907" s="84"/>
      <c r="P907" s="53"/>
      <c r="Q907" s="58"/>
      <c r="R907" s="384"/>
    </row>
    <row r="908" spans="1:18" s="104" customFormat="1" ht="12.75" customHeight="1">
      <c r="A908" s="563">
        <v>43830</v>
      </c>
      <c r="B908" s="257" t="s">
        <v>715</v>
      </c>
      <c r="C908" s="551" t="s">
        <v>824</v>
      </c>
      <c r="D908" s="551"/>
      <c r="E908" s="539">
        <v>527100</v>
      </c>
      <c r="F908" s="537">
        <v>506</v>
      </c>
      <c r="G908" s="565"/>
      <c r="H908" s="565">
        <f t="shared" si="1"/>
        <v>41857.950000000004</v>
      </c>
      <c r="I908" s="270"/>
      <c r="J908" s="361"/>
      <c r="K908" s="361"/>
      <c r="L908" s="361"/>
      <c r="M908" s="404"/>
      <c r="N908" s="53"/>
      <c r="O908" s="84"/>
      <c r="P908" s="53"/>
      <c r="Q908" s="58"/>
      <c r="R908" s="384"/>
    </row>
    <row r="909" spans="1:18" s="104" customFormat="1" ht="12.75" customHeight="1">
      <c r="A909" s="563">
        <v>43830</v>
      </c>
      <c r="B909" s="257" t="s">
        <v>716</v>
      </c>
      <c r="C909" s="551" t="s">
        <v>824</v>
      </c>
      <c r="D909" s="551"/>
      <c r="E909" s="539">
        <v>531000</v>
      </c>
      <c r="F909" s="537">
        <v>156</v>
      </c>
      <c r="G909" s="565"/>
      <c r="H909" s="565">
        <f t="shared" si="1"/>
        <v>42013.950000000004</v>
      </c>
      <c r="I909" s="270"/>
      <c r="J909" s="361"/>
      <c r="K909" s="361"/>
      <c r="L909" s="361"/>
      <c r="M909" s="404"/>
      <c r="N909" s="53"/>
      <c r="O909" s="84"/>
      <c r="P909" s="53"/>
      <c r="Q909" s="58"/>
      <c r="R909" s="384"/>
    </row>
    <row r="910" spans="1:18" s="104" customFormat="1" ht="12.75" customHeight="1">
      <c r="A910" s="563">
        <v>43830</v>
      </c>
      <c r="B910" s="257" t="s">
        <v>717</v>
      </c>
      <c r="C910" s="551" t="s">
        <v>824</v>
      </c>
      <c r="D910" s="551"/>
      <c r="E910" s="539">
        <v>538000</v>
      </c>
      <c r="F910" s="537">
        <v>27.7</v>
      </c>
      <c r="G910" s="565"/>
      <c r="H910" s="565">
        <f t="shared" si="1"/>
        <v>42041.65</v>
      </c>
      <c r="I910" s="270"/>
      <c r="J910" s="361"/>
      <c r="K910" s="361"/>
      <c r="L910" s="361"/>
      <c r="M910" s="404"/>
      <c r="N910" s="53"/>
      <c r="O910" s="84"/>
      <c r="P910" s="53"/>
      <c r="Q910" s="103"/>
      <c r="R910" s="384"/>
    </row>
    <row r="911" spans="1:18" s="104" customFormat="1" ht="12.75" customHeight="1">
      <c r="A911" s="563">
        <v>43830</v>
      </c>
      <c r="B911" s="257" t="s">
        <v>718</v>
      </c>
      <c r="C911" s="551" t="s">
        <v>824</v>
      </c>
      <c r="D911" s="551"/>
      <c r="E911" s="539">
        <v>538100</v>
      </c>
      <c r="F911" s="537">
        <v>4270</v>
      </c>
      <c r="G911" s="565"/>
      <c r="H911" s="565">
        <f t="shared" si="1"/>
        <v>46311.65</v>
      </c>
      <c r="I911" s="270"/>
      <c r="J911" s="361"/>
      <c r="K911" s="361"/>
      <c r="L911" s="361"/>
      <c r="M911" s="404"/>
      <c r="N911" s="53"/>
      <c r="O911" s="84"/>
      <c r="P911" s="53"/>
      <c r="Q911" s="58"/>
      <c r="R911" s="384"/>
    </row>
    <row r="912" spans="1:18" s="104" customFormat="1" ht="12.75" customHeight="1">
      <c r="A912" s="563">
        <v>43830</v>
      </c>
      <c r="B912" s="257" t="s">
        <v>719</v>
      </c>
      <c r="C912" s="551" t="s">
        <v>824</v>
      </c>
      <c r="D912" s="551"/>
      <c r="E912" s="539">
        <v>538200</v>
      </c>
      <c r="F912" s="537">
        <v>364.5</v>
      </c>
      <c r="G912" s="565"/>
      <c r="H912" s="565">
        <f t="shared" si="1"/>
        <v>46676.15</v>
      </c>
      <c r="I912" s="270"/>
      <c r="J912" s="361"/>
      <c r="K912" s="361"/>
      <c r="L912" s="361"/>
      <c r="M912" s="404"/>
      <c r="N912" s="53"/>
      <c r="O912" s="84"/>
      <c r="P912" s="53"/>
      <c r="Q912" s="103"/>
      <c r="R912" s="384"/>
    </row>
    <row r="913" spans="1:18" s="104" customFormat="1" ht="12.75" customHeight="1">
      <c r="A913" s="563">
        <v>43830</v>
      </c>
      <c r="B913" s="257" t="s">
        <v>720</v>
      </c>
      <c r="C913" s="551" t="s">
        <v>824</v>
      </c>
      <c r="D913" s="551"/>
      <c r="E913" s="539">
        <v>538900</v>
      </c>
      <c r="F913" s="537">
        <v>6.93</v>
      </c>
      <c r="G913" s="565"/>
      <c r="H913" s="565">
        <f t="shared" si="1"/>
        <v>46683.08</v>
      </c>
      <c r="I913" s="270"/>
      <c r="J913" s="361"/>
      <c r="K913" s="361"/>
      <c r="L913" s="361"/>
      <c r="M913" s="404"/>
      <c r="N913" s="53"/>
      <c r="O913" s="84"/>
      <c r="P913" s="53"/>
      <c r="Q913" s="59"/>
      <c r="R913" s="384"/>
    </row>
    <row r="914" spans="1:18" s="104" customFormat="1" ht="12.75" customHeight="1">
      <c r="A914" s="563">
        <v>43830</v>
      </c>
      <c r="B914" s="257" t="s">
        <v>721</v>
      </c>
      <c r="C914" s="551" t="s">
        <v>824</v>
      </c>
      <c r="D914" s="551"/>
      <c r="E914" s="539">
        <v>546900</v>
      </c>
      <c r="F914" s="537">
        <v>540</v>
      </c>
      <c r="G914" s="565"/>
      <c r="H914" s="565">
        <f t="shared" si="1"/>
        <v>47223.08</v>
      </c>
      <c r="I914" s="270"/>
      <c r="J914" s="361"/>
      <c r="K914" s="361"/>
      <c r="L914" s="361"/>
      <c r="M914" s="404"/>
      <c r="N914" s="53"/>
      <c r="O914" s="84"/>
      <c r="P914" s="53"/>
      <c r="Q914" s="59"/>
      <c r="R914" s="384"/>
    </row>
    <row r="915" spans="1:18" s="104" customFormat="1" ht="12.75" customHeight="1">
      <c r="A915" s="563">
        <v>43830</v>
      </c>
      <c r="B915" s="257" t="s">
        <v>722</v>
      </c>
      <c r="C915" s="551" t="s">
        <v>824</v>
      </c>
      <c r="D915" s="551"/>
      <c r="E915" s="539">
        <v>548000</v>
      </c>
      <c r="F915" s="537">
        <v>199</v>
      </c>
      <c r="G915" s="565"/>
      <c r="H915" s="565">
        <f t="shared" si="1"/>
        <v>47422.080000000002</v>
      </c>
      <c r="I915" s="270"/>
      <c r="J915" s="361"/>
      <c r="K915" s="361"/>
      <c r="L915" s="361"/>
      <c r="M915" s="404"/>
      <c r="N915" s="53"/>
      <c r="O915" s="84"/>
      <c r="P915" s="53"/>
      <c r="Q915" s="59"/>
      <c r="R915" s="384"/>
    </row>
    <row r="916" spans="1:18" s="104" customFormat="1" ht="12.75" customHeight="1">
      <c r="A916" s="563">
        <v>43830</v>
      </c>
      <c r="B916" s="257" t="s">
        <v>723</v>
      </c>
      <c r="C916" s="551" t="s">
        <v>824</v>
      </c>
      <c r="D916" s="551"/>
      <c r="E916" s="539">
        <v>548100</v>
      </c>
      <c r="F916" s="537">
        <v>855.16</v>
      </c>
      <c r="G916" s="565"/>
      <c r="H916" s="565">
        <f t="shared" si="1"/>
        <v>48277.240000000005</v>
      </c>
      <c r="I916" s="270"/>
      <c r="J916" s="361"/>
      <c r="K916" s="361"/>
      <c r="L916" s="361"/>
      <c r="M916" s="404"/>
      <c r="N916" s="53"/>
      <c r="O916" s="84"/>
      <c r="P916" s="53"/>
      <c r="Q916" s="59"/>
      <c r="R916" s="384"/>
    </row>
    <row r="917" spans="1:18" s="104" customFormat="1" ht="12.75" customHeight="1">
      <c r="A917" s="563">
        <v>43830</v>
      </c>
      <c r="B917" s="257" t="s">
        <v>724</v>
      </c>
      <c r="C917" s="551" t="s">
        <v>824</v>
      </c>
      <c r="D917" s="551"/>
      <c r="E917" s="539">
        <v>548901</v>
      </c>
      <c r="F917" s="537">
        <v>213.8</v>
      </c>
      <c r="G917" s="565"/>
      <c r="H917" s="565">
        <f t="shared" si="1"/>
        <v>48491.040000000008</v>
      </c>
      <c r="I917" s="270"/>
      <c r="J917" s="361"/>
      <c r="K917" s="361"/>
      <c r="L917" s="361"/>
      <c r="M917" s="404"/>
      <c r="N917" s="53"/>
      <c r="O917" s="84"/>
      <c r="P917" s="53"/>
      <c r="Q917" s="59"/>
      <c r="R917" s="384"/>
    </row>
    <row r="918" spans="1:18" s="104" customFormat="1" ht="12.75" customHeight="1">
      <c r="A918" s="563">
        <v>43830</v>
      </c>
      <c r="B918" s="257" t="s">
        <v>725</v>
      </c>
      <c r="C918" s="551" t="s">
        <v>824</v>
      </c>
      <c r="D918" s="551"/>
      <c r="E918" s="539">
        <v>551000</v>
      </c>
      <c r="F918" s="537">
        <v>4003</v>
      </c>
      <c r="G918" s="565"/>
      <c r="H918" s="565">
        <f t="shared" si="1"/>
        <v>52494.040000000008</v>
      </c>
      <c r="I918" s="270"/>
      <c r="J918" s="361"/>
      <c r="K918" s="361"/>
      <c r="L918" s="361"/>
      <c r="M918" s="404"/>
      <c r="N918" s="53"/>
      <c r="O918" s="84"/>
      <c r="P918" s="53"/>
      <c r="Q918" s="80"/>
      <c r="R918" s="384"/>
    </row>
    <row r="919" spans="1:18" s="104" customFormat="1" ht="12.75" customHeight="1">
      <c r="A919" s="563">
        <v>43830</v>
      </c>
      <c r="B919" s="257" t="s">
        <v>829</v>
      </c>
      <c r="C919" s="551" t="s">
        <v>824</v>
      </c>
      <c r="D919" s="551"/>
      <c r="E919" s="539">
        <v>551900</v>
      </c>
      <c r="F919" s="537">
        <v>910</v>
      </c>
      <c r="G919" s="565"/>
      <c r="H919" s="565">
        <f t="shared" si="1"/>
        <v>53404.040000000008</v>
      </c>
      <c r="I919" s="270"/>
      <c r="J919" s="361"/>
      <c r="K919" s="361"/>
      <c r="L919" s="361"/>
      <c r="M919" s="404"/>
      <c r="N919" s="53"/>
      <c r="O919" s="84"/>
      <c r="P919" s="53"/>
      <c r="Q919" s="59"/>
      <c r="R919" s="384"/>
    </row>
    <row r="920" spans="1:18" s="104" customFormat="1" ht="12.75" customHeight="1">
      <c r="A920" s="563">
        <v>43830</v>
      </c>
      <c r="B920" s="257" t="s">
        <v>830</v>
      </c>
      <c r="C920" s="551" t="s">
        <v>824</v>
      </c>
      <c r="D920" s="551"/>
      <c r="E920" s="539">
        <v>568000</v>
      </c>
      <c r="F920" s="537">
        <v>104.12</v>
      </c>
      <c r="G920" s="565"/>
      <c r="H920" s="565">
        <f t="shared" si="1"/>
        <v>53508.160000000011</v>
      </c>
      <c r="I920" s="270"/>
      <c r="J920" s="361"/>
      <c r="K920" s="361"/>
      <c r="L920" s="361"/>
      <c r="M920" s="404"/>
      <c r="N920" s="53"/>
      <c r="O920" s="84"/>
      <c r="P920" s="53"/>
      <c r="Q920" s="59"/>
      <c r="R920" s="384"/>
    </row>
    <row r="921" spans="1:18" s="104" customFormat="1" ht="12.75" customHeight="1">
      <c r="A921" s="563">
        <v>43830</v>
      </c>
      <c r="B921" s="257" t="s">
        <v>832</v>
      </c>
      <c r="C921" s="551" t="s">
        <v>824</v>
      </c>
      <c r="D921" s="551"/>
      <c r="E921" s="539">
        <v>591000</v>
      </c>
      <c r="F921" s="537">
        <v>718.72</v>
      </c>
      <c r="G921" s="565"/>
      <c r="H921" s="565">
        <f t="shared" si="1"/>
        <v>54226.880000000012</v>
      </c>
      <c r="I921" s="270"/>
      <c r="J921" s="361"/>
      <c r="K921" s="361"/>
      <c r="L921" s="361"/>
      <c r="M921" s="404"/>
      <c r="N921" s="53"/>
      <c r="O921" s="84"/>
      <c r="P921" s="53"/>
      <c r="Q921" s="59"/>
      <c r="R921" s="384"/>
    </row>
    <row r="922" spans="1:18" s="104" customFormat="1" ht="12.75" customHeight="1">
      <c r="A922" s="563">
        <v>43830</v>
      </c>
      <c r="B922" s="257" t="s">
        <v>833</v>
      </c>
      <c r="C922" s="551" t="s">
        <v>824</v>
      </c>
      <c r="D922" s="551"/>
      <c r="E922" s="539">
        <v>602000</v>
      </c>
      <c r="F922" s="537"/>
      <c r="G922" s="53">
        <v>45434</v>
      </c>
      <c r="H922" s="565">
        <f t="shared" si="1"/>
        <v>8792.8800000000119</v>
      </c>
      <c r="I922" s="270"/>
      <c r="J922" s="361"/>
      <c r="K922" s="361"/>
      <c r="L922" s="361"/>
      <c r="M922" s="404"/>
      <c r="N922" s="53"/>
      <c r="O922" s="84"/>
      <c r="P922" s="53"/>
      <c r="Q922" s="59"/>
      <c r="R922" s="384"/>
    </row>
    <row r="923" spans="1:18" s="104" customFormat="1" ht="12.75" customHeight="1">
      <c r="A923" s="563">
        <v>43830</v>
      </c>
      <c r="B923" s="257" t="s">
        <v>834</v>
      </c>
      <c r="C923" s="551" t="s">
        <v>824</v>
      </c>
      <c r="D923" s="551"/>
      <c r="E923" s="539">
        <v>602100</v>
      </c>
      <c r="F923" s="537"/>
      <c r="G923" s="565">
        <v>9322.24</v>
      </c>
      <c r="H923" s="565">
        <f t="shared" si="1"/>
        <v>-529.35999999998785</v>
      </c>
      <c r="I923" s="270"/>
      <c r="J923" s="361"/>
      <c r="K923" s="361"/>
      <c r="L923" s="361"/>
      <c r="M923" s="404"/>
      <c r="N923" s="53"/>
      <c r="O923" s="84"/>
      <c r="P923" s="53"/>
      <c r="Q923" s="59"/>
      <c r="R923" s="384"/>
    </row>
    <row r="924" spans="1:18" s="104" customFormat="1" ht="12.75" customHeight="1">
      <c r="A924" s="563">
        <v>43830</v>
      </c>
      <c r="B924" s="257" t="s">
        <v>1419</v>
      </c>
      <c r="C924" s="551" t="s">
        <v>824</v>
      </c>
      <c r="D924" s="551"/>
      <c r="E924" s="539">
        <v>648000</v>
      </c>
      <c r="F924" s="537"/>
      <c r="G924" s="565">
        <v>0.23</v>
      </c>
      <c r="H924" s="565">
        <f t="shared" si="1"/>
        <v>-529.58999999998787</v>
      </c>
      <c r="I924" s="270"/>
      <c r="J924" s="361"/>
      <c r="K924" s="361"/>
      <c r="L924" s="361"/>
      <c r="M924" s="404"/>
      <c r="N924" s="53"/>
      <c r="O924" s="84"/>
      <c r="P924" s="53"/>
      <c r="Q924" s="59"/>
      <c r="R924" s="384"/>
    </row>
    <row r="925" spans="1:18" s="104" customFormat="1" ht="12.75" customHeight="1">
      <c r="A925" s="563">
        <v>43830</v>
      </c>
      <c r="B925" s="257" t="s">
        <v>1468</v>
      </c>
      <c r="C925" s="551" t="s">
        <v>824</v>
      </c>
      <c r="D925" s="551"/>
      <c r="E925" s="390">
        <v>702000</v>
      </c>
      <c r="F925" s="567">
        <v>529.59</v>
      </c>
      <c r="G925" s="565"/>
      <c r="H925" s="565">
        <f t="shared" si="1"/>
        <v>1.2164491636212915E-11</v>
      </c>
      <c r="I925" s="270"/>
      <c r="J925" s="361"/>
      <c r="K925" s="277"/>
      <c r="L925" s="360"/>
      <c r="M925" s="414"/>
      <c r="N925" s="415"/>
      <c r="O925" s="84"/>
      <c r="P925" s="53"/>
      <c r="Q925" s="58"/>
      <c r="R925" s="384"/>
    </row>
    <row r="926" spans="1:18" s="104" customFormat="1" ht="12.75" customHeight="1">
      <c r="A926" s="270"/>
      <c r="B926" s="255"/>
      <c r="C926" s="270"/>
      <c r="D926" s="270"/>
      <c r="E926" s="568" t="s">
        <v>370</v>
      </c>
      <c r="F926" s="514">
        <f>SUM(F895:F925)</f>
        <v>54756.470000000008</v>
      </c>
      <c r="G926" s="514">
        <f>SUM(G895:G925)</f>
        <v>54756.47</v>
      </c>
      <c r="H926" s="514">
        <f>F926-G926</f>
        <v>0</v>
      </c>
      <c r="I926" s="270"/>
      <c r="J926" s="361"/>
      <c r="K926" s="277"/>
      <c r="L926" s="360"/>
      <c r="M926" s="414"/>
      <c r="N926" s="415"/>
      <c r="O926" s="84"/>
      <c r="P926" s="53"/>
      <c r="Q926" s="103"/>
      <c r="R926" s="388"/>
    </row>
    <row r="927" spans="1:18" s="104" customFormat="1" ht="12.75" customHeight="1">
      <c r="A927" s="270"/>
      <c r="B927" s="255"/>
      <c r="C927" s="270"/>
      <c r="D927" s="270"/>
      <c r="E927" s="277"/>
      <c r="F927" s="282"/>
      <c r="G927" s="282"/>
      <c r="H927" s="282"/>
      <c r="I927" s="270"/>
      <c r="J927" s="361"/>
      <c r="K927" s="441"/>
      <c r="L927" s="360"/>
      <c r="M927" s="414"/>
      <c r="N927" s="415"/>
      <c r="O927" s="84"/>
      <c r="P927" s="53"/>
      <c r="Q927" s="103"/>
      <c r="R927" s="384"/>
    </row>
    <row r="928" spans="1:18" s="104" customFormat="1" ht="11.25">
      <c r="A928" s="270"/>
      <c r="B928" s="255"/>
      <c r="C928" s="270"/>
      <c r="D928" s="270"/>
      <c r="E928" s="277"/>
      <c r="F928" s="282"/>
      <c r="G928" s="282"/>
      <c r="H928" s="282"/>
      <c r="I928" s="270"/>
      <c r="J928" s="361"/>
      <c r="K928" s="441"/>
      <c r="L928" s="360"/>
      <c r="M928" s="414"/>
      <c r="N928" s="415"/>
      <c r="O928" s="84"/>
      <c r="P928" s="53"/>
      <c r="Q928" s="103"/>
      <c r="R928" s="384"/>
    </row>
    <row r="929" spans="1:18" s="104" customFormat="1" ht="11.25">
      <c r="A929" s="270"/>
      <c r="B929" s="255"/>
      <c r="C929" s="270"/>
      <c r="D929" s="270"/>
      <c r="E929" s="277"/>
      <c r="F929" s="282"/>
      <c r="G929" s="282"/>
      <c r="H929" s="282"/>
      <c r="I929" s="270"/>
      <c r="J929" s="361"/>
      <c r="K929" s="441"/>
      <c r="L929" s="360"/>
      <c r="M929" s="414"/>
      <c r="N929" s="415"/>
      <c r="O929" s="84"/>
      <c r="P929" s="53"/>
      <c r="Q929" s="103"/>
      <c r="R929" s="384"/>
    </row>
    <row r="930" spans="1:18" s="104" customFormat="1" ht="11.25">
      <c r="A930" s="270"/>
      <c r="B930" s="255"/>
      <c r="C930" s="270"/>
      <c r="D930" s="270"/>
      <c r="E930" s="277"/>
      <c r="F930" s="282"/>
      <c r="G930" s="282"/>
      <c r="H930" s="282"/>
      <c r="I930" s="270"/>
      <c r="J930" s="361"/>
      <c r="K930" s="441"/>
      <c r="L930" s="360"/>
      <c r="M930" s="414"/>
      <c r="N930" s="415"/>
      <c r="O930" s="84"/>
      <c r="P930" s="53"/>
      <c r="Q930" s="103"/>
      <c r="R930" s="384"/>
    </row>
    <row r="931" spans="1:18" s="104" customFormat="1" ht="11.25">
      <c r="A931" s="270"/>
      <c r="B931" s="255"/>
      <c r="C931" s="270"/>
      <c r="D931" s="270"/>
      <c r="E931" s="277"/>
      <c r="F931" s="282"/>
      <c r="G931" s="282"/>
      <c r="H931" s="282"/>
      <c r="I931" s="270"/>
      <c r="J931" s="361"/>
      <c r="K931" s="441"/>
      <c r="L931" s="360"/>
      <c r="M931" s="414"/>
      <c r="N931" s="415"/>
      <c r="O931" s="84"/>
      <c r="P931" s="53"/>
      <c r="Q931" s="103"/>
      <c r="R931" s="384"/>
    </row>
    <row r="932" spans="1:18" s="104" customFormat="1" ht="11.25">
      <c r="A932" s="270"/>
      <c r="B932" s="255"/>
      <c r="C932" s="270"/>
      <c r="D932" s="270"/>
      <c r="E932" s="277"/>
      <c r="F932" s="282"/>
      <c r="G932" s="282"/>
      <c r="H932" s="282"/>
      <c r="I932" s="270"/>
      <c r="J932" s="361"/>
      <c r="K932" s="441"/>
      <c r="L932" s="360"/>
      <c r="M932" s="414"/>
      <c r="N932" s="415"/>
      <c r="O932" s="84"/>
      <c r="P932" s="53"/>
      <c r="Q932" s="103"/>
      <c r="R932" s="384"/>
    </row>
    <row r="933" spans="1:18" s="104" customFormat="1" ht="11.25">
      <c r="A933" s="270"/>
      <c r="B933" s="255"/>
      <c r="C933" s="270"/>
      <c r="D933" s="270"/>
      <c r="E933" s="277"/>
      <c r="F933" s="282"/>
      <c r="G933" s="282"/>
      <c r="H933" s="282"/>
      <c r="I933" s="270"/>
      <c r="J933" s="361"/>
      <c r="K933" s="441"/>
      <c r="L933" s="360"/>
      <c r="M933" s="414"/>
      <c r="N933" s="415"/>
      <c r="O933" s="84"/>
      <c r="P933" s="53"/>
      <c r="Q933" s="103"/>
      <c r="R933" s="384"/>
    </row>
    <row r="934" spans="1:18" s="104" customFormat="1" ht="11.25">
      <c r="A934" s="270"/>
      <c r="B934" s="255"/>
      <c r="C934" s="270"/>
      <c r="D934" s="270"/>
      <c r="E934" s="277"/>
      <c r="F934" s="282"/>
      <c r="G934" s="282"/>
      <c r="H934" s="282"/>
      <c r="I934" s="270"/>
      <c r="J934" s="361"/>
      <c r="K934" s="441"/>
      <c r="L934" s="360"/>
      <c r="M934" s="414"/>
      <c r="N934" s="415"/>
      <c r="O934" s="84"/>
      <c r="P934" s="53"/>
      <c r="Q934" s="103"/>
      <c r="R934" s="384"/>
    </row>
    <row r="935" spans="1:18" s="429" customFormat="1" ht="27">
      <c r="A935" s="529" t="s">
        <v>835</v>
      </c>
      <c r="B935" s="548"/>
      <c r="C935" s="549"/>
      <c r="D935" s="549"/>
      <c r="E935" s="549"/>
      <c r="F935" s="474"/>
      <c r="G935" s="474"/>
      <c r="H935" s="550"/>
      <c r="I935" s="474"/>
      <c r="J935" s="361"/>
      <c r="K935" s="441"/>
      <c r="L935" s="360"/>
      <c r="M935" s="414"/>
      <c r="N935" s="415"/>
      <c r="O935" s="84"/>
      <c r="P935" s="53"/>
      <c r="Q935" s="103"/>
      <c r="R935" s="384"/>
    </row>
    <row r="936" spans="1:18" s="429" customFormat="1" ht="23.25">
      <c r="A936" s="561"/>
      <c r="B936" s="462"/>
      <c r="C936" s="562"/>
      <c r="D936" s="562"/>
      <c r="E936" s="562"/>
      <c r="F936" s="474"/>
      <c r="G936" s="474"/>
      <c r="H936" s="550"/>
      <c r="I936" s="474"/>
      <c r="J936" s="361"/>
      <c r="K936" s="441"/>
      <c r="L936" s="360"/>
      <c r="M936" s="414"/>
      <c r="N936" s="415"/>
      <c r="O936" s="84"/>
      <c r="P936" s="53"/>
      <c r="Q936" s="103"/>
      <c r="R936" s="384"/>
    </row>
    <row r="937" spans="1:18" s="104" customFormat="1" ht="11.25">
      <c r="A937" s="551" t="s">
        <v>513</v>
      </c>
      <c r="B937" s="257" t="s">
        <v>827</v>
      </c>
      <c r="C937" s="552" t="s">
        <v>7</v>
      </c>
      <c r="D937" s="552"/>
      <c r="E937" s="552" t="s">
        <v>828</v>
      </c>
      <c r="F937" s="551" t="s">
        <v>0</v>
      </c>
      <c r="G937" s="551" t="s">
        <v>1</v>
      </c>
      <c r="H937" s="551" t="s">
        <v>515</v>
      </c>
      <c r="I937" s="270"/>
      <c r="K937" s="441"/>
      <c r="L937" s="360"/>
      <c r="M937" s="414"/>
      <c r="N937" s="415"/>
      <c r="O937" s="84"/>
      <c r="P937" s="53"/>
      <c r="Q937" s="58"/>
      <c r="R937" s="384"/>
    </row>
    <row r="938" spans="1:18" s="104" customFormat="1" ht="11.25">
      <c r="A938" s="563">
        <v>43831</v>
      </c>
      <c r="B938" s="257" t="s">
        <v>658</v>
      </c>
      <c r="C938" s="552" t="s">
        <v>824</v>
      </c>
      <c r="D938" s="274"/>
      <c r="E938" s="535">
        <v>22000</v>
      </c>
      <c r="F938" s="537">
        <v>31390</v>
      </c>
      <c r="G938" s="7"/>
      <c r="H938" s="565">
        <f>F938</f>
        <v>31390</v>
      </c>
      <c r="I938" s="364"/>
      <c r="K938" s="361"/>
      <c r="L938" s="360"/>
      <c r="M938" s="414"/>
      <c r="N938" s="415"/>
      <c r="O938" s="84"/>
      <c r="P938" s="53"/>
      <c r="Q938" s="58"/>
      <c r="R938" s="384"/>
    </row>
    <row r="939" spans="1:18" s="104" customFormat="1" ht="11.25">
      <c r="A939" s="563">
        <v>43831</v>
      </c>
      <c r="B939" s="257" t="s">
        <v>534</v>
      </c>
      <c r="C939" s="552" t="s">
        <v>824</v>
      </c>
      <c r="D939" s="274"/>
      <c r="E939" s="535">
        <v>82000</v>
      </c>
      <c r="F939" s="537"/>
      <c r="G939" s="537">
        <v>28116</v>
      </c>
      <c r="H939" s="565">
        <f t="shared" ref="H939:H963" si="2">H938+F939-G939</f>
        <v>3274</v>
      </c>
      <c r="I939" s="364"/>
      <c r="K939" s="361"/>
      <c r="L939" s="362"/>
      <c r="M939" s="414"/>
      <c r="N939" s="415"/>
      <c r="O939" s="84"/>
      <c r="P939" s="53"/>
      <c r="Q939" s="103"/>
      <c r="R939" s="384"/>
    </row>
    <row r="940" spans="1:18" s="104" customFormat="1" ht="11.25">
      <c r="A940" s="563">
        <v>43831</v>
      </c>
      <c r="B940" s="257" t="s">
        <v>535</v>
      </c>
      <c r="C940" s="552" t="s">
        <v>824</v>
      </c>
      <c r="D940" s="274"/>
      <c r="E940" s="539">
        <v>112000</v>
      </c>
      <c r="F940" s="537">
        <v>62.92</v>
      </c>
      <c r="G940" s="7"/>
      <c r="H940" s="565">
        <f t="shared" si="2"/>
        <v>3336.92</v>
      </c>
      <c r="I940" s="364"/>
      <c r="K940" s="361"/>
      <c r="L940" s="360"/>
      <c r="M940" s="414"/>
      <c r="N940" s="415"/>
      <c r="O940" s="84"/>
      <c r="P940" s="53"/>
      <c r="Q940" s="103"/>
      <c r="R940" s="388"/>
    </row>
    <row r="941" spans="1:18" s="104" customFormat="1" ht="11.25">
      <c r="A941" s="563">
        <v>43831</v>
      </c>
      <c r="B941" s="257" t="s">
        <v>659</v>
      </c>
      <c r="C941" s="552" t="s">
        <v>824</v>
      </c>
      <c r="D941" s="274"/>
      <c r="E941" s="539">
        <v>211000</v>
      </c>
      <c r="F941" s="537">
        <v>2657.81</v>
      </c>
      <c r="G941" s="7"/>
      <c r="H941" s="565">
        <f t="shared" si="2"/>
        <v>5994.73</v>
      </c>
      <c r="I941" s="364"/>
      <c r="K941" s="361"/>
      <c r="L941" s="360"/>
      <c r="M941" s="414"/>
      <c r="N941" s="415"/>
      <c r="O941" s="84"/>
      <c r="P941" s="53"/>
      <c r="Q941" s="103"/>
      <c r="R941" s="384"/>
    </row>
    <row r="942" spans="1:18" s="104" customFormat="1" ht="11.25">
      <c r="A942" s="563">
        <v>43831</v>
      </c>
      <c r="B942" s="257" t="s">
        <v>660</v>
      </c>
      <c r="C942" s="552" t="s">
        <v>824</v>
      </c>
      <c r="D942" s="274"/>
      <c r="E942" s="539">
        <v>213100</v>
      </c>
      <c r="F942" s="537">
        <v>312</v>
      </c>
      <c r="G942" s="7"/>
      <c r="H942" s="565">
        <f t="shared" si="2"/>
        <v>6306.73</v>
      </c>
      <c r="I942" s="364"/>
      <c r="K942" s="361"/>
      <c r="L942" s="362"/>
      <c r="M942" s="414"/>
      <c r="N942" s="415"/>
      <c r="O942" s="84"/>
      <c r="P942" s="53"/>
      <c r="Q942" s="103"/>
      <c r="R942" s="384"/>
    </row>
    <row r="943" spans="1:18" s="104" customFormat="1" ht="11.25">
      <c r="A943" s="563">
        <v>43831</v>
      </c>
      <c r="B943" s="257" t="s">
        <v>661</v>
      </c>
      <c r="C943" s="552" t="s">
        <v>824</v>
      </c>
      <c r="D943" s="274"/>
      <c r="E943" s="539">
        <v>221000</v>
      </c>
      <c r="F943" s="537">
        <v>17370.93</v>
      </c>
      <c r="G943" s="15"/>
      <c r="H943" s="565">
        <f t="shared" si="2"/>
        <v>23677.66</v>
      </c>
      <c r="I943" s="364"/>
      <c r="K943" s="361"/>
      <c r="L943" s="360"/>
      <c r="M943" s="414"/>
      <c r="N943" s="415"/>
      <c r="O943" s="84"/>
      <c r="P943" s="53"/>
      <c r="Q943" s="103"/>
      <c r="R943" s="384"/>
    </row>
    <row r="944" spans="1:18" s="104" customFormat="1" ht="11.25">
      <c r="A944" s="563">
        <v>43831</v>
      </c>
      <c r="B944" s="257" t="s">
        <v>662</v>
      </c>
      <c r="C944" s="552" t="s">
        <v>824</v>
      </c>
      <c r="D944" s="274"/>
      <c r="E944" s="539">
        <v>311000</v>
      </c>
      <c r="F944" s="53">
        <v>4775</v>
      </c>
      <c r="G944" s="15"/>
      <c r="H944" s="565">
        <f t="shared" si="2"/>
        <v>28452.66</v>
      </c>
      <c r="I944" s="364"/>
      <c r="K944" s="361"/>
      <c r="L944" s="360"/>
      <c r="M944" s="414"/>
      <c r="N944" s="415"/>
      <c r="O944" s="84"/>
      <c r="P944" s="53"/>
      <c r="Q944" s="58"/>
      <c r="R944" s="388"/>
    </row>
    <row r="945" spans="1:18" s="104" customFormat="1" ht="11.25">
      <c r="A945" s="563">
        <v>43831</v>
      </c>
      <c r="B945" s="257" t="s">
        <v>663</v>
      </c>
      <c r="C945" s="552" t="s">
        <v>824</v>
      </c>
      <c r="D945" s="274"/>
      <c r="E945" s="539">
        <v>311100</v>
      </c>
      <c r="F945" s="537">
        <v>30</v>
      </c>
      <c r="G945" s="15"/>
      <c r="H945" s="565">
        <f t="shared" si="2"/>
        <v>28482.66</v>
      </c>
      <c r="I945" s="364"/>
      <c r="K945" s="361"/>
      <c r="L945" s="360"/>
      <c r="M945" s="566"/>
      <c r="N945" s="412"/>
      <c r="O945" s="84"/>
      <c r="P945" s="53"/>
      <c r="Q945" s="58"/>
      <c r="R945" s="384"/>
    </row>
    <row r="946" spans="1:18" s="104" customFormat="1" ht="11.25">
      <c r="A946" s="563">
        <v>43831</v>
      </c>
      <c r="B946" s="257" t="s">
        <v>664</v>
      </c>
      <c r="C946" s="552" t="s">
        <v>824</v>
      </c>
      <c r="D946" s="274"/>
      <c r="E946" s="539">
        <v>314100</v>
      </c>
      <c r="F946" s="537">
        <v>130.16999999999999</v>
      </c>
      <c r="G946" s="15"/>
      <c r="H946" s="565">
        <f t="shared" si="2"/>
        <v>28612.829999999998</v>
      </c>
      <c r="I946" s="364"/>
      <c r="K946" s="361"/>
      <c r="L946" s="360"/>
      <c r="M946" s="566"/>
      <c r="N946" s="412"/>
      <c r="O946" s="84"/>
      <c r="P946" s="53"/>
      <c r="Q946" s="103"/>
      <c r="R946" s="384"/>
    </row>
    <row r="947" spans="1:18" s="104" customFormat="1" ht="11.25">
      <c r="A947" s="563">
        <v>43831</v>
      </c>
      <c r="B947" s="257" t="s">
        <v>665</v>
      </c>
      <c r="C947" s="552" t="s">
        <v>824</v>
      </c>
      <c r="D947" s="274"/>
      <c r="E947" s="539">
        <v>321000</v>
      </c>
      <c r="F947" s="537"/>
      <c r="G947" s="15">
        <v>164.96</v>
      </c>
      <c r="H947" s="565">
        <f t="shared" si="2"/>
        <v>28447.87</v>
      </c>
      <c r="I947" s="364"/>
      <c r="K947" s="361"/>
      <c r="L947" s="360"/>
      <c r="M947" s="566"/>
      <c r="N947" s="412"/>
      <c r="O947" s="84"/>
      <c r="P947" s="53"/>
      <c r="Q947" s="103"/>
      <c r="R947" s="388"/>
    </row>
    <row r="948" spans="1:18" s="104" customFormat="1" ht="11.25">
      <c r="A948" s="563">
        <v>43831</v>
      </c>
      <c r="B948" s="257" t="s">
        <v>666</v>
      </c>
      <c r="C948" s="552" t="s">
        <v>824</v>
      </c>
      <c r="D948" s="274"/>
      <c r="E948" s="539">
        <v>336100</v>
      </c>
      <c r="F948" s="537"/>
      <c r="G948" s="7">
        <v>182.42</v>
      </c>
      <c r="H948" s="565">
        <f t="shared" si="2"/>
        <v>28265.45</v>
      </c>
      <c r="I948" s="364"/>
      <c r="K948" s="361"/>
      <c r="L948" s="360"/>
      <c r="M948" s="566"/>
      <c r="N948" s="412"/>
      <c r="O948" s="84"/>
      <c r="P948" s="53"/>
      <c r="Q948" s="103"/>
      <c r="R948" s="384"/>
    </row>
    <row r="949" spans="1:18" s="104" customFormat="1" ht="11.25">
      <c r="A949" s="563">
        <v>43831</v>
      </c>
      <c r="B949" s="257" t="s">
        <v>667</v>
      </c>
      <c r="C949" s="552" t="s">
        <v>824</v>
      </c>
      <c r="D949" s="274"/>
      <c r="E949" s="539">
        <v>336200</v>
      </c>
      <c r="F949" s="537"/>
      <c r="G949" s="7">
        <v>447.52</v>
      </c>
      <c r="H949" s="565">
        <f t="shared" si="2"/>
        <v>27817.93</v>
      </c>
      <c r="I949" s="364"/>
      <c r="K949" s="361"/>
      <c r="L949" s="360"/>
      <c r="M949" s="566"/>
      <c r="N949" s="412"/>
      <c r="O949" s="84"/>
      <c r="P949" s="53"/>
      <c r="Q949" s="103"/>
      <c r="R949" s="384"/>
    </row>
    <row r="950" spans="1:18" s="104" customFormat="1" ht="11.25">
      <c r="A950" s="563">
        <v>43831</v>
      </c>
      <c r="B950" s="257" t="s">
        <v>714</v>
      </c>
      <c r="C950" s="552" t="s">
        <v>824</v>
      </c>
      <c r="D950" s="274"/>
      <c r="E950" s="539">
        <v>341000</v>
      </c>
      <c r="F950" s="537"/>
      <c r="G950" s="7">
        <v>718.72</v>
      </c>
      <c r="H950" s="565">
        <f t="shared" si="2"/>
        <v>27099.21</v>
      </c>
      <c r="I950" s="364"/>
      <c r="K950" s="361"/>
      <c r="L950" s="360"/>
      <c r="M950" s="566"/>
      <c r="N950" s="412"/>
      <c r="O950" s="84"/>
      <c r="P950" s="53"/>
      <c r="Q950" s="103"/>
      <c r="R950" s="384"/>
    </row>
    <row r="951" spans="1:18" s="104" customFormat="1" ht="11.25">
      <c r="A951" s="563">
        <v>43831</v>
      </c>
      <c r="B951" s="257" t="s">
        <v>715</v>
      </c>
      <c r="C951" s="552" t="s">
        <v>824</v>
      </c>
      <c r="D951" s="274"/>
      <c r="E951" s="539">
        <v>342000</v>
      </c>
      <c r="F951" s="537"/>
      <c r="G951" s="7">
        <v>89.73</v>
      </c>
      <c r="H951" s="565">
        <f t="shared" si="2"/>
        <v>27009.48</v>
      </c>
      <c r="I951" s="364"/>
      <c r="K951" s="361"/>
      <c r="L951" s="360"/>
      <c r="M951" s="566"/>
      <c r="N951" s="412"/>
      <c r="O951" s="84"/>
      <c r="P951" s="53"/>
      <c r="Q951" s="103"/>
      <c r="R951" s="384"/>
    </row>
    <row r="952" spans="1:18" s="104" customFormat="1" ht="11.25">
      <c r="A952" s="563">
        <v>43831</v>
      </c>
      <c r="B952" s="257" t="s">
        <v>716</v>
      </c>
      <c r="C952" s="552" t="s">
        <v>824</v>
      </c>
      <c r="D952" s="274"/>
      <c r="E952" s="539">
        <v>345000</v>
      </c>
      <c r="F952" s="537"/>
      <c r="G952" s="7">
        <v>156</v>
      </c>
      <c r="H952" s="565">
        <f t="shared" si="2"/>
        <v>26853.48</v>
      </c>
      <c r="I952" s="364"/>
      <c r="K952" s="361"/>
      <c r="L952" s="360"/>
      <c r="M952" s="566"/>
      <c r="N952" s="412"/>
      <c r="O952" s="84"/>
      <c r="P952" s="53"/>
      <c r="Q952" s="103"/>
      <c r="R952" s="388"/>
    </row>
    <row r="953" spans="1:18" s="104" customFormat="1" ht="11.25">
      <c r="A953" s="563">
        <v>43831</v>
      </c>
      <c r="B953" s="257" t="s">
        <v>717</v>
      </c>
      <c r="C953" s="552" t="s">
        <v>824</v>
      </c>
      <c r="D953" s="274"/>
      <c r="E953" s="539">
        <v>365100</v>
      </c>
      <c r="F953" s="537"/>
      <c r="G953" s="7">
        <v>6000</v>
      </c>
      <c r="H953" s="565">
        <f t="shared" si="2"/>
        <v>20853.48</v>
      </c>
      <c r="I953" s="500"/>
      <c r="K953" s="361"/>
      <c r="M953" s="566"/>
      <c r="N953" s="412"/>
      <c r="O953" s="84"/>
      <c r="P953" s="53"/>
      <c r="Q953" s="103"/>
      <c r="R953" s="388"/>
    </row>
    <row r="954" spans="1:18" s="104" customFormat="1" ht="11.25">
      <c r="A954" s="563">
        <v>43831</v>
      </c>
      <c r="B954" s="257" t="s">
        <v>718</v>
      </c>
      <c r="C954" s="552" t="s">
        <v>824</v>
      </c>
      <c r="D954" s="274"/>
      <c r="E954" s="539">
        <v>365200</v>
      </c>
      <c r="F954" s="537"/>
      <c r="G954" s="7">
        <v>6000</v>
      </c>
      <c r="H954" s="565">
        <f t="shared" si="2"/>
        <v>14853.48</v>
      </c>
      <c r="I954" s="364"/>
      <c r="K954" s="361"/>
      <c r="M954" s="566"/>
      <c r="N954" s="412"/>
      <c r="O954" s="84"/>
      <c r="P954" s="53"/>
      <c r="Q954" s="103"/>
      <c r="R954" s="384"/>
    </row>
    <row r="955" spans="1:18" s="104" customFormat="1" ht="11.25">
      <c r="A955" s="563">
        <v>43831</v>
      </c>
      <c r="B955" s="257" t="s">
        <v>719</v>
      </c>
      <c r="C955" s="552" t="s">
        <v>824</v>
      </c>
      <c r="D955" s="274"/>
      <c r="E955" s="539">
        <v>366000</v>
      </c>
      <c r="F955" s="537"/>
      <c r="G955" s="7">
        <v>1038.81</v>
      </c>
      <c r="H955" s="565">
        <f t="shared" si="2"/>
        <v>13814.67</v>
      </c>
      <c r="I955" s="364"/>
      <c r="K955" s="361"/>
      <c r="M955" s="566"/>
      <c r="N955" s="412"/>
      <c r="O955" s="84"/>
      <c r="P955" s="53"/>
      <c r="Q955" s="103"/>
      <c r="R955" s="384"/>
    </row>
    <row r="956" spans="1:18" s="104" customFormat="1" ht="11.25">
      <c r="A956" s="563">
        <v>43831</v>
      </c>
      <c r="B956" s="257" t="s">
        <v>720</v>
      </c>
      <c r="C956" s="552" t="s">
        <v>824</v>
      </c>
      <c r="D956" s="274"/>
      <c r="E956" s="539">
        <v>379100</v>
      </c>
      <c r="F956" s="537"/>
      <c r="G956" s="7">
        <v>110.5</v>
      </c>
      <c r="H956" s="565">
        <f t="shared" si="2"/>
        <v>13704.17</v>
      </c>
      <c r="I956" s="364"/>
      <c r="K956" s="361"/>
      <c r="M956" s="566"/>
      <c r="N956" s="412"/>
      <c r="O956" s="84"/>
      <c r="P956" s="53"/>
      <c r="Q956" s="103"/>
      <c r="R956" s="384"/>
    </row>
    <row r="957" spans="1:18" s="104" customFormat="1" ht="11.25">
      <c r="A957" s="563">
        <v>43831</v>
      </c>
      <c r="B957" s="257" t="s">
        <v>721</v>
      </c>
      <c r="C957" s="552" t="s">
        <v>824</v>
      </c>
      <c r="D957" s="274"/>
      <c r="E957" s="539">
        <v>379200</v>
      </c>
      <c r="F957" s="537"/>
      <c r="G957" s="7">
        <v>120.7</v>
      </c>
      <c r="H957" s="565">
        <f t="shared" si="2"/>
        <v>13583.47</v>
      </c>
      <c r="I957" s="364"/>
      <c r="K957" s="361"/>
      <c r="M957" s="414"/>
      <c r="N957" s="415"/>
      <c r="O957" s="84"/>
      <c r="P957" s="53"/>
      <c r="Q957" s="103"/>
      <c r="R957" s="384"/>
    </row>
    <row r="958" spans="1:18" s="104" customFormat="1" ht="11.25">
      <c r="A958" s="563">
        <v>43831</v>
      </c>
      <c r="B958" s="257" t="s">
        <v>722</v>
      </c>
      <c r="C958" s="552" t="s">
        <v>824</v>
      </c>
      <c r="D958" s="274"/>
      <c r="E958" s="539">
        <v>381000</v>
      </c>
      <c r="F958" s="537">
        <v>983.56</v>
      </c>
      <c r="G958" s="7"/>
      <c r="H958" s="565">
        <f t="shared" si="2"/>
        <v>14567.029999999999</v>
      </c>
      <c r="I958" s="364"/>
      <c r="K958" s="361"/>
      <c r="M958" s="366"/>
      <c r="N958" s="411"/>
      <c r="O958" s="84"/>
      <c r="P958" s="53"/>
      <c r="Q958" s="103"/>
      <c r="R958" s="384"/>
    </row>
    <row r="959" spans="1:18" s="104" customFormat="1" ht="11.25">
      <c r="A959" s="563">
        <v>43831</v>
      </c>
      <c r="B959" s="257" t="s">
        <v>723</v>
      </c>
      <c r="C959" s="552" t="s">
        <v>824</v>
      </c>
      <c r="D959" s="274"/>
      <c r="E959" s="539">
        <v>411000</v>
      </c>
      <c r="F959" s="540"/>
      <c r="G959" s="7">
        <v>6638.78</v>
      </c>
      <c r="H959" s="565">
        <f t="shared" si="2"/>
        <v>7928.2499999999991</v>
      </c>
      <c r="I959" s="364"/>
      <c r="K959" s="441"/>
      <c r="L959" s="272"/>
      <c r="M959" s="366"/>
      <c r="N959" s="53"/>
      <c r="O959" s="84"/>
      <c r="P959" s="53"/>
      <c r="Q959" s="103"/>
      <c r="R959" s="384"/>
    </row>
    <row r="960" spans="1:18" s="104" customFormat="1" ht="11.25">
      <c r="A960" s="563">
        <v>43831</v>
      </c>
      <c r="B960" s="257" t="s">
        <v>724</v>
      </c>
      <c r="C960" s="552" t="s">
        <v>824</v>
      </c>
      <c r="D960" s="274"/>
      <c r="E960" s="539">
        <v>421000</v>
      </c>
      <c r="F960" s="537"/>
      <c r="G960" s="7">
        <v>730.98</v>
      </c>
      <c r="H960" s="565">
        <f t="shared" si="2"/>
        <v>7197.2699999999986</v>
      </c>
      <c r="I960" s="364"/>
      <c r="K960" s="441"/>
      <c r="L960" s="272"/>
      <c r="M960" s="404"/>
      <c r="N960" s="53"/>
      <c r="O960" s="84"/>
      <c r="P960" s="53"/>
      <c r="Q960" s="103"/>
      <c r="R960" s="384"/>
    </row>
    <row r="961" spans="1:256" s="104" customFormat="1" ht="11.25">
      <c r="A961" s="563">
        <v>43831</v>
      </c>
      <c r="B961" s="257" t="s">
        <v>725</v>
      </c>
      <c r="C961" s="552" t="s">
        <v>824</v>
      </c>
      <c r="D961" s="274"/>
      <c r="E961" s="539">
        <v>428000</v>
      </c>
      <c r="F961" s="537"/>
      <c r="G961" s="7">
        <v>6082.89</v>
      </c>
      <c r="H961" s="565">
        <f t="shared" si="2"/>
        <v>1114.3799999999983</v>
      </c>
      <c r="I961" s="364"/>
      <c r="K961" s="441"/>
      <c r="L961" s="272"/>
      <c r="M961" s="404"/>
      <c r="N961" s="53"/>
      <c r="O961" s="84"/>
      <c r="P961" s="53"/>
      <c r="Q961" s="103"/>
      <c r="R961" s="388"/>
    </row>
    <row r="962" spans="1:256" s="104" customFormat="1" ht="11.25">
      <c r="A962" s="563">
        <v>43831</v>
      </c>
      <c r="B962" s="257" t="s">
        <v>829</v>
      </c>
      <c r="C962" s="552" t="s">
        <v>824</v>
      </c>
      <c r="D962" s="274"/>
      <c r="E962" s="539">
        <v>472000</v>
      </c>
      <c r="F962" s="537"/>
      <c r="G962" s="7">
        <v>584.79</v>
      </c>
      <c r="H962" s="565">
        <f t="shared" si="2"/>
        <v>529.58999999999833</v>
      </c>
      <c r="I962" s="364"/>
      <c r="K962" s="441"/>
      <c r="L962" s="272"/>
      <c r="M962" s="404"/>
      <c r="N962" s="53"/>
      <c r="O962" s="84"/>
      <c r="P962" s="53"/>
      <c r="Q962" s="103"/>
      <c r="R962" s="384"/>
    </row>
    <row r="963" spans="1:256" s="104" customFormat="1" ht="11.25">
      <c r="A963" s="563">
        <v>43831</v>
      </c>
      <c r="B963" s="257" t="s">
        <v>830</v>
      </c>
      <c r="C963" s="552" t="s">
        <v>824</v>
      </c>
      <c r="D963" s="274"/>
      <c r="E963" s="390">
        <v>710000</v>
      </c>
      <c r="F963" s="569"/>
      <c r="G963" s="7">
        <v>529.59</v>
      </c>
      <c r="H963" s="565">
        <f t="shared" si="2"/>
        <v>-1.7053025658242404E-12</v>
      </c>
      <c r="I963" s="364"/>
      <c r="K963" s="441"/>
      <c r="L963" s="272"/>
      <c r="M963" s="404"/>
      <c r="N963" s="53"/>
      <c r="O963" s="84"/>
      <c r="P963" s="53"/>
      <c r="Q963" s="103"/>
      <c r="R963" s="384"/>
    </row>
    <row r="964" spans="1:256" s="104" customFormat="1" ht="12.75">
      <c r="A964" s="194"/>
      <c r="B964" s="255"/>
      <c r="C964" s="277"/>
      <c r="D964" s="277"/>
      <c r="E964" s="568" t="s">
        <v>370</v>
      </c>
      <c r="F964" s="514">
        <f>SUM(F938:F963)</f>
        <v>57712.389999999992</v>
      </c>
      <c r="G964" s="514">
        <f>SUM(G938:G963)</f>
        <v>57712.389999999992</v>
      </c>
      <c r="H964" s="514">
        <f>F964-G964</f>
        <v>0</v>
      </c>
      <c r="I964" s="270"/>
      <c r="K964" s="441"/>
      <c r="L964" s="272"/>
      <c r="M964" s="404"/>
      <c r="N964" s="53"/>
      <c r="O964" s="84"/>
      <c r="P964" s="53"/>
      <c r="Q964" s="103"/>
      <c r="R964" s="384"/>
    </row>
    <row r="965" spans="1:256" s="104" customFormat="1" ht="11.25">
      <c r="A965" s="194"/>
      <c r="B965" s="255"/>
      <c r="C965" s="277"/>
      <c r="D965" s="277"/>
      <c r="E965" s="277"/>
      <c r="F965" s="279"/>
      <c r="G965" s="279"/>
      <c r="H965" s="279"/>
      <c r="I965" s="270"/>
      <c r="K965" s="441"/>
      <c r="L965" s="272"/>
      <c r="M965" s="366"/>
      <c r="N965" s="411"/>
      <c r="O965" s="516"/>
      <c r="P965" s="516"/>
      <c r="Q965" s="103"/>
      <c r="R965" s="384"/>
    </row>
    <row r="966" spans="1:256" s="104" customFormat="1" ht="11.25">
      <c r="A966" s="194"/>
      <c r="B966" s="255"/>
      <c r="C966" s="277"/>
      <c r="D966" s="277"/>
      <c r="E966" s="277"/>
      <c r="F966" s="279"/>
      <c r="G966" s="279"/>
      <c r="H966" s="279"/>
      <c r="I966" s="270"/>
      <c r="K966" s="441"/>
      <c r="L966" s="272"/>
      <c r="M966" s="366"/>
      <c r="N966" s="411"/>
      <c r="O966" s="84"/>
      <c r="P966" s="53"/>
      <c r="Q966" s="103"/>
      <c r="R966" s="384"/>
    </row>
    <row r="967" spans="1:256" s="104" customFormat="1" ht="27">
      <c r="A967" s="529" t="s">
        <v>1420</v>
      </c>
      <c r="B967" s="570"/>
      <c r="C967" s="529"/>
      <c r="D967" s="529"/>
      <c r="E967" s="529"/>
      <c r="F967" s="529"/>
      <c r="G967" s="561"/>
      <c r="H967" s="561"/>
      <c r="I967" s="561"/>
      <c r="J967" s="561"/>
      <c r="K967" s="561"/>
      <c r="L967" s="362"/>
      <c r="M967" s="404"/>
      <c r="N967" s="53"/>
      <c r="O967" s="84"/>
      <c r="P967" s="53"/>
      <c r="Q967" s="103"/>
      <c r="R967" s="272"/>
      <c r="S967" s="561"/>
      <c r="T967" s="561"/>
      <c r="U967" s="561"/>
      <c r="V967" s="561"/>
      <c r="W967" s="561"/>
      <c r="X967" s="561"/>
      <c r="Y967" s="561"/>
      <c r="Z967" s="561"/>
      <c r="AA967" s="561"/>
      <c r="AB967" s="561"/>
      <c r="AC967" s="561"/>
      <c r="AD967" s="561"/>
      <c r="AE967" s="561"/>
      <c r="AF967" s="561"/>
      <c r="AG967" s="561"/>
      <c r="AH967" s="561"/>
      <c r="AI967" s="561"/>
      <c r="AJ967" s="561"/>
      <c r="AK967" s="561"/>
      <c r="AL967" s="561"/>
      <c r="AM967" s="561"/>
      <c r="AN967" s="561"/>
      <c r="AO967" s="561"/>
      <c r="AP967" s="561"/>
      <c r="AQ967" s="561"/>
      <c r="AR967" s="561"/>
      <c r="AS967" s="561"/>
      <c r="AT967" s="561"/>
      <c r="AU967" s="561"/>
      <c r="AV967" s="561"/>
      <c r="AW967" s="561"/>
      <c r="AX967" s="561"/>
      <c r="AY967" s="561"/>
      <c r="AZ967" s="561"/>
      <c r="BA967" s="561"/>
      <c r="BB967" s="561"/>
      <c r="BC967" s="561"/>
      <c r="BD967" s="561"/>
      <c r="BE967" s="561"/>
      <c r="BF967" s="561"/>
      <c r="BG967" s="561"/>
      <c r="BH967" s="561"/>
      <c r="BI967" s="561"/>
      <c r="BJ967" s="561"/>
      <c r="BK967" s="561"/>
      <c r="BL967" s="561"/>
      <c r="BM967" s="561"/>
      <c r="BN967" s="561"/>
      <c r="BO967" s="561"/>
      <c r="BP967" s="561"/>
      <c r="BQ967" s="561"/>
      <c r="BR967" s="561"/>
      <c r="BS967" s="561"/>
      <c r="BT967" s="561"/>
      <c r="BU967" s="561"/>
      <c r="BV967" s="561"/>
      <c r="BW967" s="561"/>
      <c r="BX967" s="561"/>
      <c r="BY967" s="561"/>
      <c r="BZ967" s="561"/>
      <c r="CA967" s="561"/>
      <c r="CB967" s="561"/>
      <c r="CC967" s="561"/>
      <c r="CD967" s="561"/>
      <c r="CE967" s="561"/>
      <c r="CF967" s="561"/>
      <c r="CG967" s="561"/>
      <c r="CH967" s="561"/>
      <c r="CI967" s="561"/>
      <c r="CJ967" s="561"/>
      <c r="CK967" s="561"/>
      <c r="CL967" s="561"/>
      <c r="CM967" s="561"/>
      <c r="CN967" s="561"/>
      <c r="CO967" s="561"/>
      <c r="CP967" s="561"/>
      <c r="CQ967" s="561"/>
      <c r="CR967" s="561"/>
      <c r="CS967" s="561"/>
      <c r="CT967" s="561"/>
      <c r="CU967" s="561"/>
      <c r="CV967" s="561"/>
      <c r="CW967" s="561"/>
      <c r="CX967" s="561"/>
      <c r="CY967" s="561"/>
      <c r="CZ967" s="561"/>
      <c r="DA967" s="561"/>
      <c r="DB967" s="561"/>
      <c r="DC967" s="561"/>
      <c r="DD967" s="561"/>
      <c r="DE967" s="561"/>
      <c r="DF967" s="561"/>
      <c r="DG967" s="561"/>
      <c r="DH967" s="561"/>
      <c r="DI967" s="561"/>
      <c r="DJ967" s="561"/>
      <c r="DK967" s="561"/>
      <c r="DL967" s="561"/>
      <c r="DM967" s="561"/>
      <c r="DN967" s="561"/>
      <c r="DO967" s="561"/>
      <c r="DP967" s="561"/>
      <c r="DQ967" s="561"/>
      <c r="DR967" s="561"/>
      <c r="DS967" s="561"/>
      <c r="DT967" s="561"/>
      <c r="DU967" s="561"/>
      <c r="DV967" s="561"/>
      <c r="DW967" s="561"/>
      <c r="DX967" s="561"/>
      <c r="DY967" s="561"/>
      <c r="DZ967" s="561"/>
      <c r="EA967" s="561"/>
      <c r="EB967" s="561"/>
      <c r="EC967" s="561"/>
      <c r="ED967" s="561"/>
      <c r="EE967" s="561"/>
      <c r="EF967" s="561"/>
      <c r="EG967" s="561"/>
      <c r="EH967" s="561"/>
      <c r="EI967" s="561"/>
      <c r="EJ967" s="561"/>
      <c r="EK967" s="561"/>
      <c r="EL967" s="561"/>
      <c r="EM967" s="561"/>
      <c r="EN967" s="561"/>
      <c r="EO967" s="561"/>
      <c r="EP967" s="561"/>
      <c r="EQ967" s="561"/>
      <c r="ER967" s="561"/>
      <c r="ES967" s="561"/>
      <c r="ET967" s="561"/>
      <c r="EU967" s="561"/>
      <c r="EV967" s="561"/>
      <c r="EW967" s="561"/>
      <c r="EX967" s="561"/>
      <c r="EY967" s="561"/>
      <c r="EZ967" s="561"/>
      <c r="FA967" s="561"/>
      <c r="FB967" s="561"/>
      <c r="FC967" s="561"/>
      <c r="FD967" s="561"/>
      <c r="FE967" s="561"/>
      <c r="FF967" s="561"/>
      <c r="FG967" s="561"/>
      <c r="FH967" s="561"/>
      <c r="FI967" s="561"/>
      <c r="FJ967" s="561"/>
      <c r="FK967" s="561"/>
      <c r="FL967" s="561"/>
      <c r="FM967" s="561"/>
      <c r="FN967" s="561"/>
      <c r="FO967" s="561"/>
      <c r="FP967" s="561"/>
      <c r="FQ967" s="561"/>
      <c r="FR967" s="561"/>
      <c r="FS967" s="561"/>
      <c r="FT967" s="561"/>
      <c r="FU967" s="561"/>
      <c r="FV967" s="561"/>
      <c r="FW967" s="561"/>
      <c r="FX967" s="561"/>
      <c r="FY967" s="561"/>
      <c r="FZ967" s="561"/>
      <c r="GA967" s="561"/>
      <c r="GB967" s="561"/>
      <c r="GC967" s="561"/>
      <c r="GD967" s="561"/>
      <c r="GE967" s="561"/>
      <c r="GF967" s="561"/>
      <c r="GG967" s="561"/>
      <c r="GH967" s="561"/>
      <c r="GI967" s="561"/>
      <c r="GJ967" s="561"/>
      <c r="GK967" s="561"/>
      <c r="GL967" s="561"/>
      <c r="GM967" s="561"/>
      <c r="GN967" s="561"/>
      <c r="GO967" s="561"/>
      <c r="GP967" s="561"/>
      <c r="GQ967" s="561"/>
      <c r="GR967" s="561"/>
      <c r="GS967" s="561"/>
      <c r="GT967" s="561"/>
      <c r="GU967" s="561"/>
      <c r="GV967" s="561"/>
      <c r="GW967" s="561"/>
      <c r="GX967" s="561"/>
      <c r="GY967" s="561"/>
      <c r="GZ967" s="561"/>
      <c r="HA967" s="561"/>
      <c r="HB967" s="561"/>
      <c r="HC967" s="561"/>
      <c r="HD967" s="561"/>
      <c r="HE967" s="561"/>
      <c r="HF967" s="561"/>
      <c r="HG967" s="561"/>
      <c r="HH967" s="561"/>
      <c r="HI967" s="561"/>
      <c r="HJ967" s="561"/>
      <c r="HK967" s="561"/>
      <c r="HL967" s="561"/>
      <c r="HM967" s="561"/>
      <c r="HN967" s="561"/>
      <c r="HO967" s="561"/>
      <c r="HP967" s="561"/>
      <c r="HQ967" s="561"/>
      <c r="HR967" s="561"/>
      <c r="HS967" s="561"/>
      <c r="HT967" s="561"/>
      <c r="HU967" s="561"/>
      <c r="HV967" s="561"/>
      <c r="HW967" s="561"/>
      <c r="HX967" s="561"/>
      <c r="HY967" s="561"/>
      <c r="HZ967" s="561"/>
      <c r="IA967" s="561"/>
      <c r="IB967" s="561"/>
      <c r="IC967" s="561"/>
      <c r="ID967" s="561"/>
      <c r="IE967" s="561"/>
      <c r="IF967" s="561"/>
      <c r="IG967" s="561"/>
      <c r="IH967" s="561"/>
      <c r="II967" s="561"/>
      <c r="IJ967" s="561"/>
      <c r="IK967" s="561"/>
      <c r="IL967" s="561"/>
      <c r="IM967" s="561"/>
      <c r="IN967" s="561"/>
      <c r="IO967" s="561"/>
      <c r="IP967" s="561"/>
      <c r="IQ967" s="561"/>
      <c r="IR967" s="561"/>
      <c r="IS967" s="561"/>
      <c r="IT967" s="561"/>
      <c r="IU967" s="561"/>
      <c r="IV967" s="561"/>
    </row>
    <row r="968" spans="1:256" s="104" customFormat="1" ht="23.25">
      <c r="A968" s="561"/>
      <c r="B968" s="530"/>
      <c r="C968" s="561"/>
      <c r="D968" s="561"/>
      <c r="E968" s="561"/>
      <c r="F968" s="561"/>
      <c r="G968" s="561"/>
      <c r="H968" s="561"/>
      <c r="I968" s="561"/>
      <c r="J968" s="561"/>
      <c r="K968" s="561"/>
      <c r="L968" s="362"/>
      <c r="M968" s="404"/>
      <c r="N968" s="53"/>
      <c r="O968" s="84"/>
      <c r="P968" s="53"/>
      <c r="Q968" s="103"/>
      <c r="R968" s="272"/>
      <c r="S968" s="561"/>
      <c r="T968" s="561"/>
      <c r="U968" s="561"/>
      <c r="V968" s="561"/>
      <c r="W968" s="561"/>
      <c r="X968" s="561"/>
      <c r="Y968" s="561"/>
      <c r="Z968" s="561"/>
      <c r="AA968" s="561"/>
      <c r="AB968" s="561"/>
      <c r="AC968" s="561"/>
      <c r="AD968" s="561"/>
      <c r="AE968" s="561"/>
      <c r="AF968" s="561"/>
      <c r="AG968" s="561"/>
      <c r="AH968" s="561"/>
      <c r="AI968" s="561"/>
      <c r="AJ968" s="561"/>
      <c r="AK968" s="561"/>
      <c r="AL968" s="561"/>
      <c r="AM968" s="561"/>
      <c r="AN968" s="561"/>
      <c r="AO968" s="561"/>
      <c r="AP968" s="561"/>
      <c r="AQ968" s="561"/>
      <c r="AR968" s="561"/>
      <c r="AS968" s="561"/>
      <c r="AT968" s="561"/>
      <c r="AU968" s="561"/>
      <c r="AV968" s="561"/>
      <c r="AW968" s="561"/>
      <c r="AX968" s="561"/>
      <c r="AY968" s="561"/>
      <c r="AZ968" s="561"/>
      <c r="BA968" s="561"/>
      <c r="BB968" s="561"/>
      <c r="BC968" s="561"/>
      <c r="BD968" s="561"/>
      <c r="BE968" s="561"/>
      <c r="BF968" s="561"/>
      <c r="BG968" s="561"/>
      <c r="BH968" s="561"/>
      <c r="BI968" s="561"/>
      <c r="BJ968" s="561"/>
      <c r="BK968" s="561"/>
      <c r="BL968" s="561"/>
      <c r="BM968" s="561"/>
      <c r="BN968" s="561"/>
      <c r="BO968" s="561"/>
      <c r="BP968" s="561"/>
      <c r="BQ968" s="561"/>
      <c r="BR968" s="561"/>
      <c r="BS968" s="561"/>
      <c r="BT968" s="561"/>
      <c r="BU968" s="561"/>
      <c r="BV968" s="561"/>
      <c r="BW968" s="561"/>
      <c r="BX968" s="561"/>
      <c r="BY968" s="561"/>
      <c r="BZ968" s="561"/>
      <c r="CA968" s="561"/>
      <c r="CB968" s="561"/>
      <c r="CC968" s="561"/>
      <c r="CD968" s="561"/>
      <c r="CE968" s="561"/>
      <c r="CF968" s="561"/>
      <c r="CG968" s="561"/>
      <c r="CH968" s="561"/>
      <c r="CI968" s="561"/>
      <c r="CJ968" s="561"/>
      <c r="CK968" s="561"/>
      <c r="CL968" s="561"/>
      <c r="CM968" s="561"/>
      <c r="CN968" s="561"/>
      <c r="CO968" s="561"/>
      <c r="CP968" s="561"/>
      <c r="CQ968" s="561"/>
      <c r="CR968" s="561"/>
      <c r="CS968" s="561"/>
      <c r="CT968" s="561"/>
      <c r="CU968" s="561"/>
      <c r="CV968" s="561"/>
      <c r="CW968" s="561"/>
      <c r="CX968" s="561"/>
      <c r="CY968" s="561"/>
      <c r="CZ968" s="561"/>
      <c r="DA968" s="561"/>
      <c r="DB968" s="561"/>
      <c r="DC968" s="561"/>
      <c r="DD968" s="561"/>
      <c r="DE968" s="561"/>
      <c r="DF968" s="561"/>
      <c r="DG968" s="561"/>
      <c r="DH968" s="561"/>
      <c r="DI968" s="561"/>
      <c r="DJ968" s="561"/>
      <c r="DK968" s="561"/>
      <c r="DL968" s="561"/>
      <c r="DM968" s="561"/>
      <c r="DN968" s="561"/>
      <c r="DO968" s="561"/>
      <c r="DP968" s="561"/>
      <c r="DQ968" s="561"/>
      <c r="DR968" s="561"/>
      <c r="DS968" s="561"/>
      <c r="DT968" s="561"/>
      <c r="DU968" s="561"/>
      <c r="DV968" s="561"/>
      <c r="DW968" s="561"/>
      <c r="DX968" s="561"/>
      <c r="DY968" s="561"/>
      <c r="DZ968" s="561"/>
      <c r="EA968" s="561"/>
      <c r="EB968" s="561"/>
      <c r="EC968" s="561"/>
      <c r="ED968" s="561"/>
      <c r="EE968" s="561"/>
      <c r="EF968" s="561"/>
      <c r="EG968" s="561"/>
      <c r="EH968" s="561"/>
      <c r="EI968" s="561"/>
      <c r="EJ968" s="561"/>
      <c r="EK968" s="561"/>
      <c r="EL968" s="561"/>
      <c r="EM968" s="561"/>
      <c r="EN968" s="561"/>
      <c r="EO968" s="561"/>
      <c r="EP968" s="561"/>
      <c r="EQ968" s="561"/>
      <c r="ER968" s="561"/>
      <c r="ES968" s="561"/>
      <c r="ET968" s="561"/>
      <c r="EU968" s="561"/>
      <c r="EV968" s="561"/>
      <c r="EW968" s="561"/>
      <c r="EX968" s="561"/>
      <c r="EY968" s="561"/>
      <c r="EZ968" s="561"/>
      <c r="FA968" s="561"/>
      <c r="FB968" s="561"/>
      <c r="FC968" s="561"/>
      <c r="FD968" s="561"/>
      <c r="FE968" s="561"/>
      <c r="FF968" s="561"/>
      <c r="FG968" s="561"/>
      <c r="FH968" s="561"/>
      <c r="FI968" s="561"/>
      <c r="FJ968" s="561"/>
      <c r="FK968" s="561"/>
      <c r="FL968" s="561"/>
      <c r="FM968" s="561"/>
      <c r="FN968" s="561"/>
      <c r="FO968" s="561"/>
      <c r="FP968" s="561"/>
      <c r="FQ968" s="561"/>
      <c r="FR968" s="561"/>
      <c r="FS968" s="561"/>
      <c r="FT968" s="561"/>
      <c r="FU968" s="561"/>
      <c r="FV968" s="561"/>
      <c r="FW968" s="561"/>
      <c r="FX968" s="561"/>
      <c r="FY968" s="561"/>
      <c r="FZ968" s="561"/>
      <c r="GA968" s="561"/>
      <c r="GB968" s="561"/>
      <c r="GC968" s="561"/>
      <c r="GD968" s="561"/>
      <c r="GE968" s="561"/>
      <c r="GF968" s="561"/>
      <c r="GG968" s="561"/>
      <c r="GH968" s="561"/>
      <c r="GI968" s="561"/>
      <c r="GJ968" s="561"/>
      <c r="GK968" s="561"/>
      <c r="GL968" s="561"/>
      <c r="GM968" s="561"/>
      <c r="GN968" s="561"/>
      <c r="GO968" s="561"/>
      <c r="GP968" s="561"/>
      <c r="GQ968" s="561"/>
      <c r="GR968" s="561"/>
      <c r="GS968" s="561"/>
      <c r="GT968" s="561"/>
      <c r="GU968" s="561"/>
      <c r="GV968" s="561"/>
      <c r="GW968" s="561"/>
      <c r="GX968" s="561"/>
      <c r="GY968" s="561"/>
      <c r="GZ968" s="561"/>
      <c r="HA968" s="561"/>
      <c r="HB968" s="561"/>
      <c r="HC968" s="561"/>
      <c r="HD968" s="561"/>
      <c r="HE968" s="561"/>
      <c r="HF968" s="561"/>
      <c r="HG968" s="561"/>
      <c r="HH968" s="561"/>
      <c r="HI968" s="561"/>
      <c r="HJ968" s="561"/>
      <c r="HK968" s="561"/>
      <c r="HL968" s="561"/>
      <c r="HM968" s="561"/>
      <c r="HN968" s="561"/>
      <c r="HO968" s="561"/>
      <c r="HP968" s="561"/>
      <c r="HQ968" s="561"/>
      <c r="HR968" s="561"/>
      <c r="HS968" s="561"/>
      <c r="HT968" s="561"/>
      <c r="HU968" s="561"/>
      <c r="HV968" s="561"/>
      <c r="HW968" s="561"/>
      <c r="HX968" s="561"/>
      <c r="HY968" s="561"/>
      <c r="HZ968" s="561"/>
      <c r="IA968" s="561"/>
      <c r="IB968" s="561"/>
      <c r="IC968" s="561"/>
      <c r="ID968" s="561"/>
      <c r="IE968" s="561"/>
      <c r="IF968" s="561"/>
      <c r="IG968" s="561"/>
      <c r="IH968" s="561"/>
      <c r="II968" s="561"/>
      <c r="IJ968" s="561"/>
      <c r="IK968" s="561"/>
      <c r="IL968" s="561"/>
      <c r="IM968" s="561"/>
      <c r="IN968" s="561"/>
      <c r="IO968" s="561"/>
      <c r="IP968" s="561"/>
      <c r="IQ968" s="561"/>
      <c r="IR968" s="561"/>
      <c r="IS968" s="561"/>
      <c r="IT968" s="561"/>
      <c r="IU968" s="561"/>
      <c r="IV968" s="561"/>
    </row>
    <row r="969" spans="1:256" s="104" customFormat="1" ht="12.75">
      <c r="A969" s="551" t="s">
        <v>513</v>
      </c>
      <c r="B969" s="257" t="s">
        <v>827</v>
      </c>
      <c r="C969" s="552" t="s">
        <v>7</v>
      </c>
      <c r="D969" s="552"/>
      <c r="E969" s="552" t="s">
        <v>775</v>
      </c>
      <c r="F969" s="551" t="s">
        <v>0</v>
      </c>
      <c r="G969" s="551" t="s">
        <v>1</v>
      </c>
      <c r="H969" s="551" t="s">
        <v>515</v>
      </c>
      <c r="I969" s="270"/>
      <c r="K969" s="417"/>
      <c r="L969" s="362"/>
      <c r="M969" s="404"/>
      <c r="N969" s="53"/>
      <c r="O969" s="84"/>
      <c r="P969" s="53"/>
      <c r="Q969" s="103"/>
      <c r="R969" s="384"/>
    </row>
    <row r="970" spans="1:256" s="104" customFormat="1" ht="11.25">
      <c r="A970" s="563">
        <v>43831</v>
      </c>
      <c r="B970" s="257" t="s">
        <v>658</v>
      </c>
      <c r="C970" s="552" t="s">
        <v>824</v>
      </c>
      <c r="D970" s="274"/>
      <c r="E970" s="535">
        <v>22000</v>
      </c>
      <c r="F970" s="537">
        <v>31390</v>
      </c>
      <c r="G970" s="7"/>
      <c r="H970" s="565">
        <f>F970</f>
        <v>31390</v>
      </c>
      <c r="I970" s="270"/>
      <c r="J970" s="401"/>
      <c r="K970" s="364"/>
      <c r="L970" s="362"/>
      <c r="M970" s="404"/>
      <c r="N970" s="53"/>
      <c r="O970" s="84"/>
      <c r="P970" s="53"/>
      <c r="Q970" s="103"/>
      <c r="R970" s="384"/>
    </row>
    <row r="971" spans="1:256" s="104" customFormat="1" ht="11.25">
      <c r="A971" s="563">
        <v>43831</v>
      </c>
      <c r="B971" s="257" t="s">
        <v>534</v>
      </c>
      <c r="C971" s="552" t="s">
        <v>824</v>
      </c>
      <c r="D971" s="274"/>
      <c r="E971" s="535">
        <v>82000</v>
      </c>
      <c r="F971" s="537"/>
      <c r="G971" s="537">
        <v>28116</v>
      </c>
      <c r="H971" s="565">
        <f t="shared" ref="H971:H995" si="3">H970+F971-G971</f>
        <v>3274</v>
      </c>
      <c r="I971" s="270"/>
      <c r="J971" s="401"/>
      <c r="K971" s="364"/>
      <c r="L971" s="362"/>
      <c r="M971" s="404"/>
      <c r="N971" s="53"/>
      <c r="O971" s="84"/>
      <c r="P971" s="53"/>
      <c r="Q971" s="103"/>
      <c r="R971" s="388"/>
    </row>
    <row r="972" spans="1:256" s="104" customFormat="1" ht="11.25">
      <c r="A972" s="563">
        <v>43831</v>
      </c>
      <c r="B972" s="257" t="s">
        <v>535</v>
      </c>
      <c r="C972" s="552" t="s">
        <v>824</v>
      </c>
      <c r="D972" s="274"/>
      <c r="E972" s="539">
        <v>112000</v>
      </c>
      <c r="F972" s="537">
        <v>62.92</v>
      </c>
      <c r="G972" s="7"/>
      <c r="H972" s="565">
        <f t="shared" si="3"/>
        <v>3336.92</v>
      </c>
      <c r="I972" s="270"/>
      <c r="J972" s="361"/>
      <c r="K972" s="364"/>
      <c r="L972" s="362"/>
      <c r="M972" s="404"/>
      <c r="N972" s="53"/>
      <c r="O972" s="84"/>
      <c r="P972" s="53"/>
      <c r="Q972" s="58"/>
      <c r="R972" s="388"/>
    </row>
    <row r="973" spans="1:256" s="104" customFormat="1" ht="11.25">
      <c r="A973" s="563">
        <v>43831</v>
      </c>
      <c r="B973" s="257" t="s">
        <v>659</v>
      </c>
      <c r="C973" s="552" t="s">
        <v>824</v>
      </c>
      <c r="D973" s="274"/>
      <c r="E973" s="539">
        <v>211000</v>
      </c>
      <c r="F973" s="537">
        <v>2657.81</v>
      </c>
      <c r="G973" s="7"/>
      <c r="H973" s="565">
        <f t="shared" si="3"/>
        <v>5994.73</v>
      </c>
      <c r="I973" s="270"/>
      <c r="J973" s="361"/>
      <c r="K973" s="364"/>
      <c r="L973" s="362"/>
      <c r="M973" s="366"/>
      <c r="N973" s="411"/>
      <c r="O973" s="84"/>
      <c r="P973" s="53"/>
      <c r="Q973" s="58"/>
      <c r="R973" s="388"/>
    </row>
    <row r="974" spans="1:256" s="104" customFormat="1" ht="11.25">
      <c r="A974" s="563">
        <v>43831</v>
      </c>
      <c r="B974" s="257" t="s">
        <v>660</v>
      </c>
      <c r="C974" s="552" t="s">
        <v>824</v>
      </c>
      <c r="D974" s="274"/>
      <c r="E974" s="539">
        <v>213100</v>
      </c>
      <c r="F974" s="537">
        <v>312</v>
      </c>
      <c r="G974" s="7"/>
      <c r="H974" s="565">
        <f t="shared" si="3"/>
        <v>6306.73</v>
      </c>
      <c r="I974" s="270"/>
      <c r="J974" s="361"/>
      <c r="K974" s="364"/>
      <c r="L974" s="362"/>
      <c r="M974" s="404"/>
      <c r="N974" s="53"/>
      <c r="O974" s="84"/>
      <c r="P974" s="53"/>
      <c r="Q974" s="103"/>
      <c r="R974" s="388"/>
    </row>
    <row r="975" spans="1:256" s="104" customFormat="1" ht="11.25">
      <c r="A975" s="563">
        <v>43831</v>
      </c>
      <c r="B975" s="257" t="s">
        <v>661</v>
      </c>
      <c r="C975" s="552" t="s">
        <v>824</v>
      </c>
      <c r="D975" s="274"/>
      <c r="E975" s="539">
        <v>221000</v>
      </c>
      <c r="F975" s="537">
        <v>17370.93</v>
      </c>
      <c r="G975" s="15"/>
      <c r="H975" s="565">
        <f t="shared" si="3"/>
        <v>23677.66</v>
      </c>
      <c r="I975" s="270"/>
      <c r="J975" s="361"/>
      <c r="K975" s="364"/>
      <c r="L975" s="362"/>
      <c r="M975" s="404"/>
      <c r="N975" s="53"/>
      <c r="O975" s="84"/>
      <c r="P975" s="53"/>
      <c r="Q975" s="103"/>
      <c r="R975" s="388"/>
    </row>
    <row r="976" spans="1:256" s="104" customFormat="1" ht="11.25">
      <c r="A976" s="563">
        <v>43831</v>
      </c>
      <c r="B976" s="257" t="s">
        <v>662</v>
      </c>
      <c r="C976" s="552" t="s">
        <v>824</v>
      </c>
      <c r="D976" s="274"/>
      <c r="E976" s="539">
        <v>311000</v>
      </c>
      <c r="F976" s="53">
        <v>4775</v>
      </c>
      <c r="G976" s="15"/>
      <c r="H976" s="565">
        <f t="shared" si="3"/>
        <v>28452.66</v>
      </c>
      <c r="I976" s="270"/>
      <c r="J976" s="361"/>
      <c r="K976" s="364"/>
      <c r="L976" s="362"/>
      <c r="M976" s="404"/>
      <c r="N976" s="53"/>
      <c r="O976" s="84"/>
      <c r="P976" s="53"/>
      <c r="Q976" s="103"/>
      <c r="R976" s="388"/>
    </row>
    <row r="977" spans="1:18" s="104" customFormat="1" ht="11.25">
      <c r="A977" s="563">
        <v>43831</v>
      </c>
      <c r="B977" s="257" t="s">
        <v>663</v>
      </c>
      <c r="C977" s="552" t="s">
        <v>824</v>
      </c>
      <c r="D977" s="274"/>
      <c r="E977" s="539">
        <v>311100</v>
      </c>
      <c r="F977" s="537">
        <v>30</v>
      </c>
      <c r="G977" s="15"/>
      <c r="H977" s="565">
        <f t="shared" si="3"/>
        <v>28482.66</v>
      </c>
      <c r="I977" s="270"/>
      <c r="J977" s="361"/>
      <c r="K977" s="364"/>
      <c r="L977" s="385"/>
      <c r="M977" s="404"/>
      <c r="N977" s="53"/>
      <c r="O977" s="84"/>
      <c r="P977" s="53"/>
      <c r="Q977" s="103"/>
      <c r="R977" s="388"/>
    </row>
    <row r="978" spans="1:18" s="104" customFormat="1" ht="11.25">
      <c r="A978" s="563">
        <v>43831</v>
      </c>
      <c r="B978" s="257" t="s">
        <v>664</v>
      </c>
      <c r="C978" s="552" t="s">
        <v>824</v>
      </c>
      <c r="D978" s="274"/>
      <c r="E978" s="539">
        <v>314100</v>
      </c>
      <c r="F978" s="537">
        <v>130.16999999999999</v>
      </c>
      <c r="G978" s="15"/>
      <c r="H978" s="565">
        <f t="shared" si="3"/>
        <v>28612.829999999998</v>
      </c>
      <c r="I978" s="270"/>
      <c r="J978" s="361"/>
      <c r="K978" s="364"/>
      <c r="L978" s="385"/>
      <c r="M978" s="404"/>
      <c r="N978" s="53"/>
      <c r="O978" s="84"/>
      <c r="P978" s="53"/>
      <c r="Q978" s="103"/>
      <c r="R978" s="388"/>
    </row>
    <row r="979" spans="1:18" s="104" customFormat="1" ht="11.25">
      <c r="A979" s="563">
        <v>43831</v>
      </c>
      <c r="B979" s="257" t="s">
        <v>665</v>
      </c>
      <c r="C979" s="552" t="s">
        <v>824</v>
      </c>
      <c r="D979" s="274"/>
      <c r="E979" s="539">
        <v>321000</v>
      </c>
      <c r="F979" s="537"/>
      <c r="G979" s="15">
        <v>164.96</v>
      </c>
      <c r="H979" s="565">
        <f t="shared" si="3"/>
        <v>28447.87</v>
      </c>
      <c r="I979" s="270"/>
      <c r="J979" s="361"/>
      <c r="K979" s="364"/>
      <c r="L979" s="385"/>
      <c r="M979" s="404"/>
      <c r="N979" s="53"/>
      <c r="O979" s="84"/>
      <c r="P979" s="53"/>
      <c r="Q979" s="103"/>
      <c r="R979" s="388"/>
    </row>
    <row r="980" spans="1:18" s="104" customFormat="1" ht="11.25">
      <c r="A980" s="563">
        <v>43831</v>
      </c>
      <c r="B980" s="257" t="s">
        <v>666</v>
      </c>
      <c r="C980" s="552" t="s">
        <v>824</v>
      </c>
      <c r="D980" s="274"/>
      <c r="E980" s="539">
        <v>336100</v>
      </c>
      <c r="F980" s="537"/>
      <c r="G980" s="7">
        <v>182.42</v>
      </c>
      <c r="H980" s="565">
        <f t="shared" si="3"/>
        <v>28265.45</v>
      </c>
      <c r="I980" s="270"/>
      <c r="J980" s="361"/>
      <c r="K980" s="364"/>
      <c r="L980" s="385"/>
      <c r="M980" s="404"/>
      <c r="N980" s="53"/>
      <c r="O980" s="84"/>
      <c r="P980" s="53"/>
      <c r="Q980" s="103"/>
      <c r="R980" s="388"/>
    </row>
    <row r="981" spans="1:18" s="104" customFormat="1" ht="11.25">
      <c r="A981" s="563">
        <v>43831</v>
      </c>
      <c r="B981" s="257" t="s">
        <v>667</v>
      </c>
      <c r="C981" s="552" t="s">
        <v>824</v>
      </c>
      <c r="D981" s="274"/>
      <c r="E981" s="539">
        <v>336200</v>
      </c>
      <c r="F981" s="537"/>
      <c r="G981" s="7">
        <v>447.52</v>
      </c>
      <c r="H981" s="565">
        <f t="shared" si="3"/>
        <v>27817.93</v>
      </c>
      <c r="I981" s="270"/>
      <c r="J981" s="361"/>
      <c r="K981" s="364"/>
      <c r="L981" s="385"/>
      <c r="M981" s="404"/>
      <c r="N981" s="53"/>
      <c r="O981" s="84"/>
      <c r="P981" s="53"/>
      <c r="Q981" s="103"/>
      <c r="R981" s="384"/>
    </row>
    <row r="982" spans="1:18" s="104" customFormat="1" ht="11.25">
      <c r="A982" s="563">
        <v>43831</v>
      </c>
      <c r="B982" s="257" t="s">
        <v>714</v>
      </c>
      <c r="C982" s="552" t="s">
        <v>824</v>
      </c>
      <c r="D982" s="274"/>
      <c r="E982" s="539">
        <v>341000</v>
      </c>
      <c r="F982" s="537"/>
      <c r="G982" s="7">
        <v>718.72</v>
      </c>
      <c r="H982" s="565">
        <f t="shared" si="3"/>
        <v>27099.21</v>
      </c>
      <c r="I982" s="270"/>
      <c r="J982" s="361"/>
      <c r="K982" s="364"/>
      <c r="L982" s="385"/>
      <c r="M982" s="404"/>
      <c r="N982" s="53"/>
      <c r="O982" s="84"/>
      <c r="P982" s="53"/>
      <c r="Q982" s="103"/>
      <c r="R982" s="384"/>
    </row>
    <row r="983" spans="1:18" s="104" customFormat="1" ht="11.25">
      <c r="A983" s="563">
        <v>43831</v>
      </c>
      <c r="B983" s="257" t="s">
        <v>715</v>
      </c>
      <c r="C983" s="552" t="s">
        <v>824</v>
      </c>
      <c r="D983" s="274"/>
      <c r="E983" s="539">
        <v>342000</v>
      </c>
      <c r="F983" s="537"/>
      <c r="G983" s="7">
        <v>89.73</v>
      </c>
      <c r="H983" s="565">
        <f t="shared" si="3"/>
        <v>27009.48</v>
      </c>
      <c r="I983" s="270"/>
      <c r="J983" s="361"/>
      <c r="K983" s="364"/>
      <c r="L983" s="385"/>
      <c r="M983" s="404"/>
      <c r="N983" s="53"/>
      <c r="O983" s="84"/>
      <c r="P983" s="53"/>
      <c r="Q983" s="103"/>
      <c r="R983" s="384"/>
    </row>
    <row r="984" spans="1:18" s="104" customFormat="1" ht="11.25">
      <c r="A984" s="563">
        <v>43831</v>
      </c>
      <c r="B984" s="257" t="s">
        <v>716</v>
      </c>
      <c r="C984" s="552" t="s">
        <v>824</v>
      </c>
      <c r="D984" s="274"/>
      <c r="E984" s="539">
        <v>345000</v>
      </c>
      <c r="F984" s="537"/>
      <c r="G984" s="7">
        <v>156</v>
      </c>
      <c r="H984" s="565">
        <f t="shared" si="3"/>
        <v>26853.48</v>
      </c>
      <c r="I984" s="270"/>
      <c r="J984" s="361"/>
      <c r="K984" s="364"/>
      <c r="L984" s="362"/>
      <c r="M984" s="404"/>
      <c r="N984" s="53"/>
      <c r="O984" s="84"/>
      <c r="P984" s="53"/>
      <c r="Q984" s="103"/>
      <c r="R984" s="388"/>
    </row>
    <row r="985" spans="1:18" s="104" customFormat="1" ht="11.25">
      <c r="A985" s="563">
        <v>43831</v>
      </c>
      <c r="B985" s="257" t="s">
        <v>717</v>
      </c>
      <c r="C985" s="552" t="s">
        <v>824</v>
      </c>
      <c r="D985" s="274"/>
      <c r="E985" s="539">
        <v>365100</v>
      </c>
      <c r="F985" s="537"/>
      <c r="G985" s="7">
        <v>6000</v>
      </c>
      <c r="H985" s="565">
        <f t="shared" si="3"/>
        <v>20853.48</v>
      </c>
      <c r="I985" s="270"/>
      <c r="J985" s="361"/>
      <c r="K985" s="364"/>
      <c r="L985" s="362"/>
      <c r="M985" s="404"/>
      <c r="N985" s="53"/>
      <c r="O985" s="84"/>
      <c r="P985" s="53"/>
      <c r="Q985" s="103"/>
      <c r="R985" s="388"/>
    </row>
    <row r="986" spans="1:18" s="104" customFormat="1" ht="11.25">
      <c r="A986" s="563">
        <v>43831</v>
      </c>
      <c r="B986" s="257" t="s">
        <v>718</v>
      </c>
      <c r="C986" s="552" t="s">
        <v>824</v>
      </c>
      <c r="D986" s="274"/>
      <c r="E986" s="539">
        <v>365200</v>
      </c>
      <c r="F986" s="537"/>
      <c r="G986" s="7">
        <v>6000</v>
      </c>
      <c r="H986" s="565">
        <f t="shared" si="3"/>
        <v>14853.48</v>
      </c>
      <c r="I986" s="270"/>
      <c r="J986" s="361"/>
      <c r="K986" s="364"/>
      <c r="L986" s="362"/>
      <c r="M986" s="404"/>
      <c r="N986" s="53"/>
      <c r="O986" s="84"/>
      <c r="P986" s="53"/>
      <c r="Q986" s="103"/>
      <c r="R986" s="388"/>
    </row>
    <row r="987" spans="1:18" s="104" customFormat="1" ht="11.25">
      <c r="A987" s="563">
        <v>43831</v>
      </c>
      <c r="B987" s="257" t="s">
        <v>719</v>
      </c>
      <c r="C987" s="552" t="s">
        <v>824</v>
      </c>
      <c r="D987" s="274"/>
      <c r="E987" s="539">
        <v>366000</v>
      </c>
      <c r="F987" s="537"/>
      <c r="G987" s="7">
        <v>1038.81</v>
      </c>
      <c r="H987" s="565">
        <f t="shared" si="3"/>
        <v>13814.67</v>
      </c>
      <c r="I987" s="270"/>
      <c r="J987" s="361"/>
      <c r="K987" s="364"/>
      <c r="L987" s="362"/>
      <c r="M987" s="404"/>
      <c r="N987" s="53"/>
      <c r="O987" s="84"/>
      <c r="P987" s="53"/>
      <c r="Q987" s="103"/>
      <c r="R987" s="388"/>
    </row>
    <row r="988" spans="1:18" s="104" customFormat="1" ht="11.25">
      <c r="A988" s="563">
        <v>43831</v>
      </c>
      <c r="B988" s="257" t="s">
        <v>720</v>
      </c>
      <c r="C988" s="552" t="s">
        <v>824</v>
      </c>
      <c r="D988" s="274"/>
      <c r="E988" s="539">
        <v>379100</v>
      </c>
      <c r="F988" s="537"/>
      <c r="G988" s="7">
        <v>110.5</v>
      </c>
      <c r="H988" s="565">
        <f t="shared" si="3"/>
        <v>13704.17</v>
      </c>
      <c r="I988" s="270"/>
      <c r="J988" s="361"/>
      <c r="K988" s="364"/>
      <c r="L988" s="362"/>
      <c r="M988" s="404"/>
      <c r="N988" s="53"/>
      <c r="O988" s="84"/>
      <c r="P988" s="53"/>
      <c r="Q988" s="103"/>
      <c r="R988" s="388"/>
    </row>
    <row r="989" spans="1:18" s="104" customFormat="1" ht="11.25">
      <c r="A989" s="563">
        <v>43831</v>
      </c>
      <c r="B989" s="257" t="s">
        <v>721</v>
      </c>
      <c r="C989" s="552" t="s">
        <v>824</v>
      </c>
      <c r="D989" s="274"/>
      <c r="E989" s="539">
        <v>379200</v>
      </c>
      <c r="F989" s="537"/>
      <c r="G989" s="7">
        <v>120.7</v>
      </c>
      <c r="H989" s="565">
        <f t="shared" si="3"/>
        <v>13583.47</v>
      </c>
      <c r="I989" s="270"/>
      <c r="J989" s="361"/>
      <c r="K989" s="364"/>
      <c r="L989" s="360"/>
      <c r="M989" s="404"/>
      <c r="N989" s="53"/>
      <c r="O989" s="84"/>
      <c r="P989" s="53"/>
      <c r="Q989" s="571"/>
      <c r="R989" s="388"/>
    </row>
    <row r="990" spans="1:18" s="104" customFormat="1" ht="11.25">
      <c r="A990" s="563">
        <v>43831</v>
      </c>
      <c r="B990" s="257" t="s">
        <v>722</v>
      </c>
      <c r="C990" s="552" t="s">
        <v>824</v>
      </c>
      <c r="D990" s="274"/>
      <c r="E990" s="539">
        <v>381000</v>
      </c>
      <c r="F990" s="537">
        <v>983.56</v>
      </c>
      <c r="G990" s="7"/>
      <c r="H990" s="565">
        <f t="shared" si="3"/>
        <v>14567.029999999999</v>
      </c>
      <c r="I990" s="270"/>
      <c r="J990" s="361"/>
      <c r="K990" s="364"/>
      <c r="L990" s="360"/>
      <c r="M990" s="404"/>
      <c r="N990" s="53"/>
      <c r="O990" s="84"/>
      <c r="P990" s="53"/>
      <c r="Q990" s="571"/>
      <c r="R990" s="388"/>
    </row>
    <row r="991" spans="1:18" s="104" customFormat="1" ht="11.25">
      <c r="A991" s="563">
        <v>43831</v>
      </c>
      <c r="B991" s="257" t="s">
        <v>723</v>
      </c>
      <c r="C991" s="552" t="s">
        <v>824</v>
      </c>
      <c r="D991" s="274"/>
      <c r="E991" s="539">
        <v>411000</v>
      </c>
      <c r="F991" s="540"/>
      <c r="G991" s="7">
        <v>6638.78</v>
      </c>
      <c r="H991" s="565">
        <f t="shared" si="3"/>
        <v>7928.2499999999991</v>
      </c>
      <c r="I991" s="270"/>
      <c r="J991" s="361"/>
      <c r="K991" s="364"/>
      <c r="L991" s="362"/>
      <c r="M991" s="404"/>
      <c r="N991" s="53"/>
      <c r="O991" s="84"/>
      <c r="P991" s="53"/>
      <c r="Q991" s="103"/>
      <c r="R991" s="388"/>
    </row>
    <row r="992" spans="1:18" s="104" customFormat="1" ht="11.25">
      <c r="A992" s="563">
        <v>43831</v>
      </c>
      <c r="B992" s="257" t="s">
        <v>724</v>
      </c>
      <c r="C992" s="552" t="s">
        <v>824</v>
      </c>
      <c r="D992" s="274"/>
      <c r="E992" s="539">
        <v>421000</v>
      </c>
      <c r="F992" s="537"/>
      <c r="G992" s="7">
        <v>730.98</v>
      </c>
      <c r="H992" s="565">
        <f t="shared" si="3"/>
        <v>7197.2699999999986</v>
      </c>
      <c r="I992" s="270"/>
      <c r="J992" s="361"/>
      <c r="K992" s="500"/>
      <c r="L992" s="362"/>
      <c r="M992" s="404"/>
      <c r="N992" s="53"/>
      <c r="O992" s="84"/>
      <c r="P992" s="53"/>
      <c r="Q992" s="103"/>
      <c r="R992" s="388"/>
    </row>
    <row r="993" spans="1:18" s="104" customFormat="1" ht="11.25">
      <c r="A993" s="563">
        <v>43831</v>
      </c>
      <c r="B993" s="257" t="s">
        <v>725</v>
      </c>
      <c r="C993" s="552" t="s">
        <v>824</v>
      </c>
      <c r="D993" s="274"/>
      <c r="E993" s="539">
        <v>428000</v>
      </c>
      <c r="F993" s="537"/>
      <c r="G993" s="7">
        <v>6082.89</v>
      </c>
      <c r="H993" s="565">
        <f t="shared" si="3"/>
        <v>1114.3799999999983</v>
      </c>
      <c r="I993" s="270"/>
      <c r="J993" s="361"/>
      <c r="K993" s="364"/>
      <c r="L993" s="362"/>
      <c r="M993" s="366"/>
      <c r="N993" s="411"/>
      <c r="O993" s="84"/>
      <c r="P993" s="53"/>
      <c r="Q993" s="103"/>
      <c r="R993" s="388"/>
    </row>
    <row r="994" spans="1:18" s="104" customFormat="1" ht="11.25">
      <c r="A994" s="563">
        <v>43831</v>
      </c>
      <c r="B994" s="257" t="s">
        <v>829</v>
      </c>
      <c r="C994" s="552" t="s">
        <v>824</v>
      </c>
      <c r="D994" s="274"/>
      <c r="E994" s="539">
        <v>431000</v>
      </c>
      <c r="F994" s="569"/>
      <c r="G994" s="7">
        <v>529.59</v>
      </c>
      <c r="H994" s="565">
        <f t="shared" si="3"/>
        <v>584.78999999999826</v>
      </c>
      <c r="I994" s="270"/>
      <c r="J994" s="361"/>
      <c r="K994" s="364"/>
      <c r="L994" s="362"/>
      <c r="M994" s="366"/>
      <c r="N994" s="411"/>
      <c r="O994" s="84"/>
      <c r="P994" s="53"/>
      <c r="Q994" s="103"/>
      <c r="R994" s="388"/>
    </row>
    <row r="995" spans="1:18" s="104" customFormat="1" ht="11.25">
      <c r="A995" s="563">
        <v>43831</v>
      </c>
      <c r="B995" s="257" t="s">
        <v>830</v>
      </c>
      <c r="C995" s="552" t="s">
        <v>824</v>
      </c>
      <c r="D995" s="274"/>
      <c r="E995" s="539">
        <v>472000</v>
      </c>
      <c r="F995" s="537"/>
      <c r="G995" s="7">
        <v>584.79</v>
      </c>
      <c r="H995" s="565">
        <f t="shared" si="3"/>
        <v>-1.7053025658242404E-12</v>
      </c>
      <c r="I995" s="270"/>
      <c r="J995" s="361"/>
      <c r="K995" s="364"/>
      <c r="L995" s="362"/>
      <c r="M995" s="366"/>
      <c r="N995" s="411"/>
      <c r="O995" s="84"/>
      <c r="P995" s="53"/>
      <c r="Q995" s="103"/>
      <c r="R995" s="388"/>
    </row>
    <row r="996" spans="1:18" s="104" customFormat="1" ht="12.75">
      <c r="A996" s="350"/>
      <c r="B996" s="446"/>
      <c r="E996" s="568" t="s">
        <v>370</v>
      </c>
      <c r="F996" s="514">
        <f>SUM(F970:F995)</f>
        <v>57712.389999999992</v>
      </c>
      <c r="G996" s="514">
        <f>SUM(G970:G995)</f>
        <v>57712.389999999992</v>
      </c>
      <c r="H996" s="514">
        <f>F996-G996</f>
        <v>0</v>
      </c>
      <c r="K996" s="441"/>
      <c r="L996" s="362"/>
      <c r="M996" s="404"/>
      <c r="N996" s="53"/>
      <c r="O996" s="84"/>
      <c r="P996" s="53"/>
      <c r="Q996" s="103"/>
      <c r="R996" s="388"/>
    </row>
    <row r="997" spans="1:18" s="104" customFormat="1" ht="11.25">
      <c r="A997" s="350"/>
      <c r="B997" s="446"/>
      <c r="E997" s="277"/>
      <c r="F997" s="282"/>
      <c r="G997" s="282"/>
      <c r="H997" s="282"/>
      <c r="K997" s="441"/>
      <c r="L997" s="362"/>
      <c r="M997" s="404"/>
      <c r="N997" s="53"/>
      <c r="O997" s="84"/>
      <c r="P997" s="53"/>
      <c r="Q997" s="103"/>
      <c r="R997" s="388"/>
    </row>
    <row r="998" spans="1:18" s="104" customFormat="1" ht="11.25">
      <c r="A998" s="350"/>
      <c r="B998" s="446"/>
      <c r="E998" s="277"/>
      <c r="F998" s="282"/>
      <c r="G998" s="282"/>
      <c r="H998" s="282"/>
      <c r="K998" s="441"/>
      <c r="L998" s="362"/>
      <c r="M998" s="404"/>
      <c r="N998" s="53"/>
      <c r="O998" s="84"/>
      <c r="P998" s="53"/>
      <c r="Q998" s="103"/>
      <c r="R998" s="388"/>
    </row>
    <row r="999" spans="1:18" s="104" customFormat="1" ht="11.25">
      <c r="A999" s="350"/>
      <c r="B999" s="446"/>
      <c r="E999" s="277"/>
      <c r="F999" s="282"/>
      <c r="G999" s="282"/>
      <c r="H999" s="282"/>
      <c r="K999" s="441"/>
      <c r="L999" s="362"/>
      <c r="M999" s="404"/>
      <c r="N999" s="53"/>
      <c r="O999" s="696"/>
      <c r="P999" s="411"/>
      <c r="Q999" s="58"/>
      <c r="R999" s="388"/>
    </row>
    <row r="1000" spans="1:18" s="104" customFormat="1" ht="11.25">
      <c r="A1000" s="350"/>
      <c r="B1000" s="446"/>
      <c r="E1000" s="277"/>
      <c r="F1000" s="282"/>
      <c r="G1000" s="282"/>
      <c r="H1000" s="282"/>
      <c r="K1000" s="441"/>
      <c r="L1000" s="362"/>
      <c r="M1000" s="366"/>
      <c r="N1000" s="411"/>
      <c r="O1000" s="696"/>
      <c r="P1000" s="411"/>
      <c r="Q1000" s="58"/>
      <c r="R1000" s="388"/>
    </row>
    <row r="1001" spans="1:18" s="104" customFormat="1" ht="12.75">
      <c r="A1001" s="501" t="s">
        <v>1395</v>
      </c>
      <c r="B1001" s="320"/>
      <c r="E1001" s="277"/>
      <c r="F1001" s="282"/>
      <c r="G1001" s="282"/>
      <c r="H1001" s="282"/>
      <c r="K1001" s="441"/>
      <c r="L1001" s="362"/>
      <c r="M1001" s="404"/>
      <c r="N1001" s="53"/>
      <c r="O1001" s="84"/>
      <c r="P1001" s="53"/>
      <c r="Q1001" s="103"/>
      <c r="R1001" s="388"/>
    </row>
    <row r="1002" spans="1:18" s="104" customFormat="1" ht="11.25">
      <c r="A1002" s="350"/>
      <c r="B1002" s="446"/>
      <c r="E1002" s="277"/>
      <c r="F1002" s="282"/>
      <c r="G1002" s="282"/>
      <c r="H1002" s="282"/>
      <c r="K1002" s="441"/>
      <c r="L1002" s="362"/>
      <c r="M1002" s="404"/>
      <c r="N1002" s="53"/>
      <c r="O1002" s="84"/>
      <c r="P1002" s="53"/>
      <c r="Q1002" s="103"/>
      <c r="R1002" s="388"/>
    </row>
    <row r="1003" spans="1:18" s="104" customFormat="1" ht="11.25">
      <c r="A1003" s="350"/>
      <c r="B1003" s="446"/>
      <c r="E1003" s="277"/>
      <c r="F1003" s="282"/>
      <c r="G1003" s="282"/>
      <c r="H1003" s="282"/>
      <c r="K1003" s="441"/>
      <c r="L1003" s="362"/>
      <c r="M1003" s="404"/>
      <c r="N1003" s="53"/>
      <c r="O1003" s="84"/>
      <c r="P1003" s="53"/>
      <c r="Q1003" s="103"/>
      <c r="R1003" s="388"/>
    </row>
    <row r="1004" spans="1:18" s="104" customFormat="1" ht="11.25">
      <c r="A1004" s="350"/>
      <c r="B1004" s="446"/>
      <c r="E1004" s="277"/>
      <c r="F1004" s="282"/>
      <c r="G1004" s="282"/>
      <c r="H1004" s="282"/>
      <c r="K1004" s="441"/>
      <c r="L1004" s="362"/>
      <c r="M1004" s="404"/>
      <c r="N1004" s="53"/>
      <c r="O1004" s="84"/>
      <c r="P1004" s="53"/>
      <c r="Q1004" s="103"/>
      <c r="R1004" s="388"/>
    </row>
    <row r="1005" spans="1:18" s="104" customFormat="1" ht="11.25">
      <c r="A1005" s="350"/>
      <c r="B1005" s="446"/>
      <c r="E1005" s="277"/>
      <c r="F1005" s="282"/>
      <c r="G1005" s="282"/>
      <c r="H1005" s="282"/>
      <c r="K1005" s="441"/>
      <c r="L1005" s="362"/>
      <c r="M1005" s="404"/>
      <c r="N1005" s="53"/>
      <c r="O1005" s="84"/>
      <c r="P1005" s="53"/>
      <c r="Q1005" s="103"/>
      <c r="R1005" s="388"/>
    </row>
    <row r="1006" spans="1:18" s="104" customFormat="1" ht="11.25">
      <c r="A1006" s="350"/>
      <c r="B1006" s="446"/>
      <c r="E1006" s="277"/>
      <c r="F1006" s="282"/>
      <c r="G1006" s="282"/>
      <c r="H1006" s="282"/>
      <c r="K1006" s="441"/>
      <c r="L1006" s="362"/>
      <c r="M1006" s="366"/>
      <c r="N1006" s="411"/>
      <c r="O1006" s="84"/>
      <c r="P1006" s="53"/>
      <c r="Q1006" s="103"/>
      <c r="R1006" s="388"/>
    </row>
    <row r="1007" spans="1:18" s="104" customFormat="1" ht="11.25">
      <c r="A1007" s="350"/>
      <c r="B1007" s="446"/>
      <c r="E1007" s="277"/>
      <c r="F1007" s="282"/>
      <c r="G1007" s="282"/>
      <c r="H1007" s="282"/>
      <c r="K1007" s="441"/>
      <c r="L1007" s="362"/>
      <c r="M1007" s="366"/>
      <c r="N1007" s="411"/>
      <c r="O1007" s="84"/>
      <c r="P1007" s="53"/>
      <c r="Q1007" s="103"/>
      <c r="R1007" s="388"/>
    </row>
    <row r="1008" spans="1:18" s="104" customFormat="1" ht="11.25">
      <c r="A1008" s="350"/>
      <c r="B1008" s="446"/>
      <c r="E1008" s="277"/>
      <c r="F1008" s="282"/>
      <c r="G1008" s="282"/>
      <c r="H1008" s="282"/>
      <c r="K1008" s="441"/>
      <c r="L1008" s="362"/>
      <c r="M1008" s="366"/>
      <c r="N1008" s="411"/>
      <c r="O1008" s="84"/>
      <c r="P1008" s="53"/>
      <c r="Q1008" s="103"/>
      <c r="R1008" s="388"/>
    </row>
    <row r="1009" spans="1:18" s="104" customFormat="1" ht="11.25">
      <c r="A1009" s="350"/>
      <c r="B1009" s="446"/>
      <c r="E1009" s="277"/>
      <c r="F1009" s="282"/>
      <c r="G1009" s="282"/>
      <c r="H1009" s="282"/>
      <c r="K1009" s="441"/>
      <c r="L1009" s="362"/>
      <c r="M1009" s="366"/>
      <c r="N1009" s="411"/>
      <c r="O1009" s="84"/>
      <c r="P1009" s="53"/>
      <c r="Q1009" s="103"/>
      <c r="R1009" s="388"/>
    </row>
    <row r="1010" spans="1:18" s="104" customFormat="1" ht="11.25">
      <c r="A1010" s="350"/>
      <c r="B1010" s="446"/>
      <c r="E1010" s="277"/>
      <c r="F1010" s="282"/>
      <c r="G1010" s="282"/>
      <c r="H1010" s="282"/>
      <c r="K1010" s="441"/>
      <c r="L1010" s="362"/>
      <c r="M1010" s="366"/>
      <c r="N1010" s="411"/>
      <c r="O1010" s="84"/>
      <c r="P1010" s="53"/>
      <c r="Q1010" s="103"/>
      <c r="R1010" s="388"/>
    </row>
    <row r="1011" spans="1:18" s="104" customFormat="1" ht="11.25">
      <c r="A1011" s="350"/>
      <c r="B1011" s="446"/>
      <c r="E1011" s="277"/>
      <c r="F1011" s="282"/>
      <c r="G1011" s="282"/>
      <c r="H1011" s="282"/>
      <c r="K1011" s="441"/>
      <c r="L1011" s="362"/>
      <c r="M1011" s="366"/>
      <c r="N1011" s="411"/>
      <c r="O1011" s="84"/>
      <c r="P1011" s="53"/>
      <c r="Q1011" s="103"/>
      <c r="R1011" s="388"/>
    </row>
    <row r="1012" spans="1:18" s="104" customFormat="1" ht="11.25">
      <c r="A1012" s="350"/>
      <c r="B1012" s="446"/>
      <c r="E1012" s="277"/>
      <c r="F1012" s="282"/>
      <c r="G1012" s="282"/>
      <c r="H1012" s="282"/>
      <c r="K1012" s="441"/>
      <c r="L1012" s="362"/>
      <c r="M1012" s="366"/>
      <c r="N1012" s="411"/>
      <c r="O1012" s="84"/>
      <c r="P1012" s="53"/>
      <c r="Q1012" s="103"/>
      <c r="R1012" s="388"/>
    </row>
    <row r="1013" spans="1:18" s="104" customFormat="1" ht="11.25">
      <c r="A1013" s="350"/>
      <c r="B1013" s="446"/>
      <c r="E1013" s="277"/>
      <c r="F1013" s="282"/>
      <c r="G1013" s="282"/>
      <c r="H1013" s="282"/>
      <c r="K1013" s="441"/>
      <c r="L1013" s="362"/>
      <c r="M1013" s="366"/>
      <c r="N1013" s="411"/>
      <c r="O1013" s="84"/>
      <c r="P1013" s="53"/>
      <c r="Q1013" s="103"/>
      <c r="R1013" s="388"/>
    </row>
    <row r="1014" spans="1:18" s="429" customFormat="1">
      <c r="A1014" s="572" t="s">
        <v>512</v>
      </c>
      <c r="B1014" s="462"/>
      <c r="C1014" s="573"/>
      <c r="D1014" s="574"/>
      <c r="E1014" s="575"/>
      <c r="F1014" s="575"/>
      <c r="G1014" s="575"/>
      <c r="H1014" s="576"/>
      <c r="I1014" s="577"/>
      <c r="J1014" s="573"/>
      <c r="K1014" s="573"/>
      <c r="L1014" s="574"/>
      <c r="M1014" s="404"/>
      <c r="N1014" s="53"/>
      <c r="O1014" s="84"/>
      <c r="P1014" s="53"/>
      <c r="Q1014" s="103"/>
      <c r="R1014" s="574"/>
    </row>
    <row r="1015" spans="1:18" s="429" customFormat="1" ht="15.75">
      <c r="A1015" s="578"/>
      <c r="B1015" s="425"/>
      <c r="G1015" s="470"/>
      <c r="J1015" s="476"/>
      <c r="K1015" s="579"/>
      <c r="L1015" s="362"/>
      <c r="M1015" s="404"/>
      <c r="N1015" s="53"/>
      <c r="O1015" s="84"/>
      <c r="P1015" s="53"/>
      <c r="Q1015" s="58"/>
      <c r="R1015" s="388"/>
    </row>
    <row r="1016" spans="1:18" s="429" customFormat="1" ht="12.75">
      <c r="A1016" s="469"/>
      <c r="B1016" s="425"/>
      <c r="G1016" s="470"/>
      <c r="J1016" s="476"/>
      <c r="K1016" s="579"/>
      <c r="L1016" s="362"/>
      <c r="M1016" s="404"/>
      <c r="N1016" s="53"/>
      <c r="O1016" s="84"/>
      <c r="P1016" s="53"/>
      <c r="Q1016" s="58"/>
      <c r="R1016" s="388"/>
    </row>
    <row r="1017" spans="1:18" s="429" customFormat="1" ht="12.75">
      <c r="A1017" s="469"/>
      <c r="B1017" s="425"/>
      <c r="G1017" s="470"/>
      <c r="J1017" s="476"/>
      <c r="K1017" s="579"/>
      <c r="L1017" s="362"/>
      <c r="M1017" s="404"/>
      <c r="N1017" s="53"/>
      <c r="O1017" s="84"/>
      <c r="P1017" s="53"/>
      <c r="Q1017" s="103"/>
      <c r="R1017" s="388"/>
    </row>
    <row r="1018" spans="1:18" s="429" customFormat="1" ht="12.75">
      <c r="A1018" s="469"/>
      <c r="B1018" s="425"/>
      <c r="G1018" s="470"/>
      <c r="J1018" s="476"/>
      <c r="K1018" s="579"/>
      <c r="L1018" s="360"/>
      <c r="M1018" s="404"/>
      <c r="N1018" s="53"/>
      <c r="O1018" s="84"/>
      <c r="P1018" s="53"/>
      <c r="Q1018" s="103"/>
      <c r="R1018" s="388"/>
    </row>
    <row r="1019" spans="1:18" s="429" customFormat="1" ht="12.75">
      <c r="A1019" s="469"/>
      <c r="B1019" s="425"/>
      <c r="G1019" s="470"/>
      <c r="J1019" s="476"/>
      <c r="K1019" s="579"/>
      <c r="L1019" s="360"/>
      <c r="M1019" s="404"/>
      <c r="N1019" s="53"/>
      <c r="O1019" s="84"/>
      <c r="P1019" s="53"/>
      <c r="Q1019" s="103"/>
      <c r="R1019" s="388"/>
    </row>
    <row r="1020" spans="1:18" s="429" customFormat="1" ht="12.75">
      <c r="A1020" s="469"/>
      <c r="B1020" s="425"/>
      <c r="G1020" s="470"/>
      <c r="J1020" s="476"/>
      <c r="K1020" s="579"/>
      <c r="L1020" s="362"/>
      <c r="M1020" s="366"/>
      <c r="N1020" s="411"/>
      <c r="O1020" s="84"/>
      <c r="P1020" s="53"/>
      <c r="Q1020" s="103"/>
      <c r="R1020" s="388"/>
    </row>
    <row r="1021" spans="1:18" s="429" customFormat="1" ht="12.75">
      <c r="A1021" s="469"/>
      <c r="B1021" s="425"/>
      <c r="G1021" s="470"/>
      <c r="J1021" s="476"/>
      <c r="K1021" s="579"/>
      <c r="L1021" s="360"/>
      <c r="M1021" s="404"/>
      <c r="N1021" s="53"/>
      <c r="O1021" s="84"/>
      <c r="P1021" s="53"/>
      <c r="Q1021" s="103"/>
      <c r="R1021" s="388"/>
    </row>
    <row r="1022" spans="1:18" s="429" customFormat="1" ht="12.75">
      <c r="A1022" s="469"/>
      <c r="B1022" s="425"/>
      <c r="G1022" s="470"/>
      <c r="J1022" s="476"/>
      <c r="K1022" s="579"/>
      <c r="L1022" s="360"/>
      <c r="M1022" s="404"/>
      <c r="N1022" s="53"/>
      <c r="O1022" s="84"/>
      <c r="P1022" s="53"/>
      <c r="Q1022" s="103"/>
      <c r="R1022" s="388"/>
    </row>
    <row r="1023" spans="1:18" s="429" customFormat="1" ht="12.75">
      <c r="A1023" s="469"/>
      <c r="B1023" s="425"/>
      <c r="G1023" s="470"/>
      <c r="J1023" s="476"/>
      <c r="K1023" s="579"/>
      <c r="L1023" s="362"/>
      <c r="M1023" s="404"/>
      <c r="N1023" s="53"/>
      <c r="O1023" s="84"/>
      <c r="P1023" s="53"/>
      <c r="Q1023" s="58"/>
      <c r="R1023" s="384"/>
    </row>
    <row r="1024" spans="1:18" s="429" customFormat="1" ht="12.75">
      <c r="A1024" s="469"/>
      <c r="B1024" s="425"/>
      <c r="G1024" s="470"/>
      <c r="J1024" s="476"/>
      <c r="K1024" s="579"/>
      <c r="L1024" s="362"/>
      <c r="M1024" s="404"/>
      <c r="N1024" s="53"/>
      <c r="O1024" s="84"/>
      <c r="P1024" s="53"/>
      <c r="Q1024" s="58"/>
      <c r="R1024" s="384"/>
    </row>
    <row r="1025" spans="1:18" s="429" customFormat="1" ht="12.75">
      <c r="A1025" s="469"/>
      <c r="B1025" s="425"/>
      <c r="G1025" s="470"/>
      <c r="J1025" s="476"/>
      <c r="K1025" s="579"/>
      <c r="L1025" s="360"/>
      <c r="M1025" s="404"/>
      <c r="N1025" s="53"/>
      <c r="O1025" s="84"/>
      <c r="P1025" s="53"/>
      <c r="Q1025" s="103"/>
      <c r="R1025" s="388"/>
    </row>
    <row r="1026" spans="1:18" s="429" customFormat="1" ht="12.75">
      <c r="A1026" s="469"/>
      <c r="B1026" s="425"/>
      <c r="G1026" s="470"/>
      <c r="J1026" s="476"/>
      <c r="K1026" s="579"/>
      <c r="L1026" s="360"/>
      <c r="M1026" s="404"/>
      <c r="N1026" s="53"/>
      <c r="O1026" s="84"/>
      <c r="P1026" s="53"/>
      <c r="Q1026" s="103"/>
      <c r="R1026" s="388"/>
    </row>
    <row r="1027" spans="1:18" s="429" customFormat="1" ht="12.75">
      <c r="A1027" s="469"/>
      <c r="B1027" s="425"/>
      <c r="G1027" s="470"/>
      <c r="J1027" s="476"/>
      <c r="K1027" s="579"/>
      <c r="L1027" s="362"/>
      <c r="M1027" s="404"/>
      <c r="N1027" s="53"/>
      <c r="O1027" s="84"/>
      <c r="P1027" s="53"/>
      <c r="Q1027" s="58"/>
      <c r="R1027" s="388"/>
    </row>
    <row r="1028" spans="1:18" s="429" customFormat="1" ht="12.75">
      <c r="A1028" s="469"/>
      <c r="B1028" s="425"/>
      <c r="G1028" s="470"/>
      <c r="J1028" s="476"/>
      <c r="K1028" s="579"/>
      <c r="L1028" s="360"/>
      <c r="M1028" s="366"/>
      <c r="N1028" s="411"/>
      <c r="O1028" s="84"/>
      <c r="P1028" s="53"/>
      <c r="Q1028" s="58"/>
      <c r="R1028" s="388"/>
    </row>
    <row r="1029" spans="1:18" s="429" customFormat="1" ht="12.75">
      <c r="A1029" s="469"/>
      <c r="B1029" s="425"/>
      <c r="G1029" s="470"/>
      <c r="J1029" s="476"/>
      <c r="K1029" s="579"/>
      <c r="L1029" s="360"/>
      <c r="M1029" s="366"/>
      <c r="N1029" s="411"/>
      <c r="O1029" s="84"/>
      <c r="P1029" s="53"/>
      <c r="Q1029" s="103"/>
      <c r="R1029" s="388"/>
    </row>
    <row r="1030" spans="1:18" s="429" customFormat="1" ht="12.75">
      <c r="A1030" s="469"/>
      <c r="B1030" s="425"/>
      <c r="G1030" s="470"/>
      <c r="J1030" s="476"/>
      <c r="K1030" s="579"/>
      <c r="L1030" s="360"/>
      <c r="M1030" s="404"/>
      <c r="N1030" s="53"/>
      <c r="O1030" s="84"/>
      <c r="P1030" s="53"/>
      <c r="Q1030" s="103"/>
      <c r="R1030" s="388"/>
    </row>
    <row r="1031" spans="1:18" s="429" customFormat="1" ht="12.75">
      <c r="A1031" s="469"/>
      <c r="B1031" s="425"/>
      <c r="G1031" s="470"/>
      <c r="J1031" s="476"/>
      <c r="K1031" s="579"/>
      <c r="L1031" s="362"/>
      <c r="M1031" s="404"/>
      <c r="N1031" s="53"/>
      <c r="O1031" s="84"/>
      <c r="P1031" s="53"/>
      <c r="Q1031" s="58"/>
      <c r="R1031" s="384"/>
    </row>
    <row r="1032" spans="1:18" s="429" customFormat="1" ht="12.75">
      <c r="A1032" s="469"/>
      <c r="B1032" s="425"/>
      <c r="G1032" s="470"/>
      <c r="J1032" s="476"/>
      <c r="K1032" s="579"/>
      <c r="L1032" s="360"/>
      <c r="M1032" s="404"/>
      <c r="N1032" s="53"/>
      <c r="O1032" s="84"/>
      <c r="P1032" s="53"/>
      <c r="Q1032" s="58"/>
      <c r="R1032" s="384"/>
    </row>
    <row r="1033" spans="1:18" s="429" customFormat="1" ht="12.75">
      <c r="A1033" s="469"/>
      <c r="B1033" s="425"/>
      <c r="G1033" s="470"/>
      <c r="J1033" s="476"/>
      <c r="K1033" s="579"/>
      <c r="L1033" s="360"/>
      <c r="M1033" s="404"/>
      <c r="N1033" s="53"/>
      <c r="O1033" s="84"/>
      <c r="P1033" s="53"/>
      <c r="Q1033" s="103"/>
      <c r="R1033" s="384"/>
    </row>
    <row r="1034" spans="1:18" s="429" customFormat="1" ht="12.75">
      <c r="A1034" s="469"/>
      <c r="B1034" s="425"/>
      <c r="G1034" s="470"/>
      <c r="J1034" s="476"/>
      <c r="K1034" s="579"/>
      <c r="L1034" s="360"/>
      <c r="M1034" s="404"/>
      <c r="N1034" s="53"/>
      <c r="O1034" s="84"/>
      <c r="P1034" s="53"/>
      <c r="Q1034" s="58"/>
      <c r="R1034" s="384"/>
    </row>
    <row r="1035" spans="1:18" s="429" customFormat="1" ht="12.75">
      <c r="A1035" s="469"/>
      <c r="B1035" s="425"/>
      <c r="G1035" s="470"/>
      <c r="J1035" s="476"/>
      <c r="K1035" s="579"/>
      <c r="L1035" s="360"/>
      <c r="M1035" s="404"/>
      <c r="N1035" s="53"/>
      <c r="O1035" s="84"/>
      <c r="P1035" s="53"/>
      <c r="Q1035" s="58"/>
      <c r="R1035" s="384"/>
    </row>
    <row r="1036" spans="1:18" s="429" customFormat="1" ht="12.75">
      <c r="A1036" s="469"/>
      <c r="B1036" s="425"/>
      <c r="G1036" s="470"/>
      <c r="J1036" s="476"/>
      <c r="K1036" s="579"/>
      <c r="L1036" s="360"/>
      <c r="M1036" s="404"/>
      <c r="N1036" s="53"/>
      <c r="O1036" s="84"/>
      <c r="P1036" s="53"/>
      <c r="Q1036" s="58"/>
      <c r="R1036" s="384"/>
    </row>
    <row r="1037" spans="1:18" s="429" customFormat="1" ht="12.75">
      <c r="A1037" s="469"/>
      <c r="B1037" s="425"/>
      <c r="G1037" s="470"/>
      <c r="J1037" s="476"/>
      <c r="K1037" s="579"/>
      <c r="L1037" s="360"/>
      <c r="M1037" s="404"/>
      <c r="N1037" s="53"/>
      <c r="O1037" s="696"/>
      <c r="P1037" s="411"/>
      <c r="Q1037" s="103"/>
      <c r="R1037" s="384"/>
    </row>
    <row r="1038" spans="1:18" s="429" customFormat="1" ht="12.75">
      <c r="A1038" s="469"/>
      <c r="B1038" s="425"/>
      <c r="G1038" s="470"/>
      <c r="J1038" s="476"/>
      <c r="K1038" s="579"/>
      <c r="L1038" s="360"/>
      <c r="M1038" s="404"/>
      <c r="N1038" s="53"/>
      <c r="O1038" s="696"/>
      <c r="P1038" s="411"/>
      <c r="Q1038" s="58"/>
      <c r="R1038" s="384"/>
    </row>
    <row r="1039" spans="1:18" s="429" customFormat="1" ht="12.75">
      <c r="A1039" s="469"/>
      <c r="B1039" s="425"/>
      <c r="G1039" s="470"/>
      <c r="J1039" s="476"/>
      <c r="K1039" s="579"/>
      <c r="L1039" s="360"/>
      <c r="M1039" s="366"/>
      <c r="N1039" s="411"/>
      <c r="O1039" s="84"/>
      <c r="P1039" s="53"/>
      <c r="Q1039" s="58"/>
      <c r="R1039" s="384"/>
    </row>
    <row r="1040" spans="1:18" s="429" customFormat="1" ht="12.75">
      <c r="A1040" s="469"/>
      <c r="B1040" s="425"/>
      <c r="G1040" s="470"/>
      <c r="J1040" s="476"/>
      <c r="K1040" s="579"/>
      <c r="L1040" s="360"/>
      <c r="M1040" s="404"/>
      <c r="N1040" s="53"/>
      <c r="O1040" s="84"/>
      <c r="P1040" s="53"/>
      <c r="Q1040" s="58"/>
      <c r="R1040" s="388"/>
    </row>
    <row r="1041" spans="1:18" s="429" customFormat="1" ht="12.75">
      <c r="A1041" s="469"/>
      <c r="B1041" s="456"/>
      <c r="G1041" s="470"/>
      <c r="J1041" s="476"/>
      <c r="K1041" s="579"/>
      <c r="L1041" s="360"/>
      <c r="M1041" s="404"/>
      <c r="N1041" s="53"/>
      <c r="O1041" s="84"/>
      <c r="P1041" s="53"/>
      <c r="Q1041" s="58"/>
      <c r="R1041" s="388"/>
    </row>
    <row r="1042" spans="1:18" s="429" customFormat="1" ht="41.25">
      <c r="A1042" s="469"/>
      <c r="B1042" s="580" t="s">
        <v>1421</v>
      </c>
      <c r="G1042" s="470"/>
      <c r="J1042" s="476"/>
      <c r="K1042" s="579"/>
      <c r="L1042" s="360"/>
      <c r="M1042" s="366"/>
      <c r="N1042" s="411"/>
      <c r="O1042" s="84"/>
      <c r="P1042" s="53"/>
      <c r="Q1042" s="58"/>
      <c r="R1042" s="388"/>
    </row>
    <row r="1043" spans="1:18" s="429" customFormat="1" ht="12.75">
      <c r="A1043" s="469"/>
      <c r="B1043" s="425"/>
      <c r="G1043" s="470"/>
      <c r="J1043" s="476"/>
      <c r="K1043" s="579"/>
      <c r="L1043" s="360"/>
      <c r="M1043" s="404"/>
      <c r="N1043" s="53"/>
      <c r="O1043" s="84"/>
      <c r="P1043" s="53"/>
      <c r="Q1043" s="58"/>
      <c r="R1043" s="388"/>
    </row>
    <row r="1044" spans="1:18" s="429" customFormat="1" ht="12.75">
      <c r="A1044" s="469"/>
      <c r="B1044" s="425"/>
      <c r="G1044" s="470"/>
      <c r="J1044" s="476"/>
      <c r="K1044" s="579"/>
      <c r="L1044" s="360"/>
      <c r="M1044" s="404"/>
      <c r="N1044" s="53"/>
      <c r="O1044" s="84"/>
      <c r="P1044" s="53"/>
      <c r="Q1044" s="58"/>
      <c r="R1044" s="388"/>
    </row>
    <row r="1045" spans="1:18" s="429" customFormat="1" ht="12.75">
      <c r="A1045" s="469"/>
      <c r="B1045" s="425"/>
      <c r="G1045" s="470"/>
      <c r="J1045" s="476"/>
      <c r="K1045" s="579"/>
      <c r="L1045" s="360"/>
      <c r="M1045" s="404"/>
      <c r="N1045" s="53"/>
      <c r="O1045" s="84"/>
      <c r="P1045" s="53"/>
      <c r="Q1045" s="103"/>
      <c r="R1045" s="388"/>
    </row>
    <row r="1046" spans="1:18" s="429" customFormat="1" ht="12.75">
      <c r="A1046" s="469"/>
      <c r="B1046" s="425"/>
      <c r="G1046" s="470"/>
      <c r="J1046" s="476"/>
      <c r="K1046" s="579"/>
      <c r="L1046" s="362"/>
      <c r="M1046" s="404"/>
      <c r="N1046" s="53"/>
      <c r="O1046" s="84"/>
      <c r="P1046" s="53"/>
      <c r="Q1046" s="103"/>
      <c r="R1046" s="384"/>
    </row>
    <row r="1047" spans="1:18" s="429" customFormat="1" ht="12.75">
      <c r="A1047" s="469"/>
      <c r="B1047" s="456"/>
      <c r="G1047" s="470"/>
      <c r="J1047" s="476"/>
      <c r="K1047" s="417"/>
      <c r="L1047" s="362"/>
      <c r="M1047" s="404"/>
      <c r="N1047" s="53"/>
      <c r="O1047" s="84"/>
      <c r="P1047" s="53"/>
      <c r="Q1047" s="103"/>
      <c r="R1047" s="384"/>
    </row>
    <row r="1048" spans="1:18" s="429" customFormat="1" ht="12.75">
      <c r="A1048" s="469"/>
      <c r="B1048" s="425"/>
      <c r="G1048" s="470"/>
      <c r="J1048" s="476"/>
      <c r="K1048" s="417"/>
      <c r="L1048" s="362"/>
      <c r="M1048" s="404"/>
      <c r="N1048" s="53"/>
      <c r="O1048" s="84"/>
      <c r="P1048" s="53"/>
      <c r="Q1048" s="103"/>
      <c r="R1048" s="388"/>
    </row>
    <row r="1049" spans="1:18" s="429" customFormat="1" ht="12.75">
      <c r="A1049" s="469"/>
      <c r="B1049" s="425"/>
      <c r="G1049" s="470"/>
      <c r="J1049" s="476"/>
      <c r="K1049" s="417"/>
      <c r="L1049" s="362"/>
      <c r="M1049" s="404"/>
      <c r="N1049" s="53"/>
      <c r="O1049" s="84"/>
      <c r="P1049" s="53"/>
      <c r="Q1049" s="103"/>
      <c r="R1049" s="384"/>
    </row>
    <row r="1050" spans="1:18" s="429" customFormat="1" ht="12.75">
      <c r="B1050" s="456"/>
      <c r="G1050" s="470"/>
      <c r="J1050" s="476"/>
      <c r="K1050" s="272"/>
      <c r="L1050" s="362"/>
      <c r="M1050" s="404"/>
      <c r="N1050" s="53"/>
      <c r="O1050" s="84"/>
      <c r="P1050" s="53"/>
      <c r="Q1050" s="103"/>
      <c r="R1050" s="384"/>
    </row>
    <row r="1051" spans="1:18" s="429" customFormat="1" ht="12.75">
      <c r="A1051" s="469"/>
      <c r="B1051" s="456"/>
      <c r="G1051" s="470"/>
      <c r="J1051" s="476"/>
      <c r="K1051" s="272"/>
      <c r="L1051" s="362"/>
      <c r="M1051" s="404"/>
      <c r="N1051" s="53"/>
      <c r="O1051" s="84"/>
      <c r="P1051" s="53"/>
      <c r="Q1051" s="103"/>
      <c r="R1051" s="388"/>
    </row>
    <row r="1052" spans="1:18" s="429" customFormat="1" ht="12.75">
      <c r="A1052" s="469"/>
      <c r="B1052" s="425"/>
      <c r="G1052" s="470"/>
      <c r="J1052" s="476"/>
      <c r="K1052" s="272"/>
      <c r="L1052" s="362"/>
      <c r="M1052" s="404"/>
      <c r="N1052" s="53"/>
      <c r="O1052" s="84"/>
      <c r="P1052" s="53"/>
      <c r="Q1052" s="103"/>
      <c r="R1052" s="384"/>
    </row>
    <row r="1053" spans="1:18" s="429" customFormat="1" ht="12.75">
      <c r="A1053" s="469"/>
      <c r="B1053" s="425"/>
      <c r="G1053" s="470"/>
      <c r="J1053" s="476"/>
      <c r="K1053" s="272"/>
      <c r="L1053" s="360"/>
      <c r="M1053" s="404"/>
      <c r="N1053" s="53"/>
      <c r="O1053" s="84"/>
      <c r="P1053" s="53"/>
      <c r="Q1053" s="103"/>
      <c r="R1053" s="384"/>
    </row>
    <row r="1054" spans="1:18" s="429" customFormat="1" ht="12.75">
      <c r="A1054" s="581"/>
      <c r="B1054" s="425"/>
      <c r="G1054" s="470"/>
      <c r="J1054" s="476"/>
      <c r="K1054" s="272"/>
      <c r="L1054" s="360"/>
      <c r="M1054" s="404"/>
      <c r="N1054" s="53"/>
      <c r="O1054" s="84"/>
      <c r="P1054" s="53"/>
      <c r="Q1054" s="103"/>
      <c r="R1054" s="388"/>
    </row>
    <row r="1055" spans="1:18" s="429" customFormat="1" ht="12.75">
      <c r="A1055" s="581"/>
      <c r="B1055" s="425"/>
      <c r="G1055" s="470"/>
      <c r="J1055" s="476"/>
      <c r="K1055" s="272"/>
      <c r="L1055" s="360"/>
      <c r="M1055" s="366"/>
      <c r="N1055" s="411"/>
      <c r="O1055" s="84"/>
      <c r="P1055" s="53"/>
      <c r="Q1055" s="103"/>
      <c r="R1055" s="384"/>
    </row>
    <row r="1056" spans="1:18" s="429" customFormat="1" ht="12.75">
      <c r="A1056" s="581"/>
      <c r="B1056" s="425"/>
      <c r="G1056" s="470"/>
      <c r="J1056" s="476"/>
      <c r="K1056" s="272"/>
      <c r="L1056" s="360"/>
      <c r="M1056" s="404"/>
      <c r="N1056" s="53"/>
      <c r="O1056" s="84"/>
      <c r="P1056" s="53"/>
      <c r="Q1056" s="103"/>
      <c r="R1056" s="384"/>
    </row>
    <row r="1057" spans="1:18" s="429" customFormat="1" ht="12.75">
      <c r="A1057" s="581"/>
      <c r="B1057" s="425"/>
      <c r="G1057" s="470"/>
      <c r="J1057" s="476"/>
      <c r="K1057" s="272"/>
      <c r="L1057" s="360"/>
      <c r="M1057" s="366"/>
      <c r="N1057" s="411"/>
      <c r="O1057" s="84"/>
      <c r="P1057" s="53"/>
      <c r="Q1057" s="103"/>
      <c r="R1057" s="384"/>
    </row>
    <row r="1058" spans="1:18" s="429" customFormat="1" ht="12.75">
      <c r="A1058" s="581"/>
      <c r="B1058" s="425"/>
      <c r="G1058" s="470"/>
      <c r="J1058" s="476"/>
      <c r="K1058" s="272"/>
      <c r="L1058" s="360"/>
      <c r="M1058" s="414"/>
      <c r="N1058" s="415"/>
      <c r="O1058" s="84"/>
      <c r="P1058" s="53"/>
      <c r="Q1058" s="103"/>
      <c r="R1058" s="388"/>
    </row>
    <row r="1059" spans="1:18" s="429" customFormat="1" ht="12.75">
      <c r="A1059" s="581"/>
      <c r="B1059" s="425"/>
      <c r="G1059" s="470"/>
      <c r="J1059" s="476"/>
      <c r="K1059" s="272"/>
      <c r="L1059" s="360"/>
      <c r="M1059" s="414"/>
      <c r="N1059" s="415"/>
      <c r="O1059" s="84"/>
      <c r="P1059" s="53"/>
      <c r="Q1059" s="103"/>
      <c r="R1059" s="384"/>
    </row>
    <row r="1060" spans="1:18" s="429" customFormat="1" ht="12.75">
      <c r="A1060" s="581"/>
      <c r="B1060" s="425"/>
      <c r="G1060" s="470"/>
      <c r="J1060" s="476"/>
      <c r="K1060" s="272"/>
      <c r="L1060" s="360"/>
      <c r="M1060" s="414"/>
      <c r="N1060" s="415"/>
      <c r="O1060" s="84"/>
      <c r="P1060" s="53"/>
      <c r="Q1060" s="103"/>
      <c r="R1060" s="384"/>
    </row>
    <row r="1061" spans="1:18" s="429" customFormat="1" ht="12.75">
      <c r="A1061" s="581"/>
      <c r="B1061" s="425"/>
      <c r="G1061" s="470"/>
      <c r="J1061" s="476"/>
      <c r="K1061" s="272"/>
      <c r="L1061" s="360"/>
      <c r="M1061" s="414"/>
      <c r="N1061" s="415"/>
      <c r="O1061" s="84"/>
      <c r="P1061" s="53"/>
      <c r="Q1061" s="58"/>
      <c r="R1061" s="384"/>
    </row>
    <row r="1062" spans="1:18" s="429" customFormat="1" ht="12.75">
      <c r="A1062" s="581"/>
      <c r="B1062" s="425"/>
      <c r="G1062" s="470"/>
      <c r="J1062" s="476"/>
      <c r="K1062" s="272"/>
      <c r="L1062" s="360"/>
      <c r="M1062" s="414"/>
      <c r="N1062" s="415"/>
      <c r="O1062" s="84"/>
      <c r="P1062" s="53"/>
      <c r="Q1062" s="58"/>
      <c r="R1062" s="384"/>
    </row>
    <row r="1063" spans="1:18" s="429" customFormat="1" ht="12.75">
      <c r="A1063" s="581"/>
      <c r="B1063" s="425"/>
      <c r="G1063" s="470"/>
      <c r="J1063" s="476"/>
      <c r="K1063" s="272"/>
      <c r="L1063" s="360"/>
      <c r="M1063" s="566"/>
      <c r="N1063" s="412"/>
      <c r="O1063" s="84"/>
      <c r="P1063" s="53"/>
      <c r="Q1063" s="58"/>
      <c r="R1063" s="384"/>
    </row>
    <row r="1064" spans="1:18" s="429" customFormat="1" ht="12.75">
      <c r="A1064" s="581"/>
      <c r="B1064" s="425"/>
      <c r="G1064" s="470"/>
      <c r="J1064" s="476"/>
      <c r="K1064" s="272"/>
      <c r="L1064" s="360"/>
      <c r="M1064" s="414"/>
      <c r="N1064" s="415"/>
      <c r="O1064" s="84"/>
      <c r="P1064" s="53"/>
      <c r="Q1064" s="58"/>
      <c r="R1064" s="384"/>
    </row>
    <row r="1065" spans="1:18" s="429" customFormat="1" ht="12.75">
      <c r="A1065" s="581"/>
      <c r="B1065" s="425"/>
      <c r="G1065" s="470"/>
      <c r="J1065" s="476"/>
      <c r="K1065" s="272"/>
      <c r="L1065" s="360"/>
      <c r="M1065" s="414"/>
      <c r="N1065" s="415"/>
      <c r="O1065" s="84"/>
      <c r="P1065" s="53"/>
      <c r="Q1065" s="58"/>
      <c r="R1065" s="384"/>
    </row>
    <row r="1066" spans="1:18" s="429" customFormat="1" ht="12.75">
      <c r="A1066" s="581"/>
      <c r="B1066" s="425"/>
      <c r="G1066" s="470"/>
      <c r="J1066" s="476"/>
      <c r="K1066" s="272"/>
      <c r="L1066" s="360"/>
      <c r="M1066" s="414"/>
      <c r="N1066" s="415"/>
      <c r="O1066" s="84"/>
      <c r="P1066" s="53"/>
      <c r="Q1066" s="58"/>
      <c r="R1066" s="388"/>
    </row>
    <row r="1067" spans="1:18" s="429" customFormat="1" ht="12.75">
      <c r="A1067" s="581"/>
      <c r="B1067" s="425"/>
      <c r="G1067" s="470"/>
      <c r="J1067" s="476"/>
      <c r="K1067" s="417"/>
      <c r="L1067" s="360"/>
      <c r="M1067" s="404"/>
      <c r="N1067" s="53"/>
      <c r="O1067" s="84"/>
      <c r="P1067" s="53"/>
      <c r="Q1067" s="58"/>
      <c r="R1067" s="388"/>
    </row>
    <row r="1068" spans="1:18" s="429" customFormat="1" ht="12.75">
      <c r="A1068" s="581"/>
      <c r="B1068" s="425"/>
      <c r="G1068" s="470"/>
      <c r="J1068" s="476"/>
      <c r="K1068" s="272"/>
      <c r="L1068" s="360"/>
      <c r="M1068" s="404"/>
      <c r="N1068" s="53"/>
      <c r="O1068" s="84"/>
      <c r="P1068" s="53"/>
      <c r="Q1068" s="58"/>
      <c r="R1068" s="388"/>
    </row>
    <row r="1069" spans="1:18" s="429" customFormat="1" ht="12.75">
      <c r="A1069" s="581"/>
      <c r="B1069" s="425"/>
      <c r="G1069" s="470"/>
      <c r="J1069" s="476"/>
      <c r="K1069" s="272"/>
      <c r="L1069" s="360"/>
      <c r="M1069" s="366"/>
      <c r="N1069" s="411"/>
      <c r="O1069" s="84"/>
      <c r="P1069" s="53"/>
      <c r="Q1069" s="58"/>
      <c r="R1069" s="388"/>
    </row>
    <row r="1070" spans="1:18" s="429" customFormat="1" ht="12.75">
      <c r="A1070" s="581"/>
      <c r="B1070" s="425"/>
      <c r="G1070" s="470"/>
      <c r="J1070" s="476"/>
      <c r="K1070" s="272"/>
      <c r="L1070" s="360"/>
      <c r="M1070" s="366"/>
      <c r="N1070" s="411"/>
      <c r="O1070" s="84"/>
      <c r="P1070" s="53"/>
      <c r="Q1070" s="58"/>
      <c r="R1070" s="388"/>
    </row>
    <row r="1071" spans="1:18" s="429" customFormat="1" ht="12.75">
      <c r="A1071" s="581"/>
      <c r="B1071" s="425"/>
      <c r="G1071" s="470"/>
      <c r="J1071" s="476"/>
      <c r="K1071" s="272"/>
      <c r="L1071" s="360"/>
      <c r="M1071" s="366"/>
      <c r="N1071" s="411"/>
      <c r="O1071" s="84"/>
      <c r="P1071" s="53"/>
      <c r="Q1071" s="58"/>
      <c r="R1071" s="388"/>
    </row>
    <row r="1072" spans="1:18" s="429" customFormat="1" ht="12.75">
      <c r="A1072" s="581"/>
      <c r="B1072" s="425"/>
      <c r="G1072" s="470"/>
      <c r="J1072" s="476"/>
      <c r="K1072" s="272"/>
      <c r="L1072" s="360"/>
      <c r="M1072" s="366"/>
      <c r="N1072" s="411"/>
      <c r="O1072" s="84"/>
      <c r="P1072" s="53"/>
      <c r="Q1072" s="58"/>
      <c r="R1072" s="388"/>
    </row>
    <row r="1073" spans="1:18" s="429" customFormat="1" ht="12.75">
      <c r="A1073" s="581"/>
      <c r="B1073" s="425"/>
      <c r="G1073" s="470"/>
      <c r="J1073" s="476"/>
      <c r="K1073" s="272"/>
      <c r="L1073" s="360"/>
      <c r="M1073" s="404"/>
      <c r="N1073" s="53"/>
      <c r="O1073" s="84"/>
      <c r="P1073" s="53"/>
      <c r="Q1073" s="58"/>
      <c r="R1073" s="388"/>
    </row>
    <row r="1074" spans="1:18" s="429" customFormat="1" ht="12.75">
      <c r="A1074" s="581"/>
      <c r="B1074" s="425"/>
      <c r="G1074" s="470"/>
      <c r="J1074" s="476"/>
      <c r="K1074" s="272"/>
      <c r="L1074" s="360"/>
      <c r="M1074" s="404"/>
      <c r="N1074" s="53"/>
      <c r="O1074" s="84"/>
      <c r="P1074" s="53"/>
      <c r="Q1074" s="58"/>
      <c r="R1074" s="384"/>
    </row>
    <row r="1075" spans="1:18" s="429" customFormat="1" ht="12.75">
      <c r="A1075" s="581"/>
      <c r="B1075" s="425"/>
      <c r="G1075" s="470"/>
      <c r="J1075" s="476"/>
      <c r="K1075" s="272"/>
      <c r="L1075" s="360"/>
      <c r="M1075" s="366"/>
      <c r="N1075" s="411"/>
      <c r="O1075" s="84"/>
      <c r="P1075" s="53"/>
      <c r="Q1075" s="58"/>
      <c r="R1075" s="384"/>
    </row>
    <row r="1076" spans="1:18" s="429" customFormat="1" ht="12.75">
      <c r="A1076" s="581"/>
      <c r="B1076" s="425"/>
      <c r="G1076" s="470"/>
      <c r="J1076" s="476"/>
      <c r="K1076" s="272"/>
      <c r="L1076" s="360"/>
      <c r="M1076" s="366"/>
      <c r="N1076" s="411"/>
      <c r="O1076" s="84"/>
      <c r="P1076" s="53"/>
      <c r="Q1076" s="58"/>
      <c r="R1076" s="384"/>
    </row>
    <row r="1077" spans="1:18" s="429" customFormat="1" ht="12.75">
      <c r="A1077" s="581"/>
      <c r="B1077" s="425"/>
      <c r="G1077" s="470"/>
      <c r="J1077" s="476"/>
      <c r="K1077" s="272"/>
      <c r="L1077" s="360"/>
      <c r="M1077" s="366"/>
      <c r="N1077" s="411"/>
      <c r="O1077" s="84"/>
      <c r="P1077" s="53"/>
      <c r="Q1077" s="58"/>
      <c r="R1077" s="384"/>
    </row>
    <row r="1078" spans="1:18" s="429" customFormat="1" ht="12.75">
      <c r="A1078" s="581"/>
      <c r="B1078" s="425"/>
      <c r="G1078" s="470"/>
      <c r="J1078" s="476"/>
      <c r="K1078" s="272"/>
      <c r="L1078" s="360"/>
      <c r="M1078" s="366"/>
      <c r="N1078" s="411"/>
      <c r="O1078" s="84"/>
      <c r="P1078" s="53"/>
      <c r="Q1078" s="58"/>
      <c r="R1078" s="384"/>
    </row>
    <row r="1079" spans="1:18" s="429" customFormat="1" ht="12.75">
      <c r="A1079" s="581"/>
      <c r="B1079" s="425"/>
      <c r="G1079" s="470"/>
      <c r="J1079" s="476"/>
      <c r="K1079" s="272"/>
      <c r="L1079" s="360"/>
      <c r="M1079" s="366"/>
      <c r="N1079" s="411"/>
      <c r="O1079" s="84"/>
      <c r="P1079" s="53"/>
      <c r="Q1079" s="58"/>
      <c r="R1079" s="384"/>
    </row>
    <row r="1080" spans="1:18" s="429" customFormat="1" ht="12.75">
      <c r="A1080" s="581"/>
      <c r="B1080" s="425"/>
      <c r="G1080" s="470"/>
      <c r="J1080" s="476"/>
      <c r="K1080" s="272"/>
      <c r="L1080" s="360"/>
      <c r="M1080" s="366"/>
      <c r="N1080" s="411"/>
      <c r="O1080" s="84"/>
      <c r="P1080" s="53"/>
      <c r="Q1080" s="58"/>
      <c r="R1080" s="384"/>
    </row>
    <row r="1081" spans="1:18" s="429" customFormat="1" ht="12.75">
      <c r="A1081" s="581"/>
      <c r="B1081" s="425"/>
      <c r="G1081" s="470"/>
      <c r="J1081" s="476"/>
      <c r="K1081" s="272"/>
      <c r="L1081" s="360"/>
      <c r="M1081" s="366"/>
      <c r="N1081" s="411"/>
      <c r="O1081" s="84"/>
      <c r="P1081" s="53"/>
      <c r="Q1081" s="58"/>
      <c r="R1081" s="384"/>
    </row>
    <row r="1082" spans="1:18" s="429" customFormat="1" ht="12.75">
      <c r="A1082" s="581"/>
      <c r="B1082" s="425"/>
      <c r="G1082" s="470"/>
      <c r="J1082" s="476"/>
      <c r="K1082" s="272"/>
      <c r="L1082" s="360"/>
      <c r="M1082" s="366"/>
      <c r="N1082" s="411"/>
      <c r="O1082" s="84"/>
      <c r="P1082" s="53"/>
      <c r="Q1082" s="58"/>
      <c r="R1082" s="384"/>
    </row>
    <row r="1083" spans="1:18" s="429" customFormat="1" ht="12.75">
      <c r="A1083" s="581"/>
      <c r="B1083" s="425"/>
      <c r="G1083" s="470"/>
      <c r="J1083" s="476"/>
      <c r="K1083" s="272"/>
      <c r="L1083" s="360"/>
      <c r="M1083" s="366"/>
      <c r="N1083" s="411"/>
      <c r="O1083" s="84"/>
      <c r="P1083" s="53"/>
      <c r="Q1083" s="58"/>
      <c r="R1083" s="384"/>
    </row>
    <row r="1084" spans="1:18" s="429" customFormat="1" ht="12.75">
      <c r="A1084" s="581"/>
      <c r="B1084" s="425"/>
      <c r="G1084" s="470"/>
      <c r="J1084" s="476"/>
      <c r="K1084" s="272"/>
      <c r="L1084" s="360"/>
      <c r="M1084" s="366"/>
      <c r="N1084" s="411"/>
      <c r="O1084" s="84"/>
      <c r="P1084" s="53"/>
      <c r="Q1084" s="58"/>
      <c r="R1084" s="384"/>
    </row>
    <row r="1085" spans="1:18" s="429" customFormat="1" ht="12.75">
      <c r="A1085" s="581"/>
      <c r="B1085" s="425"/>
      <c r="G1085" s="470"/>
      <c r="J1085" s="476"/>
      <c r="K1085" s="272"/>
      <c r="L1085" s="360"/>
      <c r="M1085" s="366"/>
      <c r="N1085" s="411"/>
      <c r="O1085" s="84"/>
      <c r="P1085" s="53"/>
      <c r="Q1085" s="58"/>
      <c r="R1085" s="384"/>
    </row>
    <row r="1086" spans="1:18" s="429" customFormat="1">
      <c r="A1086" s="572" t="s">
        <v>512</v>
      </c>
      <c r="B1086" s="462"/>
      <c r="C1086" s="573"/>
      <c r="D1086" s="574"/>
      <c r="E1086" s="575"/>
      <c r="F1086" s="575"/>
      <c r="G1086" s="575"/>
      <c r="H1086" s="576"/>
      <c r="I1086" s="577"/>
      <c r="J1086" s="573"/>
      <c r="K1086" s="573"/>
      <c r="L1086" s="574"/>
      <c r="M1086" s="366"/>
      <c r="N1086" s="411"/>
      <c r="O1086" s="84"/>
      <c r="P1086" s="53"/>
      <c r="Q1086" s="58"/>
      <c r="R1086" s="574"/>
    </row>
    <row r="1087" spans="1:18" s="348" customFormat="1" ht="15.75">
      <c r="A1087" s="578"/>
      <c r="B1087" s="425"/>
      <c r="G1087" s="374"/>
      <c r="L1087" s="360"/>
      <c r="M1087" s="366"/>
      <c r="N1087" s="411"/>
      <c r="O1087" s="84"/>
      <c r="P1087" s="53"/>
      <c r="Q1087" s="58"/>
      <c r="R1087" s="384"/>
    </row>
    <row r="1088" spans="1:18" s="348" customFormat="1" ht="12.75">
      <c r="A1088" s="469"/>
      <c r="B1088" s="425"/>
      <c r="G1088" s="374"/>
      <c r="L1088" s="360"/>
      <c r="M1088" s="366"/>
      <c r="N1088" s="411"/>
      <c r="O1088" s="84"/>
      <c r="P1088" s="53"/>
      <c r="Q1088" s="58"/>
      <c r="R1088" s="384"/>
    </row>
    <row r="1089" spans="1:18" s="348" customFormat="1" ht="12.75">
      <c r="A1089" s="582"/>
      <c r="B1089" s="425"/>
      <c r="G1089" s="374"/>
      <c r="L1089" s="360"/>
      <c r="M1089" s="404"/>
      <c r="N1089" s="53"/>
      <c r="O1089" s="84"/>
      <c r="P1089" s="53"/>
      <c r="Q1089" s="58"/>
      <c r="R1089" s="384"/>
    </row>
    <row r="1090" spans="1:18" s="348" customFormat="1" ht="12.75">
      <c r="A1090" s="582"/>
      <c r="B1090" s="425"/>
      <c r="G1090" s="374"/>
      <c r="L1090" s="360"/>
      <c r="M1090" s="404"/>
      <c r="N1090" s="53"/>
      <c r="O1090" s="84"/>
      <c r="P1090" s="53"/>
      <c r="Q1090" s="58"/>
      <c r="R1090" s="384"/>
    </row>
    <row r="1091" spans="1:18" s="348" customFormat="1" ht="12.75">
      <c r="A1091" s="397"/>
      <c r="B1091" s="398"/>
      <c r="G1091" s="374"/>
      <c r="L1091" s="360"/>
      <c r="M1091" s="366"/>
      <c r="N1091" s="411"/>
      <c r="O1091" s="84"/>
      <c r="P1091" s="53"/>
      <c r="Q1091" s="58"/>
      <c r="R1091" s="384"/>
    </row>
    <row r="1092" spans="1:18" s="348" customFormat="1" ht="42.75">
      <c r="A1092" s="397"/>
      <c r="B1092" s="398"/>
      <c r="D1092" s="583" t="s">
        <v>1422</v>
      </c>
      <c r="G1092" s="374"/>
      <c r="L1092" s="360"/>
      <c r="M1092" s="366"/>
      <c r="N1092" s="411"/>
      <c r="O1092" s="84"/>
      <c r="P1092" s="53"/>
      <c r="Q1092" s="58"/>
      <c r="R1092" s="384"/>
    </row>
    <row r="1093" spans="1:18" s="348" customFormat="1" ht="12.75">
      <c r="A1093" s="397"/>
      <c r="B1093" s="398"/>
      <c r="G1093" s="374"/>
      <c r="L1093" s="360"/>
      <c r="M1093" s="366"/>
      <c r="N1093" s="411"/>
      <c r="O1093" s="84"/>
      <c r="P1093" s="53"/>
      <c r="Q1093" s="58"/>
      <c r="R1093" s="384"/>
    </row>
    <row r="1094" spans="1:18" s="348" customFormat="1" ht="12.75">
      <c r="A1094" s="397"/>
      <c r="B1094" s="398"/>
      <c r="G1094" s="374"/>
      <c r="L1094" s="360"/>
      <c r="M1094" s="366"/>
      <c r="N1094" s="411"/>
      <c r="O1094" s="84"/>
      <c r="P1094" s="53"/>
      <c r="Q1094" s="58"/>
      <c r="R1094" s="384"/>
    </row>
    <row r="1095" spans="1:18" s="348" customFormat="1" ht="12.75">
      <c r="A1095" s="397"/>
      <c r="B1095" s="398"/>
      <c r="G1095" s="374"/>
      <c r="L1095" s="362"/>
      <c r="M1095" s="366"/>
      <c r="N1095" s="411"/>
      <c r="O1095" s="84"/>
      <c r="P1095" s="53"/>
      <c r="Q1095" s="58"/>
      <c r="R1095" s="384"/>
    </row>
    <row r="1096" spans="1:18" s="348" customFormat="1" ht="12.75">
      <c r="A1096" s="397"/>
      <c r="B1096" s="398"/>
      <c r="G1096" s="374"/>
      <c r="L1096" s="362"/>
      <c r="M1096" s="366"/>
      <c r="N1096" s="411"/>
      <c r="O1096" s="84"/>
      <c r="P1096" s="53"/>
      <c r="Q1096" s="58"/>
      <c r="R1096" s="384"/>
    </row>
    <row r="1097" spans="1:18" s="476" customFormat="1" ht="12.75">
      <c r="A1097" s="786" t="s">
        <v>836</v>
      </c>
      <c r="B1097" s="837" t="s">
        <v>1423</v>
      </c>
      <c r="C1097" s="372"/>
      <c r="D1097" s="785"/>
      <c r="E1097" s="149"/>
      <c r="F1097" s="571" t="s">
        <v>1432</v>
      </c>
      <c r="G1097" s="785"/>
      <c r="H1097" s="149"/>
      <c r="L1097" s="360"/>
      <c r="M1097" s="366"/>
      <c r="N1097" s="411"/>
      <c r="O1097" s="84"/>
      <c r="P1097" s="53"/>
      <c r="Q1097" s="58"/>
      <c r="R1097" s="384"/>
    </row>
    <row r="1098" spans="1:18" s="476" customFormat="1" ht="12.75">
      <c r="A1098" s="786" t="s">
        <v>837</v>
      </c>
      <c r="B1098" s="837" t="s">
        <v>1424</v>
      </c>
      <c r="C1098" s="372"/>
      <c r="D1098" s="785"/>
      <c r="E1098" s="149"/>
      <c r="F1098" s="571" t="s">
        <v>1433</v>
      </c>
      <c r="G1098" s="785"/>
      <c r="H1098" s="149"/>
      <c r="L1098" s="360"/>
      <c r="M1098" s="366"/>
      <c r="N1098" s="411"/>
      <c r="O1098" s="84"/>
      <c r="P1098" s="53"/>
      <c r="Q1098" s="58"/>
      <c r="R1098" s="384"/>
    </row>
    <row r="1099" spans="1:18" s="476" customFormat="1" ht="12.75">
      <c r="A1099" s="786" t="s">
        <v>838</v>
      </c>
      <c r="B1099" s="837" t="s">
        <v>1425</v>
      </c>
      <c r="C1099" s="372"/>
      <c r="D1099" s="785"/>
      <c r="E1099" s="149"/>
      <c r="F1099" s="571" t="s">
        <v>1428</v>
      </c>
      <c r="G1099" s="785"/>
      <c r="H1099" s="149"/>
      <c r="L1099" s="360"/>
      <c r="M1099" s="366"/>
      <c r="N1099" s="411"/>
      <c r="O1099" s="84"/>
      <c r="P1099" s="53"/>
      <c r="Q1099" s="58"/>
      <c r="R1099" s="384"/>
    </row>
    <row r="1100" spans="1:18" s="476" customFormat="1" ht="12.75">
      <c r="A1100" s="786"/>
      <c r="B1100" s="837" t="s">
        <v>839</v>
      </c>
      <c r="C1100" s="372"/>
      <c r="D1100" s="785"/>
      <c r="E1100" s="149"/>
      <c r="F1100" s="571" t="s">
        <v>1430</v>
      </c>
      <c r="G1100" s="785"/>
      <c r="H1100" s="149"/>
      <c r="L1100" s="360"/>
      <c r="M1100" s="366"/>
      <c r="N1100" s="411"/>
      <c r="O1100" s="84"/>
      <c r="P1100" s="53"/>
      <c r="Q1100" s="58"/>
      <c r="R1100" s="384"/>
    </row>
    <row r="1101" spans="1:18" s="476" customFormat="1" ht="12.75">
      <c r="A1101" s="786"/>
      <c r="B1101" s="837" t="s">
        <v>840</v>
      </c>
      <c r="C1101" s="372"/>
      <c r="D1101" s="785"/>
      <c r="E1101" s="149"/>
      <c r="F1101" s="571" t="s">
        <v>1429</v>
      </c>
      <c r="G1101" s="785"/>
      <c r="H1101" s="149"/>
      <c r="L1101" s="360"/>
      <c r="M1101" s="366"/>
      <c r="N1101" s="411"/>
      <c r="O1101" s="84"/>
      <c r="P1101" s="53"/>
      <c r="Q1101" s="58"/>
      <c r="R1101" s="384"/>
    </row>
    <row r="1102" spans="1:18" s="476" customFormat="1" ht="12.75">
      <c r="A1102" s="786" t="s">
        <v>841</v>
      </c>
      <c r="B1102" s="837" t="s">
        <v>1426</v>
      </c>
      <c r="C1102" s="372"/>
      <c r="D1102" s="785"/>
      <c r="E1102" s="149"/>
      <c r="F1102" s="571" t="s">
        <v>1431</v>
      </c>
      <c r="G1102" s="785"/>
      <c r="H1102" s="149"/>
      <c r="L1102" s="360"/>
      <c r="M1102" s="366"/>
      <c r="N1102" s="411"/>
      <c r="O1102" s="84"/>
      <c r="P1102" s="53"/>
      <c r="Q1102" s="58"/>
      <c r="R1102" s="384"/>
    </row>
    <row r="1103" spans="1:18" s="476" customFormat="1" ht="12.75">
      <c r="A1103" s="838" t="s">
        <v>842</v>
      </c>
      <c r="B1103" s="837" t="s">
        <v>1427</v>
      </c>
      <c r="C1103" s="372"/>
      <c r="D1103" s="785"/>
      <c r="E1103" s="149"/>
      <c r="F1103" s="571" t="s">
        <v>843</v>
      </c>
      <c r="G1103" s="785"/>
      <c r="H1103" s="149"/>
      <c r="L1103" s="360"/>
      <c r="M1103" s="366"/>
      <c r="N1103" s="411"/>
      <c r="O1103" s="84"/>
      <c r="P1103" s="53"/>
      <c r="Q1103" s="58"/>
      <c r="R1103" s="384"/>
    </row>
    <row r="1104" spans="1:18" s="476" customFormat="1" ht="12.75">
      <c r="A1104" s="786" t="s">
        <v>844</v>
      </c>
      <c r="B1104" s="837" t="s">
        <v>845</v>
      </c>
      <c r="C1104" s="372"/>
      <c r="D1104" s="785"/>
      <c r="E1104" s="839" t="s">
        <v>846</v>
      </c>
      <c r="F1104" s="840" t="s">
        <v>1440</v>
      </c>
      <c r="G1104" s="785"/>
      <c r="H1104" s="149"/>
      <c r="K1104" s="361"/>
      <c r="L1104" s="360"/>
      <c r="M1104" s="366"/>
      <c r="N1104" s="411"/>
      <c r="P1104" s="53"/>
      <c r="Q1104" s="58"/>
      <c r="R1104" s="384"/>
    </row>
    <row r="1105" spans="1:18" s="476" customFormat="1" ht="12.75">
      <c r="A1105" s="786"/>
      <c r="B1105" s="837"/>
      <c r="C1105" s="372"/>
      <c r="D1105" s="785"/>
      <c r="E1105" s="785"/>
      <c r="F1105" s="840" t="s">
        <v>855</v>
      </c>
      <c r="G1105" s="785"/>
      <c r="H1105" s="149"/>
      <c r="K1105" s="361"/>
      <c r="L1105" s="360"/>
      <c r="M1105" s="366"/>
      <c r="N1105" s="411"/>
      <c r="P1105" s="53"/>
      <c r="Q1105" s="58"/>
      <c r="R1105" s="384"/>
    </row>
    <row r="1106" spans="1:18" s="476" customFormat="1" ht="12.75">
      <c r="A1106" s="838"/>
      <c r="B1106" s="837"/>
      <c r="C1106" s="372"/>
      <c r="D1106" s="785"/>
      <c r="E1106" s="785"/>
      <c r="F1106" s="840" t="s">
        <v>856</v>
      </c>
      <c r="G1106" s="785"/>
      <c r="H1106" s="149"/>
      <c r="K1106" s="361"/>
      <c r="L1106" s="360"/>
      <c r="M1106" s="415"/>
      <c r="N1106" s="415"/>
      <c r="P1106" s="53"/>
      <c r="Q1106" s="58"/>
      <c r="R1106" s="384"/>
    </row>
    <row r="1107" spans="1:18" s="476" customFormat="1" ht="12.75">
      <c r="A1107" s="838"/>
      <c r="B1107" s="837"/>
      <c r="C1107" s="372"/>
      <c r="D1107" s="785"/>
      <c r="E1107" s="785"/>
      <c r="F1107" s="840" t="s">
        <v>857</v>
      </c>
      <c r="G1107" s="785"/>
      <c r="H1107" s="149"/>
      <c r="K1107" s="361"/>
      <c r="L1107" s="360"/>
      <c r="M1107" s="415"/>
      <c r="N1107" s="415"/>
      <c r="P1107" s="53"/>
      <c r="Q1107" s="58"/>
      <c r="R1107" s="384"/>
    </row>
    <row r="1108" spans="1:18" s="476" customFormat="1" ht="12.75">
      <c r="A1108" s="786"/>
      <c r="B1108" s="837"/>
      <c r="C1108" s="372"/>
      <c r="D1108" s="785"/>
      <c r="E1108" s="785"/>
      <c r="F1108" s="840" t="s">
        <v>1441</v>
      </c>
      <c r="G1108" s="785"/>
      <c r="H1108" s="149"/>
      <c r="K1108" s="361"/>
      <c r="L1108" s="360"/>
      <c r="M1108" s="366"/>
      <c r="N1108" s="411"/>
      <c r="P1108" s="53"/>
      <c r="Q1108" s="58"/>
      <c r="R1108" s="384"/>
    </row>
    <row r="1109" spans="1:18" s="476" customFormat="1" ht="12.75">
      <c r="A1109" s="786"/>
      <c r="B1109" s="837"/>
      <c r="C1109" s="372"/>
      <c r="D1109" s="785"/>
      <c r="E1109" s="839" t="s">
        <v>848</v>
      </c>
      <c r="F1109" s="571" t="s">
        <v>847</v>
      </c>
      <c r="G1109" s="785"/>
      <c r="H1109" s="149"/>
      <c r="J1109" s="584"/>
      <c r="K1109" s="361"/>
      <c r="L1109" s="360"/>
      <c r="M1109" s="366"/>
      <c r="N1109" s="411"/>
      <c r="P1109" s="53"/>
      <c r="Q1109" s="58"/>
      <c r="R1109" s="384"/>
    </row>
    <row r="1110" spans="1:18" s="476" customFormat="1" ht="12.75">
      <c r="A1110" s="786"/>
      <c r="B1110" s="841"/>
      <c r="C1110" s="785"/>
      <c r="D1110" s="785"/>
      <c r="E1110" s="839" t="s">
        <v>849</v>
      </c>
      <c r="F1110" s="571" t="s">
        <v>1437</v>
      </c>
      <c r="G1110" s="785"/>
      <c r="H1110" s="149"/>
      <c r="K1110" s="361"/>
      <c r="M1110" s="366"/>
      <c r="N1110" s="411"/>
      <c r="P1110" s="53"/>
      <c r="Q1110" s="58"/>
      <c r="R1110" s="384"/>
    </row>
    <row r="1111" spans="1:18" s="476" customFormat="1" ht="12.75">
      <c r="A1111" s="786"/>
      <c r="B1111" s="841"/>
      <c r="C1111" s="785"/>
      <c r="D1111" s="785"/>
      <c r="E1111" s="839" t="s">
        <v>850</v>
      </c>
      <c r="F1111" s="840" t="s">
        <v>1438</v>
      </c>
      <c r="G1111" s="785"/>
      <c r="H1111" s="149"/>
      <c r="J1111" s="584"/>
      <c r="K1111" s="361"/>
      <c r="M1111" s="366"/>
      <c r="N1111" s="411"/>
      <c r="P1111" s="53"/>
      <c r="Q1111" s="58"/>
      <c r="R1111" s="384"/>
    </row>
    <row r="1112" spans="1:18" s="476" customFormat="1" ht="12.75">
      <c r="A1112" s="786"/>
      <c r="B1112" s="841"/>
      <c r="C1112" s="785"/>
      <c r="D1112" s="785"/>
      <c r="E1112" s="839" t="s">
        <v>851</v>
      </c>
      <c r="F1112" s="840" t="s">
        <v>1439</v>
      </c>
      <c r="G1112" s="785"/>
      <c r="H1112" s="149"/>
      <c r="J1112" s="584"/>
      <c r="K1112" s="361"/>
      <c r="M1112" s="366"/>
      <c r="N1112" s="411"/>
      <c r="P1112" s="53"/>
      <c r="Q1112" s="58"/>
      <c r="R1112" s="384"/>
    </row>
    <row r="1113" spans="1:18" s="476" customFormat="1" ht="12.75">
      <c r="A1113" s="786"/>
      <c r="B1113" s="841"/>
      <c r="C1113" s="785"/>
      <c r="D1113" s="785"/>
      <c r="E1113" s="839" t="s">
        <v>852</v>
      </c>
      <c r="F1113" s="840" t="s">
        <v>1751</v>
      </c>
      <c r="G1113" s="785"/>
      <c r="H1113" s="149"/>
      <c r="J1113" s="584"/>
      <c r="K1113" s="361"/>
      <c r="M1113" s="366"/>
      <c r="N1113" s="411"/>
      <c r="P1113" s="53"/>
      <c r="Q1113" s="58"/>
      <c r="R1113" s="384"/>
    </row>
    <row r="1114" spans="1:18" s="476" customFormat="1" ht="12.75">
      <c r="A1114" s="786"/>
      <c r="B1114" s="841"/>
      <c r="C1114" s="785"/>
      <c r="D1114" s="785"/>
      <c r="E1114" s="839" t="s">
        <v>853</v>
      </c>
      <c r="F1114" s="571" t="s">
        <v>1436</v>
      </c>
      <c r="G1114" s="785"/>
      <c r="H1114" s="149"/>
      <c r="J1114" s="584"/>
      <c r="K1114" s="361"/>
      <c r="M1114" s="366"/>
      <c r="N1114" s="411"/>
      <c r="P1114" s="53"/>
      <c r="Q1114" s="58"/>
      <c r="R1114" s="384"/>
    </row>
    <row r="1115" spans="1:18" s="476" customFormat="1" ht="12.75">
      <c r="A1115" s="786"/>
      <c r="B1115" s="841"/>
      <c r="C1115" s="785"/>
      <c r="D1115" s="785"/>
      <c r="E1115" s="839" t="s">
        <v>854</v>
      </c>
      <c r="F1115" s="571" t="s">
        <v>1434</v>
      </c>
      <c r="G1115" s="785"/>
      <c r="H1115" s="149"/>
      <c r="J1115" s="584"/>
      <c r="K1115" s="361"/>
      <c r="M1115" s="366"/>
      <c r="N1115" s="411"/>
      <c r="P1115" s="53"/>
      <c r="Q1115" s="58"/>
      <c r="R1115" s="384"/>
    </row>
    <row r="1116" spans="1:18" s="476" customFormat="1" ht="12.75">
      <c r="A1116" s="786"/>
      <c r="B1116" s="841"/>
      <c r="C1116" s="785"/>
      <c r="D1116" s="785"/>
      <c r="E1116" s="839" t="s">
        <v>858</v>
      </c>
      <c r="F1116" s="571" t="s">
        <v>1435</v>
      </c>
      <c r="G1116" s="785"/>
      <c r="H1116" s="149"/>
      <c r="K1116" s="361"/>
      <c r="M1116" s="366"/>
      <c r="N1116" s="411"/>
      <c r="P1116" s="53"/>
      <c r="Q1116" s="72"/>
      <c r="R1116" s="388"/>
    </row>
    <row r="1117" spans="1:18" s="476" customFormat="1" ht="12.75">
      <c r="A1117" s="786"/>
      <c r="B1117" s="841"/>
      <c r="C1117" s="785"/>
      <c r="D1117" s="785"/>
      <c r="E1117" s="839" t="s">
        <v>859</v>
      </c>
      <c r="F1117" s="840" t="s">
        <v>1442</v>
      </c>
      <c r="G1117" s="785"/>
      <c r="H1117" s="149"/>
      <c r="K1117" s="361"/>
      <c r="M1117" s="366"/>
      <c r="N1117" s="411"/>
      <c r="P1117" s="53"/>
      <c r="Q1117" s="103"/>
      <c r="R1117" s="388"/>
    </row>
    <row r="1118" spans="1:18" s="476" customFormat="1" ht="12.75">
      <c r="A1118" s="786"/>
      <c r="B1118" s="841"/>
      <c r="C1118" s="785"/>
      <c r="D1118" s="785"/>
      <c r="E1118" s="839" t="s">
        <v>1752</v>
      </c>
      <c r="F1118" s="840" t="s">
        <v>1753</v>
      </c>
      <c r="G1118" s="785"/>
      <c r="H1118" s="149"/>
      <c r="K1118" s="361"/>
      <c r="L1118" s="584"/>
      <c r="M1118" s="366"/>
      <c r="N1118" s="411"/>
      <c r="O1118" s="84"/>
      <c r="P1118" s="53"/>
      <c r="Q1118" s="60"/>
      <c r="R1118" s="384"/>
    </row>
    <row r="1119" spans="1:18" s="476" customFormat="1" ht="12.75">
      <c r="A1119" s="786"/>
      <c r="B1119" s="841"/>
      <c r="C1119" s="785"/>
      <c r="D1119" s="785"/>
      <c r="E1119" s="839"/>
      <c r="F1119" s="840"/>
      <c r="G1119" s="785"/>
      <c r="H1119" s="149"/>
      <c r="K1119" s="361"/>
      <c r="L1119" s="584"/>
      <c r="M1119" s="366"/>
      <c r="N1119" s="411"/>
      <c r="O1119" s="84"/>
      <c r="P1119" s="53"/>
      <c r="Q1119" s="107"/>
      <c r="R1119" s="384"/>
    </row>
    <row r="1120" spans="1:18" s="476" customFormat="1" ht="12">
      <c r="A1120" s="838" t="s">
        <v>860</v>
      </c>
      <c r="B1120" s="837" t="s">
        <v>1443</v>
      </c>
      <c r="C1120" s="785"/>
      <c r="D1120" s="785"/>
      <c r="E1120" s="839"/>
      <c r="F1120" s="571"/>
      <c r="G1120" s="785"/>
      <c r="H1120" s="149"/>
      <c r="K1120" s="361"/>
      <c r="L1120" s="441"/>
      <c r="M1120" s="404"/>
      <c r="N1120" s="53"/>
      <c r="O1120" s="84"/>
      <c r="P1120" s="53"/>
      <c r="Q1120" s="107"/>
      <c r="R1120" s="384"/>
    </row>
    <row r="1121" spans="1:18" s="476" customFormat="1" ht="12">
      <c r="A1121" s="838" t="s">
        <v>861</v>
      </c>
      <c r="B1121" s="837" t="s">
        <v>1444</v>
      </c>
      <c r="C1121" s="785"/>
      <c r="D1121" s="785"/>
      <c r="E1121" s="839" t="s">
        <v>846</v>
      </c>
      <c r="F1121" s="571" t="s">
        <v>1445</v>
      </c>
      <c r="G1121" s="785"/>
      <c r="H1121" s="149"/>
      <c r="K1121" s="361"/>
      <c r="L1121" s="441"/>
      <c r="M1121" s="404"/>
      <c r="N1121" s="53"/>
      <c r="O1121" s="84"/>
      <c r="P1121" s="53"/>
      <c r="Q1121" s="107"/>
      <c r="R1121" s="384"/>
    </row>
    <row r="1122" spans="1:18" s="476" customFormat="1" ht="12">
      <c r="A1122" s="786"/>
      <c r="B1122" s="837" t="s">
        <v>862</v>
      </c>
      <c r="C1122" s="785"/>
      <c r="D1122" s="785"/>
      <c r="E1122" s="839" t="s">
        <v>848</v>
      </c>
      <c r="F1122" s="571" t="s">
        <v>1446</v>
      </c>
      <c r="G1122" s="785"/>
      <c r="H1122" s="149"/>
      <c r="K1122" s="361"/>
      <c r="L1122" s="584"/>
      <c r="M1122" s="366"/>
      <c r="N1122" s="411"/>
      <c r="O1122" s="84"/>
      <c r="P1122" s="53"/>
      <c r="Q1122" s="107"/>
      <c r="R1122" s="388"/>
    </row>
    <row r="1123" spans="1:18" s="476" customFormat="1" ht="12">
      <c r="A1123" s="786"/>
      <c r="B1123" s="837"/>
      <c r="C1123" s="785"/>
      <c r="D1123" s="785"/>
      <c r="E1123" s="839" t="s">
        <v>849</v>
      </c>
      <c r="F1123" s="571" t="s">
        <v>1447</v>
      </c>
      <c r="G1123" s="785"/>
      <c r="H1123" s="149"/>
      <c r="K1123" s="361"/>
      <c r="L1123" s="584"/>
      <c r="M1123" s="366"/>
      <c r="N1123" s="411"/>
      <c r="O1123" s="84"/>
      <c r="P1123" s="53"/>
      <c r="Q1123" s="107"/>
      <c r="R1123" s="364"/>
    </row>
    <row r="1124" spans="1:18" s="476" customFormat="1" ht="12">
      <c r="A1124" s="785"/>
      <c r="B1124" s="837"/>
      <c r="C1124" s="785"/>
      <c r="D1124" s="785"/>
      <c r="E1124" s="839" t="s">
        <v>850</v>
      </c>
      <c r="F1124" s="571" t="s">
        <v>1448</v>
      </c>
      <c r="G1124" s="785"/>
      <c r="H1124" s="149"/>
      <c r="K1124" s="361"/>
      <c r="L1124" s="584"/>
      <c r="M1124" s="366"/>
      <c r="N1124" s="411"/>
      <c r="O1124" s="84"/>
      <c r="P1124" s="53"/>
      <c r="Q1124" s="107"/>
      <c r="R1124" s="528"/>
    </row>
    <row r="1125" spans="1:18" s="476" customFormat="1" ht="12">
      <c r="A1125" s="786"/>
      <c r="B1125" s="837"/>
      <c r="C1125" s="785"/>
      <c r="D1125" s="785"/>
      <c r="E1125" s="839" t="s">
        <v>851</v>
      </c>
      <c r="F1125" s="571" t="s">
        <v>863</v>
      </c>
      <c r="G1125" s="785"/>
      <c r="H1125" s="149"/>
      <c r="K1125" s="361"/>
      <c r="L1125" s="584"/>
      <c r="M1125" s="366"/>
      <c r="N1125" s="411"/>
      <c r="O1125" s="84"/>
      <c r="P1125" s="53"/>
      <c r="Q1125" s="107"/>
      <c r="R1125" s="528"/>
    </row>
    <row r="1126" spans="1:18" s="476" customFormat="1" ht="12">
      <c r="A1126" s="786" t="s">
        <v>864</v>
      </c>
      <c r="B1126" s="837" t="s">
        <v>1444</v>
      </c>
      <c r="C1126" s="785"/>
      <c r="D1126" s="785"/>
      <c r="E1126" s="839" t="s">
        <v>846</v>
      </c>
      <c r="F1126" s="571" t="s">
        <v>1446</v>
      </c>
      <c r="G1126" s="785"/>
      <c r="H1126" s="149"/>
      <c r="K1126" s="361"/>
      <c r="L1126" s="441"/>
      <c r="M1126" s="366"/>
      <c r="N1126" s="411"/>
      <c r="O1126" s="84"/>
      <c r="P1126" s="53"/>
      <c r="Q1126" s="107"/>
      <c r="R1126" s="528"/>
    </row>
    <row r="1127" spans="1:18" s="476" customFormat="1" ht="12">
      <c r="A1127" s="786"/>
      <c r="B1127" s="837" t="s">
        <v>865</v>
      </c>
      <c r="C1127" s="785"/>
      <c r="D1127" s="785"/>
      <c r="E1127" s="839" t="s">
        <v>848</v>
      </c>
      <c r="F1127" s="571" t="s">
        <v>1447</v>
      </c>
      <c r="G1127" s="785"/>
      <c r="H1127" s="149"/>
      <c r="K1127" s="361"/>
      <c r="L1127" s="441"/>
      <c r="M1127" s="366"/>
      <c r="N1127" s="411"/>
      <c r="O1127" s="84"/>
      <c r="P1127" s="53"/>
      <c r="Q1127" s="107"/>
      <c r="R1127" s="528"/>
    </row>
    <row r="1128" spans="1:18" s="476" customFormat="1" ht="12">
      <c r="A1128" s="786"/>
      <c r="B1128" s="837"/>
      <c r="C1128" s="785"/>
      <c r="D1128" s="785"/>
      <c r="E1128" s="839" t="s">
        <v>849</v>
      </c>
      <c r="F1128" s="571" t="s">
        <v>1448</v>
      </c>
      <c r="G1128" s="785"/>
      <c r="H1128" s="149"/>
      <c r="K1128" s="361"/>
      <c r="L1128" s="441"/>
      <c r="M1128" s="404"/>
      <c r="N1128" s="53"/>
      <c r="O1128" s="84"/>
      <c r="P1128" s="53"/>
      <c r="Q1128" s="107"/>
      <c r="R1128" s="528"/>
    </row>
    <row r="1129" spans="1:18" s="476" customFormat="1" ht="12">
      <c r="A1129" s="785"/>
      <c r="B1129" s="837"/>
      <c r="C1129" s="785"/>
      <c r="D1129" s="785"/>
      <c r="E1129" s="839" t="s">
        <v>850</v>
      </c>
      <c r="F1129" s="571" t="s">
        <v>1750</v>
      </c>
      <c r="G1129" s="785"/>
      <c r="H1129" s="149"/>
      <c r="K1129" s="361"/>
      <c r="L1129" s="441"/>
      <c r="M1129" s="404"/>
      <c r="N1129" s="53"/>
      <c r="O1129" s="84"/>
      <c r="P1129" s="53"/>
      <c r="Q1129" s="107"/>
      <c r="R1129" s="528"/>
    </row>
    <row r="1130" spans="1:18" s="476" customFormat="1" ht="12">
      <c r="A1130" s="786"/>
      <c r="B1130" s="837"/>
      <c r="C1130" s="785"/>
      <c r="D1130" s="785"/>
      <c r="E1130" s="839" t="s">
        <v>851</v>
      </c>
      <c r="F1130" s="571" t="s">
        <v>866</v>
      </c>
      <c r="G1130" s="785"/>
      <c r="H1130" s="149"/>
      <c r="K1130" s="361"/>
      <c r="L1130" s="441"/>
      <c r="M1130" s="366"/>
      <c r="N1130" s="411"/>
      <c r="O1130" s="84"/>
      <c r="P1130" s="53"/>
      <c r="Q1130" s="107"/>
      <c r="R1130" s="528"/>
    </row>
    <row r="1131" spans="1:18" s="476" customFormat="1" ht="12">
      <c r="A1131" s="786"/>
      <c r="B1131" s="837"/>
      <c r="C1131" s="785"/>
      <c r="D1131" s="785"/>
      <c r="E1131" s="839" t="s">
        <v>852</v>
      </c>
      <c r="F1131" s="571" t="s">
        <v>867</v>
      </c>
      <c r="G1131" s="785"/>
      <c r="H1131" s="149"/>
      <c r="K1131" s="361"/>
      <c r="L1131" s="441"/>
      <c r="M1131" s="366"/>
      <c r="N1131" s="411"/>
      <c r="O1131" s="84"/>
      <c r="P1131" s="53"/>
      <c r="Q1131" s="107"/>
      <c r="R1131" s="528"/>
    </row>
    <row r="1132" spans="1:18" s="476" customFormat="1" ht="12">
      <c r="A1132" s="786"/>
      <c r="B1132" s="837"/>
      <c r="C1132" s="785"/>
      <c r="D1132" s="785"/>
      <c r="E1132" s="839" t="s">
        <v>853</v>
      </c>
      <c r="F1132" s="571" t="s">
        <v>868</v>
      </c>
      <c r="G1132" s="785"/>
      <c r="H1132" s="149"/>
      <c r="K1132" s="361"/>
      <c r="L1132" s="441"/>
      <c r="M1132" s="366"/>
      <c r="N1132" s="411"/>
      <c r="O1132" s="84"/>
      <c r="P1132" s="53"/>
      <c r="Q1132" s="107"/>
      <c r="R1132" s="528"/>
    </row>
    <row r="1133" spans="1:18" s="476" customFormat="1" ht="12">
      <c r="A1133" s="786"/>
      <c r="B1133" s="837"/>
      <c r="C1133" s="785"/>
      <c r="D1133" s="785"/>
      <c r="E1133" s="839" t="s">
        <v>854</v>
      </c>
      <c r="F1133" s="571" t="s">
        <v>1449</v>
      </c>
      <c r="G1133" s="785"/>
      <c r="H1133" s="149"/>
      <c r="K1133" s="361"/>
      <c r="L1133" s="441"/>
      <c r="M1133" s="366"/>
      <c r="N1133" s="411"/>
      <c r="O1133" s="84"/>
      <c r="P1133" s="53"/>
      <c r="Q1133" s="107"/>
      <c r="R1133" s="528"/>
    </row>
    <row r="1134" spans="1:18" s="476" customFormat="1" ht="12">
      <c r="A1134" s="786"/>
      <c r="B1134" s="837"/>
      <c r="C1134" s="785"/>
      <c r="D1134" s="785"/>
      <c r="E1134" s="597"/>
      <c r="F1134" s="571"/>
      <c r="G1134" s="785"/>
      <c r="H1134" s="149"/>
      <c r="K1134" s="361"/>
      <c r="L1134" s="441"/>
      <c r="M1134" s="366"/>
      <c r="N1134" s="411"/>
      <c r="O1134" s="84"/>
      <c r="P1134" s="53"/>
      <c r="Q1134" s="107"/>
      <c r="R1134" s="528"/>
    </row>
    <row r="1135" spans="1:18" s="476" customFormat="1" ht="12.75">
      <c r="A1135" s="786" t="s">
        <v>869</v>
      </c>
      <c r="B1135" s="837" t="s">
        <v>1450</v>
      </c>
      <c r="C1135" s="785"/>
      <c r="D1135" s="372"/>
      <c r="E1135" s="148" t="s">
        <v>871</v>
      </c>
      <c r="F1135" s="571"/>
      <c r="G1135" s="785"/>
      <c r="H1135" s="149"/>
      <c r="L1135" s="441"/>
      <c r="M1135" s="366"/>
      <c r="N1135" s="411"/>
      <c r="O1135" s="415"/>
      <c r="P1135" s="415"/>
      <c r="Q1135" s="107"/>
      <c r="R1135" s="528"/>
    </row>
    <row r="1136" spans="1:18" s="476" customFormat="1" ht="12">
      <c r="A1136" s="786"/>
      <c r="B1136" s="837"/>
      <c r="C1136" s="785"/>
      <c r="D1136" s="785"/>
      <c r="E1136" s="148" t="s">
        <v>872</v>
      </c>
      <c r="F1136" s="571"/>
      <c r="G1136" s="785"/>
      <c r="H1136" s="149"/>
      <c r="L1136" s="441"/>
      <c r="M1136" s="404"/>
      <c r="N1136" s="53"/>
      <c r="O1136" s="415"/>
      <c r="P1136" s="415"/>
      <c r="Q1136" s="107"/>
      <c r="R1136" s="528"/>
    </row>
    <row r="1137" spans="1:18" s="476" customFormat="1" ht="12">
      <c r="A1137" s="838"/>
      <c r="B1137" s="837"/>
      <c r="C1137" s="785"/>
      <c r="D1137" s="785"/>
      <c r="E1137" s="148" t="s">
        <v>873</v>
      </c>
      <c r="F1137" s="149"/>
      <c r="G1137" s="571"/>
      <c r="H1137" s="149"/>
      <c r="L1137" s="441"/>
      <c r="M1137" s="404"/>
      <c r="N1137" s="53"/>
      <c r="O1137" s="415"/>
      <c r="P1137" s="415"/>
      <c r="Q1137" s="107"/>
      <c r="R1137" s="528"/>
    </row>
    <row r="1138" spans="1:18" s="476" customFormat="1" ht="12">
      <c r="A1138" s="786" t="s">
        <v>870</v>
      </c>
      <c r="B1138" s="837" t="s">
        <v>1451</v>
      </c>
      <c r="C1138" s="785"/>
      <c r="D1138" s="785"/>
      <c r="E1138" s="597"/>
      <c r="F1138" s="149"/>
      <c r="G1138" s="571"/>
      <c r="H1138" s="149"/>
      <c r="L1138" s="441"/>
      <c r="M1138" s="404"/>
      <c r="N1138" s="53"/>
      <c r="O1138" s="415"/>
      <c r="P1138" s="415"/>
      <c r="Q1138" s="107"/>
      <c r="R1138" s="528"/>
    </row>
    <row r="1139" spans="1:18" s="348" customFormat="1" ht="12.75">
      <c r="A1139" s="786"/>
      <c r="B1139" s="837"/>
      <c r="C1139" s="372"/>
      <c r="D1139" s="372"/>
      <c r="E1139" s="597"/>
      <c r="F1139" s="149"/>
      <c r="G1139" s="571"/>
      <c r="H1139" s="149"/>
      <c r="L1139" s="441"/>
      <c r="M1139" s="366"/>
      <c r="N1139" s="411"/>
      <c r="O1139" s="415"/>
      <c r="P1139" s="415"/>
      <c r="Q1139" s="107"/>
      <c r="R1139" s="528"/>
    </row>
    <row r="1140" spans="1:18">
      <c r="A1140" s="165"/>
      <c r="B1140" s="842"/>
      <c r="C1140" s="165"/>
      <c r="D1140" s="165"/>
      <c r="E1140" s="165"/>
      <c r="F1140" s="165"/>
      <c r="G1140" s="165"/>
      <c r="H1140" s="165"/>
      <c r="M1140" s="404"/>
      <c r="N1140" s="53"/>
      <c r="O1140" s="415"/>
      <c r="P1140" s="415"/>
      <c r="Q1140" s="107"/>
    </row>
    <row r="1141" spans="1:18">
      <c r="A1141" s="165"/>
      <c r="B1141" s="165"/>
      <c r="C1141" s="165"/>
      <c r="D1141" s="165"/>
      <c r="E1141" s="165"/>
      <c r="F1141" s="165"/>
      <c r="G1141" s="165"/>
      <c r="H1141" s="165"/>
      <c r="O1141" s="415"/>
      <c r="P1141" s="415"/>
    </row>
    <row r="1142" spans="1:18">
      <c r="A1142" s="165"/>
      <c r="B1142" s="165"/>
      <c r="C1142" s="165"/>
      <c r="D1142" s="165"/>
      <c r="E1142" s="165"/>
      <c r="F1142" s="165"/>
      <c r="G1142" s="165"/>
      <c r="H1142" s="165"/>
      <c r="O1142" s="415"/>
      <c r="P1142" s="415"/>
    </row>
    <row r="1143" spans="1:18">
      <c r="A1143" s="165"/>
      <c r="B1143" s="165"/>
      <c r="C1143" s="165"/>
      <c r="D1143" s="165"/>
      <c r="E1143" s="165"/>
      <c r="F1143" s="165"/>
      <c r="G1143" s="165"/>
      <c r="H1143" s="165"/>
      <c r="O1143" s="415"/>
      <c r="P1143" s="415"/>
    </row>
    <row r="1144" spans="1:18">
      <c r="A1144" s="165"/>
      <c r="B1144" s="165"/>
      <c r="C1144" s="165"/>
      <c r="D1144" s="165"/>
      <c r="E1144" s="165"/>
      <c r="F1144" s="165"/>
      <c r="G1144" s="165"/>
      <c r="H1144" s="165"/>
      <c r="O1144" s="415"/>
      <c r="P1144" s="415"/>
    </row>
    <row r="1145" spans="1:18">
      <c r="A1145" s="165"/>
      <c r="B1145" s="165"/>
      <c r="C1145" s="165"/>
      <c r="D1145" s="165"/>
      <c r="E1145" s="165"/>
      <c r="F1145" s="165"/>
      <c r="G1145" s="165"/>
      <c r="H1145" s="165"/>
      <c r="O1145" s="415"/>
      <c r="P1145" s="415"/>
    </row>
    <row r="1146" spans="1:18">
      <c r="A1146" s="165"/>
      <c r="B1146" s="165"/>
      <c r="C1146" s="165"/>
      <c r="D1146" s="165"/>
      <c r="E1146" s="165"/>
      <c r="F1146" s="165"/>
      <c r="G1146" s="165"/>
      <c r="H1146" s="165"/>
      <c r="O1146" s="415"/>
      <c r="P1146" s="415"/>
    </row>
    <row r="1147" spans="1:18">
      <c r="A1147" s="165"/>
      <c r="B1147" s="165"/>
      <c r="C1147" s="165"/>
      <c r="D1147" s="165"/>
      <c r="E1147" s="165"/>
      <c r="F1147" s="165"/>
      <c r="G1147" s="165"/>
      <c r="H1147" s="165"/>
      <c r="O1147" s="415"/>
      <c r="P1147" s="415"/>
    </row>
    <row r="1148" spans="1:18">
      <c r="A1148" s="165"/>
      <c r="B1148" s="165"/>
      <c r="C1148" s="165"/>
      <c r="D1148" s="165"/>
      <c r="E1148" s="165"/>
      <c r="F1148" s="165"/>
      <c r="G1148" s="165"/>
      <c r="H1148" s="165"/>
      <c r="O1148" s="415"/>
      <c r="P1148" s="415"/>
    </row>
    <row r="1149" spans="1:18">
      <c r="O1149" s="415"/>
      <c r="P1149" s="415"/>
    </row>
    <row r="1150" spans="1:18">
      <c r="O1150" s="415"/>
      <c r="P1150" s="415"/>
    </row>
    <row r="1151" spans="1:18">
      <c r="O1151" s="415"/>
      <c r="P1151" s="415"/>
    </row>
    <row r="1152" spans="1:18">
      <c r="O1152" s="415"/>
      <c r="P1152" s="415"/>
    </row>
    <row r="1153" spans="15:16">
      <c r="O1153" s="415"/>
      <c r="P1153" s="415"/>
    </row>
    <row r="1154" spans="15:16">
      <c r="O1154" s="415"/>
      <c r="P1154" s="415"/>
    </row>
    <row r="1155" spans="15:16">
      <c r="O1155" s="415"/>
      <c r="P1155" s="415"/>
    </row>
    <row r="1156" spans="15:16">
      <c r="O1156" s="415"/>
      <c r="P1156" s="415"/>
    </row>
    <row r="1157" spans="15:16">
      <c r="O1157" s="415"/>
      <c r="P1157" s="415"/>
    </row>
    <row r="1158" spans="15:16">
      <c r="O1158" s="415"/>
      <c r="P1158" s="415"/>
    </row>
    <row r="1159" spans="15:16">
      <c r="O1159" s="412"/>
      <c r="P1159" s="412"/>
    </row>
    <row r="1160" spans="15:16">
      <c r="O1160" s="412"/>
      <c r="P1160" s="412"/>
    </row>
    <row r="1161" spans="15:16">
      <c r="O1161" s="415"/>
      <c r="P1161" s="415"/>
    </row>
    <row r="1162" spans="15:16">
      <c r="O1162" s="696"/>
      <c r="P1162" s="411"/>
    </row>
    <row r="1163" spans="15:16">
      <c r="O1163" s="412"/>
      <c r="P1163" s="412"/>
    </row>
    <row r="1164" spans="15:16">
      <c r="O1164" s="412"/>
      <c r="P1164" s="412"/>
    </row>
    <row r="1165" spans="15:16">
      <c r="O1165" s="412"/>
      <c r="P1165" s="412"/>
    </row>
    <row r="1166" spans="15:16">
      <c r="O1166" s="412"/>
      <c r="P1166" s="412"/>
    </row>
    <row r="1167" spans="15:16">
      <c r="O1167" s="412"/>
      <c r="P1167" s="412"/>
    </row>
    <row r="1168" spans="15:16">
      <c r="O1168" s="412"/>
      <c r="P1168" s="412"/>
    </row>
    <row r="1169" spans="15:16">
      <c r="O1169" s="412"/>
      <c r="P1169" s="412"/>
    </row>
    <row r="1170" spans="15:16">
      <c r="O1170" s="412"/>
      <c r="P1170" s="412"/>
    </row>
    <row r="1171" spans="15:16">
      <c r="O1171" s="412"/>
      <c r="P1171" s="412"/>
    </row>
    <row r="1172" spans="15:16">
      <c r="O1172" s="84"/>
      <c r="P1172" s="53"/>
    </row>
    <row r="1173" spans="15:16">
      <c r="O1173" s="84"/>
      <c r="P1173" s="53"/>
    </row>
    <row r="1174" spans="15:16">
      <c r="O1174" s="84"/>
      <c r="P1174" s="53"/>
    </row>
    <row r="1175" spans="15:16">
      <c r="O1175" s="516"/>
      <c r="P1175" s="516"/>
    </row>
    <row r="1176" spans="15:16">
      <c r="O1176" s="84"/>
      <c r="P1176" s="53"/>
    </row>
    <row r="1177" spans="15:16">
      <c r="O1177" s="84"/>
      <c r="P1177" s="53"/>
    </row>
    <row r="1178" spans="15:16">
      <c r="O1178" s="84"/>
      <c r="P1178" s="53"/>
    </row>
    <row r="1179" spans="15:16">
      <c r="O1179" s="696"/>
      <c r="P1179" s="411"/>
    </row>
    <row r="1180" spans="15:16">
      <c r="O1180" s="84"/>
      <c r="P1180" s="53"/>
    </row>
    <row r="1181" spans="15:16">
      <c r="O1181" s="84"/>
      <c r="P1181" s="53"/>
    </row>
    <row r="1182" spans="15:16">
      <c r="O1182" s="84"/>
      <c r="P1182" s="53"/>
    </row>
    <row r="1183" spans="15:16">
      <c r="O1183" s="84"/>
      <c r="P1183" s="53"/>
    </row>
    <row r="1184" spans="15:16">
      <c r="O1184" s="84"/>
      <c r="P1184" s="53"/>
    </row>
    <row r="1185" spans="15:16">
      <c r="O1185" s="84"/>
      <c r="P1185" s="53"/>
    </row>
    <row r="1186" spans="15:16">
      <c r="O1186" s="696"/>
      <c r="P1186" s="411"/>
    </row>
    <row r="1187" spans="15:16">
      <c r="O1187" s="84"/>
      <c r="P1187" s="53"/>
    </row>
    <row r="1188" spans="15:16">
      <c r="O1188" s="84"/>
      <c r="P1188" s="53"/>
    </row>
    <row r="1189" spans="15:16">
      <c r="O1189" s="84"/>
      <c r="P1189" s="53"/>
    </row>
    <row r="1190" spans="15:16">
      <c r="O1190" s="84"/>
      <c r="P1190" s="53"/>
    </row>
    <row r="1191" spans="15:16">
      <c r="O1191" s="84"/>
      <c r="P1191" s="53"/>
    </row>
    <row r="1192" spans="15:16">
      <c r="O1192" s="84"/>
      <c r="P1192" s="53"/>
    </row>
    <row r="1193" spans="15:16">
      <c r="O1193" s="84"/>
      <c r="P1193" s="53"/>
    </row>
    <row r="1194" spans="15:16">
      <c r="O1194" s="84"/>
      <c r="P1194" s="53"/>
    </row>
    <row r="1195" spans="15:16">
      <c r="O1195" s="84"/>
      <c r="P1195" s="53"/>
    </row>
    <row r="1196" spans="15:16">
      <c r="O1196" s="84"/>
      <c r="P1196" s="53"/>
    </row>
    <row r="1197" spans="15:16">
      <c r="O1197" s="84"/>
      <c r="P1197" s="53"/>
    </row>
    <row r="1198" spans="15:16">
      <c r="O1198" s="84"/>
      <c r="P1198" s="53"/>
    </row>
    <row r="1199" spans="15:16">
      <c r="O1199" s="84"/>
      <c r="P1199" s="53"/>
    </row>
    <row r="1200" spans="15:16">
      <c r="O1200" s="84"/>
      <c r="P1200" s="53"/>
    </row>
    <row r="1201" spans="15:16">
      <c r="O1201" s="84"/>
      <c r="P1201" s="53"/>
    </row>
    <row r="1202" spans="15:16">
      <c r="O1202" s="84"/>
      <c r="P1202" s="53"/>
    </row>
    <row r="1203" spans="15:16">
      <c r="O1203" s="84"/>
      <c r="P1203" s="53"/>
    </row>
    <row r="1204" spans="15:16">
      <c r="O1204" s="84"/>
      <c r="P1204" s="53"/>
    </row>
    <row r="1205" spans="15:16">
      <c r="O1205" s="84"/>
      <c r="P1205" s="53"/>
    </row>
    <row r="1206" spans="15:16">
      <c r="O1206" s="696"/>
      <c r="P1206" s="411"/>
    </row>
    <row r="1207" spans="15:16">
      <c r="O1207" s="84"/>
      <c r="P1207" s="53"/>
    </row>
    <row r="1208" spans="15:16">
      <c r="O1208" s="84"/>
      <c r="P1208" s="53"/>
    </row>
    <row r="1209" spans="15:16">
      <c r="O1209" s="84"/>
      <c r="P1209" s="53"/>
    </row>
    <row r="1210" spans="15:16">
      <c r="O1210" s="84"/>
      <c r="P1210" s="53"/>
    </row>
    <row r="1211" spans="15:16">
      <c r="O1211" s="84"/>
      <c r="P1211" s="53"/>
    </row>
    <row r="1212" spans="15:16">
      <c r="O1212" s="84"/>
      <c r="P1212" s="53"/>
    </row>
    <row r="1213" spans="15:16">
      <c r="O1213" s="696"/>
      <c r="P1213" s="411"/>
    </row>
    <row r="1214" spans="15:16">
      <c r="O1214" s="84"/>
      <c r="P1214" s="53"/>
    </row>
    <row r="1215" spans="15:16">
      <c r="O1215" s="84"/>
      <c r="P1215" s="53"/>
    </row>
    <row r="1216" spans="15:16">
      <c r="O1216" s="84"/>
      <c r="P1216" s="53"/>
    </row>
    <row r="1217" spans="15:16">
      <c r="O1217" s="84"/>
      <c r="P1217" s="53"/>
    </row>
    <row r="1218" spans="15:16">
      <c r="O1218" s="84"/>
      <c r="P1218" s="53"/>
    </row>
    <row r="1219" spans="15:16">
      <c r="O1219" s="84"/>
      <c r="P1219" s="53"/>
    </row>
    <row r="1220" spans="15:16">
      <c r="O1220" s="84"/>
      <c r="P1220" s="53"/>
    </row>
    <row r="1221" spans="15:16">
      <c r="O1221" s="696"/>
      <c r="P1221" s="411"/>
    </row>
    <row r="1222" spans="15:16">
      <c r="O1222" s="84"/>
      <c r="P1222" s="53"/>
    </row>
    <row r="1223" spans="15:16">
      <c r="O1223" s="84"/>
      <c r="P1223" s="53"/>
    </row>
    <row r="1224" spans="15:16">
      <c r="O1224" s="84"/>
      <c r="P1224" s="53"/>
    </row>
    <row r="1225" spans="15:16">
      <c r="O1225" s="84"/>
      <c r="P1225" s="53"/>
    </row>
    <row r="1226" spans="15:16">
      <c r="O1226" s="84"/>
      <c r="P1226" s="53"/>
    </row>
    <row r="1227" spans="15:16">
      <c r="O1227" s="696"/>
      <c r="P1227" s="411"/>
    </row>
    <row r="1228" spans="15:16">
      <c r="O1228" s="84"/>
      <c r="P1228" s="53"/>
    </row>
    <row r="1229" spans="15:16">
      <c r="O1229" s="84"/>
      <c r="P1229" s="53"/>
    </row>
    <row r="1230" spans="15:16">
      <c r="O1230" s="84"/>
      <c r="P1230" s="53"/>
    </row>
    <row r="1231" spans="15:16">
      <c r="O1231" s="84"/>
      <c r="P1231" s="53"/>
    </row>
    <row r="1232" spans="15:16">
      <c r="O1232" s="84"/>
      <c r="P1232" s="53"/>
    </row>
    <row r="1233" spans="15:16">
      <c r="O1233" s="84"/>
      <c r="P1233" s="53"/>
    </row>
    <row r="1234" spans="15:16">
      <c r="O1234" s="696"/>
      <c r="P1234" s="411"/>
    </row>
    <row r="1235" spans="15:16">
      <c r="O1235" s="696"/>
      <c r="P1235" s="411"/>
    </row>
    <row r="1236" spans="15:16">
      <c r="O1236" s="84"/>
      <c r="P1236" s="53"/>
    </row>
    <row r="1237" spans="15:16">
      <c r="O1237" s="84"/>
      <c r="P1237" s="53"/>
    </row>
    <row r="1238" spans="15:16">
      <c r="O1238" s="84"/>
      <c r="P1238" s="53"/>
    </row>
    <row r="1239" spans="15:16">
      <c r="O1239" s="84"/>
      <c r="P1239" s="53"/>
    </row>
    <row r="1240" spans="15:16">
      <c r="O1240" s="84"/>
      <c r="P1240" s="53"/>
    </row>
    <row r="1241" spans="15:16">
      <c r="O1241" s="84"/>
      <c r="P1241" s="53"/>
    </row>
    <row r="1242" spans="15:16">
      <c r="O1242" s="84"/>
      <c r="P1242" s="53"/>
    </row>
    <row r="1243" spans="15:16">
      <c r="O1243" s="84"/>
      <c r="P1243" s="53"/>
    </row>
    <row r="1244" spans="15:16">
      <c r="O1244" s="84"/>
      <c r="P1244" s="53"/>
    </row>
    <row r="1245" spans="15:16">
      <c r="O1245" s="696"/>
      <c r="P1245" s="411"/>
    </row>
    <row r="1246" spans="15:16">
      <c r="O1246" s="84"/>
      <c r="P1246" s="53"/>
    </row>
    <row r="1247" spans="15:16">
      <c r="O1247" s="84"/>
      <c r="P1247" s="53"/>
    </row>
    <row r="1248" spans="15:16">
      <c r="O1248" s="696"/>
      <c r="P1248" s="411"/>
    </row>
    <row r="1249" spans="15:16">
      <c r="O1249" s="84"/>
      <c r="P1249" s="53"/>
    </row>
    <row r="1250" spans="15:16">
      <c r="O1250" s="84"/>
      <c r="P1250" s="53"/>
    </row>
    <row r="1251" spans="15:16">
      <c r="O1251" s="84"/>
      <c r="P1251" s="53"/>
    </row>
    <row r="1252" spans="15:16">
      <c r="O1252" s="84"/>
      <c r="P1252" s="53"/>
    </row>
    <row r="1253" spans="15:16">
      <c r="O1253" s="84"/>
      <c r="P1253" s="53"/>
    </row>
    <row r="1254" spans="15:16">
      <c r="O1254" s="84"/>
      <c r="P1254" s="53"/>
    </row>
    <row r="1255" spans="15:16">
      <c r="O1255" s="84"/>
      <c r="P1255" s="53"/>
    </row>
    <row r="1256" spans="15:16">
      <c r="O1256" s="84"/>
      <c r="P1256" s="53"/>
    </row>
    <row r="1257" spans="15:16">
      <c r="O1257" s="84"/>
      <c r="P1257" s="53"/>
    </row>
    <row r="1258" spans="15:16">
      <c r="O1258" s="84"/>
      <c r="P1258" s="53"/>
    </row>
    <row r="1259" spans="15:16">
      <c r="O1259" s="84"/>
      <c r="P1259" s="53"/>
    </row>
    <row r="1260" spans="15:16">
      <c r="O1260" s="84"/>
      <c r="P1260" s="53"/>
    </row>
    <row r="1261" spans="15:16">
      <c r="O1261" s="696"/>
      <c r="P1261" s="411"/>
    </row>
    <row r="1262" spans="15:16">
      <c r="O1262" s="84"/>
      <c r="P1262" s="53"/>
    </row>
    <row r="1263" spans="15:16">
      <c r="O1263" s="696"/>
      <c r="P1263" s="411"/>
    </row>
    <row r="1264" spans="15:16">
      <c r="O1264" s="415"/>
      <c r="P1264" s="415"/>
    </row>
    <row r="1265" spans="15:16">
      <c r="O1265" s="415"/>
      <c r="P1265" s="415"/>
    </row>
    <row r="1266" spans="15:16">
      <c r="O1266" s="415"/>
      <c r="P1266" s="415"/>
    </row>
    <row r="1267" spans="15:16">
      <c r="O1267" s="415"/>
      <c r="P1267" s="415"/>
    </row>
    <row r="1268" spans="15:16">
      <c r="O1268" s="415"/>
      <c r="P1268" s="415"/>
    </row>
    <row r="1269" spans="15:16">
      <c r="O1269" s="415"/>
      <c r="P1269" s="415"/>
    </row>
    <row r="1270" spans="15:16">
      <c r="O1270" s="415"/>
      <c r="P1270" s="415"/>
    </row>
    <row r="1271" spans="15:16">
      <c r="O1271" s="415"/>
      <c r="P1271" s="415"/>
    </row>
    <row r="1272" spans="15:16">
      <c r="O1272" s="84"/>
      <c r="P1272" s="53"/>
    </row>
    <row r="1273" spans="15:16">
      <c r="O1273" s="84"/>
      <c r="P1273" s="53"/>
    </row>
    <row r="1274" spans="15:16">
      <c r="O1274" s="696"/>
      <c r="P1274" s="411"/>
    </row>
    <row r="1275" spans="15:16">
      <c r="O1275" s="696"/>
      <c r="P1275" s="411"/>
    </row>
    <row r="1276" spans="15:16">
      <c r="O1276" s="696"/>
      <c r="P1276" s="411"/>
    </row>
    <row r="1277" spans="15:16">
      <c r="O1277" s="696"/>
      <c r="P1277" s="779"/>
    </row>
    <row r="1278" spans="15:16">
      <c r="O1278" s="696"/>
      <c r="P1278" s="779"/>
    </row>
    <row r="1279" spans="15:16">
      <c r="O1279" s="696"/>
      <c r="P1279" s="411"/>
    </row>
    <row r="1280" spans="15:16">
      <c r="O1280" s="696"/>
      <c r="P1280" s="411"/>
    </row>
    <row r="1281" spans="15:16">
      <c r="O1281" s="696"/>
      <c r="P1281" s="411"/>
    </row>
    <row r="1282" spans="15:16">
      <c r="O1282" s="696"/>
      <c r="P1282" s="411"/>
    </row>
    <row r="1283" spans="15:16">
      <c r="O1283" s="696"/>
      <c r="P1283" s="411"/>
    </row>
    <row r="1284" spans="15:16">
      <c r="O1284" s="696"/>
      <c r="P1284" s="411"/>
    </row>
    <row r="1285" spans="15:16">
      <c r="O1285" s="696"/>
      <c r="P1285" s="411"/>
    </row>
    <row r="1286" spans="15:16">
      <c r="O1286" s="84"/>
      <c r="P1286" s="53"/>
    </row>
    <row r="1287" spans="15:16">
      <c r="O1287" s="84"/>
      <c r="P1287" s="53"/>
    </row>
    <row r="1288" spans="15:16">
      <c r="O1288" s="696"/>
      <c r="P1288" s="411"/>
    </row>
    <row r="1289" spans="15:16">
      <c r="O1289" s="696"/>
      <c r="P1289" s="411"/>
    </row>
    <row r="1290" spans="15:16">
      <c r="O1290" s="696"/>
      <c r="P1290" s="411"/>
    </row>
    <row r="1291" spans="15:16">
      <c r="O1291" s="696"/>
      <c r="P1291" s="411"/>
    </row>
    <row r="1292" spans="15:16">
      <c r="O1292" s="696"/>
      <c r="P1292" s="411"/>
    </row>
    <row r="1293" spans="15:16">
      <c r="O1293" s="696"/>
      <c r="P1293" s="411"/>
    </row>
    <row r="1294" spans="15:16">
      <c r="O1294" s="696"/>
      <c r="P1294" s="411"/>
    </row>
    <row r="1295" spans="15:16">
      <c r="O1295" s="696"/>
      <c r="P1295" s="411"/>
    </row>
    <row r="1296" spans="15:16">
      <c r="O1296" s="696"/>
      <c r="P1296" s="411"/>
    </row>
    <row r="1297" spans="15:16">
      <c r="O1297" s="84"/>
      <c r="P1297" s="53"/>
    </row>
    <row r="1298" spans="15:16">
      <c r="O1298" s="84"/>
      <c r="P1298" s="53"/>
    </row>
    <row r="1299" spans="15:16">
      <c r="O1299" s="696"/>
      <c r="P1299" s="411"/>
    </row>
    <row r="1300" spans="15:16">
      <c r="O1300" s="696"/>
      <c r="P1300" s="411"/>
    </row>
    <row r="1301" spans="15:16">
      <c r="O1301" s="696"/>
      <c r="P1301" s="411"/>
    </row>
    <row r="1302" spans="15:16">
      <c r="O1302" s="696"/>
      <c r="P1302" s="411"/>
    </row>
    <row r="1303" spans="15:16">
      <c r="O1303" s="696"/>
      <c r="P1303" s="411"/>
    </row>
    <row r="1304" spans="15:16">
      <c r="O1304" s="696"/>
      <c r="P1304" s="411"/>
    </row>
    <row r="1305" spans="15:16">
      <c r="O1305" s="696"/>
      <c r="P1305" s="411"/>
    </row>
    <row r="1306" spans="15:16">
      <c r="O1306" s="696"/>
      <c r="P1306" s="411"/>
    </row>
    <row r="1307" spans="15:16">
      <c r="O1307" s="696"/>
      <c r="P1307" s="411"/>
    </row>
    <row r="1308" spans="15:16">
      <c r="O1308" s="84"/>
      <c r="P1308" s="53"/>
    </row>
    <row r="1309" spans="15:16">
      <c r="O1309" s="84"/>
      <c r="P1309" s="53"/>
    </row>
    <row r="1310" spans="15:16">
      <c r="O1310" s="696"/>
      <c r="P1310" s="411"/>
    </row>
    <row r="1311" spans="15:16">
      <c r="O1311" s="696"/>
      <c r="P1311" s="411"/>
    </row>
    <row r="1312" spans="15:16">
      <c r="O1312" s="696"/>
      <c r="P1312" s="411"/>
    </row>
    <row r="1313" spans="15:16">
      <c r="O1313" s="696"/>
      <c r="P1313" s="411"/>
    </row>
    <row r="1314" spans="15:16">
      <c r="O1314" s="696"/>
      <c r="P1314" s="411"/>
    </row>
    <row r="1315" spans="15:16">
      <c r="O1315" s="696"/>
      <c r="P1315" s="411"/>
    </row>
    <row r="1316" spans="15:16">
      <c r="O1316" s="696"/>
      <c r="P1316" s="411"/>
    </row>
    <row r="1317" spans="15:16">
      <c r="O1317" s="696"/>
      <c r="P1317" s="411"/>
    </row>
    <row r="1318" spans="15:16">
      <c r="O1318" s="696"/>
      <c r="P1318" s="411"/>
    </row>
    <row r="1319" spans="15:16">
      <c r="O1319" s="696"/>
      <c r="P1319" s="411"/>
    </row>
    <row r="1320" spans="15:16">
      <c r="O1320" s="696"/>
      <c r="P1320" s="411"/>
    </row>
    <row r="1321" spans="15:16">
      <c r="O1321" s="696"/>
      <c r="P1321" s="411"/>
    </row>
    <row r="1322" spans="15:16">
      <c r="O1322" s="696"/>
      <c r="P1322" s="411"/>
    </row>
    <row r="1323" spans="15:16">
      <c r="O1323" s="696"/>
      <c r="P1323" s="411"/>
    </row>
    <row r="1324" spans="15:16">
      <c r="O1324" s="415"/>
      <c r="P1324" s="415"/>
    </row>
    <row r="1325" spans="15:16">
      <c r="O1325" s="415"/>
      <c r="P1325" s="415"/>
    </row>
    <row r="1326" spans="15:16">
      <c r="O1326" s="696"/>
      <c r="P1326" s="411"/>
    </row>
    <row r="1327" spans="15:16">
      <c r="O1327" s="696"/>
      <c r="P1327" s="411"/>
    </row>
    <row r="1328" spans="15:16">
      <c r="O1328" s="696"/>
      <c r="P1328" s="411"/>
    </row>
    <row r="1329" spans="15:16">
      <c r="O1329" s="696"/>
      <c r="P1329" s="411"/>
    </row>
    <row r="1330" spans="15:16">
      <c r="O1330" s="696"/>
      <c r="P1330" s="411"/>
    </row>
    <row r="1331" spans="15:16">
      <c r="O1331" s="696"/>
      <c r="P1331" s="411"/>
    </row>
    <row r="1332" spans="15:16">
      <c r="O1332" s="696"/>
      <c r="P1332" s="411"/>
    </row>
    <row r="1333" spans="15:16">
      <c r="O1333" s="696"/>
      <c r="P1333" s="411"/>
    </row>
    <row r="1334" spans="15:16">
      <c r="O1334" s="696"/>
      <c r="P1334" s="411"/>
    </row>
    <row r="1335" spans="15:16">
      <c r="O1335" s="696"/>
      <c r="P1335" s="411"/>
    </row>
    <row r="1336" spans="15:16">
      <c r="O1336" s="696"/>
      <c r="P1336" s="411"/>
    </row>
    <row r="1337" spans="15:16">
      <c r="O1337" s="696"/>
      <c r="P1337" s="411"/>
    </row>
    <row r="1338" spans="15:16">
      <c r="O1338" s="696"/>
      <c r="P1338" s="411"/>
    </row>
    <row r="1339" spans="15:16">
      <c r="O1339" s="696"/>
      <c r="P1339" s="411"/>
    </row>
    <row r="1340" spans="15:16">
      <c r="O1340" s="696"/>
      <c r="P1340" s="411"/>
    </row>
    <row r="1341" spans="15:16">
      <c r="O1341" s="696"/>
      <c r="P1341" s="411"/>
    </row>
    <row r="1342" spans="15:16">
      <c r="O1342" s="696"/>
      <c r="P1342" s="411"/>
    </row>
    <row r="1343" spans="15:16">
      <c r="O1343" s="696"/>
      <c r="P1343" s="411"/>
    </row>
    <row r="1344" spans="15:16">
      <c r="O1344" s="696"/>
      <c r="P1344" s="411"/>
    </row>
    <row r="1345" spans="15:16">
      <c r="O1345" s="696"/>
      <c r="P1345" s="411"/>
    </row>
    <row r="1346" spans="15:16">
      <c r="O1346" s="696"/>
      <c r="P1346" s="411"/>
    </row>
    <row r="1347" spans="15:16">
      <c r="O1347" s="84"/>
      <c r="P1347" s="53"/>
    </row>
    <row r="1348" spans="15:16">
      <c r="O1348" s="84"/>
      <c r="P1348" s="53"/>
    </row>
    <row r="1349" spans="15:16">
      <c r="O1349" s="696"/>
      <c r="P1349" s="411"/>
    </row>
    <row r="1350" spans="15:16">
      <c r="O1350" s="84"/>
      <c r="P1350" s="53"/>
    </row>
    <row r="1351" spans="15:16">
      <c r="O1351" s="84"/>
      <c r="P1351" s="53"/>
    </row>
    <row r="1352" spans="15:16">
      <c r="O1352" s="696"/>
      <c r="P1352" s="411"/>
    </row>
    <row r="1353" spans="15:16">
      <c r="O1353" s="696"/>
      <c r="P1353" s="411"/>
    </row>
    <row r="1354" spans="15:16">
      <c r="O1354" s="696"/>
      <c r="P1354" s="411"/>
    </row>
    <row r="1355" spans="15:16">
      <c r="O1355" s="696"/>
      <c r="P1355" s="411"/>
    </row>
    <row r="1356" spans="15:16">
      <c r="O1356" s="696"/>
      <c r="P1356" s="411"/>
    </row>
    <row r="1357" spans="15:16">
      <c r="O1357" s="696"/>
      <c r="P1357" s="411"/>
    </row>
    <row r="1358" spans="15:16">
      <c r="O1358" s="84"/>
      <c r="P1358" s="53"/>
    </row>
    <row r="1359" spans="15:16">
      <c r="O1359" s="84"/>
      <c r="P1359" s="53"/>
    </row>
    <row r="1360" spans="15:16">
      <c r="O1360" s="696"/>
      <c r="P1360" s="411"/>
    </row>
    <row r="1361" spans="15:16">
      <c r="O1361" s="696"/>
      <c r="P1361" s="411"/>
    </row>
    <row r="1362" spans="15:16">
      <c r="O1362" s="84"/>
      <c r="P1362" s="53"/>
    </row>
    <row r="1363" spans="15:16">
      <c r="O1363" s="696"/>
      <c r="P1363" s="411"/>
    </row>
    <row r="1364" spans="15:16">
      <c r="O1364" s="696"/>
      <c r="P1364" s="411"/>
    </row>
    <row r="1365" spans="15:16">
      <c r="O1365" s="84"/>
      <c r="P1365" s="53"/>
    </row>
    <row r="1366" spans="15:16">
      <c r="O1366" s="84"/>
      <c r="P1366" s="53"/>
    </row>
    <row r="1367" spans="15:16">
      <c r="O1367" s="696"/>
      <c r="P1367" s="411"/>
    </row>
    <row r="1368" spans="15:16">
      <c r="O1368" s="84"/>
      <c r="P1368" s="53"/>
    </row>
    <row r="1369" spans="15:16">
      <c r="O1369" s="84"/>
      <c r="P1369" s="53"/>
    </row>
    <row r="1370" spans="15:16">
      <c r="O1370" s="84"/>
      <c r="P1370" s="53"/>
    </row>
    <row r="1371" spans="15:16">
      <c r="O1371" s="696"/>
      <c r="P1371" s="411"/>
    </row>
    <row r="1372" spans="15:16">
      <c r="O1372" s="84"/>
      <c r="P1372" s="53"/>
    </row>
    <row r="1373" spans="15:16">
      <c r="O1373" s="84"/>
      <c r="P1373" s="53"/>
    </row>
    <row r="1374" spans="15:16">
      <c r="O1374" s="84"/>
      <c r="P1374" s="53"/>
    </row>
    <row r="1375" spans="15:16">
      <c r="O1375" s="84"/>
      <c r="P1375" s="53"/>
    </row>
    <row r="1376" spans="15:16">
      <c r="O1376" s="84"/>
      <c r="P1376" s="53"/>
    </row>
    <row r="1377" spans="15:16">
      <c r="O1377" s="84"/>
      <c r="P1377" s="53"/>
    </row>
    <row r="1378" spans="15:16">
      <c r="O1378" s="84"/>
      <c r="P1378" s="53"/>
    </row>
    <row r="1379" spans="15:16">
      <c r="O1379" s="696"/>
      <c r="P1379" s="411"/>
    </row>
    <row r="1380" spans="15:16">
      <c r="O1380" s="696"/>
      <c r="P1380" s="411"/>
    </row>
    <row r="1381" spans="15:16">
      <c r="O1381" s="696"/>
      <c r="P1381" s="411"/>
    </row>
    <row r="1382" spans="15:16">
      <c r="O1382" s="696"/>
      <c r="P1382" s="411"/>
    </row>
    <row r="1383" spans="15:16">
      <c r="O1383" s="696"/>
      <c r="P1383" s="411"/>
    </row>
    <row r="1384" spans="15:16">
      <c r="O1384" s="696"/>
      <c r="P1384" s="411"/>
    </row>
    <row r="1385" spans="15:16">
      <c r="O1385" s="696"/>
      <c r="P1385" s="411"/>
    </row>
    <row r="1386" spans="15:16">
      <c r="O1386" s="696"/>
      <c r="P1386" s="411"/>
    </row>
    <row r="1387" spans="15:16">
      <c r="O1387" s="696"/>
      <c r="P1387" s="411"/>
    </row>
    <row r="1388" spans="15:16">
      <c r="O1388" s="696"/>
      <c r="P1388" s="411"/>
    </row>
    <row r="1389" spans="15:16">
      <c r="O1389" s="696"/>
      <c r="P1389" s="411"/>
    </row>
    <row r="1390" spans="15:16">
      <c r="O1390" s="696"/>
      <c r="P1390" s="411"/>
    </row>
    <row r="1391" spans="15:16">
      <c r="O1391" s="696"/>
      <c r="P1391" s="411"/>
    </row>
    <row r="1392" spans="15:16">
      <c r="O1392" s="696"/>
      <c r="P1392" s="411"/>
    </row>
    <row r="1393" spans="15:16">
      <c r="O1393" s="696"/>
      <c r="P1393" s="411"/>
    </row>
    <row r="1394" spans="15:16">
      <c r="O1394" s="84"/>
      <c r="P1394" s="53"/>
    </row>
    <row r="1395" spans="15:16">
      <c r="O1395" s="84"/>
      <c r="P1395" s="53"/>
    </row>
    <row r="1396" spans="15:16">
      <c r="O1396" s="84"/>
      <c r="P1396" s="53"/>
    </row>
    <row r="1397" spans="15:16">
      <c r="O1397" s="84"/>
      <c r="P1397" s="53"/>
    </row>
    <row r="1398" spans="15:16">
      <c r="O1398" s="84"/>
      <c r="P1398" s="53"/>
    </row>
    <row r="1399" spans="15:16">
      <c r="O1399" s="84"/>
      <c r="P1399" s="53"/>
    </row>
    <row r="1400" spans="15:16">
      <c r="O1400" s="84"/>
      <c r="P1400" s="53"/>
    </row>
    <row r="1401" spans="15:16">
      <c r="O1401" s="84"/>
      <c r="P1401" s="53"/>
    </row>
    <row r="1402" spans="15:16">
      <c r="O1402" s="84"/>
      <c r="P1402" s="53"/>
    </row>
    <row r="1403" spans="15:16">
      <c r="O1403" s="84"/>
      <c r="P1403" s="53"/>
    </row>
    <row r="1404" spans="15:16">
      <c r="O1404" s="84"/>
      <c r="P1404" s="53"/>
    </row>
    <row r="1405" spans="15:16">
      <c r="O1405" s="84"/>
      <c r="P1405" s="53"/>
    </row>
    <row r="1406" spans="15:16">
      <c r="O1406" s="84"/>
      <c r="P1406" s="53"/>
    </row>
    <row r="1407" spans="15:16">
      <c r="O1407" s="84"/>
      <c r="P1407" s="53"/>
    </row>
    <row r="1408" spans="15:16">
      <c r="O1408" s="84"/>
      <c r="P1408" s="53"/>
    </row>
    <row r="1409" spans="15:16">
      <c r="O1409" s="84"/>
      <c r="P1409" s="53"/>
    </row>
    <row r="1410" spans="15:16">
      <c r="O1410" s="84"/>
      <c r="P1410" s="53"/>
    </row>
    <row r="1411" spans="15:16">
      <c r="O1411" s="780"/>
      <c r="P1411" s="776"/>
    </row>
    <row r="1412" spans="15:16">
      <c r="O1412" s="84"/>
      <c r="P1412" s="53"/>
    </row>
    <row r="1413" spans="15:16">
      <c r="O1413" s="84"/>
      <c r="P1413" s="53"/>
    </row>
    <row r="1414" spans="15:16">
      <c r="O1414" s="84"/>
      <c r="P1414" s="53"/>
    </row>
    <row r="1415" spans="15:16">
      <c r="O1415" s="84"/>
      <c r="P1415" s="53"/>
    </row>
    <row r="1416" spans="15:16">
      <c r="O1416" s="84"/>
      <c r="P1416" s="53"/>
    </row>
    <row r="1417" spans="15:16">
      <c r="O1417" s="84"/>
      <c r="P1417" s="53"/>
    </row>
    <row r="1418" spans="15:16">
      <c r="O1418" s="84"/>
      <c r="P1418" s="53"/>
    </row>
    <row r="1419" spans="15:16">
      <c r="O1419" s="84"/>
      <c r="P1419" s="53"/>
    </row>
    <row r="1420" spans="15:16">
      <c r="O1420" s="84"/>
      <c r="P1420" s="53"/>
    </row>
    <row r="1421" spans="15:16">
      <c r="O1421" s="84"/>
      <c r="P1421" s="53"/>
    </row>
    <row r="1422" spans="15:16">
      <c r="O1422" s="84"/>
      <c r="P1422" s="53"/>
    </row>
    <row r="1423" spans="15:16">
      <c r="O1423" s="84"/>
      <c r="P1423" s="53"/>
    </row>
    <row r="1424" spans="15:16">
      <c r="O1424" s="84"/>
      <c r="P1424" s="53"/>
    </row>
    <row r="1425" spans="15:16">
      <c r="O1425" s="84"/>
      <c r="P1425" s="53"/>
    </row>
    <row r="1426" spans="15:16">
      <c r="O1426" s="84"/>
      <c r="P1426" s="53"/>
    </row>
    <row r="1427" spans="15:16">
      <c r="O1427" s="84"/>
      <c r="P1427" s="53"/>
    </row>
    <row r="1428" spans="15:16">
      <c r="O1428" s="84"/>
      <c r="P1428" s="53"/>
    </row>
    <row r="1429" spans="15:16">
      <c r="O1429" s="84"/>
      <c r="P1429" s="53"/>
    </row>
    <row r="1430" spans="15:16">
      <c r="O1430" s="84"/>
      <c r="P1430" s="53"/>
    </row>
    <row r="1431" spans="15:16">
      <c r="O1431" s="84"/>
      <c r="P1431" s="53"/>
    </row>
    <row r="1432" spans="15:16">
      <c r="O1432" s="84"/>
      <c r="P1432" s="53"/>
    </row>
    <row r="1433" spans="15:16">
      <c r="O1433" s="696"/>
      <c r="P1433" s="411"/>
    </row>
    <row r="1434" spans="15:16">
      <c r="O1434" s="84"/>
      <c r="P1434" s="53"/>
    </row>
    <row r="1435" spans="15:16">
      <c r="O1435" s="84"/>
      <c r="P1435" s="53"/>
    </row>
    <row r="1436" spans="15:16">
      <c r="O1436" s="84"/>
      <c r="P1436" s="53"/>
    </row>
    <row r="1437" spans="15:16">
      <c r="O1437" s="696"/>
      <c r="P1437" s="411"/>
    </row>
    <row r="1438" spans="15:16">
      <c r="O1438" s="84"/>
      <c r="P1438" s="53"/>
    </row>
    <row r="1439" spans="15:16">
      <c r="O1439" s="780"/>
      <c r="P1439" s="776"/>
    </row>
    <row r="1440" spans="15:16">
      <c r="O1440" s="780"/>
      <c r="P1440" s="776"/>
    </row>
    <row r="1441" spans="15:16">
      <c r="O1441" s="84"/>
      <c r="P1441" s="53"/>
    </row>
    <row r="1442" spans="15:16">
      <c r="O1442" s="84"/>
      <c r="P1442" s="53"/>
    </row>
    <row r="1443" spans="15:16">
      <c r="O1443" s="780"/>
      <c r="P1443" s="776"/>
    </row>
    <row r="1444" spans="15:16">
      <c r="O1444" s="780"/>
      <c r="P1444" s="776"/>
    </row>
    <row r="1445" spans="15:16">
      <c r="O1445" s="780"/>
      <c r="P1445" s="776"/>
    </row>
    <row r="1446" spans="15:16">
      <c r="O1446" s="780"/>
      <c r="P1446" s="776"/>
    </row>
    <row r="1447" spans="15:16">
      <c r="O1447" s="780"/>
      <c r="P1447" s="776"/>
    </row>
    <row r="1448" spans="15:16">
      <c r="O1448" s="780"/>
      <c r="P1448" s="776"/>
    </row>
    <row r="1449" spans="15:16">
      <c r="O1449" s="780"/>
      <c r="P1449" s="776"/>
    </row>
    <row r="1450" spans="15:16">
      <c r="O1450" s="780"/>
      <c r="P1450" s="776"/>
    </row>
    <row r="1451" spans="15:16">
      <c r="O1451" s="780"/>
      <c r="P1451" s="776"/>
    </row>
    <row r="1452" spans="15:16">
      <c r="O1452" s="780"/>
      <c r="P1452" s="776"/>
    </row>
    <row r="1453" spans="15:16">
      <c r="O1453" s="780"/>
      <c r="P1453" s="776"/>
    </row>
    <row r="1454" spans="15:16">
      <c r="O1454" s="780"/>
      <c r="P1454" s="776"/>
    </row>
    <row r="1455" spans="15:16">
      <c r="O1455" s="780"/>
      <c r="P1455" s="776"/>
    </row>
    <row r="1456" spans="15:16">
      <c r="O1456" s="780"/>
      <c r="P1456" s="776"/>
    </row>
    <row r="1457" spans="15:16">
      <c r="O1457" s="780"/>
      <c r="P1457" s="776"/>
    </row>
    <row r="1458" spans="15:16">
      <c r="O1458" s="780"/>
      <c r="P1458" s="776"/>
    </row>
    <row r="1459" spans="15:16">
      <c r="O1459" s="780"/>
      <c r="P1459" s="776"/>
    </row>
    <row r="1460" spans="15:16">
      <c r="O1460" s="780"/>
      <c r="P1460" s="776"/>
    </row>
    <row r="1461" spans="15:16">
      <c r="O1461" s="780"/>
      <c r="P1461" s="776"/>
    </row>
    <row r="1462" spans="15:16">
      <c r="O1462" s="780"/>
      <c r="P1462" s="776"/>
    </row>
    <row r="1463" spans="15:16">
      <c r="O1463" s="780"/>
      <c r="P1463" s="776"/>
    </row>
    <row r="1464" spans="15:16">
      <c r="O1464" s="84"/>
      <c r="P1464" s="53"/>
    </row>
    <row r="1465" spans="15:16">
      <c r="O1465" s="84"/>
      <c r="P1465" s="53"/>
    </row>
    <row r="1466" spans="15:16">
      <c r="O1466" s="780"/>
      <c r="P1466" s="776"/>
    </row>
    <row r="1467" spans="15:16">
      <c r="O1467" s="780"/>
      <c r="P1467" s="776"/>
    </row>
    <row r="1468" spans="15:16">
      <c r="O1468" s="780"/>
      <c r="P1468" s="776"/>
    </row>
    <row r="1469" spans="15:16">
      <c r="O1469" s="780"/>
      <c r="P1469" s="776"/>
    </row>
    <row r="1470" spans="15:16">
      <c r="O1470" s="780"/>
      <c r="P1470" s="776"/>
    </row>
    <row r="1471" spans="15:16">
      <c r="O1471" s="780"/>
      <c r="P1471" s="776"/>
    </row>
    <row r="1472" spans="15:16">
      <c r="O1472" s="780"/>
      <c r="P1472" s="776"/>
    </row>
    <row r="1473" spans="15:16">
      <c r="O1473" s="780"/>
      <c r="P1473" s="776"/>
    </row>
    <row r="1474" spans="15:16">
      <c r="O1474" s="780"/>
      <c r="P1474" s="776"/>
    </row>
    <row r="1475" spans="15:16">
      <c r="O1475" s="780"/>
      <c r="P1475" s="776"/>
    </row>
    <row r="1476" spans="15:16">
      <c r="O1476" s="780"/>
      <c r="P1476" s="776"/>
    </row>
    <row r="1477" spans="15:16">
      <c r="O1477" s="780"/>
      <c r="P1477" s="776"/>
    </row>
    <row r="1478" spans="15:16">
      <c r="O1478" s="780"/>
      <c r="P1478" s="776"/>
    </row>
    <row r="1479" spans="15:16">
      <c r="O1479" s="780"/>
      <c r="P1479" s="776"/>
    </row>
    <row r="1480" spans="15:16">
      <c r="O1480" s="780"/>
      <c r="P1480" s="776"/>
    </row>
    <row r="1481" spans="15:16">
      <c r="O1481" s="780"/>
      <c r="P1481" s="776"/>
    </row>
    <row r="1482" spans="15:16">
      <c r="O1482" s="780"/>
      <c r="P1482" s="776"/>
    </row>
    <row r="1483" spans="15:16">
      <c r="O1483" s="780"/>
      <c r="P1483" s="776"/>
    </row>
    <row r="1484" spans="15:16">
      <c r="O1484" s="780"/>
      <c r="P1484" s="776"/>
    </row>
    <row r="1485" spans="15:16">
      <c r="O1485" s="780"/>
      <c r="P1485" s="776"/>
    </row>
    <row r="1486" spans="15:16">
      <c r="O1486" s="780"/>
      <c r="P1486" s="776"/>
    </row>
    <row r="1487" spans="15:16">
      <c r="O1487" s="780"/>
      <c r="P1487" s="776"/>
    </row>
    <row r="1488" spans="15:16">
      <c r="O1488" s="780"/>
      <c r="P1488" s="776"/>
    </row>
    <row r="1489" spans="15:16">
      <c r="O1489" s="780"/>
      <c r="P1489" s="776"/>
    </row>
    <row r="1490" spans="15:16">
      <c r="O1490" s="780"/>
      <c r="P1490" s="776"/>
    </row>
    <row r="1491" spans="15:16">
      <c r="O1491" s="780"/>
      <c r="P1491" s="776"/>
    </row>
    <row r="1492" spans="15:16">
      <c r="O1492" s="84"/>
      <c r="P1492" s="53"/>
    </row>
    <row r="1493" spans="15:16">
      <c r="O1493" s="84"/>
      <c r="P1493" s="53"/>
    </row>
    <row r="1494" spans="15:16">
      <c r="O1494" s="780"/>
      <c r="P1494" s="776"/>
    </row>
    <row r="1495" spans="15:16">
      <c r="O1495" s="780"/>
      <c r="P1495" s="776"/>
    </row>
    <row r="1496" spans="15:16">
      <c r="O1496" s="84"/>
      <c r="P1496" s="53"/>
    </row>
    <row r="1497" spans="15:16">
      <c r="O1497" s="780"/>
      <c r="P1497" s="776"/>
    </row>
    <row r="1498" spans="15:16">
      <c r="O1498" s="780"/>
      <c r="P1498" s="776"/>
    </row>
    <row r="1499" spans="15:16">
      <c r="O1499" s="780"/>
      <c r="P1499" s="776"/>
    </row>
    <row r="1500" spans="15:16">
      <c r="O1500" s="780"/>
      <c r="P1500" s="776"/>
    </row>
    <row r="1501" spans="15:16">
      <c r="O1501" s="780"/>
      <c r="P1501" s="776"/>
    </row>
    <row r="1502" spans="15:16">
      <c r="O1502" s="780"/>
      <c r="P1502" s="776"/>
    </row>
    <row r="1503" spans="15:16">
      <c r="O1503" s="780"/>
      <c r="P1503" s="776"/>
    </row>
    <row r="1504" spans="15:16">
      <c r="O1504" s="780"/>
      <c r="P1504" s="776"/>
    </row>
    <row r="1505" spans="15:16">
      <c r="O1505" s="780"/>
      <c r="P1505" s="776"/>
    </row>
    <row r="1506" spans="15:16">
      <c r="O1506" s="780"/>
      <c r="P1506" s="776"/>
    </row>
    <row r="1507" spans="15:16">
      <c r="O1507" s="780"/>
      <c r="P1507" s="776"/>
    </row>
    <row r="1508" spans="15:16">
      <c r="O1508" s="780"/>
      <c r="P1508" s="776"/>
    </row>
    <row r="1509" spans="15:16">
      <c r="O1509" s="780"/>
      <c r="P1509" s="776"/>
    </row>
    <row r="1510" spans="15:16">
      <c r="O1510" s="780"/>
      <c r="P1510" s="776"/>
    </row>
    <row r="1511" spans="15:16">
      <c r="O1511" s="780"/>
      <c r="P1511" s="776"/>
    </row>
    <row r="1512" spans="15:16">
      <c r="O1512" s="780"/>
      <c r="P1512" s="776"/>
    </row>
    <row r="1513" spans="15:16">
      <c r="O1513" s="780"/>
      <c r="P1513" s="776"/>
    </row>
    <row r="1514" spans="15:16">
      <c r="O1514" s="780"/>
      <c r="P1514" s="776"/>
    </row>
    <row r="1515" spans="15:16">
      <c r="O1515" s="780"/>
      <c r="P1515" s="776"/>
    </row>
    <row r="1516" spans="15:16">
      <c r="O1516" s="780"/>
      <c r="P1516" s="776"/>
    </row>
    <row r="1517" spans="15:16">
      <c r="O1517" s="780"/>
      <c r="P1517" s="776"/>
    </row>
    <row r="1518" spans="15:16">
      <c r="O1518" s="780"/>
      <c r="P1518" s="776"/>
    </row>
    <row r="1519" spans="15:16">
      <c r="O1519" s="780"/>
      <c r="P1519" s="776"/>
    </row>
    <row r="1520" spans="15:16">
      <c r="O1520" s="780"/>
      <c r="P1520" s="776"/>
    </row>
    <row r="1521" spans="15:16">
      <c r="O1521" s="780"/>
      <c r="P1521" s="776"/>
    </row>
    <row r="1522" spans="15:16">
      <c r="O1522" s="780"/>
      <c r="P1522" s="776"/>
    </row>
    <row r="1523" spans="15:16">
      <c r="O1523" s="780"/>
      <c r="P1523" s="776"/>
    </row>
    <row r="1524" spans="15:16">
      <c r="O1524" s="780"/>
      <c r="P1524" s="776"/>
    </row>
    <row r="1525" spans="15:16">
      <c r="O1525" s="780"/>
      <c r="P1525" s="776"/>
    </row>
    <row r="1526" spans="15:16">
      <c r="O1526" s="780"/>
      <c r="P1526" s="776"/>
    </row>
    <row r="1527" spans="15:16">
      <c r="O1527" s="780"/>
      <c r="P1527" s="776"/>
    </row>
    <row r="1528" spans="15:16">
      <c r="O1528" s="780"/>
      <c r="P1528" s="776"/>
    </row>
    <row r="1529" spans="15:16">
      <c r="O1529" s="780"/>
      <c r="P1529" s="776"/>
    </row>
    <row r="1530" spans="15:16">
      <c r="O1530" s="780"/>
      <c r="P1530" s="776"/>
    </row>
    <row r="1531" spans="15:16">
      <c r="O1531" s="780"/>
      <c r="P1531" s="776"/>
    </row>
    <row r="1532" spans="15:16">
      <c r="O1532" s="780"/>
      <c r="P1532" s="776"/>
    </row>
    <row r="1533" spans="15:16">
      <c r="O1533" s="780"/>
      <c r="P1533" s="776"/>
    </row>
    <row r="1534" spans="15:16">
      <c r="O1534" s="780"/>
      <c r="P1534" s="776"/>
    </row>
    <row r="1535" spans="15:16">
      <c r="O1535" s="780"/>
      <c r="P1535" s="776"/>
    </row>
    <row r="1536" spans="15:16">
      <c r="O1536" s="780"/>
      <c r="P1536" s="776"/>
    </row>
    <row r="1537" spans="15:16">
      <c r="O1537" s="84"/>
      <c r="P1537" s="53"/>
    </row>
    <row r="1538" spans="15:16">
      <c r="O1538" s="84"/>
      <c r="P1538" s="53"/>
    </row>
    <row r="1539" spans="15:16">
      <c r="O1539" s="780"/>
      <c r="P1539" s="776"/>
    </row>
    <row r="1540" spans="15:16">
      <c r="O1540" s="84"/>
      <c r="P1540" s="53"/>
    </row>
    <row r="1541" spans="15:16">
      <c r="O1541" s="84"/>
      <c r="P1541" s="53"/>
    </row>
    <row r="1542" spans="15:16">
      <c r="O1542" s="780"/>
      <c r="P1542" s="776"/>
    </row>
    <row r="1543" spans="15:16">
      <c r="O1543" s="84"/>
      <c r="P1543" s="53"/>
    </row>
    <row r="1544" spans="15:16">
      <c r="O1544" s="84"/>
      <c r="P1544" s="53"/>
    </row>
    <row r="1545" spans="15:16">
      <c r="O1545" s="780"/>
      <c r="P1545" s="776"/>
    </row>
    <row r="1546" spans="15:16">
      <c r="O1546" s="84"/>
      <c r="P1546" s="53"/>
    </row>
    <row r="1547" spans="15:16">
      <c r="O1547" s="696"/>
      <c r="P1547" s="411"/>
    </row>
    <row r="1548" spans="15:16">
      <c r="O1548" s="84"/>
      <c r="P1548" s="53"/>
    </row>
    <row r="1549" spans="15:16">
      <c r="O1549" s="84"/>
      <c r="P1549" s="53"/>
    </row>
    <row r="1550" spans="15:16">
      <c r="O1550" s="84"/>
      <c r="P1550" s="53"/>
    </row>
    <row r="1551" spans="15:16">
      <c r="O1551" s="84"/>
      <c r="P1551" s="53"/>
    </row>
    <row r="1552" spans="15:16">
      <c r="O1552" s="84"/>
      <c r="P1552" s="53"/>
    </row>
    <row r="1553" spans="15:16">
      <c r="O1553" s="84"/>
      <c r="P1553" s="53"/>
    </row>
    <row r="1554" spans="15:16">
      <c r="O1554" s="84"/>
      <c r="P1554" s="53"/>
    </row>
    <row r="1555" spans="15:16">
      <c r="O1555" s="84"/>
      <c r="P1555" s="53"/>
    </row>
    <row r="1556" spans="15:16">
      <c r="O1556" s="84"/>
      <c r="P1556" s="53"/>
    </row>
    <row r="1557" spans="15:16">
      <c r="O1557" s="84"/>
      <c r="P1557" s="53"/>
    </row>
    <row r="1558" spans="15:16">
      <c r="O1558" s="84"/>
      <c r="P1558" s="53"/>
    </row>
    <row r="1559" spans="15:16">
      <c r="O1559" s="84"/>
      <c r="P1559" s="53"/>
    </row>
    <row r="1560" spans="15:16">
      <c r="O1560" s="84"/>
      <c r="P1560" s="53"/>
    </row>
    <row r="1561" spans="15:16">
      <c r="O1561" s="84"/>
      <c r="P1561" s="53"/>
    </row>
    <row r="1562" spans="15:16">
      <c r="O1562" s="84"/>
      <c r="P1562" s="53"/>
    </row>
    <row r="1563" spans="15:16">
      <c r="O1563" s="84"/>
      <c r="P1563" s="53"/>
    </row>
    <row r="1564" spans="15:16">
      <c r="O1564" s="84"/>
      <c r="P1564" s="53"/>
    </row>
    <row r="1565" spans="15:16">
      <c r="O1565" s="84"/>
      <c r="P1565" s="53"/>
    </row>
    <row r="1566" spans="15:16">
      <c r="O1566" s="84"/>
      <c r="P1566" s="53"/>
    </row>
    <row r="1567" spans="15:16">
      <c r="O1567" s="84"/>
      <c r="P1567" s="53"/>
    </row>
    <row r="1568" spans="15:16">
      <c r="O1568" s="84"/>
      <c r="P1568" s="53"/>
    </row>
    <row r="1569" spans="15:16">
      <c r="O1569" s="84"/>
      <c r="P1569" s="53"/>
    </row>
    <row r="1570" spans="15:16">
      <c r="O1570" s="84"/>
      <c r="P1570" s="53"/>
    </row>
    <row r="1571" spans="15:16">
      <c r="O1571" s="84"/>
      <c r="P1571" s="53"/>
    </row>
    <row r="1572" spans="15:16">
      <c r="O1572" s="84"/>
      <c r="P1572" s="53"/>
    </row>
    <row r="1573" spans="15:16">
      <c r="O1573" s="84"/>
      <c r="P1573" s="53"/>
    </row>
    <row r="1574" spans="15:16">
      <c r="O1574" s="84"/>
      <c r="P1574" s="53"/>
    </row>
    <row r="1575" spans="15:16">
      <c r="O1575" s="84"/>
      <c r="P1575" s="53"/>
    </row>
    <row r="1576" spans="15:16">
      <c r="O1576" s="84"/>
      <c r="P1576" s="53"/>
    </row>
    <row r="1577" spans="15:16">
      <c r="O1577" s="84"/>
      <c r="P1577" s="53"/>
    </row>
    <row r="1578" spans="15:16">
      <c r="O1578" s="84"/>
      <c r="P1578" s="53"/>
    </row>
    <row r="1579" spans="15:16">
      <c r="O1579" s="84"/>
      <c r="P1579" s="53"/>
    </row>
    <row r="1580" spans="15:16">
      <c r="O1580" s="84"/>
      <c r="P1580" s="53"/>
    </row>
    <row r="1581" spans="15:16">
      <c r="O1581" s="84"/>
      <c r="P1581" s="53"/>
    </row>
    <row r="1582" spans="15:16">
      <c r="O1582" s="84"/>
      <c r="P1582" s="53"/>
    </row>
    <row r="1583" spans="15:16">
      <c r="O1583" s="84"/>
      <c r="P1583" s="53"/>
    </row>
    <row r="1584" spans="15:16">
      <c r="O1584" s="84"/>
      <c r="P1584" s="53"/>
    </row>
    <row r="1585" spans="15:16">
      <c r="O1585" s="84"/>
      <c r="P1585" s="53"/>
    </row>
    <row r="1586" spans="15:16">
      <c r="O1586" s="84"/>
      <c r="P1586" s="53"/>
    </row>
    <row r="1587" spans="15:16">
      <c r="O1587" s="84"/>
      <c r="P1587" s="53"/>
    </row>
    <row r="1588" spans="15:16">
      <c r="O1588" s="84"/>
      <c r="P1588" s="53"/>
    </row>
    <row r="1589" spans="15:16">
      <c r="O1589" s="84"/>
      <c r="P1589" s="53"/>
    </row>
    <row r="1590" spans="15:16">
      <c r="O1590" s="84"/>
      <c r="P1590" s="53"/>
    </row>
    <row r="1591" spans="15:16">
      <c r="O1591" s="84"/>
      <c r="P1591" s="53"/>
    </row>
    <row r="1592" spans="15:16">
      <c r="O1592" s="84"/>
      <c r="P1592" s="53"/>
    </row>
    <row r="1593" spans="15:16">
      <c r="O1593" s="84"/>
      <c r="P1593" s="53"/>
    </row>
    <row r="1594" spans="15:16">
      <c r="O1594" s="84"/>
      <c r="P1594" s="53"/>
    </row>
    <row r="1595" spans="15:16">
      <c r="O1595" s="84"/>
      <c r="P1595" s="53"/>
    </row>
    <row r="1596" spans="15:16">
      <c r="O1596" s="84"/>
      <c r="P1596" s="53"/>
    </row>
    <row r="1597" spans="15:16">
      <c r="O1597" s="84"/>
      <c r="P1597" s="53"/>
    </row>
    <row r="1598" spans="15:16">
      <c r="O1598" s="84"/>
      <c r="P1598" s="53"/>
    </row>
    <row r="1599" spans="15:16">
      <c r="O1599" s="84"/>
      <c r="P1599" s="53"/>
    </row>
    <row r="1600" spans="15:16">
      <c r="O1600" s="84"/>
      <c r="P1600" s="53"/>
    </row>
    <row r="1601" spans="15:16">
      <c r="O1601" s="84"/>
      <c r="P1601" s="53"/>
    </row>
    <row r="1602" spans="15:16">
      <c r="O1602" s="84"/>
      <c r="P1602" s="53"/>
    </row>
    <row r="1603" spans="15:16">
      <c r="O1603" s="84"/>
      <c r="P1603" s="53"/>
    </row>
    <row r="1604" spans="15:16">
      <c r="O1604" s="84"/>
      <c r="P1604" s="53"/>
    </row>
    <row r="1605" spans="15:16">
      <c r="O1605" s="84"/>
      <c r="P1605" s="53"/>
    </row>
    <row r="1606" spans="15:16">
      <c r="O1606" s="84"/>
      <c r="P1606" s="53"/>
    </row>
    <row r="1607" spans="15:16">
      <c r="O1607" s="84"/>
      <c r="P1607" s="53"/>
    </row>
    <row r="1608" spans="15:16">
      <c r="O1608" s="84"/>
      <c r="P1608" s="53"/>
    </row>
    <row r="1609" spans="15:16">
      <c r="O1609" s="84"/>
      <c r="P1609" s="53"/>
    </row>
    <row r="1610" spans="15:16">
      <c r="O1610" s="84"/>
      <c r="P1610" s="53"/>
    </row>
    <row r="1611" spans="15:16">
      <c r="O1611" s="84"/>
      <c r="P1611" s="53"/>
    </row>
    <row r="1612" spans="15:16">
      <c r="O1612" s="84"/>
      <c r="P1612" s="53"/>
    </row>
    <row r="1613" spans="15:16">
      <c r="O1613" s="84"/>
      <c r="P1613" s="53"/>
    </row>
    <row r="1614" spans="15:16">
      <c r="O1614" s="84"/>
      <c r="P1614" s="53"/>
    </row>
    <row r="1615" spans="15:16">
      <c r="O1615" s="84"/>
      <c r="P1615" s="53"/>
    </row>
    <row r="1616" spans="15:16">
      <c r="O1616" s="84"/>
      <c r="P1616" s="53"/>
    </row>
    <row r="1617" spans="15:16">
      <c r="O1617" s="84"/>
      <c r="P1617" s="53"/>
    </row>
    <row r="1618" spans="15:16">
      <c r="O1618" s="84"/>
      <c r="P1618" s="53"/>
    </row>
    <row r="1619" spans="15:16">
      <c r="O1619" s="84"/>
      <c r="P1619" s="53"/>
    </row>
    <row r="1620" spans="15:16">
      <c r="O1620" s="84"/>
      <c r="P1620" s="53"/>
    </row>
    <row r="1621" spans="15:16">
      <c r="O1621" s="84"/>
      <c r="P1621" s="53"/>
    </row>
    <row r="1622" spans="15:16">
      <c r="O1622" s="84"/>
      <c r="P1622" s="53"/>
    </row>
    <row r="1623" spans="15:16">
      <c r="O1623" s="84"/>
      <c r="P1623" s="53"/>
    </row>
    <row r="1624" spans="15:16">
      <c r="O1624" s="84"/>
      <c r="P1624" s="53"/>
    </row>
    <row r="1625" spans="15:16">
      <c r="O1625" s="84"/>
      <c r="P1625" s="53"/>
    </row>
    <row r="1626" spans="15:16">
      <c r="O1626" s="84"/>
      <c r="P1626" s="53"/>
    </row>
    <row r="1627" spans="15:16">
      <c r="O1627" s="84"/>
      <c r="P1627" s="53"/>
    </row>
    <row r="1628" spans="15:16">
      <c r="O1628" s="84"/>
      <c r="P1628" s="53"/>
    </row>
    <row r="1629" spans="15:16">
      <c r="O1629" s="84"/>
      <c r="P1629" s="53"/>
    </row>
    <row r="1630" spans="15:16">
      <c r="O1630" s="84"/>
      <c r="P1630" s="53"/>
    </row>
    <row r="1631" spans="15:16">
      <c r="O1631" s="84"/>
      <c r="P1631" s="53"/>
    </row>
    <row r="1632" spans="15:16">
      <c r="O1632" s="84"/>
      <c r="P1632" s="53"/>
    </row>
    <row r="1633" spans="15:16">
      <c r="O1633" s="84"/>
      <c r="P1633" s="53"/>
    </row>
    <row r="1634" spans="15:16">
      <c r="O1634" s="84"/>
      <c r="P1634" s="53"/>
    </row>
    <row r="1635" spans="15:16">
      <c r="O1635" s="84"/>
      <c r="P1635" s="53"/>
    </row>
    <row r="1636" spans="15:16">
      <c r="O1636" s="84"/>
      <c r="P1636" s="53"/>
    </row>
    <row r="1637" spans="15:16">
      <c r="O1637" s="84"/>
      <c r="P1637" s="53"/>
    </row>
    <row r="1638" spans="15:16">
      <c r="O1638" s="84"/>
      <c r="P1638" s="53"/>
    </row>
    <row r="1639" spans="15:16">
      <c r="O1639" s="84"/>
      <c r="P1639" s="53"/>
    </row>
    <row r="1640" spans="15:16">
      <c r="O1640" s="84"/>
      <c r="P1640" s="53"/>
    </row>
    <row r="1641" spans="15:16">
      <c r="O1641" s="84"/>
      <c r="P1641" s="53"/>
    </row>
    <row r="1642" spans="15:16">
      <c r="O1642" s="84"/>
      <c r="P1642" s="53"/>
    </row>
    <row r="1643" spans="15:16">
      <c r="O1643" s="84"/>
      <c r="P1643" s="53"/>
    </row>
    <row r="1644" spans="15:16">
      <c r="O1644" s="84"/>
      <c r="P1644" s="53"/>
    </row>
    <row r="1645" spans="15:16">
      <c r="O1645" s="84"/>
      <c r="P1645" s="53"/>
    </row>
    <row r="1646" spans="15:16">
      <c r="O1646" s="84"/>
      <c r="P1646" s="53"/>
    </row>
    <row r="1647" spans="15:16">
      <c r="O1647" s="84"/>
      <c r="P1647" s="53"/>
    </row>
    <row r="1648" spans="15:16">
      <c r="O1648" s="84"/>
      <c r="P1648" s="53"/>
    </row>
    <row r="1649" spans="15:16">
      <c r="O1649" s="84"/>
      <c r="P1649" s="53"/>
    </row>
    <row r="1650" spans="15:16">
      <c r="O1650" s="84"/>
      <c r="P1650" s="53"/>
    </row>
    <row r="1651" spans="15:16">
      <c r="O1651" s="84"/>
      <c r="P1651" s="53"/>
    </row>
    <row r="1652" spans="15:16">
      <c r="O1652" s="84"/>
      <c r="P1652" s="53"/>
    </row>
    <row r="1653" spans="15:16">
      <c r="O1653" s="84"/>
      <c r="P1653" s="53"/>
    </row>
    <row r="1654" spans="15:16">
      <c r="O1654" s="84"/>
      <c r="P1654" s="53"/>
    </row>
    <row r="1655" spans="15:16">
      <c r="O1655" s="84"/>
      <c r="P1655" s="53"/>
    </row>
    <row r="1656" spans="15:16">
      <c r="O1656" s="84"/>
      <c r="P1656" s="53"/>
    </row>
    <row r="1657" spans="15:16">
      <c r="O1657" s="84"/>
      <c r="P1657" s="53"/>
    </row>
    <row r="1658" spans="15:16">
      <c r="O1658" s="84"/>
      <c r="P1658" s="53"/>
    </row>
    <row r="1659" spans="15:16">
      <c r="O1659" s="84"/>
      <c r="P1659" s="53"/>
    </row>
    <row r="1660" spans="15:16">
      <c r="O1660" s="84"/>
      <c r="P1660" s="53"/>
    </row>
    <row r="1661" spans="15:16">
      <c r="O1661" s="84"/>
      <c r="P1661" s="53"/>
    </row>
    <row r="1662" spans="15:16">
      <c r="O1662" s="84"/>
      <c r="P1662" s="53"/>
    </row>
    <row r="1663" spans="15:16">
      <c r="O1663" s="84"/>
      <c r="P1663" s="53"/>
    </row>
    <row r="1664" spans="15:16">
      <c r="O1664" s="84"/>
      <c r="P1664" s="53"/>
    </row>
    <row r="1665" spans="15:16">
      <c r="O1665" s="84"/>
      <c r="P1665" s="53"/>
    </row>
    <row r="1666" spans="15:16">
      <c r="O1666" s="84"/>
      <c r="P1666" s="53"/>
    </row>
    <row r="1667" spans="15:16">
      <c r="O1667" s="84"/>
      <c r="P1667" s="53"/>
    </row>
    <row r="1668" spans="15:16">
      <c r="O1668" s="84"/>
      <c r="P1668" s="53"/>
    </row>
    <row r="1669" spans="15:16">
      <c r="O1669" s="84"/>
      <c r="P1669" s="53"/>
    </row>
    <row r="1670" spans="15:16">
      <c r="O1670" s="84"/>
      <c r="P1670" s="53"/>
    </row>
    <row r="1671" spans="15:16">
      <c r="O1671" s="84"/>
      <c r="P1671" s="53"/>
    </row>
    <row r="1672" spans="15:16">
      <c r="O1672" s="84"/>
      <c r="P1672" s="53"/>
    </row>
    <row r="1673" spans="15:16">
      <c r="O1673" s="84"/>
      <c r="P1673" s="53"/>
    </row>
    <row r="1674" spans="15:16">
      <c r="O1674" s="84"/>
      <c r="P1674" s="53"/>
    </row>
    <row r="1675" spans="15:16">
      <c r="O1675" s="84"/>
      <c r="P1675" s="53"/>
    </row>
    <row r="1676" spans="15:16">
      <c r="O1676" s="84"/>
      <c r="P1676" s="53"/>
    </row>
    <row r="1677" spans="15:16">
      <c r="O1677" s="84"/>
      <c r="P1677" s="53"/>
    </row>
    <row r="1678" spans="15:16">
      <c r="O1678" s="84"/>
      <c r="P1678" s="53"/>
    </row>
    <row r="1679" spans="15:16">
      <c r="O1679" s="84"/>
      <c r="P1679" s="53"/>
    </row>
    <row r="1680" spans="15:16">
      <c r="O1680" s="84"/>
      <c r="P1680" s="53"/>
    </row>
    <row r="1681" spans="15:16">
      <c r="O1681" s="84"/>
      <c r="P1681" s="53"/>
    </row>
    <row r="1682" spans="15:16">
      <c r="O1682" s="84"/>
      <c r="P1682" s="53"/>
    </row>
    <row r="1683" spans="15:16">
      <c r="O1683" s="84"/>
      <c r="P1683" s="53"/>
    </row>
    <row r="1684" spans="15:16">
      <c r="O1684" s="84"/>
      <c r="P1684" s="53"/>
    </row>
    <row r="1685" spans="15:16">
      <c r="O1685" s="696"/>
      <c r="P1685" s="411"/>
    </row>
    <row r="1686" spans="15:16">
      <c r="O1686" s="84"/>
      <c r="P1686" s="53"/>
    </row>
    <row r="1687" spans="15:16">
      <c r="O1687" s="84"/>
      <c r="P1687" s="53"/>
    </row>
    <row r="1688" spans="15:16">
      <c r="O1688" s="84"/>
      <c r="P1688" s="53"/>
    </row>
    <row r="1689" spans="15:16">
      <c r="O1689" s="84"/>
      <c r="P1689" s="53"/>
    </row>
    <row r="1690" spans="15:16">
      <c r="O1690" s="84"/>
      <c r="P1690" s="53"/>
    </row>
    <row r="1691" spans="15:16">
      <c r="O1691" s="84"/>
      <c r="P1691" s="53"/>
    </row>
    <row r="1692" spans="15:16">
      <c r="O1692" s="84"/>
      <c r="P1692" s="53"/>
    </row>
    <row r="1693" spans="15:16">
      <c r="O1693" s="84"/>
      <c r="P1693" s="53"/>
    </row>
    <row r="1694" spans="15:16">
      <c r="O1694" s="84"/>
      <c r="P1694" s="53"/>
    </row>
    <row r="1695" spans="15:16">
      <c r="O1695" s="84"/>
      <c r="P1695" s="53"/>
    </row>
    <row r="1696" spans="15:16">
      <c r="O1696" s="84"/>
      <c r="P1696" s="53"/>
    </row>
    <row r="1697" spans="15:16">
      <c r="O1697" s="84"/>
      <c r="P1697" s="53"/>
    </row>
    <row r="1698" spans="15:16">
      <c r="O1698" s="696"/>
      <c r="P1698" s="411"/>
    </row>
    <row r="1699" spans="15:16">
      <c r="O1699" s="84"/>
      <c r="P1699" s="53"/>
    </row>
    <row r="1700" spans="15:16">
      <c r="O1700" s="696"/>
      <c r="P1700" s="411"/>
    </row>
    <row r="1701" spans="15:16">
      <c r="O1701" s="696"/>
      <c r="P1701" s="411"/>
    </row>
    <row r="1702" spans="15:16">
      <c r="O1702" s="696"/>
      <c r="P1702" s="411"/>
    </row>
    <row r="1703" spans="15:16">
      <c r="O1703" s="84"/>
      <c r="P1703" s="53"/>
    </row>
    <row r="1704" spans="15:16">
      <c r="O1704" s="84"/>
      <c r="P1704" s="53"/>
    </row>
    <row r="1705" spans="15:16">
      <c r="O1705" s="84"/>
      <c r="P1705" s="53"/>
    </row>
    <row r="1706" spans="15:16">
      <c r="O1706" s="84"/>
      <c r="P1706" s="53"/>
    </row>
    <row r="1707" spans="15:16">
      <c r="O1707" s="84"/>
      <c r="P1707" s="53"/>
    </row>
    <row r="1708" spans="15:16">
      <c r="O1708" s="84"/>
      <c r="P1708" s="53"/>
    </row>
    <row r="1709" spans="15:16">
      <c r="O1709" s="84"/>
      <c r="P1709" s="53"/>
    </row>
    <row r="1710" spans="15:16">
      <c r="O1710" s="84"/>
      <c r="P1710" s="53"/>
    </row>
    <row r="1711" spans="15:16">
      <c r="O1711" s="84"/>
      <c r="P1711" s="53"/>
    </row>
    <row r="1712" spans="15:16">
      <c r="O1712" s="84"/>
      <c r="P1712" s="53"/>
    </row>
    <row r="1713" spans="15:16">
      <c r="O1713" s="84"/>
      <c r="P1713" s="53"/>
    </row>
    <row r="1714" spans="15:16">
      <c r="O1714" s="84"/>
      <c r="P1714" s="53"/>
    </row>
    <row r="1715" spans="15:16">
      <c r="O1715" s="696"/>
      <c r="P1715" s="411"/>
    </row>
    <row r="1716" spans="15:16">
      <c r="O1716" s="696"/>
      <c r="P1716" s="411"/>
    </row>
    <row r="1717" spans="15:16">
      <c r="O1717" s="84"/>
      <c r="P1717" s="53"/>
    </row>
    <row r="1718" spans="15:16">
      <c r="O1718" s="696"/>
      <c r="P1718" s="411"/>
    </row>
    <row r="1719" spans="15:16">
      <c r="O1719" s="696"/>
      <c r="P1719" s="411"/>
    </row>
    <row r="1720" spans="15:16">
      <c r="O1720" s="84"/>
      <c r="P1720" s="53"/>
    </row>
    <row r="1721" spans="15:16">
      <c r="O1721" s="84"/>
      <c r="P1721" s="53"/>
    </row>
    <row r="1722" spans="15:16">
      <c r="O1722" s="84"/>
      <c r="P1722" s="53"/>
    </row>
    <row r="1723" spans="15:16">
      <c r="O1723" s="84"/>
      <c r="P1723" s="53"/>
    </row>
    <row r="1724" spans="15:16">
      <c r="O1724" s="84"/>
      <c r="P1724" s="53"/>
    </row>
    <row r="1725" spans="15:16">
      <c r="O1725" s="84"/>
      <c r="P1725" s="53"/>
    </row>
    <row r="1726" spans="15:16">
      <c r="O1726" s="84"/>
      <c r="P1726" s="53"/>
    </row>
    <row r="1727" spans="15:16">
      <c r="O1727" s="84"/>
      <c r="P1727" s="53"/>
    </row>
    <row r="1728" spans="15:16">
      <c r="O1728" s="84"/>
      <c r="P1728" s="53"/>
    </row>
    <row r="1729" spans="15:16">
      <c r="O1729" s="84"/>
      <c r="P1729" s="53"/>
    </row>
    <row r="1730" spans="15:16">
      <c r="O1730" s="696"/>
      <c r="P1730" s="411"/>
    </row>
    <row r="1731" spans="15:16">
      <c r="O1731" s="696"/>
      <c r="P1731" s="411"/>
    </row>
    <row r="1732" spans="15:16">
      <c r="O1732" s="696"/>
      <c r="P1732" s="411"/>
    </row>
    <row r="1733" spans="15:16">
      <c r="O1733" s="696"/>
      <c r="P1733" s="411"/>
    </row>
    <row r="1734" spans="15:16">
      <c r="O1734" s="84"/>
      <c r="P1734" s="53"/>
    </row>
    <row r="1735" spans="15:16">
      <c r="O1735" s="696"/>
      <c r="P1735" s="411"/>
    </row>
    <row r="1736" spans="15:16">
      <c r="O1736" s="696"/>
      <c r="P1736" s="411"/>
    </row>
    <row r="1737" spans="15:16">
      <c r="O1737" s="84"/>
      <c r="P1737" s="53"/>
    </row>
    <row r="1738" spans="15:16">
      <c r="O1738" s="84"/>
      <c r="P1738" s="53"/>
    </row>
    <row r="1739" spans="15:16">
      <c r="O1739" s="84"/>
      <c r="P1739" s="53"/>
    </row>
    <row r="1740" spans="15:16">
      <c r="O1740" s="84"/>
      <c r="P1740" s="53"/>
    </row>
    <row r="1741" spans="15:16">
      <c r="O1741" s="84"/>
      <c r="P1741" s="53"/>
    </row>
    <row r="1742" spans="15:16">
      <c r="O1742" s="84"/>
      <c r="P1742" s="53"/>
    </row>
    <row r="1743" spans="15:16">
      <c r="O1743" s="84"/>
      <c r="P1743" s="53"/>
    </row>
    <row r="1744" spans="15:16">
      <c r="O1744" s="696"/>
      <c r="P1744" s="411"/>
    </row>
    <row r="1745" spans="15:16">
      <c r="O1745" s="696"/>
      <c r="P1745" s="411"/>
    </row>
    <row r="1746" spans="15:16">
      <c r="O1746" s="84"/>
      <c r="P1746" s="53"/>
    </row>
    <row r="1747" spans="15:16">
      <c r="O1747" s="84"/>
      <c r="P1747" s="53"/>
    </row>
    <row r="1748" spans="15:16">
      <c r="O1748" s="84"/>
      <c r="P1748" s="53"/>
    </row>
    <row r="1749" spans="15:16">
      <c r="O1749" s="84"/>
      <c r="P1749" s="53"/>
    </row>
    <row r="1750" spans="15:16">
      <c r="O1750" s="696"/>
      <c r="P1750" s="411"/>
    </row>
    <row r="1751" spans="15:16">
      <c r="O1751" s="84"/>
      <c r="P1751" s="53"/>
    </row>
    <row r="1752" spans="15:16">
      <c r="O1752" s="84"/>
      <c r="P1752" s="53"/>
    </row>
    <row r="1753" spans="15:16">
      <c r="O1753" s="84"/>
      <c r="P1753" s="53"/>
    </row>
    <row r="1754" spans="15:16">
      <c r="O1754" s="84"/>
      <c r="P1754" s="53"/>
    </row>
    <row r="1755" spans="15:16">
      <c r="O1755" s="84"/>
      <c r="P1755" s="53"/>
    </row>
    <row r="1756" spans="15:16">
      <c r="O1756" s="84"/>
      <c r="P1756" s="53"/>
    </row>
    <row r="1757" spans="15:16">
      <c r="O1757" s="84"/>
      <c r="P1757" s="53"/>
    </row>
    <row r="1758" spans="15:16">
      <c r="O1758" s="84"/>
      <c r="P1758" s="53"/>
    </row>
    <row r="1759" spans="15:16">
      <c r="O1759" s="84"/>
      <c r="P1759" s="53"/>
    </row>
    <row r="1760" spans="15:16">
      <c r="O1760" s="84"/>
      <c r="P1760" s="53"/>
    </row>
    <row r="1761" spans="15:16">
      <c r="O1761" s="84"/>
      <c r="P1761" s="53"/>
    </row>
    <row r="1762" spans="15:16">
      <c r="O1762" s="696"/>
      <c r="P1762" s="411"/>
    </row>
    <row r="1763" spans="15:16">
      <c r="O1763" s="84"/>
      <c r="P1763" s="53"/>
    </row>
    <row r="1764" spans="15:16">
      <c r="O1764" s="84"/>
      <c r="P1764" s="53"/>
    </row>
    <row r="1765" spans="15:16">
      <c r="O1765" s="84"/>
      <c r="P1765" s="53"/>
    </row>
    <row r="1766" spans="15:16">
      <c r="O1766" s="84"/>
      <c r="P1766" s="53"/>
    </row>
    <row r="1767" spans="15:16">
      <c r="O1767" s="84"/>
      <c r="P1767" s="53"/>
    </row>
    <row r="1768" spans="15:16">
      <c r="O1768" s="84"/>
      <c r="P1768" s="53"/>
    </row>
    <row r="1769" spans="15:16">
      <c r="O1769" s="84"/>
      <c r="P1769" s="53"/>
    </row>
    <row r="1770" spans="15:16">
      <c r="O1770" s="84"/>
      <c r="P1770" s="53"/>
    </row>
    <row r="1771" spans="15:16">
      <c r="O1771" s="84"/>
      <c r="P1771" s="53"/>
    </row>
    <row r="1772" spans="15:16">
      <c r="O1772" s="84"/>
      <c r="P1772" s="53"/>
    </row>
    <row r="1773" spans="15:16">
      <c r="O1773" s="84"/>
      <c r="P1773" s="53"/>
    </row>
    <row r="1774" spans="15:16">
      <c r="O1774" s="84"/>
      <c r="P1774" s="53"/>
    </row>
    <row r="1775" spans="15:16">
      <c r="O1775" s="84"/>
      <c r="P1775" s="53"/>
    </row>
    <row r="1776" spans="15:16">
      <c r="O1776" s="84"/>
      <c r="P1776" s="53"/>
    </row>
    <row r="1777" spans="15:16">
      <c r="O1777" s="84"/>
      <c r="P1777" s="53"/>
    </row>
    <row r="1778" spans="15:16">
      <c r="O1778" s="84"/>
      <c r="P1778" s="53"/>
    </row>
    <row r="1779" spans="15:16">
      <c r="O1779" s="84"/>
      <c r="P1779" s="53"/>
    </row>
    <row r="1780" spans="15:16">
      <c r="O1780" s="84"/>
      <c r="P1780" s="53"/>
    </row>
    <row r="1781" spans="15:16">
      <c r="O1781" s="84"/>
      <c r="P1781" s="53"/>
    </row>
    <row r="1782" spans="15:16">
      <c r="O1782" s="84"/>
      <c r="P1782" s="53"/>
    </row>
    <row r="1783" spans="15:16">
      <c r="O1783" s="84"/>
      <c r="P1783" s="53"/>
    </row>
    <row r="1784" spans="15:16">
      <c r="O1784" s="84"/>
      <c r="P1784" s="53"/>
    </row>
    <row r="1785" spans="15:16">
      <c r="O1785" s="84"/>
      <c r="P1785" s="53"/>
    </row>
    <row r="1786" spans="15:16">
      <c r="O1786" s="84"/>
      <c r="P1786" s="53"/>
    </row>
    <row r="1787" spans="15:16">
      <c r="O1787" s="84"/>
      <c r="P1787" s="53"/>
    </row>
    <row r="1788" spans="15:16">
      <c r="O1788" s="84"/>
      <c r="P1788" s="53"/>
    </row>
    <row r="1789" spans="15:16">
      <c r="O1789" s="84"/>
      <c r="P1789" s="53"/>
    </row>
    <row r="1790" spans="15:16">
      <c r="O1790" s="84"/>
      <c r="P1790" s="53"/>
    </row>
    <row r="1791" spans="15:16">
      <c r="O1791" s="84"/>
      <c r="P1791" s="53"/>
    </row>
    <row r="1792" spans="15:16">
      <c r="O1792" s="84"/>
      <c r="P1792" s="53"/>
    </row>
    <row r="1793" spans="15:16">
      <c r="O1793" s="84"/>
      <c r="P1793" s="53"/>
    </row>
    <row r="1794" spans="15:16">
      <c r="O1794" s="84"/>
      <c r="P1794" s="53"/>
    </row>
    <row r="1795" spans="15:16">
      <c r="O1795" s="84"/>
      <c r="P1795" s="53"/>
    </row>
    <row r="1796" spans="15:16">
      <c r="O1796" s="84"/>
      <c r="P1796" s="53"/>
    </row>
    <row r="1797" spans="15:16">
      <c r="O1797" s="84"/>
      <c r="P1797" s="53"/>
    </row>
    <row r="1798" spans="15:16">
      <c r="O1798" s="84"/>
      <c r="P1798" s="53"/>
    </row>
    <row r="1799" spans="15:16">
      <c r="O1799" s="84"/>
      <c r="P1799" s="53"/>
    </row>
    <row r="1800" spans="15:16">
      <c r="O1800" s="84"/>
      <c r="P1800" s="53"/>
    </row>
    <row r="1801" spans="15:16">
      <c r="O1801" s="84"/>
      <c r="P1801" s="53"/>
    </row>
    <row r="1802" spans="15:16">
      <c r="O1802" s="84"/>
      <c r="P1802" s="53"/>
    </row>
    <row r="1803" spans="15:16">
      <c r="O1803" s="84"/>
      <c r="P1803" s="53"/>
    </row>
    <row r="1804" spans="15:16">
      <c r="O1804" s="84"/>
      <c r="P1804" s="53"/>
    </row>
    <row r="1805" spans="15:16">
      <c r="O1805" s="84"/>
      <c r="P1805" s="53"/>
    </row>
    <row r="1806" spans="15:16">
      <c r="O1806" s="84"/>
      <c r="P1806" s="53"/>
    </row>
    <row r="1807" spans="15:16">
      <c r="O1807" s="84"/>
      <c r="P1807" s="53"/>
    </row>
    <row r="1808" spans="15:16">
      <c r="O1808" s="84"/>
      <c r="P1808" s="53"/>
    </row>
    <row r="1809" spans="15:16">
      <c r="O1809" s="84"/>
      <c r="P1809" s="53"/>
    </row>
    <row r="1810" spans="15:16">
      <c r="O1810" s="84"/>
      <c r="P1810" s="53"/>
    </row>
    <row r="1811" spans="15:16">
      <c r="O1811" s="84"/>
      <c r="P1811" s="53"/>
    </row>
    <row r="1812" spans="15:16">
      <c r="O1812" s="84"/>
      <c r="P1812" s="53"/>
    </row>
    <row r="1813" spans="15:16">
      <c r="O1813" s="84"/>
      <c r="P1813" s="53"/>
    </row>
    <row r="1814" spans="15:16">
      <c r="O1814" s="84"/>
      <c r="P1814" s="53"/>
    </row>
    <row r="1815" spans="15:16">
      <c r="O1815" s="84"/>
      <c r="P1815" s="53"/>
    </row>
    <row r="1816" spans="15:16">
      <c r="O1816" s="84"/>
      <c r="P1816" s="53"/>
    </row>
    <row r="1817" spans="15:16">
      <c r="O1817" s="84"/>
      <c r="P1817" s="53"/>
    </row>
    <row r="1818" spans="15:16">
      <c r="O1818" s="84"/>
      <c r="P1818" s="53"/>
    </row>
    <row r="1819" spans="15:16">
      <c r="O1819" s="84"/>
      <c r="P1819" s="53"/>
    </row>
    <row r="1820" spans="15:16">
      <c r="O1820" s="84"/>
      <c r="P1820" s="53"/>
    </row>
    <row r="1821" spans="15:16">
      <c r="O1821" s="84"/>
      <c r="P1821" s="53"/>
    </row>
    <row r="1822" spans="15:16">
      <c r="O1822" s="84"/>
      <c r="P1822" s="53"/>
    </row>
    <row r="1823" spans="15:16">
      <c r="O1823" s="84"/>
      <c r="P1823" s="53"/>
    </row>
    <row r="1824" spans="15:16">
      <c r="O1824" s="84"/>
      <c r="P1824" s="53"/>
    </row>
    <row r="1825" spans="15:16">
      <c r="O1825" s="84"/>
      <c r="P1825" s="53"/>
    </row>
    <row r="1826" spans="15:16">
      <c r="O1826" s="84"/>
      <c r="P1826" s="53"/>
    </row>
    <row r="1827" spans="15:16">
      <c r="O1827" s="84"/>
      <c r="P1827" s="53"/>
    </row>
    <row r="1828" spans="15:16">
      <c r="O1828" s="84"/>
      <c r="P1828" s="53"/>
    </row>
    <row r="1829" spans="15:16">
      <c r="O1829" s="84"/>
      <c r="P1829" s="53"/>
    </row>
    <row r="1830" spans="15:16">
      <c r="O1830" s="84"/>
      <c r="P1830" s="53"/>
    </row>
    <row r="1831" spans="15:16">
      <c r="O1831" s="84"/>
      <c r="P1831" s="53"/>
    </row>
    <row r="1832" spans="15:16">
      <c r="O1832" s="84"/>
      <c r="P1832" s="53"/>
    </row>
    <row r="1833" spans="15:16">
      <c r="O1833" s="84"/>
      <c r="P1833" s="53"/>
    </row>
    <row r="1834" spans="15:16">
      <c r="O1834" s="84"/>
      <c r="P1834" s="53"/>
    </row>
    <row r="1835" spans="15:16">
      <c r="O1835" s="84"/>
      <c r="P1835" s="53"/>
    </row>
    <row r="1836" spans="15:16">
      <c r="O1836" s="84"/>
      <c r="P1836" s="53"/>
    </row>
    <row r="1837" spans="15:16">
      <c r="O1837" s="84"/>
      <c r="P1837" s="53"/>
    </row>
    <row r="1838" spans="15:16">
      <c r="O1838" s="84"/>
      <c r="P1838" s="53"/>
    </row>
    <row r="1839" spans="15:16">
      <c r="O1839" s="84"/>
      <c r="P1839" s="53"/>
    </row>
    <row r="1840" spans="15:16">
      <c r="O1840" s="84"/>
      <c r="P1840" s="53"/>
    </row>
    <row r="1841" spans="15:16">
      <c r="O1841" s="84"/>
      <c r="P1841" s="53"/>
    </row>
    <row r="1842" spans="15:16">
      <c r="O1842" s="84"/>
      <c r="P1842" s="53"/>
    </row>
    <row r="1843" spans="15:16">
      <c r="O1843" s="84"/>
      <c r="P1843" s="53"/>
    </row>
    <row r="1844" spans="15:16">
      <c r="O1844" s="84"/>
      <c r="P1844" s="53"/>
    </row>
    <row r="1845" spans="15:16">
      <c r="O1845" s="84"/>
      <c r="P1845" s="53"/>
    </row>
    <row r="1846" spans="15:16">
      <c r="O1846" s="84"/>
      <c r="P1846" s="53"/>
    </row>
    <row r="1847" spans="15:16">
      <c r="O1847" s="84"/>
      <c r="P1847" s="53"/>
    </row>
    <row r="1848" spans="15:16">
      <c r="O1848" s="84"/>
      <c r="P1848" s="53"/>
    </row>
    <row r="1849" spans="15:16">
      <c r="O1849" s="84"/>
      <c r="P1849" s="53"/>
    </row>
    <row r="1850" spans="15:16">
      <c r="O1850" s="84"/>
      <c r="P1850" s="53"/>
    </row>
    <row r="1851" spans="15:16">
      <c r="O1851" s="84"/>
      <c r="P1851" s="53"/>
    </row>
    <row r="1852" spans="15:16">
      <c r="O1852" s="84"/>
      <c r="P1852" s="53"/>
    </row>
    <row r="1853" spans="15:16">
      <c r="O1853" s="84"/>
      <c r="P1853" s="53"/>
    </row>
    <row r="1854" spans="15:16">
      <c r="O1854" s="84"/>
      <c r="P1854" s="53"/>
    </row>
    <row r="1855" spans="15:16">
      <c r="O1855" s="84"/>
      <c r="P1855" s="53"/>
    </row>
    <row r="1856" spans="15:16">
      <c r="O1856" s="84"/>
      <c r="P1856" s="53"/>
    </row>
    <row r="1857" spans="15:16">
      <c r="O1857" s="84"/>
      <c r="P1857" s="53"/>
    </row>
    <row r="1858" spans="15:16">
      <c r="O1858" s="84"/>
      <c r="P1858" s="53"/>
    </row>
    <row r="1859" spans="15:16">
      <c r="O1859" s="84"/>
      <c r="P1859" s="53"/>
    </row>
    <row r="1860" spans="15:16">
      <c r="O1860" s="84"/>
      <c r="P1860" s="53"/>
    </row>
    <row r="1861" spans="15:16">
      <c r="O1861" s="84"/>
      <c r="P1861" s="53"/>
    </row>
    <row r="1862" spans="15:16">
      <c r="O1862" s="84"/>
      <c r="P1862" s="53"/>
    </row>
    <row r="1863" spans="15:16">
      <c r="O1863" s="84"/>
      <c r="P1863" s="53"/>
    </row>
    <row r="1864" spans="15:16">
      <c r="O1864" s="84"/>
      <c r="P1864" s="53"/>
    </row>
    <row r="1865" spans="15:16">
      <c r="O1865" s="84"/>
      <c r="P1865" s="53"/>
    </row>
    <row r="1866" spans="15:16">
      <c r="O1866" s="84"/>
      <c r="P1866" s="53"/>
    </row>
    <row r="1867" spans="15:16">
      <c r="O1867" s="84"/>
      <c r="P1867" s="53"/>
    </row>
    <row r="1868" spans="15:16">
      <c r="O1868" s="84"/>
      <c r="P1868" s="53"/>
    </row>
    <row r="1869" spans="15:16">
      <c r="O1869" s="84"/>
      <c r="P1869" s="53"/>
    </row>
    <row r="1870" spans="15:16">
      <c r="O1870" s="84"/>
      <c r="P1870" s="53"/>
    </row>
    <row r="1871" spans="15:16">
      <c r="O1871" s="84"/>
      <c r="P1871" s="53"/>
    </row>
    <row r="1872" spans="15:16">
      <c r="O1872" s="84"/>
      <c r="P1872" s="53"/>
    </row>
    <row r="1873" spans="15:16">
      <c r="O1873" s="84"/>
      <c r="P1873" s="53"/>
    </row>
    <row r="1874" spans="15:16">
      <c r="O1874" s="84"/>
      <c r="P1874" s="53"/>
    </row>
    <row r="1875" spans="15:16">
      <c r="O1875" s="84"/>
      <c r="P1875" s="53"/>
    </row>
    <row r="1876" spans="15:16">
      <c r="O1876" s="84"/>
      <c r="P1876" s="53"/>
    </row>
    <row r="1877" spans="15:16">
      <c r="O1877" s="84"/>
      <c r="P1877" s="53"/>
    </row>
    <row r="1878" spans="15:16">
      <c r="O1878" s="84"/>
      <c r="P1878" s="53"/>
    </row>
    <row r="1879" spans="15:16">
      <c r="O1879" s="84"/>
      <c r="P1879" s="53"/>
    </row>
    <row r="1880" spans="15:16">
      <c r="O1880" s="84"/>
      <c r="P1880" s="53"/>
    </row>
    <row r="1881" spans="15:16">
      <c r="O1881" s="84"/>
      <c r="P1881" s="53"/>
    </row>
    <row r="1882" spans="15:16">
      <c r="O1882" s="84"/>
      <c r="P1882" s="53"/>
    </row>
    <row r="1883" spans="15:16">
      <c r="O1883" s="84"/>
      <c r="P1883" s="53"/>
    </row>
    <row r="1884" spans="15:16">
      <c r="O1884" s="84"/>
      <c r="P1884" s="53"/>
    </row>
    <row r="1885" spans="15:16">
      <c r="O1885" s="84"/>
      <c r="P1885" s="53"/>
    </row>
    <row r="1886" spans="15:16">
      <c r="O1886" s="84"/>
      <c r="P1886" s="53"/>
    </row>
    <row r="1887" spans="15:16">
      <c r="O1887" s="84"/>
      <c r="P1887" s="53"/>
    </row>
    <row r="1888" spans="15:16">
      <c r="O1888" s="84"/>
      <c r="P1888" s="53"/>
    </row>
    <row r="1889" spans="15:16">
      <c r="O1889" s="84"/>
      <c r="P1889" s="53"/>
    </row>
    <row r="1890" spans="15:16">
      <c r="O1890" s="84"/>
      <c r="P1890" s="53"/>
    </row>
    <row r="1891" spans="15:16">
      <c r="O1891" s="84"/>
      <c r="P1891" s="53"/>
    </row>
    <row r="1892" spans="15:16">
      <c r="O1892" s="84"/>
      <c r="P1892" s="53"/>
    </row>
    <row r="1893" spans="15:16">
      <c r="O1893" s="84"/>
      <c r="P1893" s="53"/>
    </row>
    <row r="1894" spans="15:16">
      <c r="O1894" s="84"/>
      <c r="P1894" s="53"/>
    </row>
    <row r="1895" spans="15:16">
      <c r="O1895" s="84"/>
      <c r="P1895" s="53"/>
    </row>
    <row r="1896" spans="15:16">
      <c r="O1896" s="84"/>
      <c r="P1896" s="53"/>
    </row>
    <row r="1897" spans="15:16">
      <c r="O1897" s="84"/>
      <c r="P1897" s="53"/>
    </row>
    <row r="1898" spans="15:16">
      <c r="O1898" s="84"/>
      <c r="P1898" s="53"/>
    </row>
    <row r="1899" spans="15:16">
      <c r="O1899" s="84"/>
      <c r="P1899" s="53"/>
    </row>
    <row r="1900" spans="15:16">
      <c r="O1900" s="84"/>
      <c r="P1900" s="53"/>
    </row>
    <row r="1901" spans="15:16">
      <c r="O1901" s="84"/>
      <c r="P1901" s="53"/>
    </row>
    <row r="1902" spans="15:16">
      <c r="O1902" s="84"/>
      <c r="P1902" s="53"/>
    </row>
    <row r="1903" spans="15:16">
      <c r="O1903" s="84"/>
      <c r="P1903" s="53"/>
    </row>
    <row r="1904" spans="15:16">
      <c r="O1904" s="84"/>
      <c r="P1904" s="53"/>
    </row>
    <row r="1905" spans="15:16">
      <c r="O1905" s="84"/>
      <c r="P1905" s="53"/>
    </row>
    <row r="1906" spans="15:16">
      <c r="O1906" s="84"/>
      <c r="P1906" s="53"/>
    </row>
    <row r="1907" spans="15:16">
      <c r="O1907" s="84"/>
      <c r="P1907" s="53"/>
    </row>
    <row r="1908" spans="15:16">
      <c r="O1908" s="84"/>
      <c r="P1908" s="53"/>
    </row>
    <row r="1909" spans="15:16">
      <c r="O1909" s="84"/>
      <c r="P1909" s="53"/>
    </row>
    <row r="1910" spans="15:16">
      <c r="O1910" s="84"/>
      <c r="P1910" s="53"/>
    </row>
    <row r="1911" spans="15:16">
      <c r="O1911" s="84"/>
      <c r="P1911" s="53"/>
    </row>
    <row r="1912" spans="15:16">
      <c r="O1912" s="84"/>
      <c r="P1912" s="53"/>
    </row>
    <row r="1913" spans="15:16">
      <c r="O1913" s="84"/>
      <c r="P1913" s="53"/>
    </row>
    <row r="1914" spans="15:16">
      <c r="O1914" s="84"/>
      <c r="P1914" s="53"/>
    </row>
    <row r="1915" spans="15:16">
      <c r="O1915" s="84"/>
      <c r="P1915" s="53"/>
    </row>
    <row r="1916" spans="15:16">
      <c r="O1916" s="84"/>
      <c r="P1916" s="53"/>
    </row>
    <row r="1917" spans="15:16">
      <c r="O1917" s="84"/>
      <c r="P1917" s="53"/>
    </row>
    <row r="1918" spans="15:16">
      <c r="O1918" s="84"/>
      <c r="P1918" s="53"/>
    </row>
    <row r="1919" spans="15:16">
      <c r="O1919" s="84"/>
      <c r="P1919" s="53"/>
    </row>
    <row r="1920" spans="15:16">
      <c r="O1920" s="84"/>
      <c r="P1920" s="53"/>
    </row>
    <row r="1921" spans="15:16">
      <c r="O1921" s="84"/>
      <c r="P1921" s="53"/>
    </row>
    <row r="1922" spans="15:16">
      <c r="O1922" s="84"/>
      <c r="P1922" s="53"/>
    </row>
    <row r="1923" spans="15:16">
      <c r="O1923" s="84"/>
      <c r="P1923" s="53"/>
    </row>
    <row r="1924" spans="15:16">
      <c r="O1924" s="84"/>
      <c r="P1924" s="53"/>
    </row>
    <row r="1925" spans="15:16">
      <c r="O1925" s="84"/>
      <c r="P1925" s="53"/>
    </row>
    <row r="1926" spans="15:16">
      <c r="O1926" s="84"/>
      <c r="P1926" s="53"/>
    </row>
    <row r="1927" spans="15:16">
      <c r="O1927" s="84"/>
      <c r="P1927" s="53"/>
    </row>
    <row r="1928" spans="15:16">
      <c r="O1928" s="84"/>
      <c r="P1928" s="53"/>
    </row>
    <row r="1929" spans="15:16">
      <c r="O1929" s="84"/>
      <c r="P1929" s="53"/>
    </row>
    <row r="1930" spans="15:16">
      <c r="O1930" s="84"/>
      <c r="P1930" s="53"/>
    </row>
    <row r="1931" spans="15:16">
      <c r="O1931" s="84"/>
      <c r="P1931" s="53"/>
    </row>
    <row r="1932" spans="15:16">
      <c r="O1932" s="84"/>
      <c r="P1932" s="53"/>
    </row>
    <row r="1933" spans="15:16">
      <c r="O1933" s="84"/>
      <c r="P1933" s="53"/>
    </row>
    <row r="1934" spans="15:16">
      <c r="O1934" s="84"/>
      <c r="P1934" s="53"/>
    </row>
    <row r="1935" spans="15:16">
      <c r="O1935" s="84"/>
      <c r="P1935" s="53"/>
    </row>
    <row r="1936" spans="15:16">
      <c r="O1936" s="84"/>
      <c r="P1936" s="53"/>
    </row>
    <row r="1937" spans="15:16">
      <c r="O1937" s="84"/>
      <c r="P1937" s="53"/>
    </row>
    <row r="1938" spans="15:16">
      <c r="O1938" s="84"/>
      <c r="P1938" s="53"/>
    </row>
    <row r="1939" spans="15:16">
      <c r="O1939" s="84"/>
      <c r="P1939" s="53"/>
    </row>
    <row r="1940" spans="15:16">
      <c r="O1940" s="84"/>
      <c r="P1940" s="53"/>
    </row>
    <row r="1941" spans="15:16">
      <c r="O1941" s="84"/>
      <c r="P1941" s="53"/>
    </row>
    <row r="1942" spans="15:16">
      <c r="O1942" s="84"/>
      <c r="P1942" s="53"/>
    </row>
    <row r="1943" spans="15:16">
      <c r="O1943" s="84"/>
      <c r="P1943" s="53"/>
    </row>
    <row r="1944" spans="15:16">
      <c r="O1944" s="84"/>
      <c r="P1944" s="53"/>
    </row>
    <row r="1945" spans="15:16">
      <c r="O1945" s="84"/>
      <c r="P1945" s="53"/>
    </row>
    <row r="1946" spans="15:16">
      <c r="O1946" s="84"/>
      <c r="P1946" s="53"/>
    </row>
    <row r="1947" spans="15:16">
      <c r="O1947" s="84"/>
      <c r="P1947" s="53"/>
    </row>
    <row r="1948" spans="15:16">
      <c r="O1948" s="84"/>
      <c r="P1948" s="53"/>
    </row>
    <row r="1949" spans="15:16">
      <c r="O1949" s="84"/>
      <c r="P1949" s="53"/>
    </row>
    <row r="1950" spans="15:16">
      <c r="O1950" s="84"/>
      <c r="P1950" s="53"/>
    </row>
    <row r="1951" spans="15:16">
      <c r="O1951" s="84"/>
      <c r="P1951" s="53"/>
    </row>
    <row r="1952" spans="15:16">
      <c r="O1952" s="84"/>
      <c r="P1952" s="53"/>
    </row>
    <row r="1953" spans="15:16">
      <c r="O1953" s="84"/>
      <c r="P1953" s="53"/>
    </row>
    <row r="1954" spans="15:16">
      <c r="O1954" s="84"/>
      <c r="P1954" s="53"/>
    </row>
    <row r="1955" spans="15:16">
      <c r="O1955" s="84"/>
      <c r="P1955" s="53"/>
    </row>
    <row r="1956" spans="15:16">
      <c r="O1956" s="84"/>
      <c r="P1956" s="53"/>
    </row>
    <row r="1957" spans="15:16">
      <c r="O1957" s="84"/>
      <c r="P1957" s="53"/>
    </row>
    <row r="1958" spans="15:16">
      <c r="O1958" s="84"/>
      <c r="P1958" s="53"/>
    </row>
    <row r="1959" spans="15:16">
      <c r="O1959" s="84"/>
      <c r="P1959" s="53"/>
    </row>
    <row r="1960" spans="15:16">
      <c r="O1960" s="84"/>
      <c r="P1960" s="53"/>
    </row>
    <row r="1961" spans="15:16">
      <c r="O1961" s="84"/>
      <c r="P1961" s="53"/>
    </row>
    <row r="1962" spans="15:16">
      <c r="O1962" s="84"/>
      <c r="P1962" s="53"/>
    </row>
    <row r="1963" spans="15:16">
      <c r="O1963" s="84"/>
      <c r="P1963" s="53"/>
    </row>
    <row r="1964" spans="15:16">
      <c r="O1964" s="84"/>
      <c r="P1964" s="53"/>
    </row>
    <row r="1965" spans="15:16">
      <c r="O1965" s="84"/>
      <c r="P1965" s="53"/>
    </row>
    <row r="1966" spans="15:16">
      <c r="O1966" s="84"/>
      <c r="P1966" s="53"/>
    </row>
    <row r="1967" spans="15:16">
      <c r="O1967" s="84"/>
      <c r="P1967" s="53"/>
    </row>
    <row r="1968" spans="15:16">
      <c r="O1968" s="84"/>
      <c r="P1968" s="53"/>
    </row>
    <row r="1969" spans="15:16">
      <c r="O1969" s="84"/>
      <c r="P1969" s="53"/>
    </row>
    <row r="1970" spans="15:16">
      <c r="O1970" s="84"/>
      <c r="P1970" s="53"/>
    </row>
    <row r="1971" spans="15:16">
      <c r="O1971" s="84"/>
      <c r="P1971" s="53"/>
    </row>
    <row r="1972" spans="15:16">
      <c r="O1972" s="84"/>
      <c r="P1972" s="53"/>
    </row>
    <row r="1973" spans="15:16">
      <c r="O1973" s="84"/>
      <c r="P1973" s="53"/>
    </row>
    <row r="1974" spans="15:16">
      <c r="O1974" s="84"/>
      <c r="P1974" s="53"/>
    </row>
    <row r="1975" spans="15:16">
      <c r="O1975" s="84"/>
      <c r="P1975" s="53"/>
    </row>
    <row r="1976" spans="15:16">
      <c r="O1976" s="84"/>
      <c r="P1976" s="53"/>
    </row>
    <row r="1977" spans="15:16">
      <c r="O1977" s="84"/>
      <c r="P1977" s="53"/>
    </row>
    <row r="1978" spans="15:16">
      <c r="O1978" s="84"/>
      <c r="P1978" s="53"/>
    </row>
    <row r="1979" spans="15:16">
      <c r="O1979" s="84"/>
      <c r="P1979" s="53"/>
    </row>
    <row r="1980" spans="15:16">
      <c r="O1980" s="84"/>
      <c r="P1980" s="53"/>
    </row>
    <row r="1981" spans="15:16">
      <c r="O1981" s="84"/>
      <c r="P1981" s="53"/>
    </row>
    <row r="1982" spans="15:16">
      <c r="O1982" s="84"/>
      <c r="P1982" s="53"/>
    </row>
    <row r="1983" spans="15:16">
      <c r="O1983" s="84"/>
      <c r="P1983" s="53"/>
    </row>
    <row r="1984" spans="15:16">
      <c r="O1984" s="84"/>
      <c r="P1984" s="53"/>
    </row>
    <row r="1985" spans="15:16">
      <c r="O1985" s="84"/>
      <c r="P1985" s="53"/>
    </row>
    <row r="1986" spans="15:16">
      <c r="O1986" s="84"/>
      <c r="P1986" s="53"/>
    </row>
    <row r="1987" spans="15:16">
      <c r="O1987" s="84"/>
      <c r="P1987" s="53"/>
    </row>
    <row r="1988" spans="15:16">
      <c r="O1988" s="84"/>
      <c r="P1988" s="53"/>
    </row>
    <row r="1989" spans="15:16">
      <c r="O1989" s="84"/>
      <c r="P1989" s="53"/>
    </row>
    <row r="1990" spans="15:16">
      <c r="O1990" s="84"/>
      <c r="P1990" s="53"/>
    </row>
    <row r="1991" spans="15:16">
      <c r="O1991" s="84"/>
      <c r="P1991" s="53"/>
    </row>
    <row r="1992" spans="15:16">
      <c r="O1992" s="84"/>
      <c r="P1992" s="53"/>
    </row>
    <row r="1993" spans="15:16">
      <c r="O1993" s="84"/>
      <c r="P1993" s="53"/>
    </row>
    <row r="1994" spans="15:16">
      <c r="O1994" s="84"/>
      <c r="P1994" s="53"/>
    </row>
    <row r="1995" spans="15:16">
      <c r="O1995" s="84"/>
      <c r="P1995" s="53"/>
    </row>
    <row r="1996" spans="15:16">
      <c r="O1996" s="777"/>
      <c r="P1996" s="415"/>
    </row>
    <row r="1997" spans="15:16">
      <c r="O1997" s="84"/>
      <c r="P1997" s="53"/>
    </row>
    <row r="1998" spans="15:16">
      <c r="O1998" s="84"/>
      <c r="P1998" s="53"/>
    </row>
    <row r="1999" spans="15:16">
      <c r="O1999" s="84"/>
      <c r="P1999" s="53"/>
    </row>
    <row r="2000" spans="15:16">
      <c r="O2000" s="84"/>
      <c r="P2000" s="53"/>
    </row>
    <row r="2001" spans="15:16">
      <c r="O2001" s="84"/>
      <c r="P2001" s="53"/>
    </row>
    <row r="2002" spans="15:16">
      <c r="O2002" s="84"/>
      <c r="P2002" s="53"/>
    </row>
    <row r="2003" spans="15:16">
      <c r="O2003" s="84"/>
      <c r="P2003" s="53"/>
    </row>
    <row r="2004" spans="15:16">
      <c r="O2004" s="84"/>
      <c r="P2004" s="53"/>
    </row>
    <row r="2005" spans="15:16">
      <c r="O2005" s="84"/>
      <c r="P2005" s="53"/>
    </row>
    <row r="2006" spans="15:16">
      <c r="O2006" s="84"/>
      <c r="P2006" s="53"/>
    </row>
    <row r="2007" spans="15:16">
      <c r="O2007" s="84"/>
      <c r="P2007" s="53"/>
    </row>
    <row r="2008" spans="15:16">
      <c r="O2008" s="84"/>
      <c r="P2008" s="53"/>
    </row>
    <row r="2009" spans="15:16">
      <c r="O2009" s="84"/>
      <c r="P2009" s="53"/>
    </row>
    <row r="2010" spans="15:16">
      <c r="O2010" s="84"/>
      <c r="P2010" s="53"/>
    </row>
    <row r="2011" spans="15:16">
      <c r="O2011" s="84"/>
      <c r="P2011" s="53"/>
    </row>
    <row r="2012" spans="15:16">
      <c r="O2012" s="84"/>
      <c r="P2012" s="53"/>
    </row>
    <row r="2013" spans="15:16">
      <c r="O2013" s="84"/>
      <c r="P2013" s="53"/>
    </row>
    <row r="2014" spans="15:16">
      <c r="O2014" s="84"/>
      <c r="P2014" s="53"/>
    </row>
    <row r="2015" spans="15:16">
      <c r="O2015" s="84"/>
      <c r="P2015" s="53"/>
    </row>
    <row r="2016" spans="15:16">
      <c r="O2016" s="84"/>
      <c r="P2016" s="53"/>
    </row>
    <row r="2017" spans="15:16">
      <c r="O2017" s="84"/>
      <c r="P2017" s="53"/>
    </row>
    <row r="2018" spans="15:16">
      <c r="O2018" s="84"/>
      <c r="P2018" s="53"/>
    </row>
    <row r="2019" spans="15:16">
      <c r="O2019" s="84"/>
      <c r="P2019" s="53"/>
    </row>
    <row r="2020" spans="15:16">
      <c r="O2020" s="84"/>
      <c r="P2020" s="53"/>
    </row>
    <row r="2021" spans="15:16">
      <c r="O2021" s="84"/>
      <c r="P2021" s="53"/>
    </row>
    <row r="2022" spans="15:16">
      <c r="O2022" s="84"/>
      <c r="P2022" s="53"/>
    </row>
    <row r="2023" spans="15:16">
      <c r="O2023" s="84"/>
      <c r="P2023" s="53"/>
    </row>
    <row r="2024" spans="15:16">
      <c r="O2024" s="84"/>
      <c r="P2024" s="53"/>
    </row>
    <row r="2025" spans="15:16">
      <c r="O2025" s="84"/>
      <c r="P2025" s="53"/>
    </row>
    <row r="2026" spans="15:16">
      <c r="O2026" s="84"/>
      <c r="P2026" s="53"/>
    </row>
    <row r="2027" spans="15:16">
      <c r="O2027" s="84"/>
      <c r="P2027" s="53"/>
    </row>
    <row r="2028" spans="15:16">
      <c r="O2028" s="84"/>
      <c r="P2028" s="53"/>
    </row>
    <row r="2029" spans="15:16">
      <c r="O2029" s="84"/>
      <c r="P2029" s="53"/>
    </row>
    <row r="2030" spans="15:16">
      <c r="O2030" s="84"/>
      <c r="P2030" s="53"/>
    </row>
    <row r="2031" spans="15:16">
      <c r="O2031" s="84"/>
      <c r="P2031" s="53"/>
    </row>
    <row r="2032" spans="15:16">
      <c r="O2032" s="84"/>
      <c r="P2032" s="53"/>
    </row>
    <row r="2033" spans="15:16">
      <c r="O2033" s="84"/>
      <c r="P2033" s="53"/>
    </row>
    <row r="2034" spans="15:16">
      <c r="O2034" s="84"/>
      <c r="P2034" s="53"/>
    </row>
    <row r="2035" spans="15:16">
      <c r="O2035" s="84"/>
      <c r="P2035" s="53"/>
    </row>
    <row r="2036" spans="15:16">
      <c r="O2036" s="84"/>
      <c r="P2036" s="53"/>
    </row>
    <row r="2037" spans="15:16">
      <c r="O2037" s="84"/>
      <c r="P2037" s="53"/>
    </row>
    <row r="2038" spans="15:16">
      <c r="O2038" s="84"/>
      <c r="P2038" s="53"/>
    </row>
    <row r="2039" spans="15:16">
      <c r="O2039" s="84"/>
      <c r="P2039" s="53"/>
    </row>
    <row r="2040" spans="15:16">
      <c r="O2040" s="84"/>
      <c r="P2040" s="53"/>
    </row>
    <row r="2041" spans="15:16">
      <c r="O2041" s="84"/>
      <c r="P2041" s="53"/>
    </row>
    <row r="2042" spans="15:16">
      <c r="O2042" s="84"/>
      <c r="P2042" s="53"/>
    </row>
    <row r="2043" spans="15:16">
      <c r="O2043" s="84"/>
      <c r="P2043" s="53"/>
    </row>
    <row r="2044" spans="15:16">
      <c r="O2044" s="84"/>
      <c r="P2044" s="53"/>
    </row>
    <row r="2045" spans="15:16">
      <c r="O2045" s="84"/>
      <c r="P2045" s="53"/>
    </row>
    <row r="2046" spans="15:16">
      <c r="O2046" s="84"/>
      <c r="P2046" s="53"/>
    </row>
    <row r="2047" spans="15:16">
      <c r="O2047" s="84"/>
      <c r="P2047" s="53"/>
    </row>
    <row r="2048" spans="15:16">
      <c r="O2048" s="84"/>
      <c r="P2048" s="53"/>
    </row>
    <row r="2049" spans="15:16">
      <c r="O2049" s="84"/>
      <c r="P2049" s="53"/>
    </row>
    <row r="2050" spans="15:16">
      <c r="O2050" s="84"/>
      <c r="P2050" s="53"/>
    </row>
    <row r="2051" spans="15:16">
      <c r="O2051" s="84"/>
      <c r="P2051" s="53"/>
    </row>
    <row r="2052" spans="15:16">
      <c r="O2052" s="84"/>
      <c r="P2052" s="53"/>
    </row>
    <row r="2053" spans="15:16">
      <c r="O2053" s="84"/>
      <c r="P2053" s="53"/>
    </row>
    <row r="2054" spans="15:16">
      <c r="O2054" s="84"/>
      <c r="P2054" s="53"/>
    </row>
    <row r="2055" spans="15:16">
      <c r="O2055" s="84"/>
      <c r="P2055" s="53"/>
    </row>
    <row r="2056" spans="15:16">
      <c r="O2056" s="84"/>
      <c r="P2056" s="53"/>
    </row>
    <row r="2057" spans="15:16">
      <c r="O2057" s="84"/>
      <c r="P2057" s="53"/>
    </row>
    <row r="2058" spans="15:16">
      <c r="O2058" s="84"/>
      <c r="P2058" s="53"/>
    </row>
    <row r="2059" spans="15:16">
      <c r="O2059" s="84"/>
      <c r="P2059" s="53"/>
    </row>
    <row r="2060" spans="15:16">
      <c r="O2060" s="84"/>
      <c r="P2060" s="53"/>
    </row>
    <row r="2061" spans="15:16">
      <c r="O2061" s="84"/>
      <c r="P2061" s="53"/>
    </row>
    <row r="2062" spans="15:16">
      <c r="O2062" s="84"/>
      <c r="P2062" s="53"/>
    </row>
    <row r="2063" spans="15:16">
      <c r="O2063" s="84"/>
      <c r="P2063" s="53"/>
    </row>
    <row r="2064" spans="15:16">
      <c r="O2064" s="84"/>
      <c r="P2064" s="53"/>
    </row>
    <row r="2065" spans="15:16">
      <c r="O2065" s="84"/>
      <c r="P2065" s="53"/>
    </row>
    <row r="2066" spans="15:16">
      <c r="O2066" s="84"/>
      <c r="P2066" s="53"/>
    </row>
    <row r="2067" spans="15:16">
      <c r="O2067" s="84"/>
      <c r="P2067" s="53"/>
    </row>
    <row r="2068" spans="15:16">
      <c r="O2068" s="84"/>
      <c r="P2068" s="53"/>
    </row>
    <row r="2069" spans="15:16">
      <c r="O2069" s="84"/>
      <c r="P2069" s="53"/>
    </row>
    <row r="2070" spans="15:16">
      <c r="O2070" s="84"/>
      <c r="P2070" s="53"/>
    </row>
    <row r="2071" spans="15:16">
      <c r="O2071" s="84"/>
      <c r="P2071" s="53"/>
    </row>
  </sheetData>
  <sortState ref="O1:P1766">
    <sortCondition ref="O1:O1766"/>
  </sortState>
  <pageMargins left="0.34" right="0.22" top="0.43307086614173229" bottom="0.39370078740157483" header="0.31496062992125984" footer="0.31496062992125984"/>
  <pageSetup paperSize="9" scale="85" orientation="portrait" horizontalDpi="120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R377"/>
  <sheetViews>
    <sheetView topLeftCell="A291" workbookViewId="0">
      <selection activeCell="A241" sqref="A241:XFD243"/>
    </sheetView>
  </sheetViews>
  <sheetFormatPr defaultRowHeight="15"/>
  <cols>
    <col min="1" max="1" width="7.85546875" customWidth="1"/>
    <col min="2" max="2" width="7.42578125" customWidth="1"/>
    <col min="3" max="3" width="31" customWidth="1"/>
    <col min="4" max="4" width="8.5703125" customWidth="1"/>
    <col min="5" max="5" width="12.5703125" customWidth="1"/>
    <col min="6" max="6" width="9.28515625" customWidth="1"/>
    <col min="7" max="7" width="8.5703125" customWidth="1"/>
    <col min="8" max="8" width="8.7109375" customWidth="1"/>
    <col min="9" max="9" width="7.28515625" customWidth="1"/>
  </cols>
  <sheetData>
    <row r="1" spans="1:12" s="195" customFormat="1" ht="22.5">
      <c r="A1" s="23" t="s">
        <v>654</v>
      </c>
      <c r="B1" s="622"/>
      <c r="C1" s="623"/>
      <c r="E1" s="9"/>
      <c r="G1" s="624"/>
      <c r="H1" s="625"/>
      <c r="I1" s="626"/>
    </row>
    <row r="2" spans="1:12" s="104" customFormat="1" ht="11.25"/>
    <row r="3" spans="1:12" s="354" customFormat="1" ht="22.5">
      <c r="A3" s="449" t="s">
        <v>1298</v>
      </c>
      <c r="B3" s="389"/>
      <c r="C3" s="389"/>
      <c r="D3" s="627" t="s">
        <v>1299</v>
      </c>
    </row>
    <row r="4" spans="1:12" s="104" customFormat="1" ht="14.1" customHeight="1">
      <c r="A4" s="605"/>
      <c r="C4" s="605"/>
      <c r="D4" s="627"/>
    </row>
    <row r="5" spans="1:12" s="104" customFormat="1" ht="14.1" customHeight="1">
      <c r="A5" s="605"/>
      <c r="C5" s="605"/>
      <c r="D5" s="628"/>
    </row>
    <row r="6" spans="1:12" s="104" customFormat="1" ht="14.1" customHeight="1">
      <c r="A6" s="104" t="s">
        <v>1300</v>
      </c>
      <c r="D6" s="629"/>
      <c r="E6" s="629">
        <v>43830</v>
      </c>
    </row>
    <row r="7" spans="1:12" s="104" customFormat="1" ht="14.1" customHeight="1">
      <c r="K7" s="422"/>
      <c r="L7" s="364"/>
    </row>
    <row r="8" spans="1:12" s="104" customFormat="1" ht="14.1" customHeight="1">
      <c r="A8" s="104" t="s">
        <v>1264</v>
      </c>
      <c r="C8" s="355"/>
      <c r="E8" s="104" t="s">
        <v>1301</v>
      </c>
      <c r="K8" s="441"/>
      <c r="L8" s="528"/>
    </row>
    <row r="9" spans="1:12" s="104" customFormat="1" ht="14.1" customHeight="1">
      <c r="C9" s="355"/>
      <c r="E9" s="104" t="s">
        <v>1302</v>
      </c>
      <c r="K9" s="441"/>
      <c r="L9" s="528"/>
    </row>
    <row r="10" spans="1:12" s="104" customFormat="1" ht="14.1" customHeight="1">
      <c r="C10" s="355"/>
      <c r="K10" s="441"/>
      <c r="L10" s="528"/>
    </row>
    <row r="11" spans="1:12" s="26" customFormat="1" ht="14.1" customHeight="1">
      <c r="A11" s="99" t="s">
        <v>658</v>
      </c>
      <c r="B11" s="26" t="s">
        <v>562</v>
      </c>
      <c r="E11" s="393">
        <v>211000</v>
      </c>
      <c r="F11" s="392"/>
      <c r="I11" s="3"/>
      <c r="J11" s="630" t="s">
        <v>908</v>
      </c>
      <c r="K11" s="70"/>
      <c r="L11" s="60"/>
    </row>
    <row r="12" spans="1:12" s="26" customFormat="1" ht="14.1" customHeight="1">
      <c r="A12" s="99"/>
      <c r="B12" s="26" t="s">
        <v>1365</v>
      </c>
      <c r="E12" s="59"/>
      <c r="F12" s="392"/>
      <c r="I12" s="3"/>
      <c r="J12" s="53">
        <v>2657.81</v>
      </c>
      <c r="K12" s="70"/>
      <c r="L12" s="60"/>
    </row>
    <row r="13" spans="1:12" s="26" customFormat="1" ht="14.1" customHeight="1">
      <c r="A13" s="99"/>
      <c r="B13" s="26" t="s">
        <v>1366</v>
      </c>
      <c r="F13" s="392"/>
      <c r="I13" s="3"/>
      <c r="J13" s="53">
        <v>2657.81</v>
      </c>
      <c r="K13" s="70"/>
      <c r="L13" s="60"/>
    </row>
    <row r="14" spans="1:12" s="26" customFormat="1" ht="14.1" customHeight="1">
      <c r="A14" s="99"/>
      <c r="B14" s="26" t="s">
        <v>1303</v>
      </c>
      <c r="E14" s="631"/>
      <c r="F14" s="632"/>
      <c r="I14" s="3"/>
      <c r="J14" s="8"/>
      <c r="K14" s="70"/>
      <c r="L14" s="147"/>
    </row>
    <row r="15" spans="1:12" s="26" customFormat="1" ht="14.1" customHeight="1">
      <c r="A15" s="99"/>
      <c r="E15" s="631"/>
      <c r="F15" s="632"/>
      <c r="I15" s="3"/>
      <c r="J15" s="8"/>
      <c r="K15" s="70"/>
      <c r="L15" s="147"/>
    </row>
    <row r="16" spans="1:12" s="26" customFormat="1" ht="14.1" customHeight="1">
      <c r="A16" s="6" t="s">
        <v>534</v>
      </c>
      <c r="B16" s="3" t="s">
        <v>1304</v>
      </c>
      <c r="C16" s="3"/>
      <c r="D16" s="3"/>
      <c r="E16" s="1"/>
      <c r="F16" s="10"/>
      <c r="G16" s="3"/>
      <c r="H16" s="3"/>
      <c r="I16" s="3"/>
      <c r="J16" s="8" t="s">
        <v>1305</v>
      </c>
      <c r="K16" s="438"/>
      <c r="L16" s="147"/>
    </row>
    <row r="17" spans="1:15" s="26" customFormat="1" ht="14.1" customHeight="1">
      <c r="A17" s="99"/>
      <c r="B17" s="26" t="s">
        <v>1368</v>
      </c>
      <c r="C17" s="3"/>
      <c r="D17" s="3"/>
      <c r="E17" s="191"/>
      <c r="F17" s="191"/>
      <c r="G17" s="3"/>
      <c r="H17" s="3"/>
      <c r="I17" s="3"/>
      <c r="J17" s="8">
        <v>78</v>
      </c>
      <c r="K17" s="438"/>
      <c r="L17" s="404"/>
    </row>
    <row r="18" spans="1:15" s="26" customFormat="1" ht="14.1" customHeight="1">
      <c r="A18" s="99"/>
      <c r="B18" s="26" t="s">
        <v>1369</v>
      </c>
      <c r="C18" s="3"/>
      <c r="D18" s="3"/>
      <c r="E18" s="191"/>
      <c r="F18" s="191"/>
      <c r="G18" s="3"/>
      <c r="H18" s="3"/>
      <c r="I18" s="3"/>
      <c r="J18" s="8">
        <v>312</v>
      </c>
      <c r="K18" s="438"/>
      <c r="L18" s="404"/>
    </row>
    <row r="19" spans="1:15" s="26" customFormat="1" ht="14.1" customHeight="1">
      <c r="A19" s="99"/>
      <c r="B19" s="26" t="s">
        <v>1370</v>
      </c>
      <c r="C19" s="3"/>
      <c r="D19" s="3"/>
      <c r="E19" s="3"/>
      <c r="F19" s="10"/>
      <c r="G19" s="3"/>
      <c r="H19" s="3"/>
      <c r="I19" s="3"/>
      <c r="J19" s="8">
        <v>312</v>
      </c>
      <c r="K19" s="458"/>
      <c r="L19" s="404"/>
    </row>
    <row r="20" spans="1:15" s="26" customFormat="1" ht="14.1" customHeight="1">
      <c r="A20" s="99"/>
      <c r="C20" s="3"/>
      <c r="D20" s="3"/>
      <c r="E20" s="292"/>
      <c r="F20" s="633"/>
      <c r="G20" s="3"/>
      <c r="H20" s="3"/>
      <c r="I20" s="3"/>
      <c r="J20" s="8"/>
      <c r="K20" s="458"/>
      <c r="L20" s="404"/>
    </row>
    <row r="21" spans="1:15" s="3" customFormat="1" ht="14.1" customHeight="1">
      <c r="A21" s="6" t="s">
        <v>535</v>
      </c>
      <c r="B21" s="3" t="s">
        <v>1306</v>
      </c>
      <c r="E21" s="1">
        <v>221000</v>
      </c>
      <c r="F21" s="10"/>
      <c r="J21" s="630" t="s">
        <v>908</v>
      </c>
      <c r="K21" s="361"/>
      <c r="L21" s="404"/>
    </row>
    <row r="22" spans="1:15" s="3" customFormat="1" ht="14.1" customHeight="1">
      <c r="A22" s="6"/>
      <c r="B22" s="3" t="s">
        <v>1371</v>
      </c>
      <c r="E22" s="191"/>
      <c r="F22" s="191" t="s">
        <v>1307</v>
      </c>
      <c r="J22" s="53">
        <v>17370.93</v>
      </c>
      <c r="K22" s="361"/>
      <c r="L22" s="404"/>
    </row>
    <row r="23" spans="1:15" s="3" customFormat="1" ht="14.1" customHeight="1">
      <c r="A23" s="6"/>
      <c r="B23" s="3" t="s">
        <v>1372</v>
      </c>
      <c r="F23" s="10"/>
      <c r="J23" s="53">
        <v>17370.93</v>
      </c>
      <c r="K23" s="361"/>
      <c r="L23" s="404"/>
    </row>
    <row r="24" spans="1:15" s="3" customFormat="1" ht="14.1" customHeight="1">
      <c r="A24" s="6"/>
      <c r="B24" s="3" t="s">
        <v>1308</v>
      </c>
      <c r="E24" s="292"/>
      <c r="F24" s="633"/>
      <c r="J24" s="8"/>
      <c r="L24" s="404"/>
      <c r="O24" s="53"/>
    </row>
    <row r="25" spans="1:15" s="3" customFormat="1" ht="14.1" customHeight="1">
      <c r="A25" s="6"/>
      <c r="B25" s="26"/>
      <c r="C25" s="26"/>
      <c r="D25" s="26"/>
      <c r="E25" s="631"/>
      <c r="F25" s="632"/>
      <c r="G25" s="26"/>
      <c r="H25" s="26"/>
      <c r="J25" s="8"/>
      <c r="L25" s="404"/>
      <c r="O25" s="53"/>
    </row>
    <row r="26" spans="1:15" s="3" customFormat="1" ht="14.1" customHeight="1">
      <c r="A26" s="6" t="s">
        <v>659</v>
      </c>
      <c r="B26" s="3" t="s">
        <v>567</v>
      </c>
      <c r="E26" s="1">
        <v>261000</v>
      </c>
      <c r="F26" s="10"/>
      <c r="J26" s="630" t="s">
        <v>908</v>
      </c>
      <c r="K26" s="361"/>
      <c r="L26" s="404"/>
      <c r="O26" s="53"/>
    </row>
    <row r="27" spans="1:15" s="3" customFormat="1" ht="14.1" customHeight="1">
      <c r="A27" s="6"/>
      <c r="B27" s="3" t="s">
        <v>1373</v>
      </c>
      <c r="E27" s="191"/>
      <c r="F27" s="191" t="s">
        <v>1307</v>
      </c>
      <c r="J27" s="8">
        <v>0</v>
      </c>
      <c r="K27" s="361"/>
      <c r="L27" s="404"/>
    </row>
    <row r="28" spans="1:15" s="3" customFormat="1" ht="14.1" customHeight="1">
      <c r="A28" s="6"/>
      <c r="B28" s="3" t="s">
        <v>1374</v>
      </c>
      <c r="F28" s="10"/>
      <c r="J28" s="8">
        <v>0</v>
      </c>
      <c r="K28" s="361"/>
      <c r="L28" s="404"/>
    </row>
    <row r="29" spans="1:15" s="3" customFormat="1" ht="14.1" customHeight="1">
      <c r="A29" s="6"/>
      <c r="B29" s="3" t="s">
        <v>1308</v>
      </c>
      <c r="E29" s="292"/>
      <c r="F29" s="633"/>
      <c r="J29" s="8"/>
      <c r="L29" s="404"/>
      <c r="O29" s="58"/>
    </row>
    <row r="30" spans="1:15" s="3" customFormat="1" ht="14.1" customHeight="1">
      <c r="A30" s="6"/>
      <c r="E30" s="292"/>
      <c r="F30" s="633"/>
      <c r="J30" s="8"/>
      <c r="L30" s="404"/>
      <c r="O30" s="58"/>
    </row>
    <row r="31" spans="1:15" s="3" customFormat="1" ht="14.1" customHeight="1">
      <c r="A31" s="17"/>
      <c r="B31" s="19"/>
      <c r="C31" s="19"/>
      <c r="D31" s="19"/>
      <c r="E31" s="18"/>
      <c r="F31" s="634"/>
      <c r="G31" s="599"/>
      <c r="H31" s="19"/>
      <c r="I31" s="19"/>
      <c r="J31" s="635"/>
      <c r="K31" s="361"/>
      <c r="L31" s="404"/>
    </row>
    <row r="32" spans="1:15" s="3" customFormat="1" ht="14.1" customHeight="1">
      <c r="A32" s="17"/>
      <c r="B32" s="19"/>
      <c r="C32" s="19"/>
      <c r="D32" s="19"/>
      <c r="E32" s="267"/>
      <c r="F32" s="267"/>
      <c r="G32" s="19"/>
      <c r="H32" s="19"/>
      <c r="I32" s="19"/>
      <c r="J32" s="636"/>
      <c r="K32" s="361"/>
      <c r="L32" s="404"/>
    </row>
    <row r="33" spans="1:18" s="3" customFormat="1" ht="14.1" customHeight="1">
      <c r="A33" s="17"/>
      <c r="B33" s="19"/>
      <c r="C33" s="19"/>
      <c r="D33" s="19"/>
      <c r="E33" s="17"/>
      <c r="F33" s="20"/>
      <c r="G33" s="19"/>
      <c r="H33" s="19"/>
      <c r="I33" s="19"/>
      <c r="J33" s="636"/>
      <c r="K33" s="361"/>
      <c r="L33" s="404"/>
    </row>
    <row r="34" spans="1:18" s="104" customFormat="1" ht="14.1" customHeight="1">
      <c r="A34" s="637"/>
      <c r="B34" s="273"/>
      <c r="C34" s="637"/>
      <c r="D34" s="637"/>
      <c r="E34" s="638"/>
      <c r="F34" s="639"/>
      <c r="G34" s="273"/>
      <c r="H34" s="273"/>
      <c r="I34" s="273"/>
      <c r="J34" s="159"/>
      <c r="O34" s="58"/>
    </row>
    <row r="35" spans="1:18" s="104" customFormat="1" ht="14.1" customHeight="1">
      <c r="A35" s="637"/>
      <c r="B35" s="273"/>
      <c r="C35" s="640"/>
      <c r="D35" s="641"/>
      <c r="E35" s="76"/>
      <c r="F35" s="639"/>
      <c r="G35" s="273"/>
      <c r="H35" s="273"/>
      <c r="I35" s="273"/>
      <c r="J35" s="159"/>
      <c r="O35" s="58"/>
    </row>
    <row r="36" spans="1:18" s="104" customFormat="1" ht="14.1" customHeight="1">
      <c r="A36" s="637"/>
      <c r="B36" s="273"/>
      <c r="C36" s="640"/>
      <c r="D36" s="641"/>
      <c r="E36" s="76"/>
      <c r="F36" s="639"/>
      <c r="G36" s="642"/>
      <c r="H36" s="273"/>
      <c r="I36" s="273"/>
      <c r="J36" s="643"/>
      <c r="L36" s="72"/>
      <c r="O36" s="169"/>
      <c r="P36" s="75"/>
      <c r="Q36" s="76"/>
    </row>
    <row r="37" spans="1:18" s="104" customFormat="1" ht="14.1" customHeight="1">
      <c r="A37" s="637"/>
      <c r="B37" s="273"/>
      <c r="C37" s="637"/>
      <c r="D37" s="637"/>
      <c r="E37" s="638"/>
      <c r="F37" s="639"/>
      <c r="G37" s="273"/>
      <c r="H37" s="273"/>
      <c r="I37" s="273"/>
      <c r="J37" s="273"/>
      <c r="L37" s="71"/>
      <c r="O37" s="78"/>
      <c r="P37" s="169"/>
      <c r="Q37" s="75"/>
      <c r="R37" s="76"/>
    </row>
    <row r="38" spans="1:18" s="104" customFormat="1" ht="14.1" customHeight="1">
      <c r="A38" s="273"/>
      <c r="B38" s="273"/>
      <c r="C38" s="640"/>
      <c r="D38" s="72"/>
      <c r="E38" s="76"/>
      <c r="F38" s="644"/>
      <c r="G38" s="273"/>
      <c r="H38" s="273"/>
      <c r="I38" s="72"/>
      <c r="J38" s="78"/>
      <c r="K38" s="169"/>
      <c r="L38" s="75"/>
      <c r="O38" s="78"/>
      <c r="P38" s="169"/>
      <c r="Q38" s="75"/>
      <c r="R38" s="76"/>
    </row>
    <row r="39" spans="1:18" s="104" customFormat="1" ht="14.1" customHeight="1">
      <c r="A39" s="598"/>
      <c r="B39" s="273"/>
      <c r="C39" s="640"/>
      <c r="D39" s="72"/>
      <c r="E39" s="76"/>
      <c r="F39" s="598"/>
      <c r="G39" s="273"/>
      <c r="H39" s="273"/>
      <c r="I39" s="72"/>
      <c r="J39" s="78"/>
      <c r="K39" s="169"/>
      <c r="L39" s="75"/>
      <c r="O39" s="78"/>
      <c r="P39" s="169"/>
      <c r="Q39" s="75"/>
      <c r="R39" s="76"/>
    </row>
    <row r="40" spans="1:18" s="104" customFormat="1" ht="14.1" customHeight="1">
      <c r="A40" s="598"/>
      <c r="B40" s="273"/>
      <c r="C40" s="640"/>
      <c r="D40" s="72"/>
      <c r="E40" s="76"/>
      <c r="F40" s="637"/>
      <c r="G40" s="273"/>
      <c r="H40" s="159"/>
      <c r="I40" s="72"/>
      <c r="J40" s="78"/>
      <c r="K40" s="169"/>
      <c r="L40" s="75"/>
      <c r="O40" s="78"/>
      <c r="P40" s="169"/>
      <c r="Q40" s="75"/>
      <c r="R40" s="76"/>
    </row>
    <row r="41" spans="1:18" s="104" customFormat="1" ht="14.1" customHeight="1">
      <c r="A41" s="598"/>
      <c r="B41" s="273"/>
      <c r="C41" s="640"/>
      <c r="D41" s="72"/>
      <c r="E41" s="76"/>
      <c r="F41" s="645"/>
      <c r="G41" s="273"/>
      <c r="H41" s="159"/>
      <c r="I41" s="72"/>
      <c r="J41" s="78"/>
      <c r="K41" s="169"/>
      <c r="L41" s="75"/>
      <c r="O41" s="78"/>
      <c r="P41" s="169"/>
      <c r="Q41" s="75"/>
      <c r="R41" s="76"/>
    </row>
    <row r="42" spans="1:18" s="104" customFormat="1" ht="14.1" customHeight="1">
      <c r="A42" s="598"/>
      <c r="B42" s="273"/>
      <c r="C42" s="640"/>
      <c r="D42" s="72"/>
      <c r="E42" s="76"/>
      <c r="F42" s="645"/>
      <c r="G42" s="273"/>
      <c r="H42" s="273"/>
      <c r="I42" s="72"/>
      <c r="J42" s="78"/>
      <c r="K42" s="169"/>
      <c r="L42" s="75"/>
      <c r="O42" s="73"/>
      <c r="P42" s="169"/>
      <c r="Q42" s="75"/>
      <c r="R42" s="76"/>
    </row>
    <row r="43" spans="1:18" s="104" customFormat="1" ht="14.1" customHeight="1">
      <c r="A43" s="598"/>
      <c r="B43" s="273"/>
      <c r="C43" s="640"/>
      <c r="D43" s="104" t="s">
        <v>1309</v>
      </c>
      <c r="E43" s="104" t="s">
        <v>1301</v>
      </c>
      <c r="G43" s="104" t="s">
        <v>1310</v>
      </c>
      <c r="K43" s="169"/>
      <c r="L43" s="75"/>
      <c r="O43" s="73"/>
      <c r="P43" s="169"/>
      <c r="Q43" s="75"/>
      <c r="R43" s="76"/>
    </row>
    <row r="44" spans="1:18" s="104" customFormat="1" ht="14.1" customHeight="1">
      <c r="A44" s="637"/>
      <c r="B44" s="273"/>
      <c r="C44" s="640"/>
      <c r="D44" s="72"/>
      <c r="E44" s="76"/>
      <c r="F44" s="645"/>
      <c r="G44" s="273"/>
      <c r="H44" s="273"/>
      <c r="I44" s="72"/>
      <c r="J44" s="73"/>
      <c r="K44" s="169"/>
      <c r="L44" s="75"/>
      <c r="M44" s="76"/>
      <c r="N44" s="72"/>
      <c r="O44" s="73"/>
      <c r="P44" s="169"/>
      <c r="Q44" s="75"/>
      <c r="R44" s="76"/>
    </row>
    <row r="45" spans="1:18" s="104" customFormat="1" ht="14.1" customHeight="1">
      <c r="A45" s="598"/>
      <c r="B45" s="273"/>
      <c r="C45" s="587"/>
      <c r="D45" s="646"/>
      <c r="E45" s="647"/>
      <c r="F45" s="645"/>
      <c r="G45" s="159"/>
      <c r="H45" s="273"/>
      <c r="I45" s="72"/>
      <c r="J45" s="73"/>
      <c r="K45" s="114"/>
      <c r="L45" s="75"/>
      <c r="M45" s="76"/>
    </row>
    <row r="46" spans="1:18" s="104" customFormat="1" ht="14.1" customHeight="1">
      <c r="A46" s="355"/>
      <c r="C46" s="648"/>
      <c r="D46" s="72"/>
      <c r="E46" s="649"/>
      <c r="F46" s="504"/>
      <c r="G46" s="61"/>
      <c r="I46" s="72"/>
      <c r="J46" s="73"/>
      <c r="K46" s="114"/>
      <c r="L46" s="75"/>
      <c r="M46" s="76"/>
    </row>
    <row r="47" spans="1:18" s="104" customFormat="1" ht="14.1" customHeight="1">
      <c r="K47" s="422"/>
    </row>
    <row r="48" spans="1:18" s="104" customFormat="1" ht="14.1" customHeight="1">
      <c r="E48" s="104" t="s">
        <v>1302</v>
      </c>
      <c r="G48" s="104" t="s">
        <v>1311</v>
      </c>
      <c r="K48" s="422"/>
    </row>
    <row r="49" spans="1:11" s="104" customFormat="1" ht="14.1" customHeight="1"/>
    <row r="50" spans="1:11" s="104" customFormat="1" ht="14.1" customHeight="1"/>
    <row r="51" spans="1:11" s="104" customFormat="1" ht="14.1" customHeight="1"/>
    <row r="52" spans="1:11" s="104" customFormat="1" ht="14.1" customHeight="1"/>
    <row r="53" spans="1:11" s="104" customFormat="1" ht="14.1" customHeight="1">
      <c r="E53" s="629"/>
    </row>
    <row r="54" spans="1:11" s="104" customFormat="1" ht="14.1" customHeight="1"/>
    <row r="55" spans="1:11" s="104" customFormat="1" ht="14.1" customHeight="1">
      <c r="K55" s="422"/>
    </row>
    <row r="56" spans="1:11" s="104" customFormat="1" ht="14.1" customHeight="1">
      <c r="K56" s="422"/>
    </row>
    <row r="57" spans="1:11" s="104" customFormat="1" ht="14.1" customHeight="1">
      <c r="A57" s="104" t="s">
        <v>1312</v>
      </c>
      <c r="E57" s="629">
        <v>43830</v>
      </c>
      <c r="K57" s="422"/>
    </row>
    <row r="58" spans="1:11" s="104" customFormat="1" ht="14.1" customHeight="1">
      <c r="K58" s="422"/>
    </row>
    <row r="59" spans="1:11" s="104" customFormat="1" ht="14.1" customHeight="1">
      <c r="K59" s="422"/>
    </row>
    <row r="60" spans="1:11" s="104" customFormat="1" ht="14.1" customHeight="1">
      <c r="K60" s="422"/>
    </row>
    <row r="61" spans="1:11" s="104" customFormat="1" ht="14.1" customHeight="1">
      <c r="K61" s="422"/>
    </row>
    <row r="62" spans="1:11" s="104" customFormat="1" ht="14.1" customHeight="1">
      <c r="K62" s="422"/>
    </row>
    <row r="63" spans="1:11" s="104" customFormat="1" ht="14.1" customHeight="1">
      <c r="K63" s="422"/>
    </row>
    <row r="64" spans="1:11" s="104" customFormat="1" ht="14.1" customHeight="1">
      <c r="K64" s="422"/>
    </row>
    <row r="65" spans="1:11" s="104" customFormat="1" ht="14.1" customHeight="1">
      <c r="K65" s="422"/>
    </row>
    <row r="66" spans="1:11" s="104" customFormat="1" ht="14.1" customHeight="1">
      <c r="K66" s="422"/>
    </row>
    <row r="67" spans="1:11" s="104" customFormat="1" ht="14.1" customHeight="1">
      <c r="K67" s="422"/>
    </row>
    <row r="68" spans="1:11" s="104" customFormat="1" ht="14.1" customHeight="1">
      <c r="K68" s="422"/>
    </row>
    <row r="69" spans="1:11" s="104" customFormat="1" ht="14.1" customHeight="1">
      <c r="K69" s="422"/>
    </row>
    <row r="70" spans="1:11" s="104" customFormat="1" ht="14.1" customHeight="1">
      <c r="K70" s="422"/>
    </row>
    <row r="71" spans="1:11" s="195" customFormat="1" ht="22.5">
      <c r="A71" s="23" t="s">
        <v>654</v>
      </c>
      <c r="B71" s="622"/>
      <c r="C71" s="623"/>
      <c r="E71" s="9"/>
      <c r="G71" s="624"/>
      <c r="H71" s="625"/>
      <c r="I71" s="626"/>
    </row>
    <row r="72" spans="1:11" s="104" customFormat="1" ht="11.25">
      <c r="A72" s="271"/>
      <c r="B72" s="350"/>
      <c r="C72" s="351"/>
      <c r="D72" s="282"/>
      <c r="E72" s="282"/>
      <c r="G72" s="352"/>
      <c r="H72" s="353"/>
      <c r="I72" s="194"/>
      <c r="J72" s="278"/>
    </row>
    <row r="73" spans="1:11" s="104" customFormat="1" ht="11.25">
      <c r="A73" s="271"/>
      <c r="B73" s="350"/>
      <c r="C73" s="351"/>
      <c r="D73" s="282"/>
      <c r="E73" s="282"/>
      <c r="G73" s="352"/>
      <c r="H73" s="353"/>
      <c r="I73" s="194"/>
      <c r="J73" s="278"/>
    </row>
    <row r="74" spans="1:11" s="104" customFormat="1" ht="11.25">
      <c r="A74" s="271"/>
      <c r="B74" s="350"/>
      <c r="C74" s="351"/>
      <c r="D74" s="282"/>
      <c r="E74" s="282"/>
      <c r="G74" s="352"/>
      <c r="H74" s="353"/>
      <c r="I74" s="194"/>
      <c r="J74" s="278"/>
    </row>
    <row r="75" spans="1:11" s="104" customFormat="1" ht="11.25"/>
    <row r="76" spans="1:11" s="104" customFormat="1" ht="24.75">
      <c r="C76" s="605"/>
      <c r="D76" s="399" t="s">
        <v>1313</v>
      </c>
    </row>
    <row r="77" spans="1:11" s="104" customFormat="1" ht="18">
      <c r="C77" s="605"/>
    </row>
    <row r="78" spans="1:11" s="104" customFormat="1" ht="18">
      <c r="C78" s="605"/>
    </row>
    <row r="79" spans="1:11" s="104" customFormat="1" ht="11.25"/>
    <row r="80" spans="1:11" s="104" customFormat="1" ht="11.25">
      <c r="A80" s="104" t="s">
        <v>1314</v>
      </c>
      <c r="D80" s="629">
        <v>43830</v>
      </c>
    </row>
    <row r="81" spans="1:12" s="104" customFormat="1" ht="11.25"/>
    <row r="82" spans="1:12" s="104" customFormat="1" ht="11.25">
      <c r="A82" s="104" t="s">
        <v>1264</v>
      </c>
      <c r="D82" s="104" t="s">
        <v>1301</v>
      </c>
    </row>
    <row r="83" spans="1:12" s="104" customFormat="1" ht="11.25"/>
    <row r="84" spans="1:12" s="104" customFormat="1" ht="11.25"/>
    <row r="85" spans="1:12" s="104" customFormat="1" ht="11.25"/>
    <row r="86" spans="1:12" s="104" customFormat="1" ht="11.25">
      <c r="A86" s="104" t="s">
        <v>1315</v>
      </c>
      <c r="D86" s="270" t="s">
        <v>1316</v>
      </c>
      <c r="E86" s="270" t="s">
        <v>1305</v>
      </c>
      <c r="F86" s="270" t="s">
        <v>2</v>
      </c>
    </row>
    <row r="87" spans="1:12" s="104" customFormat="1" ht="11.25"/>
    <row r="88" spans="1:12" s="104" customFormat="1" ht="11.25">
      <c r="D88" s="278">
        <v>200</v>
      </c>
      <c r="E88" s="436"/>
      <c r="F88" s="280">
        <f>D88*E88</f>
        <v>0</v>
      </c>
    </row>
    <row r="89" spans="1:12" s="104" customFormat="1" ht="11.25">
      <c r="D89" s="278">
        <v>100</v>
      </c>
      <c r="E89" s="436" t="s">
        <v>1375</v>
      </c>
      <c r="F89" s="280">
        <f t="shared" ref="F89:F101" si="0">D89*E89</f>
        <v>1200</v>
      </c>
      <c r="J89" s="53"/>
    </row>
    <row r="90" spans="1:12" s="104" customFormat="1" ht="11.25">
      <c r="D90" s="278">
        <v>50</v>
      </c>
      <c r="E90" s="436" t="s">
        <v>1376</v>
      </c>
      <c r="F90" s="280">
        <f t="shared" si="0"/>
        <v>950</v>
      </c>
    </row>
    <row r="91" spans="1:12" s="104" customFormat="1" ht="11.25">
      <c r="D91" s="278">
        <v>20</v>
      </c>
      <c r="E91" s="436" t="s">
        <v>1379</v>
      </c>
      <c r="F91" s="280">
        <f t="shared" si="0"/>
        <v>280</v>
      </c>
      <c r="L91" s="53"/>
    </row>
    <row r="92" spans="1:12" s="104" customFormat="1" ht="11.25">
      <c r="D92" s="278">
        <v>10</v>
      </c>
      <c r="E92" s="436" t="s">
        <v>1317</v>
      </c>
      <c r="F92" s="280">
        <f t="shared" si="0"/>
        <v>180</v>
      </c>
    </row>
    <row r="93" spans="1:12" s="104" customFormat="1" ht="11.25">
      <c r="D93" s="278">
        <v>5</v>
      </c>
      <c r="E93" s="436" t="s">
        <v>1380</v>
      </c>
      <c r="F93" s="280">
        <f t="shared" si="0"/>
        <v>20</v>
      </c>
    </row>
    <row r="94" spans="1:12" s="104" customFormat="1" ht="11.25">
      <c r="D94" s="278">
        <v>2</v>
      </c>
      <c r="E94" s="436" t="s">
        <v>1378</v>
      </c>
      <c r="F94" s="280">
        <f t="shared" si="0"/>
        <v>22</v>
      </c>
    </row>
    <row r="95" spans="1:12" s="104" customFormat="1" ht="11.25">
      <c r="D95" s="278">
        <v>1</v>
      </c>
      <c r="E95" s="436" t="s">
        <v>1377</v>
      </c>
      <c r="F95" s="280">
        <f t="shared" si="0"/>
        <v>5</v>
      </c>
    </row>
    <row r="96" spans="1:12" s="104" customFormat="1" ht="11.25">
      <c r="D96" s="278">
        <v>0.5</v>
      </c>
      <c r="E96" s="436" t="s">
        <v>1318</v>
      </c>
      <c r="F96" s="280">
        <f t="shared" si="0"/>
        <v>0.5</v>
      </c>
    </row>
    <row r="97" spans="1:6" s="104" customFormat="1" ht="11.25">
      <c r="D97" s="278">
        <v>0.2</v>
      </c>
      <c r="E97" s="436" t="s">
        <v>1318</v>
      </c>
      <c r="F97" s="280">
        <f t="shared" si="0"/>
        <v>0.2</v>
      </c>
    </row>
    <row r="98" spans="1:6" s="104" customFormat="1" ht="11.25">
      <c r="D98" s="278">
        <v>0.1</v>
      </c>
      <c r="E98" s="436" t="s">
        <v>1318</v>
      </c>
      <c r="F98" s="280">
        <f t="shared" si="0"/>
        <v>0.1</v>
      </c>
    </row>
    <row r="99" spans="1:6" s="104" customFormat="1" ht="11.25">
      <c r="D99" s="278">
        <v>0.05</v>
      </c>
      <c r="E99" s="436"/>
      <c r="F99" s="280">
        <f t="shared" si="0"/>
        <v>0</v>
      </c>
    </row>
    <row r="100" spans="1:6" s="104" customFormat="1" ht="11.25">
      <c r="D100" s="278">
        <v>0.02</v>
      </c>
      <c r="E100" s="436"/>
      <c r="F100" s="280">
        <f t="shared" si="0"/>
        <v>0</v>
      </c>
    </row>
    <row r="101" spans="1:6" s="104" customFormat="1" ht="11.25">
      <c r="D101" s="278">
        <v>0.01</v>
      </c>
      <c r="E101" s="270">
        <v>1</v>
      </c>
      <c r="F101" s="280">
        <f t="shared" si="0"/>
        <v>0.01</v>
      </c>
    </row>
    <row r="102" spans="1:6" s="104" customFormat="1" ht="11.25">
      <c r="D102" s="270" t="s">
        <v>1263</v>
      </c>
      <c r="F102" s="276">
        <f>SUM(F88:F101)</f>
        <v>2657.81</v>
      </c>
    </row>
    <row r="103" spans="1:6" s="104" customFormat="1" ht="11.25"/>
    <row r="104" spans="1:6" s="104" customFormat="1" ht="11.25">
      <c r="A104" s="104" t="s">
        <v>1319</v>
      </c>
      <c r="B104" s="104" t="s">
        <v>1381</v>
      </c>
    </row>
    <row r="105" spans="1:6" s="104" customFormat="1" ht="11.25"/>
    <row r="106" spans="1:6" s="104" customFormat="1" ht="11.25">
      <c r="A106" s="104" t="s">
        <v>1382</v>
      </c>
    </row>
    <row r="107" spans="1:6" s="104" customFormat="1" ht="11.25"/>
    <row r="108" spans="1:6" s="104" customFormat="1" ht="11.25"/>
    <row r="109" spans="1:6" s="104" customFormat="1" ht="11.25">
      <c r="A109" s="104" t="s">
        <v>1320</v>
      </c>
      <c r="D109" s="629">
        <v>43830</v>
      </c>
    </row>
    <row r="110" spans="1:6" s="104" customFormat="1" ht="11.25">
      <c r="D110" s="629"/>
    </row>
    <row r="111" spans="1:6" s="104" customFormat="1" ht="11.25"/>
    <row r="112" spans="1:6" s="104" customFormat="1" ht="11.25"/>
    <row r="113" spans="1:6" s="104" customFormat="1" ht="11.25"/>
    <row r="114" spans="1:6" s="104" customFormat="1" ht="11.25">
      <c r="A114" s="104" t="s">
        <v>1309</v>
      </c>
      <c r="D114" s="104" t="s">
        <v>1301</v>
      </c>
      <c r="F114" s="104" t="s">
        <v>1311</v>
      </c>
    </row>
    <row r="115" spans="1:6" s="104" customFormat="1" ht="11.25"/>
    <row r="116" spans="1:6" s="104" customFormat="1" ht="11.25"/>
    <row r="117" spans="1:6" s="104" customFormat="1" ht="11.25"/>
    <row r="118" spans="1:6" s="104" customFormat="1" ht="11.25"/>
    <row r="119" spans="1:6" s="104" customFormat="1" ht="11.25"/>
    <row r="120" spans="1:6" s="104" customFormat="1" ht="11.25"/>
    <row r="121" spans="1:6" s="104" customFormat="1" ht="11.25"/>
    <row r="122" spans="1:6" s="104" customFormat="1" ht="11.25"/>
    <row r="123" spans="1:6" s="104" customFormat="1" ht="11.25"/>
    <row r="124" spans="1:6" s="104" customFormat="1" ht="11.25"/>
    <row r="125" spans="1:6" s="104" customFormat="1" ht="11.25">
      <c r="D125" s="104" t="s">
        <v>1302</v>
      </c>
      <c r="F125" s="104" t="s">
        <v>1311</v>
      </c>
    </row>
    <row r="126" spans="1:6" s="104" customFormat="1" ht="11.25"/>
    <row r="127" spans="1:6" s="104" customFormat="1" ht="11.25"/>
    <row r="128" spans="1:6" s="104" customFormat="1" ht="11.25"/>
    <row r="129" s="104" customFormat="1" ht="11.25"/>
    <row r="130" s="104" customFormat="1" ht="11.25"/>
    <row r="131" s="104" customFormat="1" ht="11.25"/>
    <row r="132" s="104" customFormat="1" ht="11.25"/>
    <row r="133" s="104" customFormat="1" ht="11.25"/>
    <row r="134" s="104" customFormat="1" ht="11.25"/>
    <row r="135" s="104" customFormat="1" ht="11.25"/>
    <row r="136" s="104" customFormat="1" ht="11.25"/>
    <row r="137" s="104" customFormat="1" ht="11.25"/>
    <row r="138" s="104" customFormat="1" ht="11.25"/>
    <row r="139" s="104" customFormat="1" ht="11.25"/>
    <row r="140" s="104" customFormat="1" ht="11.25"/>
    <row r="141" s="104" customFormat="1" ht="11.25"/>
    <row r="142" s="104" customFormat="1" ht="11.25"/>
    <row r="143" s="104" customFormat="1" ht="11.25"/>
    <row r="144" s="104" customFormat="1" ht="11.25"/>
    <row r="145" spans="1:17" s="104" customFormat="1" ht="11.25"/>
    <row r="146" spans="1:17" s="104" customFormat="1" ht="11.25"/>
    <row r="147" spans="1:17" s="104" customFormat="1" ht="11.25"/>
    <row r="148" spans="1:17" s="104" customFormat="1" ht="11.25"/>
    <row r="149" spans="1:17" s="104" customFormat="1" ht="11.25"/>
    <row r="150" spans="1:17" s="104" customFormat="1" ht="11.25"/>
    <row r="151" spans="1:17" s="104" customFormat="1" ht="11.25"/>
    <row r="152" spans="1:17" s="104" customFormat="1" ht="11.25"/>
    <row r="153" spans="1:17" s="104" customFormat="1" ht="11.25"/>
    <row r="154" spans="1:17" s="104" customFormat="1" ht="11.25"/>
    <row r="155" spans="1:17" s="104" customFormat="1" ht="11.25"/>
    <row r="156" spans="1:17" s="195" customFormat="1" ht="22.5">
      <c r="A156" s="23" t="s">
        <v>654</v>
      </c>
      <c r="B156" s="622"/>
      <c r="C156" s="623"/>
      <c r="E156" s="9"/>
      <c r="G156" s="624"/>
      <c r="H156" s="625"/>
      <c r="I156" s="626"/>
    </row>
    <row r="157" spans="1:17" s="104" customFormat="1" ht="11.25">
      <c r="A157" s="271"/>
      <c r="B157" s="350"/>
      <c r="C157" s="351"/>
      <c r="D157" s="282"/>
      <c r="E157" s="401"/>
      <c r="F157" s="81"/>
      <c r="G157" s="107"/>
      <c r="H157" s="54"/>
      <c r="I157" s="74"/>
      <c r="J157" s="50"/>
      <c r="K157" s="51"/>
    </row>
    <row r="158" spans="1:17" s="104" customFormat="1" ht="11.25">
      <c r="A158" s="271"/>
      <c r="B158" s="350"/>
      <c r="C158" s="351"/>
      <c r="D158" s="282"/>
    </row>
    <row r="159" spans="1:17" s="104" customFormat="1" ht="22.5">
      <c r="C159" s="449" t="s">
        <v>1383</v>
      </c>
      <c r="L159" s="433"/>
      <c r="M159" s="433"/>
      <c r="N159" s="433"/>
      <c r="O159" s="433"/>
      <c r="P159" s="433"/>
      <c r="Q159" s="433"/>
    </row>
    <row r="160" spans="1:17" s="102" customFormat="1" ht="11.25">
      <c r="L160" s="343"/>
      <c r="M160" s="343"/>
      <c r="N160" s="343"/>
      <c r="O160" s="343"/>
      <c r="P160" s="343"/>
      <c r="Q160" s="343"/>
    </row>
    <row r="161" spans="1:17" s="102" customFormat="1" ht="11.25">
      <c r="L161" s="343"/>
      <c r="M161" s="343"/>
      <c r="N161" s="343"/>
      <c r="O161" s="343"/>
      <c r="P161" s="343"/>
      <c r="Q161" s="343"/>
    </row>
    <row r="162" spans="1:17" s="653" customFormat="1" ht="22.5">
      <c r="A162" s="650" t="s">
        <v>827</v>
      </c>
      <c r="B162" s="651" t="s">
        <v>514</v>
      </c>
      <c r="C162" s="865" t="s">
        <v>7</v>
      </c>
      <c r="D162" s="866"/>
      <c r="E162" s="650" t="s">
        <v>1321</v>
      </c>
      <c r="F162" s="650" t="s">
        <v>1322</v>
      </c>
      <c r="G162" s="650" t="s">
        <v>1323</v>
      </c>
      <c r="H162" s="650" t="s">
        <v>622</v>
      </c>
      <c r="I162" s="651" t="s">
        <v>1324</v>
      </c>
      <c r="J162" s="342" t="s">
        <v>1325</v>
      </c>
      <c r="K162" s="342" t="s">
        <v>1326</v>
      </c>
      <c r="L162" s="652"/>
      <c r="M162" s="652"/>
      <c r="N162" s="652"/>
      <c r="O162" s="652"/>
      <c r="P162" s="652"/>
      <c r="Q162" s="652"/>
    </row>
    <row r="163" spans="1:17" s="26" customFormat="1" ht="11.25">
      <c r="A163" s="654" t="s">
        <v>658</v>
      </c>
      <c r="B163" s="620" t="s">
        <v>1123</v>
      </c>
      <c r="C163" s="269" t="s">
        <v>1155</v>
      </c>
      <c r="D163" s="269"/>
      <c r="E163" s="128">
        <v>1000</v>
      </c>
      <c r="F163" s="265"/>
      <c r="G163" s="260"/>
      <c r="H163" s="655"/>
      <c r="I163" s="654"/>
      <c r="J163" s="656">
        <f t="shared" ref="J163:J168" si="1">E163-G163</f>
        <v>1000</v>
      </c>
      <c r="K163" s="656">
        <f t="shared" ref="K163:K183" si="2">F163-G163</f>
        <v>0</v>
      </c>
      <c r="L163" s="657"/>
      <c r="M163" s="652"/>
      <c r="N163" s="53"/>
    </row>
    <row r="164" spans="1:17" s="26" customFormat="1" ht="11.25">
      <c r="A164" s="654" t="s">
        <v>534</v>
      </c>
      <c r="B164" s="620" t="s">
        <v>1125</v>
      </c>
      <c r="C164" s="269" t="s">
        <v>1088</v>
      </c>
      <c r="D164" s="269"/>
      <c r="E164" s="128">
        <v>1275</v>
      </c>
      <c r="F164" s="265"/>
      <c r="G164" s="260"/>
      <c r="H164" s="655"/>
      <c r="I164" s="654"/>
      <c r="J164" s="656">
        <f t="shared" si="1"/>
        <v>1275</v>
      </c>
      <c r="K164" s="656">
        <f t="shared" si="2"/>
        <v>0</v>
      </c>
      <c r="L164" s="657"/>
      <c r="M164" s="652"/>
      <c r="N164" s="53"/>
    </row>
    <row r="165" spans="1:17" s="26" customFormat="1" ht="11.25">
      <c r="A165" s="654" t="s">
        <v>535</v>
      </c>
      <c r="B165" s="620" t="s">
        <v>1452</v>
      </c>
      <c r="C165" s="269" t="s">
        <v>1454</v>
      </c>
      <c r="D165" s="269"/>
      <c r="E165" s="128">
        <v>1000</v>
      </c>
      <c r="F165" s="265"/>
      <c r="G165" s="260"/>
      <c r="H165" s="655"/>
      <c r="I165" s="654"/>
      <c r="J165" s="656">
        <f t="shared" si="1"/>
        <v>1000</v>
      </c>
      <c r="K165" s="656">
        <f t="shared" si="2"/>
        <v>0</v>
      </c>
      <c r="L165" s="657"/>
      <c r="M165" s="652"/>
      <c r="N165" s="53"/>
    </row>
    <row r="166" spans="1:17" s="26" customFormat="1" ht="11.25">
      <c r="A166" s="654" t="s">
        <v>659</v>
      </c>
      <c r="B166" s="620" t="s">
        <v>1453</v>
      </c>
      <c r="C166" s="269" t="s">
        <v>1455</v>
      </c>
      <c r="D166" s="269"/>
      <c r="E166" s="128">
        <v>1500</v>
      </c>
      <c r="F166" s="265"/>
      <c r="G166" s="260"/>
      <c r="H166" s="655"/>
      <c r="I166" s="654"/>
      <c r="J166" s="656">
        <f t="shared" si="1"/>
        <v>1500</v>
      </c>
      <c r="K166" s="656">
        <f t="shared" si="2"/>
        <v>0</v>
      </c>
      <c r="L166" s="657"/>
      <c r="M166" s="84"/>
      <c r="N166" s="53"/>
    </row>
    <row r="167" spans="1:17" s="26" customFormat="1" ht="11.25">
      <c r="A167" s="654" t="s">
        <v>660</v>
      </c>
      <c r="B167" s="620" t="s">
        <v>15</v>
      </c>
      <c r="C167" s="269" t="s">
        <v>14</v>
      </c>
      <c r="D167" s="269"/>
      <c r="E167" s="260">
        <v>30</v>
      </c>
      <c r="F167" s="265"/>
      <c r="G167" s="260"/>
      <c r="H167" s="655"/>
      <c r="I167" s="654"/>
      <c r="J167" s="656">
        <f t="shared" si="1"/>
        <v>30</v>
      </c>
      <c r="K167" s="656">
        <f t="shared" si="2"/>
        <v>0</v>
      </c>
      <c r="L167" s="657"/>
      <c r="M167" s="84"/>
      <c r="N167" s="53"/>
    </row>
    <row r="168" spans="1:17" s="26" customFormat="1" ht="11.25">
      <c r="A168" s="654" t="s">
        <v>661</v>
      </c>
      <c r="B168" s="620" t="s">
        <v>17</v>
      </c>
      <c r="C168" s="269" t="s">
        <v>16</v>
      </c>
      <c r="D168" s="658"/>
      <c r="E168" s="128">
        <v>130.16999999999999</v>
      </c>
      <c r="F168" s="265"/>
      <c r="G168" s="260"/>
      <c r="H168" s="655"/>
      <c r="I168" s="654"/>
      <c r="J168" s="656">
        <f t="shared" si="1"/>
        <v>130.16999999999999</v>
      </c>
      <c r="K168" s="656">
        <f t="shared" si="2"/>
        <v>0</v>
      </c>
      <c r="L168" s="657"/>
      <c r="M168" s="84"/>
      <c r="N168" s="53"/>
    </row>
    <row r="169" spans="1:17" s="26" customFormat="1" ht="11.25">
      <c r="A169" s="654" t="s">
        <v>662</v>
      </c>
      <c r="B169" s="620" t="s">
        <v>18</v>
      </c>
      <c r="C169" s="269" t="s">
        <v>14</v>
      </c>
      <c r="D169" s="269"/>
      <c r="E169" s="260"/>
      <c r="F169" s="128">
        <v>30</v>
      </c>
      <c r="G169" s="260"/>
      <c r="H169" s="655"/>
      <c r="I169" s="654"/>
      <c r="J169" s="656">
        <f t="shared" ref="J169:J183" si="3">E169-G169</f>
        <v>0</v>
      </c>
      <c r="K169" s="656">
        <f t="shared" si="2"/>
        <v>30</v>
      </c>
      <c r="L169" s="657"/>
      <c r="M169" s="84"/>
      <c r="N169" s="53"/>
    </row>
    <row r="170" spans="1:17" s="26" customFormat="1" ht="11.25">
      <c r="A170" s="654" t="s">
        <v>663</v>
      </c>
      <c r="B170" s="620" t="s">
        <v>19</v>
      </c>
      <c r="C170" s="269" t="s">
        <v>14</v>
      </c>
      <c r="D170" s="269"/>
      <c r="E170" s="260"/>
      <c r="F170" s="128">
        <v>30</v>
      </c>
      <c r="G170" s="260"/>
      <c r="H170" s="655"/>
      <c r="I170" s="654"/>
      <c r="J170" s="656">
        <f t="shared" si="3"/>
        <v>0</v>
      </c>
      <c r="K170" s="656">
        <f t="shared" si="2"/>
        <v>30</v>
      </c>
      <c r="L170" s="404"/>
      <c r="M170" s="84"/>
      <c r="N170" s="53"/>
    </row>
    <row r="171" spans="1:17" s="26" customFormat="1" ht="11.25">
      <c r="A171" s="654" t="s">
        <v>664</v>
      </c>
      <c r="B171" s="700">
        <v>192104</v>
      </c>
      <c r="C171" s="258" t="s">
        <v>20</v>
      </c>
      <c r="D171" s="269"/>
      <c r="E171" s="260"/>
      <c r="F171" s="268">
        <v>6.5</v>
      </c>
      <c r="G171" s="260"/>
      <c r="H171" s="655"/>
      <c r="I171" s="654"/>
      <c r="J171" s="656">
        <f t="shared" si="3"/>
        <v>0</v>
      </c>
      <c r="K171" s="656">
        <f t="shared" si="2"/>
        <v>6.5</v>
      </c>
      <c r="L171" s="404"/>
      <c r="M171" s="84"/>
      <c r="N171" s="53"/>
    </row>
    <row r="172" spans="1:17" s="26" customFormat="1" ht="11.25">
      <c r="A172" s="654" t="s">
        <v>665</v>
      </c>
      <c r="B172" s="700">
        <v>192104</v>
      </c>
      <c r="C172" s="697" t="s">
        <v>20</v>
      </c>
      <c r="D172" s="269"/>
      <c r="E172" s="260"/>
      <c r="F172" s="268">
        <v>7.1</v>
      </c>
      <c r="G172" s="260"/>
      <c r="H172" s="655"/>
      <c r="I172" s="654"/>
      <c r="J172" s="656">
        <f t="shared" si="3"/>
        <v>0</v>
      </c>
      <c r="K172" s="656">
        <f t="shared" si="2"/>
        <v>7.1</v>
      </c>
      <c r="L172" s="404"/>
      <c r="M172" s="84"/>
      <c r="N172" s="53"/>
    </row>
    <row r="173" spans="1:17" s="26" customFormat="1" ht="11.25">
      <c r="A173" s="654" t="s">
        <v>666</v>
      </c>
      <c r="B173" s="700">
        <v>192106</v>
      </c>
      <c r="C173" s="261" t="s">
        <v>623</v>
      </c>
      <c r="D173" s="261"/>
      <c r="E173" s="260"/>
      <c r="F173" s="268">
        <v>37.68</v>
      </c>
      <c r="G173" s="260"/>
      <c r="H173" s="655"/>
      <c r="I173" s="654"/>
      <c r="J173" s="656">
        <f t="shared" si="3"/>
        <v>0</v>
      </c>
      <c r="K173" s="656">
        <f t="shared" si="2"/>
        <v>37.68</v>
      </c>
      <c r="L173" s="404"/>
      <c r="M173" s="84"/>
      <c r="N173" s="53"/>
    </row>
    <row r="174" spans="1:17" s="26" customFormat="1" ht="11.25">
      <c r="A174" s="654" t="s">
        <v>667</v>
      </c>
      <c r="B174" s="700">
        <v>192107</v>
      </c>
      <c r="C174" s="258" t="s">
        <v>624</v>
      </c>
      <c r="D174" s="261"/>
      <c r="E174" s="260"/>
      <c r="F174" s="268">
        <v>16.5</v>
      </c>
      <c r="G174" s="260"/>
      <c r="H174" s="655"/>
      <c r="I174" s="654"/>
      <c r="J174" s="656">
        <f t="shared" si="3"/>
        <v>0</v>
      </c>
      <c r="K174" s="656">
        <f>F174-G174</f>
        <v>16.5</v>
      </c>
      <c r="L174" s="404"/>
      <c r="M174" s="84"/>
      <c r="N174" s="53"/>
    </row>
    <row r="175" spans="1:17" s="26" customFormat="1" ht="11.25">
      <c r="A175" s="654" t="s">
        <v>714</v>
      </c>
      <c r="B175" s="700">
        <v>192108</v>
      </c>
      <c r="C175" s="702" t="s">
        <v>21</v>
      </c>
      <c r="D175" s="261"/>
      <c r="E175" s="260"/>
      <c r="F175" s="699">
        <v>37.18</v>
      </c>
      <c r="G175" s="260"/>
      <c r="H175" s="655"/>
      <c r="I175" s="654"/>
      <c r="J175" s="656">
        <f t="shared" si="3"/>
        <v>0</v>
      </c>
      <c r="K175" s="656">
        <f>F175-G175</f>
        <v>37.18</v>
      </c>
      <c r="L175" s="404"/>
      <c r="M175" s="84"/>
      <c r="N175" s="53"/>
    </row>
    <row r="176" spans="1:17" s="26" customFormat="1" ht="11.25">
      <c r="A176" s="654" t="s">
        <v>715</v>
      </c>
      <c r="B176" s="620" t="s">
        <v>1384</v>
      </c>
      <c r="C176" s="698" t="s">
        <v>1385</v>
      </c>
      <c r="D176" s="658"/>
      <c r="E176" s="260"/>
      <c r="F176" s="128">
        <v>182.42</v>
      </c>
      <c r="G176" s="260"/>
      <c r="H176" s="655"/>
      <c r="I176" s="654"/>
      <c r="J176" s="656">
        <f t="shared" si="3"/>
        <v>0</v>
      </c>
      <c r="K176" s="656">
        <f>F176-G176</f>
        <v>182.42</v>
      </c>
      <c r="L176" s="404"/>
      <c r="M176" s="84"/>
      <c r="N176" s="53"/>
    </row>
    <row r="177" spans="1:17" s="26" customFormat="1" ht="11.25">
      <c r="A177" s="654" t="s">
        <v>716</v>
      </c>
      <c r="B177" s="620" t="s">
        <v>1384</v>
      </c>
      <c r="C177" s="701" t="s">
        <v>1386</v>
      </c>
      <c r="D177" s="659"/>
      <c r="E177" s="260"/>
      <c r="F177" s="128">
        <v>447.52</v>
      </c>
      <c r="G177" s="260"/>
      <c r="H177" s="655"/>
      <c r="I177" s="654"/>
      <c r="J177" s="656">
        <f t="shared" si="3"/>
        <v>0</v>
      </c>
      <c r="K177" s="656">
        <f t="shared" si="2"/>
        <v>447.52</v>
      </c>
      <c r="L177" s="404"/>
      <c r="M177" s="84"/>
      <c r="N177" s="53"/>
    </row>
    <row r="178" spans="1:17" s="26" customFormat="1" ht="11.25">
      <c r="A178" s="654" t="s">
        <v>717</v>
      </c>
      <c r="B178" s="620" t="s">
        <v>1387</v>
      </c>
      <c r="C178" s="701" t="s">
        <v>1388</v>
      </c>
      <c r="D178" s="659"/>
      <c r="E178" s="260"/>
      <c r="F178" s="128">
        <v>718.72</v>
      </c>
      <c r="G178" s="260"/>
      <c r="H178" s="655"/>
      <c r="I178" s="654"/>
      <c r="J178" s="656">
        <f t="shared" si="3"/>
        <v>0</v>
      </c>
      <c r="K178" s="656">
        <f t="shared" si="2"/>
        <v>718.72</v>
      </c>
      <c r="L178" s="404"/>
      <c r="M178" s="84"/>
      <c r="N178" s="53"/>
    </row>
    <row r="179" spans="1:17" s="26" customFormat="1" ht="11.25">
      <c r="A179" s="654" t="s">
        <v>718</v>
      </c>
      <c r="B179" s="620" t="s">
        <v>1384</v>
      </c>
      <c r="C179" s="701" t="s">
        <v>1389</v>
      </c>
      <c r="D179" s="659"/>
      <c r="E179" s="260"/>
      <c r="F179" s="128">
        <v>89.73</v>
      </c>
      <c r="G179" s="260"/>
      <c r="H179" s="655"/>
      <c r="I179" s="654"/>
      <c r="J179" s="656">
        <f t="shared" si="3"/>
        <v>0</v>
      </c>
      <c r="K179" s="656">
        <f t="shared" si="2"/>
        <v>89.73</v>
      </c>
      <c r="L179" s="404"/>
      <c r="M179" s="84"/>
      <c r="N179" s="53"/>
    </row>
    <row r="180" spans="1:17" s="26" customFormat="1" ht="11.25">
      <c r="A180" s="654" t="s">
        <v>719</v>
      </c>
      <c r="B180" s="620" t="s">
        <v>1387</v>
      </c>
      <c r="C180" s="701" t="s">
        <v>1390</v>
      </c>
      <c r="D180" s="659"/>
      <c r="E180" s="260"/>
      <c r="F180" s="128">
        <v>156</v>
      </c>
      <c r="G180" s="260"/>
      <c r="H180" s="655"/>
      <c r="I180" s="654"/>
      <c r="J180" s="656">
        <f t="shared" si="3"/>
        <v>0</v>
      </c>
      <c r="K180" s="656">
        <f t="shared" si="2"/>
        <v>156</v>
      </c>
      <c r="L180" s="404"/>
      <c r="M180" s="84"/>
      <c r="N180" s="53"/>
      <c r="O180" s="366"/>
      <c r="P180" s="53"/>
    </row>
    <row r="181" spans="1:17" s="26" customFormat="1" ht="11.25">
      <c r="A181" s="654" t="s">
        <v>720</v>
      </c>
      <c r="B181" s="620" t="s">
        <v>1327</v>
      </c>
      <c r="C181" s="703" t="s">
        <v>1328</v>
      </c>
      <c r="D181" s="659"/>
      <c r="E181" s="260"/>
      <c r="F181" s="128">
        <v>6000</v>
      </c>
      <c r="G181" s="260"/>
      <c r="H181" s="655"/>
      <c r="I181" s="654"/>
      <c r="J181" s="656">
        <f t="shared" si="3"/>
        <v>0</v>
      </c>
      <c r="K181" s="656">
        <f t="shared" si="2"/>
        <v>6000</v>
      </c>
      <c r="L181" s="404"/>
      <c r="M181" s="84"/>
      <c r="N181" s="53"/>
      <c r="O181" s="366"/>
      <c r="P181" s="53"/>
    </row>
    <row r="182" spans="1:17" s="26" customFormat="1" ht="11.25">
      <c r="A182" s="654" t="s">
        <v>721</v>
      </c>
      <c r="B182" s="620" t="s">
        <v>1329</v>
      </c>
      <c r="C182" s="703" t="s">
        <v>1330</v>
      </c>
      <c r="D182" s="659"/>
      <c r="E182" s="260"/>
      <c r="F182" s="128">
        <v>6000</v>
      </c>
      <c r="G182" s="260"/>
      <c r="H182" s="655"/>
      <c r="I182" s="654"/>
      <c r="J182" s="656">
        <f t="shared" si="3"/>
        <v>0</v>
      </c>
      <c r="K182" s="656">
        <f t="shared" si="2"/>
        <v>6000</v>
      </c>
      <c r="L182" s="404"/>
      <c r="M182" s="84"/>
      <c r="N182" s="53"/>
      <c r="O182" s="366"/>
      <c r="P182" s="53"/>
    </row>
    <row r="183" spans="1:17" s="26" customFormat="1" ht="11.25">
      <c r="A183" s="654" t="s">
        <v>722</v>
      </c>
      <c r="B183" s="620" t="s">
        <v>1384</v>
      </c>
      <c r="C183" s="701" t="s">
        <v>1331</v>
      </c>
      <c r="D183" s="659"/>
      <c r="E183" s="260"/>
      <c r="F183" s="128">
        <v>1038.81</v>
      </c>
      <c r="G183" s="260"/>
      <c r="H183" s="655"/>
      <c r="I183" s="654"/>
      <c r="J183" s="656">
        <f t="shared" si="3"/>
        <v>0</v>
      </c>
      <c r="K183" s="656">
        <f t="shared" si="2"/>
        <v>1038.81</v>
      </c>
      <c r="L183" s="404"/>
      <c r="M183" s="84"/>
      <c r="N183" s="53"/>
      <c r="O183" s="366"/>
      <c r="P183" s="53"/>
    </row>
    <row r="184" spans="1:17" s="26" customFormat="1" ht="11.25">
      <c r="A184" s="654" t="s">
        <v>723</v>
      </c>
      <c r="B184" s="620" t="s">
        <v>1391</v>
      </c>
      <c r="C184" s="705" t="s">
        <v>1278</v>
      </c>
      <c r="D184" s="659"/>
      <c r="E184" s="260"/>
      <c r="F184" s="265">
        <v>110.5</v>
      </c>
      <c r="G184" s="260"/>
      <c r="H184" s="655"/>
      <c r="I184" s="654"/>
      <c r="J184" s="656">
        <f>E184-G184</f>
        <v>0</v>
      </c>
      <c r="K184" s="656">
        <f>F184-G184</f>
        <v>110.5</v>
      </c>
      <c r="L184" s="404"/>
      <c r="M184" s="84"/>
      <c r="N184" s="53"/>
      <c r="O184" s="366"/>
      <c r="P184" s="53"/>
    </row>
    <row r="185" spans="1:17" s="26" customFormat="1" ht="11.25">
      <c r="A185" s="654" t="s">
        <v>724</v>
      </c>
      <c r="B185" s="620" t="s">
        <v>1392</v>
      </c>
      <c r="C185" s="705" t="s">
        <v>1279</v>
      </c>
      <c r="D185" s="659"/>
      <c r="E185" s="260"/>
      <c r="F185" s="265">
        <v>120.7</v>
      </c>
      <c r="G185" s="260"/>
      <c r="H185" s="655"/>
      <c r="I185" s="654"/>
      <c r="J185" s="656">
        <f>E185-G185</f>
        <v>0</v>
      </c>
      <c r="K185" s="656">
        <f>F185-G185</f>
        <v>120.7</v>
      </c>
      <c r="L185" s="404"/>
      <c r="M185" s="84"/>
      <c r="N185" s="53"/>
      <c r="O185" s="366"/>
      <c r="P185" s="53"/>
    </row>
    <row r="186" spans="1:17" s="102" customFormat="1" ht="12.75">
      <c r="A186" s="862" t="s">
        <v>1332</v>
      </c>
      <c r="B186" s="862"/>
      <c r="C186" s="706"/>
      <c r="D186" s="707"/>
      <c r="E186" s="338">
        <f>SUM(E163:E185)</f>
        <v>4935.17</v>
      </c>
      <c r="F186" s="338">
        <f>SUM(F163:F185)</f>
        <v>15029.36</v>
      </c>
      <c r="G186" s="660"/>
      <c r="H186" s="661"/>
      <c r="I186" s="661"/>
      <c r="J186" s="338">
        <f>SUM(J163:J185)</f>
        <v>4935.17</v>
      </c>
      <c r="K186" s="338">
        <f>SUM(K163:K185)</f>
        <v>15029.36</v>
      </c>
      <c r="L186" s="361"/>
      <c r="M186" s="84"/>
      <c r="N186" s="53"/>
      <c r="Q186" s="343"/>
    </row>
    <row r="187" spans="1:17" s="102" customFormat="1" ht="11.25">
      <c r="A187" s="662"/>
      <c r="E187" s="341"/>
      <c r="F187" s="341"/>
      <c r="G187" s="341"/>
      <c r="L187" s="361"/>
      <c r="M187" s="84"/>
      <c r="N187" s="53"/>
      <c r="Q187" s="343"/>
    </row>
    <row r="188" spans="1:17" s="348" customFormat="1" ht="12.75" customHeight="1">
      <c r="A188" s="372"/>
      <c r="B188" s="373"/>
      <c r="C188" s="374"/>
      <c r="H188" s="373"/>
      <c r="J188" s="375"/>
      <c r="M188" s="84"/>
      <c r="N188" s="53"/>
    </row>
    <row r="189" spans="1:17" s="387" customFormat="1" ht="12.75" customHeight="1">
      <c r="A189" s="76"/>
      <c r="B189" s="368"/>
      <c r="C189" s="386"/>
      <c r="D189" s="72"/>
      <c r="E189" s="72"/>
      <c r="F189" s="192"/>
      <c r="G189" s="114"/>
      <c r="H189" s="369"/>
      <c r="I189" s="76"/>
      <c r="J189" s="72"/>
      <c r="L189" s="385"/>
      <c r="M189" s="84"/>
      <c r="N189" s="53"/>
    </row>
    <row r="190" spans="1:17" s="21" customFormat="1" ht="12.75" customHeight="1">
      <c r="A190" s="367"/>
      <c r="B190" s="182"/>
      <c r="C190" s="365"/>
      <c r="D190" s="177"/>
      <c r="E190" s="177"/>
      <c r="F190" s="178"/>
      <c r="G190" s="179"/>
      <c r="H190" s="180"/>
      <c r="I190" s="181"/>
      <c r="J190" s="174"/>
      <c r="K190" s="173"/>
      <c r="L190" s="366"/>
      <c r="M190" s="84"/>
      <c r="N190" s="53"/>
    </row>
    <row r="191" spans="1:17" s="102" customFormat="1" ht="11.25">
      <c r="I191" s="343"/>
      <c r="J191" s="343"/>
      <c r="K191" s="343"/>
      <c r="L191" s="361"/>
      <c r="M191" s="84"/>
      <c r="N191" s="53"/>
    </row>
    <row r="192" spans="1:17" s="102" customFormat="1" ht="11.25">
      <c r="A192" s="102" t="s">
        <v>1396</v>
      </c>
      <c r="B192" s="704"/>
      <c r="I192" s="343"/>
      <c r="J192" s="343"/>
      <c r="K192" s="343"/>
      <c r="L192" s="361"/>
      <c r="M192" s="84"/>
      <c r="N192" s="53"/>
    </row>
    <row r="193" spans="1:14" s="102" customFormat="1" ht="11.25">
      <c r="B193" s="663"/>
      <c r="L193" s="401"/>
      <c r="M193" s="84"/>
      <c r="N193" s="53"/>
    </row>
    <row r="194" spans="1:14" s="102" customFormat="1" ht="11.25">
      <c r="L194" s="401"/>
      <c r="M194" s="84"/>
      <c r="N194" s="53"/>
    </row>
    <row r="195" spans="1:14" s="102" customFormat="1" ht="11.25">
      <c r="L195" s="401"/>
      <c r="M195" s="696"/>
      <c r="N195" s="411"/>
    </row>
    <row r="196" spans="1:14" s="69" customFormat="1" ht="11.25">
      <c r="A196" s="76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401"/>
      <c r="M196" s="84"/>
      <c r="N196" s="53"/>
    </row>
    <row r="197" spans="1:14" s="69" customFormat="1" ht="11.25">
      <c r="A197" s="76"/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401"/>
      <c r="M197" s="84"/>
      <c r="N197" s="53"/>
    </row>
    <row r="198" spans="1:14" s="69" customFormat="1" ht="11.25">
      <c r="A198" s="102"/>
      <c r="B198" s="663"/>
      <c r="C198" s="102"/>
      <c r="D198" s="102"/>
      <c r="E198" s="102"/>
      <c r="F198" s="102"/>
      <c r="G198" s="102"/>
      <c r="H198" s="102"/>
      <c r="I198" s="102"/>
      <c r="J198" s="102"/>
      <c r="K198" s="102"/>
      <c r="L198" s="401"/>
      <c r="M198" s="84"/>
      <c r="N198" s="53"/>
    </row>
    <row r="199" spans="1:14" s="102" customFormat="1" ht="11.25">
      <c r="L199" s="422"/>
      <c r="M199" s="84"/>
      <c r="N199" s="53"/>
    </row>
    <row r="200" spans="1:14" s="102" customFormat="1" ht="11.25">
      <c r="L200" s="422"/>
      <c r="M200" s="84"/>
      <c r="N200" s="53"/>
    </row>
    <row r="201" spans="1:14" s="102" customFormat="1" ht="11.25">
      <c r="L201" s="422"/>
      <c r="M201" s="364"/>
      <c r="N201" s="282"/>
    </row>
    <row r="202" spans="1:14" s="48" customFormat="1" ht="11.25">
      <c r="A202" s="76"/>
      <c r="B202" s="114"/>
      <c r="C202" s="71"/>
      <c r="D202" s="72"/>
      <c r="E202" s="72"/>
      <c r="F202" s="73"/>
      <c r="G202" s="74"/>
      <c r="H202" s="75"/>
      <c r="I202" s="76"/>
      <c r="J202" s="283"/>
      <c r="K202" s="361"/>
      <c r="L202" s="364"/>
    </row>
    <row r="203" spans="1:14" s="48" customFormat="1" ht="11.25">
      <c r="A203" s="76"/>
      <c r="B203" s="114"/>
      <c r="C203" s="71"/>
      <c r="D203" s="72"/>
      <c r="E203" s="72"/>
      <c r="F203" s="73"/>
      <c r="G203" s="74"/>
      <c r="H203" s="75"/>
      <c r="I203" s="76"/>
      <c r="J203" s="283"/>
      <c r="K203" s="361"/>
      <c r="L203" s="364"/>
    </row>
    <row r="204" spans="1:14" s="48" customFormat="1" ht="11.25">
      <c r="A204" s="76"/>
      <c r="B204" s="114"/>
      <c r="C204" s="71"/>
      <c r="D204" s="72"/>
      <c r="E204" s="72"/>
      <c r="F204" s="78"/>
      <c r="G204" s="74"/>
      <c r="H204" s="75"/>
      <c r="I204" s="76"/>
      <c r="J204" s="283"/>
      <c r="K204" s="361"/>
      <c r="L204" s="364"/>
    </row>
    <row r="205" spans="1:14" s="48" customFormat="1" ht="11.25">
      <c r="A205" s="76"/>
      <c r="B205" s="114"/>
      <c r="C205" s="71"/>
      <c r="D205" s="72"/>
      <c r="E205" s="72"/>
      <c r="F205" s="73"/>
      <c r="G205" s="74"/>
      <c r="H205" s="75"/>
      <c r="I205" s="76"/>
      <c r="J205" s="283"/>
      <c r="K205" s="361"/>
      <c r="L205" s="364"/>
    </row>
    <row r="206" spans="1:14" s="48" customFormat="1" ht="11.25">
      <c r="A206" s="76"/>
      <c r="B206" s="114"/>
      <c r="C206" s="71"/>
      <c r="D206" s="72"/>
      <c r="E206" s="72"/>
      <c r="F206" s="73"/>
      <c r="G206" s="74"/>
      <c r="H206" s="75"/>
      <c r="I206" s="76"/>
      <c r="J206" s="283"/>
      <c r="K206" s="361"/>
      <c r="L206" s="364"/>
    </row>
    <row r="207" spans="1:14" s="48" customFormat="1" ht="11.25">
      <c r="A207" s="76"/>
      <c r="B207" s="114"/>
      <c r="C207" s="71"/>
      <c r="D207" s="72"/>
      <c r="E207" s="72"/>
      <c r="F207" s="73"/>
      <c r="G207" s="74"/>
      <c r="H207" s="75"/>
      <c r="I207" s="76"/>
      <c r="J207" s="283"/>
      <c r="K207" s="361"/>
      <c r="L207" s="364"/>
    </row>
    <row r="208" spans="1:14" s="48" customFormat="1" ht="11.25">
      <c r="A208" s="76"/>
      <c r="B208" s="114"/>
      <c r="C208" s="71"/>
      <c r="D208" s="72"/>
      <c r="E208" s="72"/>
      <c r="F208" s="73"/>
      <c r="G208" s="74"/>
      <c r="H208" s="75"/>
      <c r="I208" s="76"/>
      <c r="J208" s="283"/>
      <c r="K208" s="361"/>
      <c r="L208" s="364"/>
    </row>
    <row r="209" spans="1:12" s="48" customFormat="1" ht="11.25">
      <c r="A209" s="76"/>
      <c r="B209" s="114"/>
      <c r="C209" s="71"/>
      <c r="D209" s="72"/>
      <c r="E209" s="72"/>
      <c r="F209" s="73"/>
      <c r="G209" s="74"/>
      <c r="H209" s="75"/>
      <c r="I209" s="76"/>
      <c r="J209" s="283"/>
      <c r="K209" s="361"/>
      <c r="L209" s="364"/>
    </row>
    <row r="210" spans="1:12" s="48" customFormat="1" ht="11.25">
      <c r="A210" s="76"/>
      <c r="B210" s="114"/>
      <c r="C210" s="71"/>
      <c r="D210" s="72"/>
      <c r="E210" s="72"/>
      <c r="F210" s="73"/>
      <c r="G210" s="74"/>
      <c r="H210" s="75"/>
      <c r="I210" s="76"/>
      <c r="J210" s="283"/>
      <c r="K210" s="361"/>
      <c r="L210" s="364"/>
    </row>
    <row r="211" spans="1:12" s="48" customFormat="1" ht="11.25">
      <c r="A211" s="76"/>
      <c r="B211" s="114"/>
      <c r="C211" s="71"/>
      <c r="D211" s="72"/>
      <c r="E211" s="72"/>
      <c r="F211" s="73"/>
      <c r="G211" s="74"/>
      <c r="H211" s="75"/>
      <c r="I211" s="76"/>
      <c r="J211" s="283"/>
      <c r="K211" s="361"/>
      <c r="L211" s="364"/>
    </row>
    <row r="212" spans="1:12" s="48" customFormat="1" ht="11.25">
      <c r="A212" s="76"/>
      <c r="B212" s="114"/>
      <c r="C212" s="71"/>
      <c r="D212" s="72"/>
      <c r="E212" s="72"/>
      <c r="F212" s="73"/>
      <c r="G212" s="74"/>
      <c r="H212" s="75"/>
      <c r="I212" s="76"/>
      <c r="J212" s="283"/>
      <c r="K212" s="361"/>
      <c r="L212" s="364"/>
    </row>
    <row r="213" spans="1:12" s="48" customFormat="1" ht="11.25">
      <c r="A213" s="76"/>
      <c r="B213" s="114"/>
      <c r="C213" s="71"/>
      <c r="D213" s="72"/>
      <c r="E213" s="72"/>
      <c r="F213" s="73"/>
      <c r="G213" s="74"/>
      <c r="H213" s="75"/>
      <c r="I213" s="76"/>
      <c r="J213" s="283"/>
      <c r="K213" s="361"/>
      <c r="L213" s="364"/>
    </row>
    <row r="214" spans="1:12" s="48" customFormat="1" ht="11.25">
      <c r="A214" s="76"/>
      <c r="B214" s="114"/>
      <c r="C214" s="71"/>
      <c r="D214" s="72"/>
      <c r="E214" s="72"/>
      <c r="F214" s="73"/>
      <c r="G214" s="74"/>
      <c r="H214" s="75"/>
      <c r="I214" s="76"/>
      <c r="J214" s="283"/>
      <c r="K214" s="361"/>
      <c r="L214" s="364"/>
    </row>
    <row r="215" spans="1:12" s="48" customFormat="1" ht="11.25">
      <c r="A215" s="76"/>
      <c r="B215" s="114"/>
      <c r="C215" s="71"/>
      <c r="D215" s="72"/>
      <c r="E215" s="72"/>
      <c r="F215" s="73"/>
      <c r="G215" s="74"/>
      <c r="H215" s="75"/>
      <c r="I215" s="76"/>
      <c r="J215" s="283"/>
      <c r="K215" s="361"/>
      <c r="L215" s="364"/>
    </row>
    <row r="216" spans="1:12" s="48" customFormat="1" ht="11.25">
      <c r="A216" s="76"/>
      <c r="B216" s="114"/>
      <c r="C216" s="71"/>
      <c r="D216" s="72"/>
      <c r="E216" s="72"/>
      <c r="F216" s="73"/>
      <c r="G216" s="74"/>
      <c r="H216" s="75"/>
      <c r="I216" s="76"/>
      <c r="J216" s="283"/>
      <c r="K216" s="361"/>
      <c r="L216" s="364"/>
    </row>
    <row r="217" spans="1:12" s="48" customFormat="1" ht="11.25">
      <c r="A217" s="76"/>
      <c r="B217" s="114"/>
      <c r="C217" s="71"/>
      <c r="D217" s="72"/>
      <c r="E217" s="72"/>
      <c r="F217" s="73"/>
      <c r="G217" s="74"/>
      <c r="H217" s="75"/>
      <c r="I217" s="76"/>
      <c r="J217" s="283"/>
      <c r="K217" s="361"/>
      <c r="L217" s="364"/>
    </row>
    <row r="218" spans="1:12" s="48" customFormat="1" ht="11.25">
      <c r="A218" s="76"/>
      <c r="B218" s="114"/>
      <c r="C218" s="71"/>
      <c r="D218" s="72"/>
      <c r="E218" s="72"/>
      <c r="F218" s="73"/>
      <c r="G218" s="74"/>
      <c r="H218" s="75"/>
      <c r="I218" s="76"/>
      <c r="J218" s="283"/>
      <c r="K218" s="361"/>
      <c r="L218" s="364"/>
    </row>
    <row r="219" spans="1:12" s="48" customFormat="1" ht="11.25">
      <c r="A219" s="76"/>
      <c r="B219" s="114"/>
      <c r="C219" s="71"/>
      <c r="D219" s="72"/>
      <c r="E219" s="72"/>
      <c r="F219" s="73"/>
      <c r="G219" s="74"/>
      <c r="H219" s="75"/>
      <c r="I219" s="76"/>
      <c r="J219" s="283"/>
      <c r="K219" s="361"/>
      <c r="L219" s="364"/>
    </row>
    <row r="220" spans="1:12" s="48" customFormat="1" ht="11.25">
      <c r="A220" s="76"/>
      <c r="B220" s="114"/>
      <c r="C220" s="71"/>
      <c r="D220" s="72"/>
      <c r="E220" s="72"/>
      <c r="F220" s="73"/>
      <c r="G220" s="74"/>
      <c r="H220" s="75"/>
      <c r="I220" s="76"/>
      <c r="J220" s="283"/>
      <c r="K220" s="361"/>
      <c r="L220" s="364"/>
    </row>
    <row r="221" spans="1:12" s="48" customFormat="1" ht="11.25">
      <c r="A221" s="76"/>
      <c r="B221" s="114"/>
      <c r="C221" s="71"/>
      <c r="D221" s="72"/>
      <c r="E221" s="72"/>
      <c r="F221" s="73"/>
      <c r="G221" s="74"/>
      <c r="H221" s="75"/>
      <c r="I221" s="76"/>
      <c r="J221" s="283"/>
      <c r="K221" s="361"/>
      <c r="L221" s="364"/>
    </row>
    <row r="222" spans="1:12" s="48" customFormat="1" ht="11.25">
      <c r="A222" s="76"/>
      <c r="B222" s="114"/>
      <c r="C222" s="71"/>
      <c r="D222" s="72"/>
      <c r="E222" s="72"/>
      <c r="F222" s="73"/>
      <c r="G222" s="74"/>
      <c r="H222" s="75"/>
      <c r="I222" s="76"/>
      <c r="J222" s="283"/>
      <c r="K222" s="361"/>
      <c r="L222" s="364"/>
    </row>
    <row r="223" spans="1:12" s="48" customFormat="1" ht="11.25">
      <c r="A223" s="76"/>
      <c r="B223" s="114"/>
      <c r="C223" s="71"/>
      <c r="D223" s="72"/>
      <c r="E223" s="72"/>
      <c r="F223" s="73"/>
      <c r="G223" s="74"/>
      <c r="H223" s="75"/>
      <c r="I223" s="76"/>
      <c r="J223" s="283"/>
      <c r="K223" s="361"/>
      <c r="L223" s="364"/>
    </row>
    <row r="224" spans="1:12" s="48" customFormat="1" ht="11.25">
      <c r="A224" s="76"/>
      <c r="B224" s="114"/>
      <c r="C224" s="71"/>
      <c r="D224" s="72"/>
      <c r="E224" s="72"/>
      <c r="F224" s="73"/>
      <c r="G224" s="74"/>
      <c r="H224" s="75"/>
      <c r="I224" s="76"/>
      <c r="J224" s="283"/>
      <c r="K224" s="361"/>
      <c r="L224" s="364"/>
    </row>
    <row r="225" spans="1:13" s="48" customFormat="1" ht="11.25">
      <c r="A225" s="76"/>
      <c r="B225" s="114"/>
      <c r="C225" s="71"/>
      <c r="D225" s="72"/>
      <c r="E225" s="72"/>
      <c r="F225" s="73"/>
      <c r="G225" s="74"/>
      <c r="H225" s="75"/>
      <c r="I225" s="76"/>
      <c r="J225" s="283"/>
      <c r="K225" s="361"/>
      <c r="L225" s="364"/>
    </row>
    <row r="226" spans="1:13" s="48" customFormat="1" ht="11.25">
      <c r="A226" s="76"/>
      <c r="B226" s="114"/>
      <c r="C226" s="71"/>
      <c r="D226" s="72"/>
      <c r="E226" s="72"/>
      <c r="F226" s="73"/>
      <c r="G226" s="74"/>
      <c r="H226" s="75"/>
      <c r="I226" s="76"/>
      <c r="J226" s="283"/>
      <c r="K226" s="361"/>
      <c r="L226" s="364"/>
    </row>
    <row r="227" spans="1:13" s="48" customFormat="1" ht="11.25">
      <c r="A227" s="76"/>
      <c r="B227" s="114"/>
      <c r="C227" s="71"/>
      <c r="D227" s="72"/>
      <c r="E227" s="72"/>
      <c r="F227" s="73"/>
      <c r="G227" s="74"/>
      <c r="H227" s="75"/>
      <c r="I227" s="76"/>
      <c r="J227" s="283"/>
      <c r="K227" s="361"/>
      <c r="L227" s="364"/>
    </row>
    <row r="228" spans="1:13" s="48" customFormat="1" ht="11.25">
      <c r="A228" s="76"/>
      <c r="B228" s="114"/>
      <c r="C228" s="71"/>
      <c r="D228" s="72"/>
      <c r="E228" s="72"/>
      <c r="F228" s="73"/>
      <c r="G228" s="74"/>
      <c r="H228" s="75"/>
      <c r="I228" s="76"/>
      <c r="J228" s="283"/>
      <c r="K228" s="361"/>
      <c r="L228" s="364"/>
    </row>
    <row r="229" spans="1:13" s="48" customFormat="1" ht="11.25">
      <c r="A229" s="76"/>
      <c r="B229" s="114"/>
      <c r="C229" s="71"/>
      <c r="D229" s="72"/>
      <c r="E229" s="72"/>
      <c r="F229" s="73"/>
      <c r="G229" s="74"/>
      <c r="H229" s="75"/>
      <c r="I229" s="76"/>
      <c r="J229" s="283"/>
      <c r="K229" s="361"/>
      <c r="L229" s="364"/>
    </row>
    <row r="230" spans="1:13" s="718" customFormat="1" ht="12.75" customHeight="1">
      <c r="A230" s="719"/>
      <c r="B230" s="720"/>
      <c r="C230" s="721"/>
      <c r="H230" s="720"/>
      <c r="J230" s="722"/>
      <c r="K230" s="711"/>
      <c r="L230" s="717"/>
      <c r="M230" s="712"/>
    </row>
    <row r="231" spans="1:13" s="48" customFormat="1" ht="11.25">
      <c r="A231" s="76"/>
      <c r="B231" s="114"/>
      <c r="C231" s="71"/>
      <c r="D231" s="72"/>
      <c r="E231" s="72"/>
      <c r="F231" s="73"/>
      <c r="G231" s="74"/>
      <c r="H231" s="75"/>
      <c r="I231" s="76"/>
      <c r="J231" s="283"/>
      <c r="K231" s="361"/>
      <c r="L231" s="364"/>
    </row>
    <row r="232" spans="1:13" s="48" customFormat="1" ht="11.25">
      <c r="A232" s="76"/>
      <c r="B232" s="114"/>
      <c r="C232" s="71"/>
      <c r="D232" s="72"/>
      <c r="E232" s="72"/>
      <c r="F232" s="73"/>
      <c r="G232" s="74"/>
      <c r="H232" s="75"/>
      <c r="I232" s="76"/>
      <c r="J232" s="283"/>
      <c r="K232" s="361"/>
      <c r="L232" s="364"/>
    </row>
    <row r="233" spans="1:13" s="48" customFormat="1" ht="11.25">
      <c r="A233" s="76"/>
      <c r="B233" s="114"/>
      <c r="C233" s="71"/>
      <c r="D233" s="72"/>
      <c r="E233" s="72"/>
      <c r="F233" s="73"/>
      <c r="G233" s="74"/>
      <c r="H233" s="75"/>
      <c r="I233" s="76"/>
      <c r="J233" s="283"/>
      <c r="K233" s="361"/>
      <c r="L233" s="364"/>
    </row>
    <row r="234" spans="1:13" s="48" customFormat="1" ht="11.25">
      <c r="A234" s="76"/>
      <c r="B234" s="114"/>
      <c r="C234" s="71"/>
      <c r="D234" s="72"/>
      <c r="E234" s="72"/>
      <c r="F234" s="73"/>
      <c r="G234" s="74"/>
      <c r="H234" s="75"/>
      <c r="I234" s="76"/>
      <c r="J234" s="283"/>
      <c r="K234" s="361"/>
      <c r="L234" s="364"/>
    </row>
    <row r="235" spans="1:13" s="48" customFormat="1" ht="11.25">
      <c r="A235" s="76"/>
      <c r="B235" s="114"/>
      <c r="C235" s="71"/>
      <c r="D235" s="72"/>
      <c r="E235" s="72"/>
      <c r="F235" s="73"/>
      <c r="G235" s="74"/>
      <c r="H235" s="75"/>
      <c r="I235" s="76"/>
      <c r="J235" s="283"/>
      <c r="K235" s="361"/>
      <c r="L235" s="364"/>
    </row>
    <row r="236" spans="1:13" s="48" customFormat="1" ht="11.25">
      <c r="A236" s="76"/>
      <c r="B236" s="114"/>
      <c r="C236" s="71"/>
      <c r="D236" s="72"/>
      <c r="E236" s="72"/>
      <c r="F236" s="73"/>
      <c r="G236" s="74"/>
      <c r="H236" s="75"/>
      <c r="I236" s="76"/>
      <c r="J236" s="283"/>
      <c r="K236" s="361"/>
      <c r="L236" s="364"/>
    </row>
    <row r="237" spans="1:13" s="48" customFormat="1" ht="11.25">
      <c r="A237" s="76"/>
      <c r="B237" s="114"/>
      <c r="C237" s="71"/>
      <c r="D237" s="72"/>
      <c r="E237" s="72"/>
      <c r="F237" s="73"/>
      <c r="G237" s="74"/>
      <c r="H237" s="75"/>
      <c r="I237" s="76"/>
      <c r="J237" s="283"/>
      <c r="K237" s="361"/>
      <c r="L237" s="364"/>
    </row>
    <row r="238" spans="1:13" s="48" customFormat="1" ht="11.25">
      <c r="A238" s="76"/>
      <c r="B238" s="114"/>
      <c r="C238" s="71"/>
      <c r="D238" s="72"/>
      <c r="E238" s="72"/>
      <c r="F238" s="73"/>
      <c r="G238" s="74"/>
      <c r="H238" s="75"/>
      <c r="I238" s="76"/>
      <c r="J238" s="283"/>
      <c r="K238" s="361"/>
      <c r="L238" s="364"/>
    </row>
    <row r="239" spans="1:13" s="48" customFormat="1" ht="11.25">
      <c r="A239" s="76"/>
      <c r="B239" s="114"/>
      <c r="C239" s="71"/>
      <c r="D239" s="72"/>
      <c r="E239" s="72"/>
      <c r="F239" s="73"/>
      <c r="G239" s="74"/>
      <c r="H239" s="75"/>
      <c r="I239" s="76"/>
      <c r="J239" s="283"/>
      <c r="K239" s="361"/>
      <c r="L239" s="364"/>
    </row>
    <row r="240" spans="1:13" s="48" customFormat="1" ht="11.25">
      <c r="A240" s="76"/>
      <c r="B240" s="114"/>
      <c r="C240" s="71"/>
      <c r="D240" s="72"/>
      <c r="E240" s="72"/>
      <c r="F240" s="73"/>
      <c r="G240" s="74"/>
      <c r="H240" s="75"/>
      <c r="I240" s="76"/>
      <c r="J240" s="283"/>
      <c r="K240" s="361"/>
      <c r="L240" s="364"/>
    </row>
    <row r="241" spans="1:18" s="195" customFormat="1" ht="22.5">
      <c r="A241" s="23" t="s">
        <v>654</v>
      </c>
      <c r="B241" s="622"/>
      <c r="C241" s="623"/>
      <c r="E241" s="9"/>
      <c r="G241" s="624"/>
      <c r="H241" s="625"/>
      <c r="I241" s="626"/>
    </row>
    <row r="242" spans="1:18" s="104" customFormat="1" ht="11.25">
      <c r="A242" s="271"/>
      <c r="B242" s="350"/>
      <c r="C242" s="351"/>
      <c r="D242" s="282"/>
      <c r="E242" s="282"/>
      <c r="G242" s="352"/>
      <c r="H242" s="353"/>
      <c r="I242" s="194"/>
      <c r="J242" s="278"/>
    </row>
    <row r="243" spans="1:18" s="104" customFormat="1" ht="22.5">
      <c r="B243" s="664" t="s">
        <v>1393</v>
      </c>
    </row>
    <row r="244" spans="1:18" s="102" customFormat="1" ht="11.25"/>
    <row r="245" spans="1:18" s="670" customFormat="1" ht="11.25">
      <c r="A245" s="665"/>
      <c r="B245" s="665"/>
      <c r="C245" s="665"/>
      <c r="D245" s="666"/>
      <c r="E245" s="666"/>
      <c r="F245" s="607"/>
      <c r="G245" s="607"/>
      <c r="H245" s="667"/>
      <c r="I245" s="665"/>
      <c r="J245" s="668"/>
      <c r="K245" s="669"/>
    </row>
    <row r="246" spans="1:18" s="604" customFormat="1" ht="14.25" hidden="1">
      <c r="A246" s="714" t="s">
        <v>1333</v>
      </c>
      <c r="B246" s="671"/>
      <c r="C246" s="344"/>
      <c r="D246" s="340" t="s">
        <v>568</v>
      </c>
      <c r="F246" s="672"/>
      <c r="G246" s="673"/>
    </row>
    <row r="247" spans="1:18" s="347" customFormat="1" ht="11.25" hidden="1">
      <c r="A247" s="715" t="s">
        <v>1398</v>
      </c>
      <c r="B247" s="675"/>
      <c r="C247" s="676"/>
      <c r="D247" s="710" t="s">
        <v>1155</v>
      </c>
      <c r="E247" s="678"/>
      <c r="F247" s="679" t="s">
        <v>1334</v>
      </c>
      <c r="G247" s="680">
        <v>1000</v>
      </c>
      <c r="H247" s="681" t="s">
        <v>908</v>
      </c>
      <c r="I247" s="682" t="s">
        <v>1335</v>
      </c>
      <c r="J247" s="683">
        <v>43799</v>
      </c>
      <c r="L247" s="71"/>
      <c r="M247" s="84"/>
      <c r="N247" s="53"/>
      <c r="P247" s="74"/>
      <c r="Q247" s="75"/>
      <c r="R247" s="76"/>
    </row>
    <row r="248" spans="1:18" s="347" customFormat="1" ht="12.75" hidden="1">
      <c r="A248" s="716"/>
      <c r="B248" s="114"/>
      <c r="C248" s="71"/>
      <c r="D248" s="685"/>
      <c r="E248" s="72"/>
      <c r="F248" s="74"/>
      <c r="G248" s="686"/>
      <c r="I248" s="76"/>
      <c r="J248" s="586"/>
      <c r="L248" s="687"/>
      <c r="M248" s="84"/>
      <c r="N248" s="53"/>
      <c r="O248" s="147"/>
      <c r="P248" s="53"/>
      <c r="Q248" s="75"/>
      <c r="R248" s="76"/>
    </row>
    <row r="249" spans="1:18" s="604" customFormat="1" ht="14.25" hidden="1">
      <c r="A249" s="714" t="s">
        <v>1336</v>
      </c>
      <c r="B249" s="671"/>
      <c r="C249" s="344"/>
      <c r="D249" s="340" t="s">
        <v>1337</v>
      </c>
      <c r="F249" s="672"/>
      <c r="G249" s="672"/>
      <c r="L249" s="46"/>
      <c r="M249" s="84"/>
      <c r="N249" s="53"/>
      <c r="O249" s="147"/>
      <c r="P249" s="53"/>
      <c r="Q249" s="363"/>
      <c r="R249" s="51"/>
    </row>
    <row r="250" spans="1:18" s="347" customFormat="1" ht="11.25" hidden="1">
      <c r="A250" s="715" t="s">
        <v>1338</v>
      </c>
      <c r="B250" s="675"/>
      <c r="C250" s="676"/>
      <c r="D250" s="677" t="s">
        <v>14</v>
      </c>
      <c r="E250" s="678"/>
      <c r="F250" s="679" t="s">
        <v>1334</v>
      </c>
      <c r="G250" s="680">
        <v>30</v>
      </c>
      <c r="H250" s="681" t="s">
        <v>908</v>
      </c>
      <c r="I250" s="682" t="s">
        <v>1335</v>
      </c>
      <c r="J250" s="683">
        <v>42154</v>
      </c>
      <c r="L250" s="351"/>
      <c r="M250" s="84"/>
      <c r="N250" s="53"/>
      <c r="O250" s="366"/>
      <c r="P250" s="53"/>
      <c r="Q250" s="358"/>
      <c r="R250" s="359"/>
    </row>
    <row r="251" spans="1:18" s="347" customFormat="1" ht="11.25" hidden="1">
      <c r="A251" s="716"/>
      <c r="B251" s="114"/>
      <c r="C251" s="71"/>
      <c r="D251" s="72"/>
      <c r="E251" s="72"/>
      <c r="F251" s="78"/>
      <c r="G251" s="688"/>
      <c r="H251" s="75"/>
      <c r="I251" s="76"/>
      <c r="J251" s="528"/>
      <c r="L251" s="71"/>
      <c r="M251" s="84"/>
      <c r="N251" s="53"/>
      <c r="O251" s="366"/>
      <c r="P251" s="411"/>
      <c r="Q251" s="75"/>
      <c r="R251" s="76"/>
    </row>
    <row r="252" spans="1:18" s="604" customFormat="1" ht="14.25" hidden="1">
      <c r="A252" s="714" t="s">
        <v>1339</v>
      </c>
      <c r="B252" s="671"/>
      <c r="C252" s="344"/>
      <c r="D252" s="340" t="s">
        <v>570</v>
      </c>
      <c r="F252" s="672"/>
      <c r="G252" s="672"/>
      <c r="L252" s="46"/>
      <c r="O252" s="366"/>
      <c r="P252" s="53"/>
      <c r="Q252" s="363"/>
      <c r="R252" s="51"/>
    </row>
    <row r="253" spans="1:18" s="347" customFormat="1" ht="11.25" hidden="1">
      <c r="A253" s="715" t="s">
        <v>1340</v>
      </c>
      <c r="B253" s="675"/>
      <c r="C253" s="676"/>
      <c r="D253" s="677" t="s">
        <v>1341</v>
      </c>
      <c r="E253" s="678"/>
      <c r="F253" s="679" t="s">
        <v>1334</v>
      </c>
      <c r="G253" s="680" t="s">
        <v>1342</v>
      </c>
      <c r="H253" s="681" t="s">
        <v>908</v>
      </c>
      <c r="I253" s="682" t="s">
        <v>1335</v>
      </c>
      <c r="J253" s="683">
        <v>42450</v>
      </c>
      <c r="L253" s="351"/>
      <c r="O253" s="366"/>
      <c r="P253" s="53"/>
      <c r="Q253" s="358"/>
      <c r="R253" s="359"/>
    </row>
    <row r="254" spans="1:18" s="347" customFormat="1" ht="11.25" hidden="1">
      <c r="A254" s="684"/>
      <c r="B254" s="114"/>
      <c r="C254" s="71"/>
      <c r="D254" s="72"/>
      <c r="E254" s="72"/>
      <c r="F254" s="78"/>
      <c r="G254" s="688"/>
      <c r="H254" s="75"/>
      <c r="I254" s="76"/>
      <c r="J254" s="528"/>
      <c r="L254" s="71"/>
      <c r="O254" s="53"/>
      <c r="P254" s="74"/>
      <c r="Q254" s="75"/>
      <c r="R254" s="76"/>
    </row>
    <row r="255" spans="1:18" s="604" customFormat="1" ht="14.25">
      <c r="A255" s="340" t="s">
        <v>1333</v>
      </c>
      <c r="B255" s="671"/>
      <c r="C255" s="344"/>
      <c r="D255" s="340" t="s">
        <v>568</v>
      </c>
      <c r="F255" s="672"/>
      <c r="G255" s="672"/>
      <c r="L255" s="71"/>
      <c r="O255" s="53"/>
      <c r="P255" s="74"/>
      <c r="Q255" s="75"/>
      <c r="R255" s="76"/>
    </row>
    <row r="256" spans="1:18" s="347" customFormat="1" ht="11.25">
      <c r="A256" s="674" t="s">
        <v>1398</v>
      </c>
      <c r="B256" s="675"/>
      <c r="C256" s="676"/>
      <c r="D256" s="677" t="s">
        <v>1155</v>
      </c>
      <c r="E256" s="677"/>
      <c r="F256" s="679" t="s">
        <v>1334</v>
      </c>
      <c r="G256" s="678">
        <v>1000</v>
      </c>
      <c r="H256" s="689" t="s">
        <v>908</v>
      </c>
      <c r="I256" s="682" t="s">
        <v>1335</v>
      </c>
      <c r="J256" s="682">
        <v>43799</v>
      </c>
      <c r="L256" s="366"/>
      <c r="O256" s="411"/>
      <c r="P256" s="76"/>
      <c r="Q256" s="363"/>
      <c r="R256" s="51"/>
    </row>
    <row r="257" spans="1:18" s="347" customFormat="1" ht="12.75">
      <c r="A257" s="674" t="s">
        <v>1457</v>
      </c>
      <c r="B257" s="675"/>
      <c r="C257" s="676"/>
      <c r="D257" s="860" t="s">
        <v>1459</v>
      </c>
      <c r="E257" s="861"/>
      <c r="F257" s="679" t="s">
        <v>1334</v>
      </c>
      <c r="G257" s="678">
        <v>1275</v>
      </c>
      <c r="H257" s="689" t="s">
        <v>908</v>
      </c>
      <c r="I257" s="682" t="s">
        <v>1335</v>
      </c>
      <c r="J257" s="682">
        <v>43829</v>
      </c>
      <c r="L257" s="366"/>
      <c r="O257" s="53"/>
      <c r="P257" s="76"/>
      <c r="Q257" s="180"/>
      <c r="R257" s="181"/>
    </row>
    <row r="258" spans="1:18" s="347" customFormat="1" ht="11.25">
      <c r="A258" s="674" t="s">
        <v>1456</v>
      </c>
      <c r="B258" s="675"/>
      <c r="C258" s="676"/>
      <c r="D258" s="710" t="s">
        <v>1454</v>
      </c>
      <c r="E258" s="710"/>
      <c r="F258" s="679" t="s">
        <v>1334</v>
      </c>
      <c r="G258" s="678">
        <v>1000</v>
      </c>
      <c r="H258" s="689" t="s">
        <v>908</v>
      </c>
      <c r="I258" s="682" t="s">
        <v>1335</v>
      </c>
      <c r="J258" s="682">
        <v>43920</v>
      </c>
      <c r="L258" s="366"/>
      <c r="O258" s="53"/>
      <c r="P258" s="76"/>
      <c r="Q258" s="75"/>
      <c r="R258" s="76"/>
    </row>
    <row r="259" spans="1:18" s="347" customFormat="1" ht="11.25">
      <c r="A259" s="674" t="s">
        <v>1458</v>
      </c>
      <c r="B259" s="675"/>
      <c r="C259" s="676"/>
      <c r="D259" s="713" t="s">
        <v>1460</v>
      </c>
      <c r="E259" s="713"/>
      <c r="F259" s="679" t="s">
        <v>1334</v>
      </c>
      <c r="G259" s="678">
        <v>1500</v>
      </c>
      <c r="H259" s="689" t="s">
        <v>908</v>
      </c>
      <c r="I259" s="682" t="s">
        <v>1335</v>
      </c>
      <c r="J259" s="682">
        <v>43920</v>
      </c>
      <c r="L259" s="366"/>
      <c r="O259" s="53"/>
      <c r="P259" s="76"/>
      <c r="Q259" s="75"/>
      <c r="R259" s="76"/>
    </row>
    <row r="260" spans="1:18" s="347" customFormat="1" ht="11.25">
      <c r="A260" s="684"/>
      <c r="B260" s="106"/>
      <c r="C260" s="46"/>
      <c r="D260" s="73"/>
      <c r="E260" s="107"/>
      <c r="F260" s="74"/>
      <c r="G260" s="438"/>
      <c r="H260" s="191"/>
      <c r="I260" s="76"/>
      <c r="J260" s="76"/>
      <c r="L260" s="366"/>
      <c r="P260" s="74"/>
      <c r="Q260" s="75"/>
      <c r="R260" s="76"/>
    </row>
    <row r="261" spans="1:18" s="604" customFormat="1" ht="14.25">
      <c r="A261" s="340" t="s">
        <v>1343</v>
      </c>
      <c r="B261" s="671"/>
      <c r="C261" s="344"/>
      <c r="D261" s="340" t="s">
        <v>375</v>
      </c>
      <c r="F261" s="672"/>
      <c r="G261" s="672"/>
      <c r="L261" s="71"/>
      <c r="O261" s="53"/>
      <c r="P261" s="74"/>
      <c r="Q261" s="75"/>
      <c r="R261" s="76"/>
    </row>
    <row r="262" spans="1:18" s="347" customFormat="1" ht="11.25">
      <c r="A262" s="674" t="s">
        <v>1344</v>
      </c>
      <c r="B262" s="675"/>
      <c r="C262" s="676"/>
      <c r="D262" s="677" t="s">
        <v>14</v>
      </c>
      <c r="E262" s="677"/>
      <c r="F262" s="679" t="s">
        <v>1334</v>
      </c>
      <c r="G262" s="678">
        <v>30</v>
      </c>
      <c r="H262" s="689" t="s">
        <v>908</v>
      </c>
      <c r="I262" s="682" t="s">
        <v>1335</v>
      </c>
      <c r="J262" s="682">
        <v>42719</v>
      </c>
      <c r="L262" s="366"/>
      <c r="O262" s="411"/>
      <c r="P262" s="76"/>
      <c r="Q262" s="363"/>
      <c r="R262" s="51"/>
    </row>
    <row r="263" spans="1:18" s="347" customFormat="1" ht="12.75">
      <c r="A263" s="674" t="s">
        <v>1345</v>
      </c>
      <c r="B263" s="675"/>
      <c r="C263" s="676"/>
      <c r="D263" s="860" t="s">
        <v>14</v>
      </c>
      <c r="E263" s="861"/>
      <c r="F263" s="679" t="s">
        <v>1334</v>
      </c>
      <c r="G263" s="678">
        <v>30</v>
      </c>
      <c r="H263" s="689" t="s">
        <v>908</v>
      </c>
      <c r="I263" s="682" t="s">
        <v>1335</v>
      </c>
      <c r="J263" s="682">
        <v>42749</v>
      </c>
      <c r="L263" s="366"/>
      <c r="O263" s="53"/>
      <c r="P263" s="76"/>
      <c r="Q263" s="180"/>
      <c r="R263" s="181"/>
    </row>
    <row r="264" spans="1:18" s="347" customFormat="1" ht="11.25">
      <c r="A264" s="674" t="s">
        <v>1399</v>
      </c>
      <c r="B264" s="675"/>
      <c r="C264" s="676"/>
      <c r="D264" s="710" t="s">
        <v>27</v>
      </c>
      <c r="E264" s="710"/>
      <c r="F264" s="679" t="s">
        <v>1334</v>
      </c>
      <c r="G264" s="678">
        <v>13.6</v>
      </c>
      <c r="H264" s="689" t="s">
        <v>908</v>
      </c>
      <c r="I264" s="682" t="s">
        <v>1335</v>
      </c>
      <c r="J264" s="682">
        <v>43836</v>
      </c>
      <c r="L264" s="366"/>
      <c r="O264" s="53"/>
      <c r="P264" s="76"/>
      <c r="Q264" s="75"/>
      <c r="R264" s="76"/>
    </row>
    <row r="265" spans="1:18" s="347" customFormat="1" ht="11.25">
      <c r="A265" s="674" t="s">
        <v>1400</v>
      </c>
      <c r="B265" s="675"/>
      <c r="C265" s="676"/>
      <c r="D265" s="713" t="s">
        <v>27</v>
      </c>
      <c r="E265" s="713"/>
      <c r="F265" s="679" t="s">
        <v>1334</v>
      </c>
      <c r="G265" s="678">
        <v>37.68</v>
      </c>
      <c r="H265" s="689" t="s">
        <v>908</v>
      </c>
      <c r="I265" s="682" t="s">
        <v>1335</v>
      </c>
      <c r="J265" s="682">
        <v>43471</v>
      </c>
      <c r="L265" s="366"/>
      <c r="O265" s="53"/>
      <c r="P265" s="76"/>
      <c r="Q265" s="75"/>
      <c r="R265" s="76"/>
    </row>
    <row r="266" spans="1:18" s="347" customFormat="1" ht="11.25">
      <c r="A266" s="674" t="s">
        <v>1401</v>
      </c>
      <c r="B266" s="675"/>
      <c r="C266" s="676"/>
      <c r="D266" s="713" t="s">
        <v>27</v>
      </c>
      <c r="E266" s="713"/>
      <c r="F266" s="679" t="s">
        <v>1334</v>
      </c>
      <c r="G266" s="678">
        <v>16.5</v>
      </c>
      <c r="H266" s="689" t="s">
        <v>908</v>
      </c>
      <c r="I266" s="682" t="s">
        <v>1335</v>
      </c>
      <c r="J266" s="682">
        <v>43471</v>
      </c>
      <c r="L266" s="366"/>
      <c r="O266" s="53"/>
      <c r="P266" s="76"/>
      <c r="Q266" s="75"/>
      <c r="R266" s="76"/>
    </row>
    <row r="267" spans="1:18" s="347" customFormat="1" ht="11.25">
      <c r="A267" s="674" t="s">
        <v>1402</v>
      </c>
      <c r="B267" s="675"/>
      <c r="C267" s="676"/>
      <c r="D267" s="863" t="s">
        <v>21</v>
      </c>
      <c r="E267" s="864"/>
      <c r="F267" s="679" t="s">
        <v>1334</v>
      </c>
      <c r="G267" s="678">
        <v>37.18</v>
      </c>
      <c r="H267" s="689" t="s">
        <v>908</v>
      </c>
      <c r="I267" s="682" t="s">
        <v>1335</v>
      </c>
      <c r="J267" s="682">
        <v>43850</v>
      </c>
      <c r="L267" s="366"/>
      <c r="O267" s="53"/>
      <c r="P267" s="76"/>
      <c r="Q267" s="75"/>
      <c r="R267" s="76"/>
    </row>
    <row r="268" spans="1:18" s="347" customFormat="1" ht="11.25">
      <c r="A268" s="684"/>
      <c r="B268" s="106"/>
      <c r="C268" s="46"/>
      <c r="D268" s="73"/>
      <c r="E268" s="107"/>
      <c r="F268" s="74"/>
      <c r="G268" s="438"/>
      <c r="H268" s="191"/>
      <c r="I268" s="76"/>
      <c r="J268" s="76"/>
      <c r="L268" s="366"/>
      <c r="P268" s="74"/>
      <c r="Q268" s="75"/>
      <c r="R268" s="76"/>
    </row>
    <row r="269" spans="1:18" s="604" customFormat="1" ht="14.25">
      <c r="A269" s="340" t="s">
        <v>1346</v>
      </c>
      <c r="B269" s="671"/>
      <c r="C269" s="690"/>
      <c r="D269" s="340" t="s">
        <v>1347</v>
      </c>
      <c r="F269" s="672"/>
      <c r="G269" s="603"/>
      <c r="L269" s="366"/>
      <c r="O269" s="101"/>
      <c r="P269" s="179"/>
      <c r="Q269" s="180"/>
      <c r="R269" s="181"/>
    </row>
    <row r="270" spans="1:18" s="272" customFormat="1" ht="12.75">
      <c r="A270" s="674" t="s">
        <v>1403</v>
      </c>
      <c r="B270" s="675"/>
      <c r="C270" s="691"/>
      <c r="D270" s="692"/>
      <c r="E270" s="678"/>
      <c r="F270" s="679" t="s">
        <v>1334</v>
      </c>
      <c r="G270" s="693">
        <v>182.42</v>
      </c>
      <c r="H270" s="681" t="s">
        <v>908</v>
      </c>
      <c r="I270" s="682" t="s">
        <v>1335</v>
      </c>
      <c r="J270" s="682">
        <v>43838</v>
      </c>
      <c r="L270" s="366"/>
      <c r="O270" s="178"/>
      <c r="P270" s="179"/>
      <c r="Q270" s="193"/>
      <c r="R270" s="181"/>
    </row>
    <row r="271" spans="1:18" s="272" customFormat="1" ht="11.25">
      <c r="A271" s="76"/>
      <c r="B271" s="114"/>
      <c r="C271" s="197"/>
      <c r="D271" s="283"/>
      <c r="E271" s="72"/>
      <c r="F271" s="73"/>
      <c r="G271" s="688"/>
      <c r="H271" s="75"/>
      <c r="I271" s="76"/>
      <c r="J271" s="528"/>
      <c r="L271" s="366"/>
      <c r="O271" s="186"/>
      <c r="P271" s="187"/>
      <c r="Q271" s="370"/>
      <c r="R271" s="188"/>
    </row>
    <row r="272" spans="1:18" s="604" customFormat="1" ht="14.25">
      <c r="A272" s="340" t="s">
        <v>1348</v>
      </c>
      <c r="B272" s="671"/>
      <c r="C272" s="690"/>
      <c r="D272" s="340" t="s">
        <v>1349</v>
      </c>
      <c r="F272" s="672"/>
      <c r="G272" s="603"/>
      <c r="H272" s="673"/>
      <c r="L272" s="366"/>
      <c r="O272" s="73"/>
      <c r="P272" s="169"/>
      <c r="Q272" s="75"/>
      <c r="R272" s="76"/>
    </row>
    <row r="273" spans="1:18" s="272" customFormat="1" ht="11.25">
      <c r="A273" s="674" t="s">
        <v>1404</v>
      </c>
      <c r="B273" s="675"/>
      <c r="C273" s="691"/>
      <c r="D273" s="692"/>
      <c r="E273" s="678"/>
      <c r="F273" s="679" t="s">
        <v>1334</v>
      </c>
      <c r="G273" s="693">
        <v>447.52</v>
      </c>
      <c r="H273" s="681" t="s">
        <v>908</v>
      </c>
      <c r="I273" s="682" t="s">
        <v>1335</v>
      </c>
      <c r="J273" s="682">
        <v>43838</v>
      </c>
      <c r="L273" s="366"/>
      <c r="M273" s="84"/>
      <c r="N273" s="53"/>
      <c r="O273" s="73"/>
      <c r="P273" s="169"/>
      <c r="Q273" s="75"/>
      <c r="R273" s="76"/>
    </row>
    <row r="274" spans="1:18" s="272" customFormat="1" ht="12.75">
      <c r="A274" s="684"/>
      <c r="B274" s="114"/>
      <c r="C274" s="197"/>
      <c r="D274" s="283"/>
      <c r="E274" s="72"/>
      <c r="F274" s="74"/>
      <c r="G274" s="140"/>
      <c r="H274" s="347"/>
      <c r="I274" s="76"/>
      <c r="J274" s="76"/>
      <c r="L274" s="366"/>
      <c r="M274" s="84"/>
      <c r="N274" s="53"/>
      <c r="O274" s="101"/>
      <c r="P274" s="74"/>
      <c r="Q274" s="75"/>
      <c r="R274" s="76"/>
    </row>
    <row r="275" spans="1:18" s="348" customFormat="1">
      <c r="A275" s="340" t="s">
        <v>1350</v>
      </c>
      <c r="B275" s="494"/>
      <c r="C275" s="494"/>
      <c r="D275" s="340" t="s">
        <v>1351</v>
      </c>
      <c r="G275" s="375"/>
      <c r="L275" s="366"/>
      <c r="M275" s="84"/>
      <c r="N275" s="53"/>
      <c r="Q275" s="373"/>
    </row>
    <row r="276" spans="1:18" s="96" customFormat="1" ht="11.25">
      <c r="A276" s="674" t="s">
        <v>1405</v>
      </c>
      <c r="B276" s="675"/>
      <c r="C276" s="691"/>
      <c r="D276" s="692"/>
      <c r="E276" s="678"/>
      <c r="F276" s="679" t="s">
        <v>1334</v>
      </c>
      <c r="G276" s="678">
        <v>718.72</v>
      </c>
      <c r="H276" s="681" t="s">
        <v>908</v>
      </c>
      <c r="I276" s="682" t="s">
        <v>1335</v>
      </c>
      <c r="J276" s="682">
        <v>44012</v>
      </c>
      <c r="L276" s="366"/>
      <c r="M276" s="84"/>
      <c r="N276" s="53"/>
      <c r="O276" s="376"/>
      <c r="P276" s="377"/>
      <c r="Q276" s="358"/>
      <c r="R276" s="359"/>
    </row>
    <row r="277" spans="1:18" s="96" customFormat="1" ht="11.25">
      <c r="A277" s="684"/>
      <c r="B277" s="114"/>
      <c r="C277" s="197"/>
      <c r="D277" s="283"/>
      <c r="E277" s="72"/>
      <c r="F277" s="74"/>
      <c r="G277" s="140"/>
      <c r="H277" s="347"/>
      <c r="I277" s="76"/>
      <c r="J277" s="76"/>
      <c r="L277" s="366"/>
      <c r="M277" s="84"/>
      <c r="N277" s="53"/>
      <c r="O277" s="73"/>
      <c r="P277" s="169"/>
      <c r="Q277" s="75"/>
      <c r="R277" s="76"/>
    </row>
    <row r="278" spans="1:18" s="348" customFormat="1">
      <c r="A278" s="340" t="s">
        <v>1352</v>
      </c>
      <c r="B278" s="494"/>
      <c r="C278" s="494"/>
      <c r="D278" s="340" t="s">
        <v>1353</v>
      </c>
      <c r="G278" s="375"/>
      <c r="L278" s="366"/>
      <c r="M278" s="84"/>
      <c r="N278" s="53"/>
      <c r="O278" s="73"/>
      <c r="P278" s="169"/>
      <c r="Q278" s="75"/>
      <c r="R278" s="76"/>
    </row>
    <row r="279" spans="1:18" s="96" customFormat="1" ht="11.25">
      <c r="A279" s="674" t="s">
        <v>1406</v>
      </c>
      <c r="B279" s="675"/>
      <c r="C279" s="691"/>
      <c r="D279" s="692"/>
      <c r="E279" s="678"/>
      <c r="F279" s="679" t="s">
        <v>1334</v>
      </c>
      <c r="G279" s="678">
        <v>89.73</v>
      </c>
      <c r="H279" s="681" t="s">
        <v>908</v>
      </c>
      <c r="I279" s="682" t="s">
        <v>1335</v>
      </c>
      <c r="J279" s="682">
        <v>44051</v>
      </c>
      <c r="L279" s="71"/>
      <c r="M279" s="84"/>
      <c r="N279" s="53"/>
      <c r="O279" s="73"/>
      <c r="P279" s="169"/>
      <c r="Q279" s="75"/>
      <c r="R279" s="76"/>
    </row>
    <row r="280" spans="1:18" s="96" customFormat="1" ht="11.25">
      <c r="A280" s="684"/>
      <c r="B280" s="114"/>
      <c r="C280" s="197"/>
      <c r="D280" s="283"/>
      <c r="E280" s="72"/>
      <c r="F280" s="74"/>
      <c r="G280" s="140"/>
      <c r="H280" s="347"/>
      <c r="I280" s="76"/>
      <c r="J280" s="76"/>
      <c r="L280" s="71"/>
      <c r="M280" s="84"/>
      <c r="N280" s="53"/>
      <c r="O280" s="73"/>
      <c r="P280" s="169"/>
      <c r="Q280" s="75"/>
      <c r="R280" s="76"/>
    </row>
    <row r="281" spans="1:18" s="348" customFormat="1">
      <c r="A281" s="340" t="s">
        <v>1354</v>
      </c>
      <c r="B281" s="494"/>
      <c r="C281" s="494"/>
      <c r="D281" s="340" t="s">
        <v>380</v>
      </c>
      <c r="G281" s="375"/>
      <c r="L281" s="71"/>
      <c r="M281" s="84"/>
      <c r="N281" s="53"/>
      <c r="O281" s="73"/>
      <c r="P281" s="169"/>
      <c r="Q281" s="75"/>
      <c r="R281" s="76"/>
    </row>
    <row r="282" spans="1:18" s="96" customFormat="1" ht="11.25">
      <c r="A282" s="674" t="s">
        <v>1407</v>
      </c>
      <c r="B282" s="675"/>
      <c r="C282" s="691"/>
      <c r="D282" s="678"/>
      <c r="E282" s="678"/>
      <c r="F282" s="679" t="s">
        <v>1334</v>
      </c>
      <c r="G282" s="678">
        <v>156</v>
      </c>
      <c r="H282" s="681" t="s">
        <v>908</v>
      </c>
      <c r="I282" s="682" t="s">
        <v>1335</v>
      </c>
      <c r="J282" s="682">
        <v>43861</v>
      </c>
      <c r="L282" s="71"/>
      <c r="M282" s="84"/>
      <c r="N282" s="53"/>
      <c r="O282" s="73"/>
      <c r="P282" s="169"/>
      <c r="Q282" s="75"/>
      <c r="R282" s="76"/>
    </row>
    <row r="283" spans="1:18" s="96" customFormat="1" ht="11.25">
      <c r="A283" s="684"/>
      <c r="B283" s="114"/>
      <c r="C283" s="197"/>
      <c r="D283" s="72"/>
      <c r="E283" s="72"/>
      <c r="F283" s="74"/>
      <c r="G283" s="140"/>
      <c r="H283" s="347"/>
      <c r="I283" s="76"/>
      <c r="J283" s="76"/>
      <c r="L283" s="71"/>
      <c r="M283" s="84"/>
      <c r="N283" s="53"/>
      <c r="O283" s="73"/>
      <c r="P283" s="169"/>
      <c r="Q283" s="75"/>
      <c r="R283" s="76"/>
    </row>
    <row r="284" spans="1:18" s="604" customFormat="1" ht="14.25">
      <c r="A284" s="340" t="s">
        <v>1355</v>
      </c>
      <c r="B284" s="671"/>
      <c r="C284" s="690"/>
      <c r="D284" s="340" t="s">
        <v>1356</v>
      </c>
      <c r="F284" s="672"/>
      <c r="G284" s="603"/>
      <c r="I284" s="528"/>
      <c r="L284" s="71"/>
      <c r="M284" s="84"/>
      <c r="N284" s="53"/>
      <c r="O284" s="73"/>
      <c r="P284" s="169"/>
      <c r="Q284" s="75"/>
      <c r="R284" s="76"/>
    </row>
    <row r="285" spans="1:18" s="96" customFormat="1" ht="11.25">
      <c r="A285" s="674" t="s">
        <v>1357</v>
      </c>
      <c r="B285" s="675"/>
      <c r="C285" s="691"/>
      <c r="D285" s="678"/>
      <c r="E285" s="678"/>
      <c r="F285" s="679" t="s">
        <v>1334</v>
      </c>
      <c r="G285" s="678">
        <v>6000</v>
      </c>
      <c r="H285" s="681" t="s">
        <v>908</v>
      </c>
      <c r="I285" s="682" t="s">
        <v>1335</v>
      </c>
      <c r="J285" s="682"/>
      <c r="K285" s="72"/>
      <c r="L285" s="71"/>
      <c r="M285" s="84"/>
      <c r="N285" s="53"/>
      <c r="O285" s="73"/>
      <c r="P285" s="169"/>
      <c r="Q285" s="75"/>
      <c r="R285" s="76"/>
    </row>
    <row r="286" spans="1:18" s="96" customFormat="1" ht="11.25">
      <c r="A286" s="684"/>
      <c r="B286" s="114"/>
      <c r="C286" s="197"/>
      <c r="D286" s="72"/>
      <c r="E286" s="72"/>
      <c r="F286" s="74"/>
      <c r="G286" s="140"/>
      <c r="H286" s="347"/>
      <c r="I286" s="76"/>
      <c r="J286" s="76"/>
      <c r="K286" s="72"/>
      <c r="L286" s="71"/>
      <c r="M286" s="84"/>
      <c r="N286" s="53"/>
      <c r="O286" s="73"/>
      <c r="P286" s="169"/>
      <c r="Q286" s="75"/>
      <c r="R286" s="76"/>
    </row>
    <row r="287" spans="1:18" s="604" customFormat="1" ht="14.25">
      <c r="A287" s="340" t="s">
        <v>1358</v>
      </c>
      <c r="B287" s="671"/>
      <c r="C287" s="690"/>
      <c r="D287" s="340" t="s">
        <v>1359</v>
      </c>
      <c r="F287" s="672"/>
      <c r="G287" s="603"/>
      <c r="I287" s="528"/>
      <c r="K287" s="72"/>
      <c r="L287" s="687"/>
      <c r="M287" s="84"/>
      <c r="N287" s="53"/>
      <c r="O287" s="101"/>
      <c r="P287" s="74"/>
      <c r="Q287" s="75"/>
      <c r="R287" s="76"/>
    </row>
    <row r="288" spans="1:18" s="96" customFormat="1" ht="12.75">
      <c r="A288" s="674" t="s">
        <v>1360</v>
      </c>
      <c r="B288" s="675"/>
      <c r="C288" s="691"/>
      <c r="D288" s="678"/>
      <c r="E288" s="678"/>
      <c r="F288" s="679" t="s">
        <v>1334</v>
      </c>
      <c r="G288" s="678">
        <v>6000</v>
      </c>
      <c r="H288" s="681" t="s">
        <v>908</v>
      </c>
      <c r="I288" s="682" t="s">
        <v>1335</v>
      </c>
      <c r="J288" s="682"/>
      <c r="K288" s="72"/>
      <c r="L288" s="348"/>
      <c r="M288" s="84"/>
      <c r="N288" s="53"/>
      <c r="O288" s="348"/>
      <c r="P288" s="348"/>
      <c r="Q288" s="373"/>
      <c r="R288" s="348"/>
    </row>
    <row r="289" spans="1:18" s="96" customFormat="1" ht="11.25">
      <c r="A289" s="684"/>
      <c r="B289" s="114"/>
      <c r="C289" s="197"/>
      <c r="D289" s="72"/>
      <c r="E289" s="72"/>
      <c r="F289" s="74"/>
      <c r="G289" s="140"/>
      <c r="H289" s="347"/>
      <c r="I289" s="76"/>
      <c r="J289" s="76"/>
      <c r="K289" s="72"/>
      <c r="L289" s="694"/>
      <c r="M289" s="84"/>
      <c r="N289" s="53"/>
      <c r="O289" s="378"/>
      <c r="P289" s="379"/>
      <c r="Q289" s="380"/>
      <c r="R289" s="381"/>
    </row>
    <row r="290" spans="1:18" s="604" customFormat="1" ht="14.25">
      <c r="A290" s="340" t="s">
        <v>1361</v>
      </c>
      <c r="B290" s="671"/>
      <c r="C290" s="690"/>
      <c r="D290" s="340" t="s">
        <v>1362</v>
      </c>
      <c r="F290" s="672"/>
      <c r="G290" s="672"/>
      <c r="K290" s="72"/>
      <c r="L290" s="71"/>
      <c r="M290" s="84"/>
      <c r="N290" s="53"/>
      <c r="O290" s="73"/>
      <c r="P290" s="93"/>
      <c r="Q290" s="75"/>
      <c r="R290" s="76"/>
    </row>
    <row r="291" spans="1:18" s="96" customFormat="1" ht="12.75">
      <c r="A291" s="674" t="s">
        <v>1408</v>
      </c>
      <c r="B291" s="675"/>
      <c r="C291" s="691"/>
      <c r="D291" s="692"/>
      <c r="E291" s="678"/>
      <c r="F291" s="679" t="s">
        <v>1334</v>
      </c>
      <c r="G291" s="678">
        <v>1038.81</v>
      </c>
      <c r="H291" s="681" t="s">
        <v>908</v>
      </c>
      <c r="I291" s="682" t="s">
        <v>1335</v>
      </c>
      <c r="J291" s="682">
        <v>43840</v>
      </c>
      <c r="K291" s="72"/>
      <c r="L291" s="687"/>
      <c r="M291" s="84"/>
      <c r="N291" s="53"/>
      <c r="O291" s="101"/>
      <c r="P291" s="383"/>
      <c r="Q291" s="356"/>
      <c r="R291" s="382"/>
    </row>
    <row r="292" spans="1:18" s="96" customFormat="1" ht="12.75">
      <c r="A292" s="684"/>
      <c r="B292" s="114"/>
      <c r="C292" s="197"/>
      <c r="D292" s="283"/>
      <c r="E292" s="72"/>
      <c r="F292" s="74"/>
      <c r="G292" s="140"/>
      <c r="H292" s="347"/>
      <c r="I292" s="76"/>
      <c r="J292" s="76"/>
      <c r="K292" s="72"/>
      <c r="L292" s="687"/>
      <c r="M292" s="72"/>
      <c r="N292" s="72"/>
      <c r="O292" s="101"/>
      <c r="P292" s="74"/>
      <c r="Q292" s="75"/>
      <c r="R292" s="76"/>
    </row>
    <row r="293" spans="1:18" s="604" customFormat="1" ht="14.25">
      <c r="A293" s="340" t="s">
        <v>1363</v>
      </c>
      <c r="B293" s="671"/>
      <c r="C293" s="690"/>
      <c r="D293" s="340" t="s">
        <v>384</v>
      </c>
      <c r="F293" s="672"/>
      <c r="G293" s="672"/>
      <c r="K293" s="72"/>
      <c r="L293" s="71"/>
      <c r="M293" s="72"/>
      <c r="N293" s="72"/>
      <c r="O293" s="73"/>
      <c r="P293" s="93"/>
      <c r="Q293" s="75"/>
      <c r="R293" s="76"/>
    </row>
    <row r="294" spans="1:18" s="96" customFormat="1" ht="12.75">
      <c r="A294" s="723" t="s">
        <v>1278</v>
      </c>
      <c r="B294" s="675"/>
      <c r="C294" s="691"/>
      <c r="D294" s="692"/>
      <c r="E294" s="678"/>
      <c r="F294" s="679" t="s">
        <v>1334</v>
      </c>
      <c r="G294" s="678">
        <v>110.5</v>
      </c>
      <c r="H294" s="681" t="s">
        <v>908</v>
      </c>
      <c r="I294" s="682" t="s">
        <v>1335</v>
      </c>
      <c r="J294" s="682">
        <v>44352</v>
      </c>
      <c r="K294" s="72"/>
      <c r="L294" s="687"/>
      <c r="M294" s="100"/>
      <c r="N294" s="100"/>
      <c r="O294" s="101"/>
      <c r="P294" s="383"/>
      <c r="Q294" s="356"/>
      <c r="R294" s="382"/>
    </row>
    <row r="295" spans="1:18" s="96" customFormat="1" ht="12.75">
      <c r="A295" s="723" t="s">
        <v>1279</v>
      </c>
      <c r="B295" s="675"/>
      <c r="C295" s="691"/>
      <c r="D295" s="692"/>
      <c r="E295" s="678"/>
      <c r="F295" s="679" t="s">
        <v>1334</v>
      </c>
      <c r="G295" s="678">
        <v>120.7</v>
      </c>
      <c r="H295" s="681" t="s">
        <v>908</v>
      </c>
      <c r="I295" s="682" t="s">
        <v>1335</v>
      </c>
      <c r="J295" s="682">
        <v>44352</v>
      </c>
      <c r="K295" s="72"/>
      <c r="L295" s="687"/>
      <c r="M295" s="100"/>
      <c r="N295" s="100"/>
      <c r="O295" s="101"/>
      <c r="P295" s="383"/>
      <c r="Q295" s="356"/>
      <c r="R295" s="382"/>
    </row>
    <row r="296" spans="1:18" s="571" customFormat="1" ht="11.25">
      <c r="A296" s="73"/>
      <c r="B296" s="114"/>
      <c r="C296" s="197"/>
      <c r="D296" s="283"/>
      <c r="E296" s="75"/>
      <c r="F296" s="74"/>
      <c r="G296" s="72"/>
      <c r="H296" s="347"/>
      <c r="I296" s="76"/>
      <c r="J296" s="76"/>
      <c r="L296" s="430"/>
      <c r="M296" s="185"/>
      <c r="N296" s="185"/>
      <c r="O296" s="376"/>
      <c r="P296" s="377"/>
      <c r="Q296" s="358"/>
      <c r="R296" s="359"/>
    </row>
    <row r="297" spans="1:18" s="102" customFormat="1" ht="11.25">
      <c r="A297" s="149" t="s">
        <v>1394</v>
      </c>
      <c r="E297" s="341"/>
      <c r="G297" s="158"/>
      <c r="I297" s="343"/>
      <c r="J297" s="528"/>
      <c r="K297" s="343"/>
      <c r="L297" s="430"/>
      <c r="M297" s="185"/>
      <c r="N297" s="185"/>
      <c r="O297" s="376"/>
      <c r="P297" s="377"/>
      <c r="Q297" s="358"/>
      <c r="R297" s="359"/>
    </row>
    <row r="298" spans="1:18" s="102" customFormat="1" ht="11.25">
      <c r="A298" s="149" t="s">
        <v>1364</v>
      </c>
      <c r="E298" s="341"/>
      <c r="G298" s="158"/>
      <c r="I298" s="343"/>
      <c r="J298" s="528"/>
      <c r="K298" s="343"/>
      <c r="L298" s="430"/>
      <c r="M298" s="185"/>
      <c r="N298" s="185"/>
      <c r="O298" s="376"/>
      <c r="P298" s="377"/>
      <c r="Q298" s="358"/>
      <c r="R298" s="359"/>
    </row>
    <row r="299" spans="1:18" s="102" customFormat="1" ht="11.25">
      <c r="E299" s="341"/>
      <c r="G299" s="158"/>
      <c r="I299" s="343"/>
      <c r="J299" s="343"/>
      <c r="K299" s="343"/>
      <c r="L299" s="430"/>
      <c r="M299" s="185"/>
      <c r="N299" s="185"/>
      <c r="O299" s="376"/>
      <c r="P299" s="377"/>
      <c r="Q299" s="358"/>
      <c r="R299" s="359"/>
    </row>
    <row r="300" spans="1:18" s="102" customFormat="1" ht="11.25">
      <c r="A300" s="102" t="s">
        <v>1395</v>
      </c>
      <c r="E300" s="341"/>
      <c r="G300" s="158"/>
      <c r="I300" s="343"/>
      <c r="J300" s="343"/>
      <c r="K300" s="343"/>
      <c r="L300" s="430"/>
      <c r="M300" s="185"/>
      <c r="N300" s="185"/>
      <c r="O300" s="376"/>
      <c r="P300" s="377"/>
      <c r="Q300" s="358"/>
      <c r="R300" s="359"/>
    </row>
    <row r="301" spans="1:18" s="102" customFormat="1" ht="11.25">
      <c r="E301" s="341"/>
      <c r="G301" s="158"/>
      <c r="I301" s="343"/>
      <c r="J301" s="343"/>
      <c r="K301" s="343"/>
      <c r="L301" s="430"/>
      <c r="M301" s="185"/>
      <c r="N301" s="185"/>
      <c r="O301" s="376"/>
      <c r="P301" s="377"/>
      <c r="Q301" s="358"/>
      <c r="R301" s="359"/>
    </row>
    <row r="302" spans="1:18" s="102" customFormat="1" ht="11.25">
      <c r="E302" s="341"/>
      <c r="G302" s="158"/>
      <c r="I302" s="343"/>
      <c r="J302" s="343"/>
      <c r="K302" s="343"/>
      <c r="L302" s="430"/>
      <c r="M302" s="185"/>
      <c r="N302" s="185"/>
      <c r="O302" s="376"/>
      <c r="P302" s="377"/>
      <c r="Q302" s="358"/>
      <c r="R302" s="359"/>
    </row>
    <row r="303" spans="1:18" s="102" customFormat="1" ht="11.25">
      <c r="E303" s="341"/>
      <c r="G303" s="341"/>
      <c r="I303" s="343"/>
      <c r="J303" s="343"/>
      <c r="K303" s="343"/>
      <c r="L303" s="430"/>
      <c r="M303" s="185"/>
      <c r="N303" s="185"/>
      <c r="O303" s="376"/>
      <c r="P303" s="377"/>
      <c r="Q303" s="358"/>
      <c r="R303" s="359"/>
    </row>
    <row r="304" spans="1:18" s="102" customFormat="1" ht="11.25">
      <c r="E304" s="341"/>
      <c r="G304" s="341"/>
      <c r="I304" s="343"/>
      <c r="J304" s="343"/>
      <c r="K304" s="343"/>
      <c r="L304" s="430"/>
      <c r="M304" s="185"/>
      <c r="N304" s="185"/>
      <c r="O304" s="376"/>
      <c r="P304" s="377"/>
      <c r="Q304" s="358"/>
      <c r="R304" s="359"/>
    </row>
    <row r="305" spans="5:18" s="102" customFormat="1" ht="11.25">
      <c r="E305" s="341"/>
      <c r="G305" s="341"/>
      <c r="I305" s="343"/>
      <c r="J305" s="343"/>
      <c r="K305" s="343"/>
      <c r="L305" s="430"/>
      <c r="M305" s="185"/>
      <c r="N305" s="185"/>
      <c r="O305" s="376"/>
      <c r="P305" s="377"/>
      <c r="Q305" s="358"/>
      <c r="R305" s="359"/>
    </row>
    <row r="306" spans="5:18" s="102" customFormat="1" ht="11.25">
      <c r="E306" s="341"/>
      <c r="G306" s="341"/>
      <c r="I306" s="343"/>
      <c r="J306" s="343"/>
      <c r="K306" s="343"/>
      <c r="L306" s="430"/>
      <c r="M306" s="185"/>
      <c r="N306" s="185"/>
      <c r="O306" s="376"/>
      <c r="P306" s="377"/>
      <c r="Q306" s="358"/>
      <c r="R306" s="359"/>
    </row>
    <row r="307" spans="5:18" s="102" customFormat="1" ht="11.25">
      <c r="E307" s="341"/>
      <c r="G307" s="341"/>
      <c r="I307" s="343"/>
      <c r="J307" s="343"/>
      <c r="K307" s="343"/>
      <c r="L307" s="430"/>
      <c r="M307" s="185"/>
      <c r="N307" s="185"/>
      <c r="O307" s="376"/>
      <c r="P307" s="377"/>
      <c r="Q307" s="358"/>
      <c r="R307" s="359"/>
    </row>
    <row r="308" spans="5:18" s="102" customFormat="1" ht="11.25">
      <c r="E308" s="341"/>
      <c r="G308" s="341"/>
      <c r="I308" s="343"/>
      <c r="J308" s="343"/>
      <c r="K308" s="343"/>
      <c r="L308" s="430"/>
      <c r="M308" s="185"/>
      <c r="N308" s="185"/>
      <c r="O308" s="376"/>
      <c r="P308" s="377"/>
      <c r="Q308" s="358"/>
      <c r="R308" s="359"/>
    </row>
    <row r="309" spans="5:18" s="102" customFormat="1" ht="11.25">
      <c r="E309" s="341"/>
      <c r="G309" s="341"/>
      <c r="I309" s="343"/>
      <c r="J309" s="343"/>
      <c r="K309" s="343"/>
      <c r="L309" s="430"/>
      <c r="M309" s="185"/>
      <c r="N309" s="185"/>
      <c r="O309" s="376"/>
      <c r="P309" s="377"/>
      <c r="Q309" s="358"/>
      <c r="R309" s="359"/>
    </row>
    <row r="310" spans="5:18" s="102" customFormat="1" ht="11.25">
      <c r="E310" s="341"/>
      <c r="G310" s="341"/>
      <c r="I310" s="343"/>
      <c r="J310" s="343"/>
      <c r="K310" s="343"/>
      <c r="L310" s="430"/>
      <c r="M310" s="185"/>
      <c r="N310" s="185"/>
      <c r="O310" s="376"/>
      <c r="P310" s="377"/>
      <c r="Q310" s="358"/>
      <c r="R310" s="359"/>
    </row>
    <row r="311" spans="5:18" s="102" customFormat="1" ht="11.25">
      <c r="E311" s="341"/>
      <c r="G311" s="341"/>
      <c r="I311" s="343"/>
      <c r="J311" s="343"/>
      <c r="K311" s="343"/>
      <c r="L311" s="430"/>
      <c r="M311" s="185"/>
      <c r="N311" s="185"/>
      <c r="O311" s="376"/>
      <c r="P311" s="377"/>
      <c r="Q311" s="358"/>
      <c r="R311" s="359"/>
    </row>
    <row r="312" spans="5:18" s="102" customFormat="1" ht="11.25">
      <c r="E312" s="341"/>
      <c r="G312" s="341"/>
      <c r="I312" s="343"/>
      <c r="J312" s="343"/>
      <c r="K312" s="343"/>
      <c r="L312" s="430"/>
      <c r="M312" s="185"/>
      <c r="N312" s="185"/>
      <c r="O312" s="376"/>
      <c r="P312" s="377"/>
      <c r="Q312" s="358"/>
      <c r="R312" s="359"/>
    </row>
    <row r="313" spans="5:18" s="102" customFormat="1" ht="11.25">
      <c r="E313" s="341"/>
      <c r="G313" s="341"/>
      <c r="I313" s="343"/>
      <c r="J313" s="343"/>
      <c r="K313" s="343"/>
      <c r="L313" s="430"/>
      <c r="M313" s="185"/>
      <c r="N313" s="185"/>
      <c r="O313" s="376"/>
      <c r="P313" s="377"/>
      <c r="Q313" s="358"/>
      <c r="R313" s="359"/>
    </row>
    <row r="314" spans="5:18" s="102" customFormat="1" ht="11.25">
      <c r="E314" s="341"/>
      <c r="G314" s="341"/>
      <c r="I314" s="343"/>
      <c r="J314" s="343"/>
      <c r="K314" s="343"/>
      <c r="L314" s="430"/>
      <c r="M314" s="185"/>
      <c r="N314" s="185"/>
      <c r="O314" s="376"/>
      <c r="P314" s="377"/>
      <c r="Q314" s="358"/>
      <c r="R314" s="359"/>
    </row>
    <row r="315" spans="5:18" s="102" customFormat="1" ht="11.25">
      <c r="E315" s="341"/>
      <c r="G315" s="341"/>
      <c r="I315" s="343"/>
      <c r="J315" s="343"/>
      <c r="K315" s="343"/>
      <c r="L315" s="430"/>
      <c r="M315" s="185"/>
      <c r="N315" s="185"/>
      <c r="O315" s="376"/>
      <c r="P315" s="377"/>
      <c r="Q315" s="358"/>
      <c r="R315" s="359"/>
    </row>
    <row r="316" spans="5:18" s="102" customFormat="1" ht="11.25">
      <c r="E316" s="341"/>
      <c r="G316" s="341"/>
      <c r="I316" s="343"/>
      <c r="J316" s="343"/>
      <c r="K316" s="343"/>
      <c r="L316" s="430"/>
      <c r="M316" s="185"/>
      <c r="N316" s="185"/>
      <c r="O316" s="376"/>
      <c r="P316" s="377"/>
      <c r="Q316" s="358"/>
      <c r="R316" s="359"/>
    </row>
    <row r="317" spans="5:18" s="102" customFormat="1" ht="11.25">
      <c r="E317" s="341"/>
      <c r="G317" s="341"/>
      <c r="I317" s="343"/>
      <c r="J317" s="343"/>
      <c r="K317" s="343"/>
      <c r="L317" s="430"/>
      <c r="M317" s="185"/>
      <c r="N317" s="185"/>
      <c r="O317" s="376"/>
      <c r="P317" s="377"/>
      <c r="Q317" s="358"/>
      <c r="R317" s="359"/>
    </row>
    <row r="318" spans="5:18" s="102" customFormat="1" ht="11.25">
      <c r="E318" s="341"/>
      <c r="G318" s="341"/>
      <c r="I318" s="343"/>
      <c r="J318" s="343"/>
      <c r="K318" s="343"/>
      <c r="L318" s="430"/>
      <c r="M318" s="185"/>
      <c r="N318" s="185"/>
      <c r="O318" s="376"/>
      <c r="P318" s="377"/>
      <c r="Q318" s="358"/>
      <c r="R318" s="359"/>
    </row>
    <row r="319" spans="5:18" s="102" customFormat="1" ht="11.25">
      <c r="E319" s="341"/>
      <c r="G319" s="341"/>
      <c r="I319" s="343"/>
      <c r="J319" s="343"/>
      <c r="K319" s="343"/>
      <c r="L319" s="430"/>
      <c r="M319" s="185"/>
      <c r="N319" s="185"/>
      <c r="O319" s="376"/>
      <c r="P319" s="377"/>
      <c r="Q319" s="358"/>
      <c r="R319" s="359"/>
    </row>
    <row r="320" spans="5:18" s="102" customFormat="1" ht="11.25">
      <c r="E320" s="341"/>
      <c r="G320" s="341"/>
      <c r="I320" s="343"/>
      <c r="J320" s="343"/>
      <c r="K320" s="343"/>
      <c r="L320" s="430"/>
      <c r="M320" s="185"/>
      <c r="N320" s="185"/>
      <c r="O320" s="376"/>
      <c r="P320" s="377"/>
      <c r="Q320" s="358"/>
      <c r="R320" s="359"/>
    </row>
    <row r="321" spans="1:18" s="102" customFormat="1" ht="11.25">
      <c r="E321" s="341"/>
      <c r="G321" s="341"/>
      <c r="I321" s="343"/>
      <c r="J321" s="343"/>
      <c r="K321" s="343"/>
      <c r="L321" s="430"/>
      <c r="M321" s="185"/>
      <c r="N321" s="185"/>
      <c r="O321" s="376"/>
      <c r="P321" s="377"/>
      <c r="Q321" s="358"/>
      <c r="R321" s="359"/>
    </row>
    <row r="322" spans="1:18" s="102" customFormat="1" ht="11.25">
      <c r="E322" s="341"/>
      <c r="G322" s="341"/>
      <c r="I322" s="343"/>
      <c r="J322" s="343"/>
      <c r="K322" s="343"/>
      <c r="L322" s="430"/>
      <c r="M322" s="185"/>
      <c r="N322" s="185"/>
      <c r="O322" s="376"/>
      <c r="P322" s="377"/>
      <c r="Q322" s="358"/>
      <c r="R322" s="359"/>
    </row>
    <row r="323" spans="1:18" s="102" customFormat="1" ht="11.25">
      <c r="E323" s="341"/>
      <c r="G323" s="341"/>
      <c r="I323" s="343"/>
      <c r="J323" s="343"/>
      <c r="K323" s="343"/>
      <c r="L323" s="430"/>
      <c r="M323" s="185"/>
      <c r="N323" s="185"/>
      <c r="O323" s="376"/>
      <c r="P323" s="377"/>
      <c r="Q323" s="358"/>
      <c r="R323" s="359"/>
    </row>
    <row r="324" spans="1:18" s="102" customFormat="1" ht="11.25">
      <c r="E324" s="341"/>
      <c r="G324" s="341"/>
      <c r="I324" s="343"/>
      <c r="J324" s="343"/>
      <c r="K324" s="343"/>
      <c r="L324" s="430"/>
      <c r="M324" s="185"/>
      <c r="N324" s="185"/>
      <c r="O324" s="376"/>
      <c r="P324" s="377"/>
      <c r="Q324" s="358"/>
      <c r="R324" s="359"/>
    </row>
    <row r="325" spans="1:18" s="102" customFormat="1" ht="11.25">
      <c r="E325" s="341"/>
      <c r="G325" s="341"/>
      <c r="I325" s="343"/>
      <c r="J325" s="343"/>
      <c r="K325" s="343"/>
      <c r="L325" s="430"/>
      <c r="M325" s="185"/>
      <c r="N325" s="185"/>
      <c r="O325" s="376"/>
      <c r="P325" s="377"/>
      <c r="Q325" s="358"/>
      <c r="R325" s="359"/>
    </row>
    <row r="326" spans="1:18" s="102" customFormat="1" ht="11.25">
      <c r="E326" s="341"/>
      <c r="G326" s="341"/>
      <c r="I326" s="343"/>
      <c r="J326" s="343"/>
      <c r="K326" s="343"/>
      <c r="L326" s="430"/>
      <c r="M326" s="185"/>
      <c r="N326" s="185"/>
      <c r="O326" s="376"/>
      <c r="P326" s="377"/>
      <c r="Q326" s="358"/>
      <c r="R326" s="359"/>
    </row>
    <row r="327" spans="1:18" s="102" customFormat="1" ht="11.25">
      <c r="E327" s="341"/>
      <c r="G327" s="341"/>
      <c r="I327" s="343"/>
      <c r="J327" s="343"/>
      <c r="K327" s="343"/>
      <c r="L327" s="430"/>
      <c r="M327" s="185"/>
      <c r="N327" s="185"/>
      <c r="O327" s="376"/>
      <c r="P327" s="377"/>
      <c r="Q327" s="358"/>
      <c r="R327" s="359"/>
    </row>
    <row r="328" spans="1:18" s="102" customFormat="1" ht="11.25">
      <c r="E328" s="341"/>
      <c r="G328" s="341"/>
      <c r="I328" s="343"/>
      <c r="J328" s="343"/>
      <c r="K328" s="343"/>
      <c r="L328" s="430"/>
      <c r="M328" s="185"/>
      <c r="N328" s="185"/>
      <c r="O328" s="376"/>
      <c r="P328" s="377"/>
      <c r="Q328" s="358"/>
      <c r="R328" s="359"/>
    </row>
    <row r="329" spans="1:18" s="102" customFormat="1" ht="11.25">
      <c r="E329" s="341"/>
      <c r="G329" s="341"/>
      <c r="I329" s="343"/>
      <c r="J329" s="343"/>
      <c r="K329" s="343"/>
      <c r="L329" s="430"/>
      <c r="M329" s="185"/>
      <c r="N329" s="185"/>
      <c r="O329" s="376"/>
      <c r="P329" s="377"/>
      <c r="Q329" s="358"/>
      <c r="R329" s="359"/>
    </row>
    <row r="330" spans="1:18" s="102" customFormat="1" ht="11.25">
      <c r="E330" s="341"/>
      <c r="G330" s="341"/>
      <c r="I330" s="343"/>
      <c r="J330" s="343"/>
      <c r="K330" s="343"/>
      <c r="L330" s="430"/>
      <c r="M330" s="185"/>
      <c r="N330" s="185"/>
      <c r="O330" s="376"/>
      <c r="P330" s="377"/>
      <c r="Q330" s="358"/>
      <c r="R330" s="359"/>
    </row>
    <row r="331" spans="1:18" s="102" customFormat="1" ht="11.25">
      <c r="E331" s="341"/>
      <c r="G331" s="341"/>
      <c r="I331" s="343"/>
      <c r="J331" s="343"/>
      <c r="K331" s="343"/>
      <c r="L331" s="430"/>
      <c r="M331" s="185"/>
      <c r="N331" s="185"/>
      <c r="O331" s="376"/>
      <c r="P331" s="377"/>
      <c r="Q331" s="358"/>
      <c r="R331" s="359"/>
    </row>
    <row r="332" spans="1:18" s="102" customFormat="1" ht="11.25">
      <c r="E332" s="341"/>
      <c r="G332" s="341"/>
      <c r="I332" s="343"/>
      <c r="J332" s="343"/>
      <c r="K332" s="343"/>
      <c r="L332" s="430"/>
      <c r="M332" s="185"/>
      <c r="N332" s="185"/>
      <c r="O332" s="376"/>
      <c r="P332" s="377"/>
      <c r="Q332" s="358"/>
      <c r="R332" s="359"/>
    </row>
    <row r="333" spans="1:18" s="102" customFormat="1" ht="11.25">
      <c r="E333" s="341"/>
      <c r="G333" s="341"/>
      <c r="I333" s="343"/>
      <c r="J333" s="343"/>
      <c r="K333" s="343"/>
      <c r="L333" s="430"/>
      <c r="M333" s="185"/>
      <c r="N333" s="185"/>
      <c r="O333" s="376"/>
      <c r="P333" s="377"/>
      <c r="Q333" s="358"/>
      <c r="R333" s="359"/>
    </row>
    <row r="334" spans="1:18" s="102" customFormat="1" ht="11.25">
      <c r="E334" s="341"/>
      <c r="G334" s="341"/>
      <c r="I334" s="343"/>
      <c r="J334" s="343"/>
      <c r="K334" s="343"/>
      <c r="L334" s="430"/>
      <c r="M334" s="185"/>
      <c r="N334" s="185"/>
      <c r="O334" s="376"/>
      <c r="P334" s="377"/>
      <c r="Q334" s="358"/>
      <c r="R334" s="359"/>
    </row>
    <row r="335" spans="1:18" s="102" customFormat="1" ht="11.25">
      <c r="E335" s="341"/>
      <c r="G335" s="341"/>
      <c r="I335" s="343"/>
      <c r="J335" s="343"/>
      <c r="K335" s="343"/>
      <c r="L335" s="430"/>
      <c r="M335" s="185"/>
      <c r="N335" s="185"/>
      <c r="O335" s="376"/>
      <c r="P335" s="377"/>
      <c r="Q335" s="358"/>
      <c r="R335" s="359"/>
    </row>
    <row r="336" spans="1:18" s="195" customFormat="1" ht="22.5">
      <c r="A336" s="23" t="s">
        <v>654</v>
      </c>
      <c r="B336" s="622"/>
      <c r="C336" s="623"/>
      <c r="E336" s="9"/>
      <c r="G336" s="624"/>
      <c r="H336" s="625"/>
      <c r="I336" s="626"/>
      <c r="L336" s="430"/>
      <c r="M336" s="185"/>
      <c r="N336" s="185"/>
      <c r="O336" s="376"/>
      <c r="P336" s="377"/>
      <c r="Q336" s="358"/>
      <c r="R336" s="359"/>
    </row>
    <row r="337" spans="1:18" s="104" customFormat="1" ht="11.25">
      <c r="A337" s="271"/>
      <c r="B337" s="350"/>
      <c r="C337" s="351"/>
      <c r="D337" s="282"/>
      <c r="E337" s="282"/>
      <c r="G337" s="352"/>
      <c r="H337" s="353"/>
      <c r="I337" s="194"/>
      <c r="J337" s="278"/>
      <c r="L337" s="430"/>
      <c r="M337" s="185"/>
      <c r="N337" s="185"/>
      <c r="O337" s="376"/>
      <c r="P337" s="377"/>
      <c r="Q337" s="358"/>
      <c r="R337" s="359"/>
    </row>
    <row r="338" spans="1:18" s="104" customFormat="1" ht="11.25">
      <c r="A338" s="271"/>
      <c r="B338" s="350"/>
      <c r="C338" s="351"/>
      <c r="D338" s="282"/>
      <c r="E338" s="282"/>
      <c r="G338" s="352"/>
      <c r="H338" s="353"/>
      <c r="I338" s="194"/>
      <c r="J338" s="278"/>
      <c r="L338" s="430"/>
      <c r="M338" s="185"/>
      <c r="N338" s="185"/>
      <c r="O338" s="376"/>
      <c r="P338" s="377"/>
      <c r="Q338" s="358"/>
      <c r="R338" s="359"/>
    </row>
    <row r="339" spans="1:18" s="104" customFormat="1" ht="11.25">
      <c r="A339" s="271"/>
      <c r="B339" s="350"/>
      <c r="C339" s="351"/>
      <c r="D339" s="282"/>
      <c r="E339" s="282"/>
      <c r="G339" s="352"/>
      <c r="H339" s="353"/>
      <c r="I339" s="194"/>
      <c r="J339" s="278"/>
      <c r="L339" s="430"/>
      <c r="M339" s="185"/>
      <c r="N339" s="185"/>
      <c r="O339" s="376"/>
      <c r="P339" s="377"/>
      <c r="Q339" s="358"/>
      <c r="R339" s="359"/>
    </row>
    <row r="340" spans="1:18" s="355" customFormat="1">
      <c r="L340" s="430"/>
      <c r="M340" s="185"/>
      <c r="N340" s="185"/>
      <c r="O340" s="376"/>
      <c r="P340" s="377"/>
      <c r="Q340" s="358"/>
      <c r="R340" s="359"/>
    </row>
    <row r="341" spans="1:18" s="355" customFormat="1">
      <c r="L341" s="430"/>
      <c r="M341" s="185"/>
      <c r="N341" s="185"/>
      <c r="O341" s="376"/>
      <c r="P341" s="377"/>
      <c r="Q341" s="358"/>
      <c r="R341" s="359"/>
    </row>
    <row r="342" spans="1:18" s="355" customFormat="1">
      <c r="L342" s="430"/>
      <c r="M342" s="185"/>
      <c r="N342" s="185"/>
      <c r="O342" s="376"/>
      <c r="P342" s="377"/>
      <c r="Q342" s="358"/>
      <c r="R342" s="359"/>
    </row>
    <row r="343" spans="1:18" s="355" customFormat="1">
      <c r="L343" s="430"/>
      <c r="M343" s="185"/>
      <c r="N343" s="185"/>
      <c r="O343" s="376"/>
      <c r="P343" s="377"/>
      <c r="Q343" s="358"/>
      <c r="R343" s="359"/>
    </row>
    <row r="344" spans="1:18" s="355" customFormat="1">
      <c r="L344" s="430"/>
      <c r="M344" s="185"/>
      <c r="N344" s="185"/>
      <c r="O344" s="376"/>
      <c r="P344" s="377"/>
      <c r="Q344" s="358"/>
      <c r="R344" s="359"/>
    </row>
    <row r="345" spans="1:18" s="355" customFormat="1"/>
    <row r="346" spans="1:18" s="355" customFormat="1"/>
    <row r="347" spans="1:18" s="355" customFormat="1"/>
    <row r="348" spans="1:18" s="355" customFormat="1"/>
    <row r="349" spans="1:18" s="355" customFormat="1"/>
    <row r="350" spans="1:18" s="355" customFormat="1"/>
    <row r="351" spans="1:18" s="355" customFormat="1"/>
    <row r="352" spans="1:18" s="355" customFormat="1"/>
    <row r="353" spans="2:2" s="355" customFormat="1"/>
    <row r="354" spans="2:2" s="355" customFormat="1"/>
    <row r="355" spans="2:2" s="355" customFormat="1"/>
    <row r="356" spans="2:2" s="355" customFormat="1"/>
    <row r="357" spans="2:2" s="355" customFormat="1"/>
    <row r="358" spans="2:2" s="355" customFormat="1"/>
    <row r="359" spans="2:2" s="355" customFormat="1"/>
    <row r="360" spans="2:2" s="355" customFormat="1"/>
    <row r="361" spans="2:2" s="355" customFormat="1"/>
    <row r="362" spans="2:2" s="355" customFormat="1" ht="42.75">
      <c r="B362" s="695" t="s">
        <v>1409</v>
      </c>
    </row>
    <row r="363" spans="2:2" s="355" customFormat="1"/>
    <row r="364" spans="2:2" s="355" customFormat="1"/>
    <row r="365" spans="2:2" s="355" customFormat="1"/>
    <row r="366" spans="2:2" s="355" customFormat="1"/>
    <row r="367" spans="2:2" s="355" customFormat="1"/>
    <row r="368" spans="2:2" s="355" customFormat="1"/>
    <row r="369" s="355" customFormat="1"/>
    <row r="370" s="355" customFormat="1"/>
    <row r="371" s="355" customFormat="1"/>
    <row r="372" s="355" customFormat="1"/>
    <row r="373" s="355" customFormat="1"/>
    <row r="374" s="355" customFormat="1"/>
    <row r="375" s="355" customFormat="1"/>
    <row r="376" s="355" customFormat="1"/>
    <row r="377" s="355" customFormat="1"/>
  </sheetData>
  <mergeCells count="5">
    <mergeCell ref="D263:E263"/>
    <mergeCell ref="A186:B186"/>
    <mergeCell ref="D267:E267"/>
    <mergeCell ref="C162:D162"/>
    <mergeCell ref="D257:E257"/>
  </mergeCells>
  <pageMargins left="0.39" right="0.23622047244094491" top="0.5" bottom="0.47" header="0.31496062992125984" footer="0.31496062992125984"/>
  <pageSetup paperSize="9" scale="80" orientation="portrait" horizontalDpi="120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AA493"/>
  <sheetViews>
    <sheetView tabSelected="1" topLeftCell="A464" workbookViewId="0">
      <selection activeCell="A493" sqref="A493"/>
    </sheetView>
  </sheetViews>
  <sheetFormatPr defaultRowHeight="15"/>
  <cols>
    <col min="1" max="1" width="4.140625" customWidth="1"/>
    <col min="7" max="7" width="10" customWidth="1"/>
    <col min="12" max="12" width="11" customWidth="1"/>
  </cols>
  <sheetData>
    <row r="1" spans="1:16">
      <c r="A1" s="601" t="s">
        <v>1469</v>
      </c>
      <c r="I1" s="601" t="s">
        <v>657</v>
      </c>
      <c r="K1" s="601" t="s">
        <v>1470</v>
      </c>
      <c r="P1" s="790"/>
    </row>
    <row r="2" spans="1:16" s="149" customFormat="1" ht="19.5">
      <c r="A2" s="791" t="s">
        <v>1471</v>
      </c>
      <c r="B2" s="792" t="s">
        <v>1472</v>
      </c>
    </row>
    <row r="3" spans="1:16" s="149" customFormat="1" ht="11.25"/>
    <row r="4" spans="1:16" s="149" customFormat="1" ht="12.75">
      <c r="B4" s="601" t="s">
        <v>1473</v>
      </c>
      <c r="C4" s="601"/>
      <c r="D4" s="601"/>
      <c r="E4" s="601" t="s">
        <v>1474</v>
      </c>
      <c r="F4" s="601"/>
      <c r="G4" s="601"/>
      <c r="H4" s="601"/>
      <c r="I4" s="601"/>
      <c r="J4" s="601"/>
      <c r="K4" s="601"/>
    </row>
    <row r="5" spans="1:16" s="149" customFormat="1" ht="12.75">
      <c r="B5" s="601"/>
      <c r="C5" s="601"/>
      <c r="D5" s="601"/>
      <c r="E5" s="601" t="s">
        <v>1265</v>
      </c>
      <c r="F5" s="601"/>
      <c r="G5" s="601"/>
      <c r="H5" s="601"/>
      <c r="I5" s="354"/>
      <c r="J5" s="601"/>
      <c r="K5" s="601"/>
    </row>
    <row r="6" spans="1:16" s="149" customFormat="1" ht="12.75">
      <c r="B6" s="601"/>
      <c r="C6" s="601"/>
      <c r="D6" s="601"/>
      <c r="E6" s="601" t="s">
        <v>656</v>
      </c>
      <c r="F6" s="601"/>
      <c r="G6" s="601"/>
      <c r="H6" s="601"/>
      <c r="I6" s="354"/>
      <c r="J6" s="601"/>
      <c r="K6" s="601"/>
    </row>
    <row r="7" spans="1:16" s="149" customFormat="1" ht="12.75">
      <c r="B7" s="601"/>
      <c r="C7" s="601"/>
      <c r="D7" s="601"/>
      <c r="E7" s="601"/>
      <c r="F7" s="601"/>
      <c r="G7" s="601"/>
      <c r="H7" s="601"/>
      <c r="I7" s="354"/>
      <c r="J7" s="601"/>
      <c r="K7" s="601"/>
    </row>
    <row r="8" spans="1:16" s="149" customFormat="1" ht="12.75">
      <c r="B8" s="601" t="s">
        <v>1475</v>
      </c>
      <c r="C8" s="601"/>
      <c r="D8" s="601"/>
      <c r="E8" s="793" t="s">
        <v>1476</v>
      </c>
      <c r="F8" s="601"/>
      <c r="G8" s="601"/>
      <c r="H8" s="601"/>
      <c r="I8" s="354"/>
      <c r="J8" s="601"/>
      <c r="K8" s="601"/>
    </row>
    <row r="9" spans="1:16" s="149" customFormat="1" ht="12.75">
      <c r="B9" s="601"/>
      <c r="C9" s="601"/>
      <c r="D9" s="601"/>
      <c r="E9" s="601"/>
      <c r="F9" s="601"/>
      <c r="G9" s="601"/>
      <c r="H9" s="601"/>
      <c r="I9" s="793"/>
      <c r="J9" s="601"/>
      <c r="K9" s="601"/>
    </row>
    <row r="10" spans="1:16" s="149" customFormat="1" ht="12.75">
      <c r="B10" s="601" t="s">
        <v>1477</v>
      </c>
      <c r="C10" s="601"/>
      <c r="D10" s="601"/>
      <c r="E10" s="601" t="s">
        <v>1478</v>
      </c>
      <c r="F10" s="601"/>
      <c r="G10" s="601"/>
      <c r="H10" s="601"/>
      <c r="I10" s="354"/>
      <c r="J10" s="601"/>
      <c r="K10" s="601"/>
    </row>
    <row r="11" spans="1:16" s="149" customFormat="1" ht="12.75">
      <c r="B11" s="601"/>
      <c r="C11" s="601"/>
      <c r="D11" s="601"/>
      <c r="E11" s="601" t="s">
        <v>1479</v>
      </c>
      <c r="F11" s="601"/>
      <c r="G11" s="601"/>
      <c r="H11" s="601"/>
      <c r="I11" s="354"/>
      <c r="J11" s="601"/>
      <c r="K11" s="601"/>
    </row>
    <row r="12" spans="1:16" s="149" customFormat="1" ht="12.75">
      <c r="B12" s="601"/>
      <c r="C12" s="601"/>
      <c r="D12" s="601"/>
      <c r="E12" s="601" t="s">
        <v>1480</v>
      </c>
      <c r="F12" s="601"/>
      <c r="G12" s="601"/>
      <c r="H12" s="601"/>
      <c r="I12" s="793"/>
      <c r="J12" s="601"/>
      <c r="K12" s="601"/>
    </row>
    <row r="13" spans="1:16" s="149" customFormat="1" ht="12.75">
      <c r="B13" s="601"/>
      <c r="C13" s="601"/>
      <c r="D13" s="601"/>
      <c r="E13" s="601"/>
      <c r="F13" s="601"/>
      <c r="G13" s="601"/>
      <c r="H13" s="601"/>
      <c r="I13" s="354"/>
      <c r="J13" s="601"/>
      <c r="K13" s="601"/>
    </row>
    <row r="14" spans="1:16" s="149" customFormat="1" ht="12.75">
      <c r="B14" s="601" t="s">
        <v>1481</v>
      </c>
      <c r="C14" s="601"/>
      <c r="D14" s="601"/>
      <c r="E14" s="601" t="s">
        <v>1482</v>
      </c>
      <c r="F14" s="601"/>
      <c r="G14" s="601"/>
      <c r="H14" s="601"/>
      <c r="I14" s="354"/>
      <c r="J14" s="601"/>
      <c r="K14" s="601"/>
    </row>
    <row r="15" spans="1:16" s="149" customFormat="1" ht="12.75">
      <c r="B15" s="601"/>
      <c r="C15" s="601"/>
      <c r="D15" s="601"/>
      <c r="E15" s="601" t="s">
        <v>1483</v>
      </c>
      <c r="F15" s="601"/>
      <c r="G15" s="601"/>
      <c r="H15" s="601"/>
      <c r="I15" s="794"/>
      <c r="J15" s="601"/>
      <c r="K15" s="601"/>
    </row>
    <row r="16" spans="1:16" s="149" customFormat="1" ht="11.25"/>
    <row r="17" spans="1:10" s="149" customFormat="1" ht="12.75">
      <c r="B17" s="601" t="s">
        <v>1484</v>
      </c>
      <c r="C17" s="601"/>
      <c r="D17" s="601"/>
      <c r="E17" s="601"/>
      <c r="F17" s="601"/>
      <c r="G17" s="601"/>
      <c r="I17" s="391"/>
    </row>
    <row r="18" spans="1:10" s="149" customFormat="1" ht="12.75">
      <c r="B18" s="601"/>
      <c r="C18" s="601"/>
      <c r="D18" s="601"/>
      <c r="E18" s="601"/>
      <c r="F18" s="601"/>
      <c r="G18" s="601"/>
      <c r="I18" s="391"/>
    </row>
    <row r="19" spans="1:10" s="149" customFormat="1" ht="18.75">
      <c r="A19" s="795" t="s">
        <v>1485</v>
      </c>
      <c r="B19" s="796" t="s">
        <v>1486</v>
      </c>
    </row>
    <row r="20" spans="1:10" s="149" customFormat="1" ht="11.25">
      <c r="A20" s="597"/>
    </row>
    <row r="21" spans="1:10" s="149" customFormat="1" ht="11.25">
      <c r="A21" s="597"/>
      <c r="B21" s="149" t="s">
        <v>1487</v>
      </c>
    </row>
    <row r="22" spans="1:10" s="149" customFormat="1" ht="23.25" customHeight="1">
      <c r="B22" s="867" t="s">
        <v>1488</v>
      </c>
      <c r="C22" s="868"/>
      <c r="D22" s="869"/>
      <c r="E22" s="867" t="s">
        <v>1489</v>
      </c>
      <c r="F22" s="868"/>
      <c r="G22" s="869"/>
      <c r="H22" s="867" t="s">
        <v>1490</v>
      </c>
      <c r="I22" s="868"/>
      <c r="J22" s="869"/>
    </row>
    <row r="23" spans="1:10" s="149" customFormat="1">
      <c r="B23" s="870" t="s">
        <v>1491</v>
      </c>
      <c r="C23" s="871"/>
      <c r="D23" s="872"/>
      <c r="E23" s="873">
        <v>2</v>
      </c>
      <c r="F23" s="874"/>
      <c r="G23" s="875"/>
      <c r="H23" s="873">
        <v>2</v>
      </c>
      <c r="I23" s="874"/>
      <c r="J23" s="875"/>
    </row>
    <row r="24" spans="1:10" s="149" customFormat="1">
      <c r="B24" s="870" t="s">
        <v>1492</v>
      </c>
      <c r="C24" s="888"/>
      <c r="D24" s="889"/>
      <c r="E24" s="873">
        <v>2</v>
      </c>
      <c r="F24" s="874"/>
      <c r="G24" s="875"/>
      <c r="H24" s="873">
        <v>2</v>
      </c>
      <c r="I24" s="874"/>
      <c r="J24" s="875"/>
    </row>
    <row r="25" spans="1:10" s="149" customFormat="1">
      <c r="B25" s="870" t="s">
        <v>1493</v>
      </c>
      <c r="C25" s="888"/>
      <c r="D25" s="889"/>
      <c r="E25" s="873">
        <v>2</v>
      </c>
      <c r="F25" s="874"/>
      <c r="G25" s="875"/>
      <c r="H25" s="873">
        <v>2</v>
      </c>
      <c r="I25" s="874"/>
      <c r="J25" s="875"/>
    </row>
    <row r="26" spans="1:10" s="149" customFormat="1" ht="11.25"/>
    <row r="27" spans="1:10" s="149" customFormat="1" ht="12.75">
      <c r="A27" s="797" t="s">
        <v>1485</v>
      </c>
      <c r="B27" s="798" t="s">
        <v>1494</v>
      </c>
    </row>
    <row r="28" spans="1:10" s="149" customFormat="1" ht="11.25"/>
    <row r="29" spans="1:10" s="149" customFormat="1" ht="11.25">
      <c r="B29" s="149" t="s">
        <v>1743</v>
      </c>
    </row>
    <row r="30" spans="1:10" s="149" customFormat="1" ht="11.25">
      <c r="B30" s="149" t="s">
        <v>1744</v>
      </c>
    </row>
    <row r="31" spans="1:10" s="149" customFormat="1" ht="11.25"/>
    <row r="32" spans="1:10" s="149" customFormat="1" ht="11.25">
      <c r="B32" s="149" t="s">
        <v>1495</v>
      </c>
    </row>
    <row r="33" spans="1:11" s="149" customFormat="1" ht="11.25">
      <c r="B33" s="149" t="s">
        <v>1746</v>
      </c>
    </row>
    <row r="34" spans="1:11" s="149" customFormat="1" ht="11.25"/>
    <row r="35" spans="1:11" s="149" customFormat="1" ht="19.5">
      <c r="A35" s="791" t="s">
        <v>1496</v>
      </c>
      <c r="B35" s="792" t="s">
        <v>1497</v>
      </c>
    </row>
    <row r="36" spans="1:11" s="149" customFormat="1" ht="11.25"/>
    <row r="37" spans="1:11" s="149" customFormat="1" ht="11.25">
      <c r="B37" s="149" t="s">
        <v>1498</v>
      </c>
      <c r="C37" s="149" t="s">
        <v>1302</v>
      </c>
    </row>
    <row r="38" spans="1:11" s="149" customFormat="1" ht="11.25">
      <c r="C38" s="149" t="s">
        <v>1499</v>
      </c>
    </row>
    <row r="39" spans="1:11" s="149" customFormat="1" ht="11.25"/>
    <row r="40" spans="1:11" s="149" customFormat="1" ht="11.25">
      <c r="A40" s="597"/>
      <c r="B40" s="149" t="s">
        <v>1500</v>
      </c>
      <c r="K40" s="799"/>
    </row>
    <row r="41" spans="1:11" s="149" customFormat="1" ht="11.25">
      <c r="B41" s="149" t="s">
        <v>1501</v>
      </c>
    </row>
    <row r="42" spans="1:11" s="149" customFormat="1" ht="11.25">
      <c r="B42" s="149" t="s">
        <v>1502</v>
      </c>
    </row>
    <row r="43" spans="1:11" s="149" customFormat="1" ht="11.25"/>
    <row r="44" spans="1:11" s="149" customFormat="1">
      <c r="B44" s="800" t="s">
        <v>1503</v>
      </c>
    </row>
    <row r="45" spans="1:11" s="149" customFormat="1" ht="11.25"/>
    <row r="46" spans="1:11" s="149" customFormat="1" ht="11.25">
      <c r="B46" s="149" t="s">
        <v>1504</v>
      </c>
    </row>
    <row r="47" spans="1:11" s="149" customFormat="1" ht="11.25">
      <c r="B47" s="876" t="s">
        <v>1505</v>
      </c>
      <c r="C47" s="877"/>
      <c r="D47" s="882" t="s">
        <v>1506</v>
      </c>
      <c r="E47" s="883"/>
      <c r="F47" s="876" t="s">
        <v>1507</v>
      </c>
      <c r="G47" s="877"/>
      <c r="H47" s="876" t="s">
        <v>1508</v>
      </c>
      <c r="I47" s="877"/>
    </row>
    <row r="48" spans="1:11" s="149" customFormat="1" ht="11.25">
      <c r="B48" s="878"/>
      <c r="C48" s="879"/>
      <c r="D48" s="884"/>
      <c r="E48" s="885"/>
      <c r="F48" s="878"/>
      <c r="G48" s="879"/>
      <c r="H48" s="878"/>
      <c r="I48" s="879"/>
    </row>
    <row r="49" spans="1:11" s="149" customFormat="1" ht="11.25">
      <c r="B49" s="880"/>
      <c r="C49" s="881"/>
      <c r="D49" s="801" t="s">
        <v>1509</v>
      </c>
      <c r="E49" s="801" t="s">
        <v>1510</v>
      </c>
      <c r="F49" s="880"/>
      <c r="G49" s="881"/>
      <c r="H49" s="880"/>
      <c r="I49" s="881"/>
    </row>
    <row r="50" spans="1:11" s="149" customFormat="1" ht="11.25">
      <c r="B50" s="886" t="s">
        <v>1464</v>
      </c>
      <c r="C50" s="887"/>
      <c r="D50" s="789" t="s">
        <v>1511</v>
      </c>
      <c r="E50" s="789" t="s">
        <v>1512</v>
      </c>
      <c r="F50" s="886" t="s">
        <v>1513</v>
      </c>
      <c r="G50" s="887"/>
      <c r="H50" s="886" t="s">
        <v>1514</v>
      </c>
      <c r="I50" s="887"/>
    </row>
    <row r="51" spans="1:11" s="149" customFormat="1" ht="11.25">
      <c r="B51" s="890" t="s">
        <v>1301</v>
      </c>
      <c r="C51" s="891"/>
      <c r="D51" s="802">
        <v>3319.39</v>
      </c>
      <c r="E51" s="395">
        <v>50</v>
      </c>
      <c r="F51" s="892">
        <v>50</v>
      </c>
      <c r="G51" s="893"/>
      <c r="H51" s="892">
        <v>50</v>
      </c>
      <c r="I51" s="893"/>
    </row>
    <row r="52" spans="1:11" s="149" customFormat="1" ht="11.25">
      <c r="B52" s="890" t="s">
        <v>1302</v>
      </c>
      <c r="C52" s="891"/>
      <c r="D52" s="802">
        <v>3319.39</v>
      </c>
      <c r="E52" s="395">
        <v>50</v>
      </c>
      <c r="F52" s="892">
        <v>50</v>
      </c>
      <c r="G52" s="893"/>
      <c r="H52" s="892">
        <v>50</v>
      </c>
      <c r="I52" s="893"/>
    </row>
    <row r="53" spans="1:11" s="149" customFormat="1" ht="11.25">
      <c r="B53" s="890"/>
      <c r="C53" s="891"/>
      <c r="D53" s="262"/>
      <c r="E53" s="262"/>
      <c r="F53" s="886"/>
      <c r="G53" s="887"/>
      <c r="H53" s="886"/>
      <c r="I53" s="887"/>
    </row>
    <row r="54" spans="1:11" s="149" customFormat="1" ht="11.25">
      <c r="B54" s="890" t="s">
        <v>1515</v>
      </c>
      <c r="C54" s="891"/>
      <c r="D54" s="262"/>
      <c r="E54" s="262"/>
      <c r="F54" s="886"/>
      <c r="G54" s="887"/>
      <c r="H54" s="886"/>
      <c r="I54" s="887"/>
    </row>
    <row r="55" spans="1:11" s="149" customFormat="1" ht="11.25">
      <c r="J55" s="571"/>
      <c r="K55" s="571"/>
    </row>
    <row r="56" spans="1:11" s="149" customFormat="1" ht="19.5">
      <c r="A56" s="791" t="s">
        <v>1516</v>
      </c>
      <c r="B56" s="792" t="s">
        <v>1517</v>
      </c>
    </row>
    <row r="57" spans="1:11" s="149" customFormat="1" ht="12.95" customHeight="1"/>
    <row r="58" spans="1:11" s="149" customFormat="1" ht="12.95" customHeight="1">
      <c r="A58" s="597" t="s">
        <v>1485</v>
      </c>
      <c r="B58" s="149" t="s">
        <v>1518</v>
      </c>
    </row>
    <row r="59" spans="1:11" s="149" customFormat="1" ht="12.95" customHeight="1">
      <c r="B59" s="149" t="s">
        <v>1519</v>
      </c>
    </row>
    <row r="60" spans="1:11" s="149" customFormat="1" ht="12.95" customHeight="1">
      <c r="B60" s="149" t="s">
        <v>1520</v>
      </c>
    </row>
    <row r="61" spans="1:11" s="149" customFormat="1" ht="12.95" customHeight="1"/>
    <row r="62" spans="1:11" s="149" customFormat="1" ht="12.95" customHeight="1">
      <c r="A62" s="597" t="s">
        <v>1485</v>
      </c>
      <c r="B62" s="149" t="s">
        <v>1521</v>
      </c>
    </row>
    <row r="63" spans="1:11" s="149" customFormat="1" ht="12.95" customHeight="1">
      <c r="B63" s="149" t="s">
        <v>1522</v>
      </c>
    </row>
    <row r="64" spans="1:11" s="149" customFormat="1" ht="12.95" customHeight="1">
      <c r="B64" s="149" t="s">
        <v>1523</v>
      </c>
    </row>
    <row r="65" spans="1:11" s="149" customFormat="1" ht="12.95" customHeight="1">
      <c r="B65" s="149" t="s">
        <v>1524</v>
      </c>
    </row>
    <row r="66" spans="1:11" s="149" customFormat="1" ht="12.95" customHeight="1"/>
    <row r="67" spans="1:11" s="149" customFormat="1" ht="12.95" customHeight="1">
      <c r="B67" s="149" t="s">
        <v>1525</v>
      </c>
    </row>
    <row r="68" spans="1:11" s="149" customFormat="1" ht="12.95" customHeight="1">
      <c r="B68" s="149" t="s">
        <v>1526</v>
      </c>
    </row>
    <row r="69" spans="1:11" s="149" customFormat="1" ht="12.95" customHeight="1">
      <c r="B69" s="149" t="s">
        <v>1527</v>
      </c>
    </row>
    <row r="70" spans="1:11" s="149" customFormat="1" ht="12.95" customHeight="1">
      <c r="B70" s="149" t="s">
        <v>1528</v>
      </c>
    </row>
    <row r="71" spans="1:11" s="149" customFormat="1" ht="12.95" customHeight="1"/>
    <row r="72" spans="1:11" s="149" customFormat="1" ht="12.95" customHeight="1">
      <c r="B72" s="149" t="s">
        <v>1529</v>
      </c>
    </row>
    <row r="73" spans="1:11" s="149" customFormat="1" ht="12.95" customHeight="1"/>
    <row r="74" spans="1:11" s="149" customFormat="1" ht="12.95" customHeight="1"/>
    <row r="75" spans="1:11">
      <c r="A75" s="601" t="s">
        <v>1469</v>
      </c>
      <c r="I75" s="601" t="s">
        <v>657</v>
      </c>
      <c r="K75" s="601" t="s">
        <v>1470</v>
      </c>
    </row>
    <row r="76" spans="1:11" s="149" customFormat="1" ht="11.25"/>
    <row r="77" spans="1:11" s="149" customFormat="1">
      <c r="A77" s="597" t="s">
        <v>1485</v>
      </c>
      <c r="B77" s="800" t="s">
        <v>1530</v>
      </c>
    </row>
    <row r="78" spans="1:11" s="149" customFormat="1">
      <c r="A78" s="597"/>
      <c r="B78" s="800"/>
    </row>
    <row r="79" spans="1:11" s="149" customFormat="1" ht="11.25">
      <c r="A79" s="597" t="s">
        <v>1485</v>
      </c>
      <c r="B79" s="149" t="s">
        <v>1531</v>
      </c>
    </row>
    <row r="80" spans="1:11" s="149" customFormat="1" ht="11.25">
      <c r="A80" s="597"/>
    </row>
    <row r="81" spans="1:2" s="149" customFormat="1" ht="11.25">
      <c r="A81" s="597" t="s">
        <v>1485</v>
      </c>
      <c r="B81" s="149" t="s">
        <v>1532</v>
      </c>
    </row>
    <row r="82" spans="1:2" s="149" customFormat="1" ht="11.25"/>
    <row r="83" spans="1:2" s="149" customFormat="1" ht="11.25">
      <c r="A83" s="597" t="s">
        <v>1485</v>
      </c>
      <c r="B83" s="149" t="s">
        <v>1533</v>
      </c>
    </row>
    <row r="84" spans="1:2" s="149" customFormat="1" ht="11.25">
      <c r="A84" s="597"/>
      <c r="B84" s="149" t="s">
        <v>1534</v>
      </c>
    </row>
    <row r="85" spans="1:2" s="149" customFormat="1" ht="11.25">
      <c r="A85" s="597"/>
      <c r="B85" s="149" t="s">
        <v>1535</v>
      </c>
    </row>
    <row r="86" spans="1:2" s="149" customFormat="1" ht="11.25">
      <c r="A86" s="597"/>
      <c r="B86" s="149" t="s">
        <v>1536</v>
      </c>
    </row>
    <row r="87" spans="1:2" s="149" customFormat="1" ht="11.25">
      <c r="A87" s="597"/>
    </row>
    <row r="88" spans="1:2" s="149" customFormat="1" ht="11.25">
      <c r="A88" s="597" t="s">
        <v>1485</v>
      </c>
      <c r="B88" s="149" t="s">
        <v>1537</v>
      </c>
    </row>
    <row r="89" spans="1:2" s="149" customFormat="1" ht="11.25">
      <c r="A89" s="597"/>
      <c r="B89" s="149" t="s">
        <v>1538</v>
      </c>
    </row>
    <row r="90" spans="1:2" s="149" customFormat="1" ht="11.25">
      <c r="A90" s="597"/>
    </row>
    <row r="91" spans="1:2" s="149" customFormat="1" ht="11.25">
      <c r="A91" s="597" t="s">
        <v>1485</v>
      </c>
      <c r="B91" s="149" t="s">
        <v>1539</v>
      </c>
    </row>
    <row r="92" spans="1:2" s="149" customFormat="1" ht="11.25">
      <c r="A92" s="597"/>
      <c r="B92" s="149" t="s">
        <v>1540</v>
      </c>
    </row>
    <row r="93" spans="1:2" s="149" customFormat="1" ht="11.25">
      <c r="A93" s="597"/>
    </row>
    <row r="94" spans="1:2" s="149" customFormat="1" ht="11.25">
      <c r="A94" s="597" t="s">
        <v>1485</v>
      </c>
      <c r="B94" s="149" t="s">
        <v>1541</v>
      </c>
    </row>
    <row r="95" spans="1:2" s="149" customFormat="1" ht="11.25">
      <c r="A95" s="597"/>
      <c r="B95" s="149" t="s">
        <v>1542</v>
      </c>
    </row>
    <row r="96" spans="1:2" s="149" customFormat="1" ht="11.25">
      <c r="A96" s="597"/>
      <c r="B96" s="149" t="s">
        <v>1543</v>
      </c>
    </row>
    <row r="97" spans="1:2" s="149" customFormat="1" ht="11.25">
      <c r="A97" s="597"/>
    </row>
    <row r="98" spans="1:2" s="149" customFormat="1" ht="11.25">
      <c r="A98" s="597" t="s">
        <v>1485</v>
      </c>
      <c r="B98" s="149" t="s">
        <v>1544</v>
      </c>
    </row>
    <row r="99" spans="1:2" s="149" customFormat="1" ht="11.25">
      <c r="A99" s="597"/>
      <c r="B99" s="149" t="s">
        <v>1545</v>
      </c>
    </row>
    <row r="100" spans="1:2" s="149" customFormat="1" ht="11.25">
      <c r="A100" s="597"/>
      <c r="B100" s="149" t="s">
        <v>1546</v>
      </c>
    </row>
    <row r="101" spans="1:2" s="149" customFormat="1" ht="11.25">
      <c r="A101" s="597"/>
      <c r="B101" s="149" t="s">
        <v>1547</v>
      </c>
    </row>
    <row r="102" spans="1:2" s="149" customFormat="1" ht="11.25">
      <c r="A102" s="597"/>
    </row>
    <row r="103" spans="1:2" s="149" customFormat="1" ht="11.25">
      <c r="A103" s="597" t="s">
        <v>1485</v>
      </c>
      <c r="B103" s="149" t="s">
        <v>1548</v>
      </c>
    </row>
    <row r="104" spans="1:2" s="149" customFormat="1" ht="11.25">
      <c r="A104" s="597"/>
      <c r="B104" s="149" t="s">
        <v>1549</v>
      </c>
    </row>
    <row r="105" spans="1:2" s="149" customFormat="1" ht="11.25">
      <c r="A105" s="597"/>
      <c r="B105" s="149" t="s">
        <v>1550</v>
      </c>
    </row>
    <row r="107" spans="1:2" s="149" customFormat="1" ht="19.5">
      <c r="A107" s="791" t="s">
        <v>1551</v>
      </c>
      <c r="B107" s="792" t="s">
        <v>1552</v>
      </c>
    </row>
    <row r="108" spans="1:2" s="149" customFormat="1" ht="11.25">
      <c r="A108" s="597"/>
    </row>
    <row r="109" spans="1:2" s="149" customFormat="1">
      <c r="A109" s="803" t="s">
        <v>1485</v>
      </c>
      <c r="B109" s="800" t="s">
        <v>1553</v>
      </c>
    </row>
    <row r="111" spans="1:2" s="149" customFormat="1" ht="11.25">
      <c r="A111" s="597"/>
      <c r="B111" s="149" t="s">
        <v>1554</v>
      </c>
    </row>
    <row r="112" spans="1:2" s="149" customFormat="1" ht="11.25">
      <c r="B112" s="149" t="s">
        <v>1504</v>
      </c>
    </row>
    <row r="113" spans="2:27" s="149" customFormat="1" ht="11.25">
      <c r="B113" s="876" t="s">
        <v>1555</v>
      </c>
      <c r="C113" s="877"/>
      <c r="D113" s="898" t="s">
        <v>1489</v>
      </c>
      <c r="E113" s="899"/>
      <c r="F113" s="899"/>
      <c r="G113" s="899"/>
      <c r="H113" s="899"/>
      <c r="I113" s="899"/>
      <c r="J113" s="899"/>
      <c r="K113" s="900"/>
    </row>
    <row r="114" spans="2:27" s="149" customFormat="1" ht="58.5" customHeight="1">
      <c r="B114" s="880"/>
      <c r="C114" s="881"/>
      <c r="D114" s="40" t="s">
        <v>1556</v>
      </c>
      <c r="E114" s="40" t="s">
        <v>1557</v>
      </c>
      <c r="F114" s="40" t="s">
        <v>559</v>
      </c>
      <c r="G114" s="40" t="s">
        <v>1558</v>
      </c>
      <c r="H114" s="40" t="s">
        <v>1559</v>
      </c>
      <c r="I114" s="40" t="s">
        <v>1560</v>
      </c>
      <c r="J114" s="40" t="s">
        <v>1561</v>
      </c>
      <c r="K114" s="40" t="s">
        <v>1515</v>
      </c>
    </row>
    <row r="115" spans="2:27" s="149" customFormat="1" ht="11.25">
      <c r="B115" s="886" t="s">
        <v>1464</v>
      </c>
      <c r="C115" s="887"/>
      <c r="D115" s="789" t="s">
        <v>1511</v>
      </c>
      <c r="E115" s="789" t="s">
        <v>1512</v>
      </c>
      <c r="F115" s="789" t="s">
        <v>1513</v>
      </c>
      <c r="G115" s="789" t="s">
        <v>1514</v>
      </c>
      <c r="H115" s="789" t="s">
        <v>1562</v>
      </c>
      <c r="I115" s="789" t="s">
        <v>1563</v>
      </c>
      <c r="J115" s="789" t="s">
        <v>634</v>
      </c>
      <c r="K115" s="789" t="s">
        <v>1564</v>
      </c>
    </row>
    <row r="116" spans="2:27" s="149" customFormat="1" ht="12.75">
      <c r="B116" s="804" t="s">
        <v>1565</v>
      </c>
      <c r="C116" s="805"/>
      <c r="D116" s="886"/>
      <c r="E116" s="901"/>
      <c r="F116" s="901"/>
      <c r="G116" s="901"/>
      <c r="H116" s="901"/>
      <c r="I116" s="901"/>
      <c r="J116" s="901"/>
      <c r="K116" s="887"/>
      <c r="P116" s="137"/>
      <c r="Q116" s="176"/>
      <c r="R116" s="198"/>
      <c r="S116" s="302"/>
      <c r="T116" s="302"/>
      <c r="U116" s="189"/>
      <c r="V116" s="179"/>
      <c r="W116" s="180"/>
      <c r="X116" s="181"/>
      <c r="Y116" s="174"/>
      <c r="Z116" s="94"/>
      <c r="AA116" s="95"/>
    </row>
    <row r="117" spans="2:27" s="150" customFormat="1" ht="12.75">
      <c r="B117" s="902" t="s">
        <v>1566</v>
      </c>
      <c r="C117" s="903"/>
      <c r="D117" s="894"/>
      <c r="E117" s="894"/>
      <c r="F117" s="894">
        <v>29650</v>
      </c>
      <c r="G117" s="894"/>
      <c r="H117" s="894"/>
      <c r="I117" s="894"/>
      <c r="J117" s="894"/>
      <c r="K117" s="894">
        <f>SUM(E117:J118)</f>
        <v>29650</v>
      </c>
      <c r="P117" s="67"/>
      <c r="Q117" s="91"/>
      <c r="R117" s="71"/>
      <c r="S117" s="140"/>
      <c r="T117" s="79"/>
      <c r="U117" s="73"/>
      <c r="V117" s="93"/>
      <c r="W117" s="75"/>
      <c r="X117" s="76"/>
      <c r="Y117" s="72"/>
      <c r="Z117" s="173"/>
      <c r="AA117" s="139"/>
    </row>
    <row r="118" spans="2:27" s="150" customFormat="1" ht="12.75">
      <c r="B118" s="904"/>
      <c r="C118" s="905"/>
      <c r="D118" s="895"/>
      <c r="E118" s="895"/>
      <c r="F118" s="895"/>
      <c r="G118" s="895"/>
      <c r="H118" s="895"/>
      <c r="I118" s="895"/>
      <c r="J118" s="895"/>
      <c r="K118" s="895"/>
      <c r="P118" s="76"/>
      <c r="Q118" s="168"/>
      <c r="R118" s="114"/>
      <c r="S118" s="63"/>
      <c r="T118" s="63"/>
      <c r="U118" s="64"/>
      <c r="V118" s="169"/>
      <c r="W118" s="75"/>
      <c r="X118" s="76"/>
      <c r="Y118" s="72"/>
      <c r="Z118" s="173"/>
      <c r="AA118" s="139"/>
    </row>
    <row r="119" spans="2:27" s="150" customFormat="1" ht="12.75">
      <c r="B119" s="896" t="s">
        <v>1567</v>
      </c>
      <c r="C119" s="897"/>
      <c r="D119" s="806"/>
      <c r="E119" s="806"/>
      <c r="F119" s="806">
        <v>1740</v>
      </c>
      <c r="G119" s="806"/>
      <c r="H119" s="806"/>
      <c r="I119" s="806"/>
      <c r="J119" s="806"/>
      <c r="K119" s="806">
        <f>SUM(F119:J119)</f>
        <v>1740</v>
      </c>
      <c r="P119" s="76"/>
      <c r="Q119" s="168"/>
      <c r="R119" s="71"/>
      <c r="S119" s="72"/>
      <c r="T119" s="72"/>
      <c r="U119" s="64"/>
      <c r="V119" s="169"/>
      <c r="W119" s="75"/>
      <c r="X119" s="67"/>
      <c r="Y119" s="72"/>
      <c r="Z119" s="173"/>
      <c r="AA119" s="139"/>
    </row>
    <row r="120" spans="2:27" s="150" customFormat="1" ht="12.75">
      <c r="B120" s="896" t="s">
        <v>1568</v>
      </c>
      <c r="C120" s="897"/>
      <c r="D120" s="806"/>
      <c r="E120" s="806"/>
      <c r="F120" s="806"/>
      <c r="G120" s="806"/>
      <c r="H120" s="806"/>
      <c r="I120" s="806"/>
      <c r="J120" s="806"/>
      <c r="K120" s="806">
        <f>SUM(F120:J120)</f>
        <v>0</v>
      </c>
      <c r="P120" s="181"/>
      <c r="Q120" s="182"/>
      <c r="R120" s="137"/>
      <c r="S120" s="177"/>
      <c r="T120" s="177"/>
      <c r="U120" s="178"/>
      <c r="V120" s="179"/>
      <c r="W120" s="180"/>
      <c r="X120" s="181"/>
      <c r="Y120" s="174"/>
      <c r="Z120" s="137"/>
      <c r="AA120" s="139"/>
    </row>
    <row r="121" spans="2:27" s="150" customFormat="1" ht="12.75">
      <c r="B121" s="896" t="s">
        <v>1569</v>
      </c>
      <c r="C121" s="897"/>
      <c r="D121" s="806"/>
      <c r="E121" s="806"/>
      <c r="F121" s="806"/>
      <c r="G121" s="806"/>
      <c r="H121" s="806"/>
      <c r="I121" s="806"/>
      <c r="J121" s="806"/>
      <c r="K121" s="806"/>
      <c r="P121" s="188"/>
      <c r="Q121" s="304"/>
      <c r="R121" s="298"/>
      <c r="S121" s="299"/>
      <c r="T121" s="299"/>
      <c r="U121" s="190"/>
      <c r="V121" s="187"/>
      <c r="W121" s="300"/>
      <c r="X121" s="188"/>
      <c r="Y121" s="185"/>
      <c r="Z121" s="94"/>
      <c r="AA121" s="95"/>
    </row>
    <row r="122" spans="2:27" s="150" customFormat="1" ht="12.75">
      <c r="B122" s="902" t="s">
        <v>1570</v>
      </c>
      <c r="C122" s="903"/>
      <c r="D122" s="894"/>
      <c r="E122" s="894"/>
      <c r="F122" s="894">
        <f>F118+F117+F119-F120</f>
        <v>31390</v>
      </c>
      <c r="G122" s="894"/>
      <c r="H122" s="894"/>
      <c r="I122" s="894"/>
      <c r="J122" s="894"/>
      <c r="K122" s="894">
        <f>SUM(E122:J123)</f>
        <v>31390</v>
      </c>
      <c r="P122" s="137"/>
      <c r="Q122" s="176"/>
      <c r="R122" s="198"/>
      <c r="S122" s="302"/>
      <c r="T122" s="302"/>
      <c r="U122" s="189"/>
      <c r="V122" s="179"/>
      <c r="W122" s="180"/>
      <c r="X122" s="181"/>
      <c r="Y122" s="174"/>
      <c r="Z122" s="94"/>
      <c r="AA122" s="95"/>
    </row>
    <row r="123" spans="2:27" s="150" customFormat="1" ht="12.75">
      <c r="B123" s="904"/>
      <c r="C123" s="905"/>
      <c r="D123" s="895"/>
      <c r="E123" s="895"/>
      <c r="F123" s="895"/>
      <c r="G123" s="895"/>
      <c r="H123" s="895"/>
      <c r="I123" s="895"/>
      <c r="J123" s="895"/>
      <c r="K123" s="895"/>
      <c r="P123" s="76"/>
      <c r="Q123" s="168"/>
      <c r="R123" s="71"/>
      <c r="S123" s="72"/>
      <c r="T123" s="72"/>
      <c r="U123" s="73"/>
      <c r="V123" s="93"/>
      <c r="W123" s="75"/>
      <c r="X123" s="76"/>
      <c r="Y123" s="72"/>
      <c r="Z123" s="173"/>
      <c r="AA123" s="139"/>
    </row>
    <row r="124" spans="2:27" s="150" customFormat="1" ht="12.75">
      <c r="B124" s="906" t="s">
        <v>1571</v>
      </c>
      <c r="C124" s="907"/>
      <c r="D124" s="908"/>
      <c r="E124" s="909"/>
      <c r="F124" s="909"/>
      <c r="G124" s="909"/>
      <c r="H124" s="909"/>
      <c r="I124" s="909"/>
      <c r="J124" s="909"/>
      <c r="K124" s="910"/>
      <c r="P124" s="76"/>
      <c r="Q124" s="168"/>
      <c r="R124" s="71"/>
      <c r="S124" s="72"/>
      <c r="T124" s="72"/>
      <c r="U124" s="64"/>
      <c r="V124" s="169"/>
      <c r="W124" s="75"/>
      <c r="X124" s="67"/>
      <c r="Y124" s="72"/>
      <c r="Z124" s="173"/>
      <c r="AA124" s="139"/>
    </row>
    <row r="125" spans="2:27" s="150" customFormat="1" ht="12.75">
      <c r="B125" s="902" t="s">
        <v>1566</v>
      </c>
      <c r="C125" s="903"/>
      <c r="D125" s="894"/>
      <c r="E125" s="894"/>
      <c r="F125" s="894">
        <v>23203</v>
      </c>
      <c r="G125" s="894"/>
      <c r="H125" s="894"/>
      <c r="I125" s="894"/>
      <c r="J125" s="894"/>
      <c r="K125" s="894">
        <f>SUM(E125:J126)</f>
        <v>23203</v>
      </c>
      <c r="P125" s="181"/>
      <c r="Q125" s="182"/>
      <c r="R125" s="137"/>
      <c r="S125" s="177"/>
      <c r="T125" s="177"/>
      <c r="U125" s="178"/>
      <c r="V125" s="179"/>
      <c r="W125" s="180"/>
      <c r="X125" s="181"/>
      <c r="Y125" s="174"/>
      <c r="Z125" s="137"/>
      <c r="AA125" s="139"/>
    </row>
    <row r="126" spans="2:27" s="150" customFormat="1" ht="12.75">
      <c r="B126" s="904"/>
      <c r="C126" s="905"/>
      <c r="D126" s="895"/>
      <c r="E126" s="895"/>
      <c r="F126" s="895"/>
      <c r="G126" s="895"/>
      <c r="H126" s="895"/>
      <c r="I126" s="895"/>
      <c r="J126" s="895"/>
      <c r="K126" s="895"/>
      <c r="P126" s="188"/>
      <c r="Q126" s="304"/>
      <c r="R126" s="298"/>
      <c r="S126" s="299"/>
      <c r="T126" s="299"/>
      <c r="U126" s="190"/>
      <c r="V126" s="187"/>
      <c r="W126" s="300"/>
      <c r="X126" s="188"/>
      <c r="Y126" s="185"/>
      <c r="Z126" s="94"/>
      <c r="AA126" s="95"/>
    </row>
    <row r="127" spans="2:27" s="150" customFormat="1" ht="12.75">
      <c r="B127" s="896" t="s">
        <v>1567</v>
      </c>
      <c r="C127" s="897"/>
      <c r="D127" s="806"/>
      <c r="E127" s="806"/>
      <c r="F127" s="806">
        <v>4913</v>
      </c>
      <c r="G127" s="806"/>
      <c r="H127" s="806"/>
      <c r="I127" s="806"/>
      <c r="J127" s="806"/>
      <c r="K127" s="806">
        <f>SUM(E127:J127)</f>
        <v>4913</v>
      </c>
      <c r="P127" s="137"/>
      <c r="Q127" s="176"/>
      <c r="R127" s="198"/>
      <c r="S127" s="302"/>
      <c r="T127" s="302"/>
      <c r="U127" s="189"/>
      <c r="V127" s="179"/>
      <c r="W127" s="180"/>
      <c r="X127" s="181"/>
      <c r="Y127" s="174"/>
      <c r="Z127" s="94"/>
      <c r="AA127" s="95"/>
    </row>
    <row r="128" spans="2:27" s="150" customFormat="1" ht="12.75">
      <c r="B128" s="896" t="s">
        <v>1568</v>
      </c>
      <c r="C128" s="897"/>
      <c r="D128" s="806"/>
      <c r="E128" s="806"/>
      <c r="F128" s="806"/>
      <c r="G128" s="806"/>
      <c r="H128" s="806"/>
      <c r="I128" s="806"/>
      <c r="J128" s="806"/>
      <c r="K128" s="806">
        <f>SUM(E128:J128)</f>
        <v>0</v>
      </c>
      <c r="P128" s="67"/>
      <c r="Q128" s="91"/>
      <c r="R128" s="71"/>
      <c r="S128" s="140"/>
      <c r="T128" s="79"/>
      <c r="U128" s="73"/>
      <c r="V128" s="93"/>
      <c r="W128" s="75"/>
      <c r="X128" s="76"/>
      <c r="Y128" s="72"/>
      <c r="Z128" s="173"/>
      <c r="AA128" s="139"/>
    </row>
    <row r="129" spans="2:27" s="150" customFormat="1" ht="12.75">
      <c r="B129" s="902" t="s">
        <v>1570</v>
      </c>
      <c r="C129" s="903"/>
      <c r="D129" s="914"/>
      <c r="E129" s="914"/>
      <c r="F129" s="894">
        <f>F125+F126+F127-F128</f>
        <v>28116</v>
      </c>
      <c r="G129" s="894"/>
      <c r="H129" s="894"/>
      <c r="I129" s="894"/>
      <c r="J129" s="894"/>
      <c r="K129" s="894">
        <f>SUM(E129:J130)</f>
        <v>28116</v>
      </c>
      <c r="P129" s="76"/>
      <c r="Q129" s="168"/>
      <c r="R129" s="71"/>
      <c r="S129" s="72"/>
      <c r="T129" s="72"/>
      <c r="U129" s="82"/>
      <c r="V129" s="169"/>
      <c r="W129" s="75"/>
      <c r="X129" s="76"/>
      <c r="Y129" s="72"/>
      <c r="Z129" s="173"/>
      <c r="AA129" s="139"/>
    </row>
    <row r="130" spans="2:27" s="150" customFormat="1" ht="12.75">
      <c r="B130" s="904"/>
      <c r="C130" s="905"/>
      <c r="D130" s="915"/>
      <c r="E130" s="915"/>
      <c r="F130" s="895"/>
      <c r="G130" s="895"/>
      <c r="H130" s="895"/>
      <c r="I130" s="895"/>
      <c r="J130" s="895"/>
      <c r="K130" s="895"/>
      <c r="P130" s="76"/>
      <c r="Q130" s="168"/>
      <c r="R130" s="71"/>
      <c r="S130" s="72"/>
      <c r="T130" s="72"/>
      <c r="U130" s="82"/>
      <c r="V130" s="169"/>
      <c r="W130" s="75"/>
      <c r="X130" s="76"/>
      <c r="Y130" s="72"/>
      <c r="Z130" s="173"/>
      <c r="AA130" s="139"/>
    </row>
    <row r="131" spans="2:27" s="150" customFormat="1" ht="12.75">
      <c r="B131" s="906" t="s">
        <v>1572</v>
      </c>
      <c r="C131" s="911"/>
      <c r="D131" s="911"/>
      <c r="E131" s="911"/>
      <c r="F131" s="911"/>
      <c r="G131" s="911"/>
      <c r="H131" s="911"/>
      <c r="I131" s="911"/>
      <c r="J131" s="911"/>
      <c r="K131" s="907"/>
      <c r="P131" s="76"/>
      <c r="Q131" s="168"/>
      <c r="R131" s="71"/>
      <c r="S131" s="72"/>
      <c r="T131" s="72"/>
      <c r="U131" s="82"/>
      <c r="V131" s="169"/>
      <c r="W131" s="75"/>
      <c r="X131" s="76"/>
      <c r="Y131" s="72"/>
      <c r="Z131" s="173"/>
      <c r="AA131" s="139"/>
    </row>
    <row r="132" spans="2:27" s="150" customFormat="1" ht="12.75">
      <c r="B132" s="902" t="s">
        <v>1566</v>
      </c>
      <c r="C132" s="903"/>
      <c r="D132" s="912"/>
      <c r="E132" s="912"/>
      <c r="F132" s="912"/>
      <c r="G132" s="912"/>
      <c r="H132" s="912"/>
      <c r="I132" s="912"/>
      <c r="J132" s="912"/>
      <c r="K132" s="912"/>
      <c r="P132" s="76"/>
      <c r="Q132" s="168"/>
      <c r="R132" s="71"/>
      <c r="S132" s="72"/>
      <c r="T132" s="72"/>
      <c r="U132" s="82"/>
      <c r="V132" s="169"/>
      <c r="W132" s="75"/>
      <c r="X132" s="76"/>
      <c r="Y132" s="72"/>
      <c r="Z132" s="173"/>
      <c r="AA132" s="139"/>
    </row>
    <row r="133" spans="2:27" s="150" customFormat="1" ht="12.75">
      <c r="B133" s="904"/>
      <c r="C133" s="905"/>
      <c r="D133" s="913"/>
      <c r="E133" s="913"/>
      <c r="F133" s="913"/>
      <c r="G133" s="913"/>
      <c r="H133" s="913"/>
      <c r="I133" s="913"/>
      <c r="J133" s="913"/>
      <c r="K133" s="913"/>
      <c r="P133" s="76"/>
      <c r="Q133" s="168"/>
      <c r="R133" s="71"/>
      <c r="S133" s="72"/>
      <c r="T133" s="72"/>
      <c r="U133" s="82"/>
      <c r="V133" s="169"/>
      <c r="W133" s="75"/>
      <c r="X133" s="76"/>
      <c r="Y133" s="72"/>
      <c r="Z133" s="173"/>
      <c r="AA133" s="139"/>
    </row>
    <row r="134" spans="2:27" s="150" customFormat="1" ht="12.75">
      <c r="B134" s="896" t="s">
        <v>1567</v>
      </c>
      <c r="C134" s="897"/>
      <c r="D134" s="394"/>
      <c r="E134" s="394"/>
      <c r="F134" s="394"/>
      <c r="G134" s="394"/>
      <c r="H134" s="394"/>
      <c r="I134" s="394"/>
      <c r="J134" s="394"/>
      <c r="K134" s="394"/>
      <c r="P134" s="76"/>
      <c r="Q134" s="168"/>
      <c r="R134" s="114"/>
      <c r="S134" s="63"/>
      <c r="T134" s="63"/>
      <c r="U134" s="64"/>
      <c r="V134" s="169"/>
      <c r="W134" s="75"/>
      <c r="X134" s="76"/>
      <c r="Y134" s="72"/>
      <c r="Z134" s="173"/>
      <c r="AA134" s="139"/>
    </row>
    <row r="135" spans="2:27" s="150" customFormat="1" ht="12.75">
      <c r="B135" s="896" t="s">
        <v>1568</v>
      </c>
      <c r="C135" s="897"/>
      <c r="D135" s="394"/>
      <c r="E135" s="394"/>
      <c r="F135" s="394"/>
      <c r="G135" s="394"/>
      <c r="H135" s="394"/>
      <c r="I135" s="394"/>
      <c r="J135" s="394"/>
      <c r="K135" s="394"/>
      <c r="P135" s="76"/>
      <c r="Q135" s="168"/>
      <c r="R135" s="71"/>
      <c r="S135" s="72"/>
      <c r="T135" s="72"/>
      <c r="U135" s="82"/>
      <c r="V135" s="169"/>
      <c r="W135" s="75"/>
      <c r="X135" s="76"/>
      <c r="Y135" s="72"/>
      <c r="Z135" s="173"/>
      <c r="AA135" s="139"/>
    </row>
    <row r="136" spans="2:27" s="150" customFormat="1" ht="12.75">
      <c r="B136" s="902" t="s">
        <v>1570</v>
      </c>
      <c r="C136" s="903"/>
      <c r="D136" s="912"/>
      <c r="E136" s="912"/>
      <c r="F136" s="912"/>
      <c r="G136" s="912"/>
      <c r="H136" s="912"/>
      <c r="I136" s="912"/>
      <c r="J136" s="912"/>
      <c r="K136" s="912"/>
      <c r="P136" s="76"/>
      <c r="Q136" s="168"/>
      <c r="R136" s="71"/>
      <c r="S136" s="72"/>
      <c r="T136" s="72"/>
      <c r="U136" s="82"/>
      <c r="V136" s="169"/>
      <c r="W136" s="75"/>
      <c r="X136" s="76"/>
      <c r="Y136" s="72"/>
      <c r="Z136" s="173"/>
      <c r="AA136" s="139"/>
    </row>
    <row r="137" spans="2:27" s="150" customFormat="1" ht="12.75">
      <c r="B137" s="904"/>
      <c r="C137" s="905"/>
      <c r="D137" s="913"/>
      <c r="E137" s="913"/>
      <c r="F137" s="913"/>
      <c r="G137" s="913"/>
      <c r="H137" s="913"/>
      <c r="I137" s="913"/>
      <c r="J137" s="913"/>
      <c r="K137" s="913"/>
      <c r="P137" s="76"/>
      <c r="Q137" s="168"/>
      <c r="R137" s="71"/>
      <c r="S137" s="72"/>
      <c r="T137" s="72"/>
      <c r="U137" s="82"/>
      <c r="V137" s="169"/>
      <c r="W137" s="75"/>
      <c r="X137" s="76"/>
      <c r="Y137" s="72"/>
      <c r="Z137" s="173"/>
      <c r="AA137" s="139"/>
    </row>
    <row r="138" spans="2:27" s="150" customFormat="1" ht="12.75">
      <c r="B138" s="906" t="s">
        <v>1573</v>
      </c>
      <c r="C138" s="911"/>
      <c r="D138" s="911"/>
      <c r="E138" s="911"/>
      <c r="F138" s="911"/>
      <c r="G138" s="911"/>
      <c r="H138" s="911"/>
      <c r="I138" s="911"/>
      <c r="J138" s="911"/>
      <c r="K138" s="907"/>
      <c r="P138" s="76"/>
      <c r="Q138" s="168"/>
      <c r="R138" s="71"/>
      <c r="S138" s="72"/>
      <c r="T138" s="72"/>
      <c r="U138" s="82"/>
      <c r="V138" s="169"/>
      <c r="W138" s="75"/>
      <c r="X138" s="76"/>
      <c r="Y138" s="72"/>
      <c r="Z138" s="173"/>
      <c r="AA138" s="139"/>
    </row>
    <row r="139" spans="2:27" s="150" customFormat="1" ht="12.75">
      <c r="B139" s="902" t="s">
        <v>1566</v>
      </c>
      <c r="C139" s="903"/>
      <c r="D139" s="914"/>
      <c r="E139" s="914"/>
      <c r="F139" s="894">
        <v>3447</v>
      </c>
      <c r="G139" s="894"/>
      <c r="H139" s="894"/>
      <c r="I139" s="894"/>
      <c r="J139" s="894"/>
      <c r="K139" s="894">
        <f>SUM(F139:J140)</f>
        <v>3447</v>
      </c>
      <c r="P139" s="76"/>
      <c r="Q139" s="168"/>
      <c r="R139" s="71"/>
      <c r="S139" s="72"/>
      <c r="T139" s="72"/>
      <c r="U139" s="82"/>
      <c r="V139" s="169"/>
      <c r="W139" s="75"/>
      <c r="X139" s="76"/>
      <c r="Y139" s="72"/>
      <c r="Z139" s="173"/>
      <c r="AA139" s="139"/>
    </row>
    <row r="140" spans="2:27" s="150" customFormat="1" ht="12.75">
      <c r="B140" s="904"/>
      <c r="C140" s="905"/>
      <c r="D140" s="915"/>
      <c r="E140" s="915"/>
      <c r="F140" s="895"/>
      <c r="G140" s="895"/>
      <c r="H140" s="895"/>
      <c r="I140" s="895"/>
      <c r="J140" s="895"/>
      <c r="K140" s="895"/>
      <c r="P140" s="76"/>
      <c r="Q140" s="168"/>
      <c r="R140" s="71"/>
      <c r="S140" s="72"/>
      <c r="T140" s="72"/>
      <c r="U140" s="82"/>
      <c r="V140" s="169"/>
      <c r="W140" s="75"/>
      <c r="X140" s="76"/>
      <c r="Y140" s="72"/>
      <c r="Z140" s="173"/>
      <c r="AA140" s="139"/>
    </row>
    <row r="141" spans="2:27" s="150" customFormat="1" ht="12.75">
      <c r="B141" s="902" t="s">
        <v>1570</v>
      </c>
      <c r="C141" s="903"/>
      <c r="D141" s="914"/>
      <c r="E141" s="914"/>
      <c r="F141" s="894">
        <f>F122-F129</f>
        <v>3274</v>
      </c>
      <c r="G141" s="894"/>
      <c r="H141" s="894"/>
      <c r="I141" s="894"/>
      <c r="J141" s="894"/>
      <c r="K141" s="894">
        <f>SUM(F141:J142)</f>
        <v>3274</v>
      </c>
      <c r="P141" s="76"/>
      <c r="Q141" s="168"/>
      <c r="R141" s="71"/>
      <c r="S141" s="72"/>
      <c r="T141" s="72"/>
      <c r="U141" s="82"/>
      <c r="V141" s="169"/>
      <c r="W141" s="75"/>
      <c r="X141" s="76"/>
      <c r="Y141" s="72"/>
      <c r="Z141" s="173"/>
      <c r="AA141" s="139"/>
    </row>
    <row r="142" spans="2:27" s="150" customFormat="1" ht="12.75">
      <c r="B142" s="904"/>
      <c r="C142" s="905"/>
      <c r="D142" s="915"/>
      <c r="E142" s="915"/>
      <c r="F142" s="895"/>
      <c r="G142" s="895"/>
      <c r="H142" s="895"/>
      <c r="I142" s="895"/>
      <c r="J142" s="895"/>
      <c r="K142" s="895"/>
      <c r="P142" s="76"/>
      <c r="Q142" s="168"/>
      <c r="R142" s="71"/>
      <c r="S142" s="72"/>
      <c r="T142" s="72"/>
      <c r="U142" s="82"/>
      <c r="V142" s="169"/>
      <c r="W142" s="75"/>
      <c r="X142" s="76"/>
      <c r="Y142" s="72"/>
      <c r="Z142" s="173"/>
      <c r="AA142" s="139"/>
    </row>
    <row r="143" spans="2:27" s="149" customFormat="1" ht="12.75">
      <c r="P143" s="76"/>
      <c r="Q143" s="168"/>
      <c r="R143" s="71"/>
      <c r="S143" s="72"/>
      <c r="T143" s="72"/>
      <c r="U143" s="82"/>
      <c r="V143" s="169"/>
      <c r="W143" s="75"/>
      <c r="X143" s="76"/>
      <c r="Y143" s="72"/>
      <c r="Z143" s="173"/>
      <c r="AA143" s="139"/>
    </row>
    <row r="144" spans="2:27" s="149" customFormat="1" ht="12.75">
      <c r="P144" s="76"/>
      <c r="Q144" s="168"/>
      <c r="R144" s="71"/>
      <c r="S144" s="72"/>
      <c r="T144" s="72"/>
      <c r="U144" s="82"/>
      <c r="V144" s="169"/>
      <c r="W144" s="75"/>
      <c r="X144" s="76"/>
      <c r="Y144" s="72"/>
      <c r="Z144" s="173"/>
      <c r="AA144" s="139"/>
    </row>
    <row r="145" spans="1:27" s="149" customFormat="1" ht="12.75">
      <c r="P145" s="76"/>
      <c r="Q145" s="168"/>
      <c r="R145" s="71"/>
      <c r="S145" s="72"/>
      <c r="T145" s="72"/>
      <c r="U145" s="82"/>
      <c r="V145" s="169"/>
      <c r="W145" s="75"/>
      <c r="X145" s="76"/>
      <c r="Y145" s="72"/>
      <c r="Z145" s="173"/>
      <c r="AA145" s="139"/>
    </row>
    <row r="146" spans="1:27" s="149" customFormat="1" ht="12.75">
      <c r="P146" s="76"/>
      <c r="Q146" s="168"/>
      <c r="R146" s="71"/>
      <c r="S146" s="72"/>
      <c r="T146" s="72"/>
      <c r="U146" s="82"/>
      <c r="V146" s="169"/>
      <c r="W146" s="75"/>
      <c r="X146" s="76"/>
      <c r="Y146" s="72"/>
      <c r="Z146" s="173"/>
      <c r="AA146" s="139"/>
    </row>
    <row r="147" spans="1:27" s="149" customFormat="1" ht="12.75">
      <c r="P147" s="76"/>
      <c r="Q147" s="168"/>
      <c r="R147" s="71"/>
      <c r="S147" s="72"/>
      <c r="T147" s="72"/>
      <c r="U147" s="82"/>
      <c r="V147" s="169"/>
      <c r="W147" s="75"/>
      <c r="X147" s="76"/>
      <c r="Y147" s="72"/>
      <c r="Z147" s="173"/>
      <c r="AA147" s="139"/>
    </row>
    <row r="148" spans="1:27">
      <c r="A148" s="601" t="s">
        <v>1469</v>
      </c>
      <c r="I148" s="601" t="s">
        <v>657</v>
      </c>
      <c r="K148" s="601" t="s">
        <v>1470</v>
      </c>
      <c r="P148" s="76"/>
      <c r="Q148" s="168"/>
      <c r="R148" s="71"/>
      <c r="S148" s="72"/>
      <c r="T148" s="72"/>
      <c r="U148" s="82"/>
      <c r="V148" s="169"/>
      <c r="W148" s="75"/>
      <c r="X148" s="76"/>
      <c r="Y148" s="72"/>
      <c r="Z148" s="173"/>
      <c r="AA148" s="139"/>
    </row>
    <row r="149" spans="1:27">
      <c r="A149" s="149"/>
      <c r="P149" s="76"/>
      <c r="Q149" s="168"/>
      <c r="R149" s="71"/>
      <c r="S149" s="72"/>
      <c r="T149" s="72"/>
      <c r="U149" s="82"/>
      <c r="V149" s="169"/>
      <c r="W149" s="75"/>
      <c r="X149" s="76"/>
      <c r="Y149" s="72"/>
      <c r="Z149" s="173"/>
      <c r="AA149" s="139"/>
    </row>
    <row r="150" spans="1:27" s="149" customFormat="1" ht="12.75">
      <c r="B150" s="149" t="s">
        <v>1574</v>
      </c>
      <c r="P150" s="181"/>
      <c r="Q150" s="182"/>
      <c r="R150" s="137"/>
      <c r="S150" s="177"/>
      <c r="T150" s="177"/>
      <c r="U150" s="178"/>
      <c r="V150" s="179"/>
      <c r="W150" s="180"/>
      <c r="X150" s="181"/>
      <c r="Y150" s="174"/>
      <c r="Z150" s="137"/>
      <c r="AA150" s="139"/>
    </row>
    <row r="151" spans="1:27" s="149" customFormat="1" ht="12.75">
      <c r="P151" s="181"/>
      <c r="Q151" s="304"/>
      <c r="R151" s="298"/>
      <c r="S151" s="299"/>
      <c r="T151" s="299"/>
      <c r="U151" s="190"/>
      <c r="V151" s="187"/>
      <c r="W151" s="300"/>
      <c r="X151" s="188"/>
      <c r="Y151" s="185"/>
      <c r="Z151" s="94"/>
      <c r="AA151" s="95"/>
    </row>
    <row r="152" spans="1:27" s="149" customFormat="1" ht="11.25" customHeight="1">
      <c r="B152" s="876" t="s">
        <v>1555</v>
      </c>
      <c r="C152" s="877"/>
      <c r="D152" s="898" t="s">
        <v>1490</v>
      </c>
      <c r="E152" s="899"/>
      <c r="F152" s="899"/>
      <c r="G152" s="899"/>
      <c r="H152" s="899"/>
      <c r="I152" s="899"/>
      <c r="J152" s="899"/>
      <c r="K152" s="900"/>
    </row>
    <row r="153" spans="1:27" s="149" customFormat="1" ht="67.5">
      <c r="B153" s="880"/>
      <c r="C153" s="881"/>
      <c r="D153" s="40" t="s">
        <v>1556</v>
      </c>
      <c r="E153" s="40" t="s">
        <v>1557</v>
      </c>
      <c r="F153" s="40" t="s">
        <v>559</v>
      </c>
      <c r="G153" s="40" t="s">
        <v>1558</v>
      </c>
      <c r="H153" s="40" t="s">
        <v>1559</v>
      </c>
      <c r="I153" s="40" t="s">
        <v>1560</v>
      </c>
      <c r="J153" s="40" t="s">
        <v>1561</v>
      </c>
      <c r="K153" s="40" t="s">
        <v>1515</v>
      </c>
    </row>
    <row r="154" spans="1:27" s="149" customFormat="1" ht="11.25">
      <c r="B154" s="886" t="s">
        <v>1464</v>
      </c>
      <c r="C154" s="887"/>
      <c r="D154" s="789" t="s">
        <v>1511</v>
      </c>
      <c r="E154" s="789" t="s">
        <v>1512</v>
      </c>
      <c r="F154" s="789" t="s">
        <v>1513</v>
      </c>
      <c r="G154" s="789" t="s">
        <v>1514</v>
      </c>
      <c r="H154" s="789" t="s">
        <v>1562</v>
      </c>
      <c r="I154" s="789" t="s">
        <v>1563</v>
      </c>
      <c r="J154" s="789" t="s">
        <v>634</v>
      </c>
      <c r="K154" s="789" t="s">
        <v>1564</v>
      </c>
    </row>
    <row r="155" spans="1:27" s="149" customFormat="1" ht="12.75">
      <c r="B155" s="804" t="s">
        <v>1565</v>
      </c>
      <c r="C155" s="805"/>
      <c r="D155" s="886"/>
      <c r="E155" s="901"/>
      <c r="F155" s="901"/>
      <c r="G155" s="901"/>
      <c r="H155" s="901"/>
      <c r="I155" s="901"/>
      <c r="J155" s="901"/>
      <c r="K155" s="887"/>
    </row>
    <row r="156" spans="1:27" s="150" customFormat="1" ht="11.25" customHeight="1">
      <c r="B156" s="902" t="s">
        <v>1566</v>
      </c>
      <c r="C156" s="903"/>
      <c r="D156" s="894"/>
      <c r="E156" s="894"/>
      <c r="F156" s="894">
        <v>29650</v>
      </c>
      <c r="G156" s="894"/>
      <c r="H156" s="894"/>
      <c r="I156" s="894"/>
      <c r="J156" s="894"/>
      <c r="K156" s="894">
        <f>SUM(E156:J157)</f>
        <v>29650</v>
      </c>
    </row>
    <row r="157" spans="1:27" s="150" customFormat="1" ht="11.25">
      <c r="B157" s="904"/>
      <c r="C157" s="905"/>
      <c r="D157" s="895"/>
      <c r="E157" s="895"/>
      <c r="F157" s="895"/>
      <c r="G157" s="895"/>
      <c r="H157" s="895"/>
      <c r="I157" s="895"/>
      <c r="J157" s="895"/>
      <c r="K157" s="895"/>
    </row>
    <row r="158" spans="1:27" s="150" customFormat="1" ht="11.25">
      <c r="B158" s="896" t="s">
        <v>1567</v>
      </c>
      <c r="C158" s="897"/>
      <c r="D158" s="806"/>
      <c r="E158" s="806"/>
      <c r="F158" s="806"/>
      <c r="G158" s="806"/>
      <c r="H158" s="806"/>
      <c r="I158" s="806"/>
      <c r="J158" s="806"/>
      <c r="K158" s="806">
        <f>SUM(F158:J158)</f>
        <v>0</v>
      </c>
    </row>
    <row r="159" spans="1:27" s="150" customFormat="1" ht="11.25">
      <c r="B159" s="896" t="s">
        <v>1568</v>
      </c>
      <c r="C159" s="897"/>
      <c r="D159" s="806"/>
      <c r="E159" s="806"/>
      <c r="F159" s="806"/>
      <c r="G159" s="806"/>
      <c r="H159" s="806"/>
      <c r="I159" s="806"/>
      <c r="J159" s="806"/>
      <c r="K159" s="806">
        <f>SUM(F159:J159)</f>
        <v>0</v>
      </c>
    </row>
    <row r="160" spans="1:27" s="150" customFormat="1" ht="11.25">
      <c r="B160" s="896" t="s">
        <v>1569</v>
      </c>
      <c r="C160" s="897"/>
      <c r="D160" s="806"/>
      <c r="E160" s="806"/>
      <c r="F160" s="806"/>
      <c r="G160" s="806"/>
      <c r="H160" s="806"/>
      <c r="I160" s="806"/>
      <c r="J160" s="806"/>
      <c r="K160" s="806"/>
    </row>
    <row r="161" spans="2:11" s="150" customFormat="1" ht="11.25" customHeight="1">
      <c r="B161" s="902" t="s">
        <v>1570</v>
      </c>
      <c r="C161" s="903"/>
      <c r="D161" s="894"/>
      <c r="E161" s="894"/>
      <c r="F161" s="894">
        <f>F157+F156+F158-F159</f>
        <v>29650</v>
      </c>
      <c r="G161" s="894"/>
      <c r="H161" s="894"/>
      <c r="I161" s="894"/>
      <c r="J161" s="894"/>
      <c r="K161" s="894">
        <f>SUM(E161:J162)</f>
        <v>29650</v>
      </c>
    </row>
    <row r="162" spans="2:11" s="150" customFormat="1" ht="11.25">
      <c r="B162" s="904"/>
      <c r="C162" s="905"/>
      <c r="D162" s="895"/>
      <c r="E162" s="895"/>
      <c r="F162" s="895"/>
      <c r="G162" s="895"/>
      <c r="H162" s="895"/>
      <c r="I162" s="895"/>
      <c r="J162" s="895"/>
      <c r="K162" s="895"/>
    </row>
    <row r="163" spans="2:11" s="150" customFormat="1" ht="12.75">
      <c r="B163" s="906" t="s">
        <v>1571</v>
      </c>
      <c r="C163" s="907"/>
      <c r="D163" s="908"/>
      <c r="E163" s="909"/>
      <c r="F163" s="909"/>
      <c r="G163" s="909"/>
      <c r="H163" s="909"/>
      <c r="I163" s="909"/>
      <c r="J163" s="909"/>
      <c r="K163" s="910"/>
    </row>
    <row r="164" spans="2:11" s="150" customFormat="1" ht="11.25" customHeight="1">
      <c r="B164" s="902" t="s">
        <v>1566</v>
      </c>
      <c r="C164" s="903"/>
      <c r="D164" s="894"/>
      <c r="E164" s="894"/>
      <c r="F164" s="894">
        <v>16270</v>
      </c>
      <c r="G164" s="894"/>
      <c r="H164" s="894"/>
      <c r="I164" s="894"/>
      <c r="J164" s="894"/>
      <c r="K164" s="894">
        <f>SUM(E164:J165)</f>
        <v>16270</v>
      </c>
    </row>
    <row r="165" spans="2:11" s="150" customFormat="1" ht="11.25">
      <c r="B165" s="904"/>
      <c r="C165" s="905"/>
      <c r="D165" s="895"/>
      <c r="E165" s="895"/>
      <c r="F165" s="895"/>
      <c r="G165" s="895"/>
      <c r="H165" s="895"/>
      <c r="I165" s="895"/>
      <c r="J165" s="895"/>
      <c r="K165" s="895"/>
    </row>
    <row r="166" spans="2:11" s="150" customFormat="1" ht="11.25">
      <c r="B166" s="896" t="s">
        <v>1567</v>
      </c>
      <c r="C166" s="897"/>
      <c r="D166" s="806"/>
      <c r="E166" s="806"/>
      <c r="F166" s="806">
        <v>6933</v>
      </c>
      <c r="G166" s="806"/>
      <c r="H166" s="806"/>
      <c r="I166" s="806"/>
      <c r="J166" s="806"/>
      <c r="K166" s="806">
        <f>SUM(E166:J166)</f>
        <v>6933</v>
      </c>
    </row>
    <row r="167" spans="2:11" s="150" customFormat="1" ht="11.25">
      <c r="B167" s="896" t="s">
        <v>1568</v>
      </c>
      <c r="C167" s="897"/>
      <c r="D167" s="806"/>
      <c r="E167" s="806"/>
      <c r="F167" s="806"/>
      <c r="G167" s="806"/>
      <c r="H167" s="806"/>
      <c r="I167" s="806"/>
      <c r="J167" s="806"/>
      <c r="K167" s="806">
        <f>SUM(E167:J167)</f>
        <v>0</v>
      </c>
    </row>
    <row r="168" spans="2:11" s="150" customFormat="1" ht="11.25" customHeight="1">
      <c r="B168" s="902" t="s">
        <v>1570</v>
      </c>
      <c r="C168" s="903"/>
      <c r="D168" s="914"/>
      <c r="E168" s="914"/>
      <c r="F168" s="894">
        <f>F164+F165+F166-F167</f>
        <v>23203</v>
      </c>
      <c r="G168" s="894"/>
      <c r="H168" s="894"/>
      <c r="I168" s="894"/>
      <c r="J168" s="894"/>
      <c r="K168" s="894">
        <f>SUM(E168:J169)</f>
        <v>23203</v>
      </c>
    </row>
    <row r="169" spans="2:11" s="150" customFormat="1" ht="11.25">
      <c r="B169" s="904"/>
      <c r="C169" s="905"/>
      <c r="D169" s="915"/>
      <c r="E169" s="915"/>
      <c r="F169" s="895"/>
      <c r="G169" s="895"/>
      <c r="H169" s="895"/>
      <c r="I169" s="895"/>
      <c r="J169" s="895"/>
      <c r="K169" s="895"/>
    </row>
    <row r="170" spans="2:11" s="150" customFormat="1" ht="12.75">
      <c r="B170" s="906" t="s">
        <v>1572</v>
      </c>
      <c r="C170" s="911"/>
      <c r="D170" s="911"/>
      <c r="E170" s="911"/>
      <c r="F170" s="911"/>
      <c r="G170" s="911"/>
      <c r="H170" s="911"/>
      <c r="I170" s="911"/>
      <c r="J170" s="911"/>
      <c r="K170" s="907"/>
    </row>
    <row r="171" spans="2:11" s="150" customFormat="1" ht="11.25" customHeight="1">
      <c r="B171" s="902" t="s">
        <v>1566</v>
      </c>
      <c r="C171" s="903"/>
      <c r="D171" s="912"/>
      <c r="E171" s="912"/>
      <c r="F171" s="912"/>
      <c r="G171" s="912"/>
      <c r="H171" s="912"/>
      <c r="I171" s="912"/>
      <c r="J171" s="912"/>
      <c r="K171" s="912"/>
    </row>
    <row r="172" spans="2:11" s="150" customFormat="1" ht="11.25">
      <c r="B172" s="904"/>
      <c r="C172" s="905"/>
      <c r="D172" s="913"/>
      <c r="E172" s="913"/>
      <c r="F172" s="913"/>
      <c r="G172" s="913"/>
      <c r="H172" s="913"/>
      <c r="I172" s="913"/>
      <c r="J172" s="913"/>
      <c r="K172" s="913"/>
    </row>
    <row r="173" spans="2:11" s="150" customFormat="1" ht="11.25">
      <c r="B173" s="896" t="s">
        <v>1567</v>
      </c>
      <c r="C173" s="897"/>
      <c r="D173" s="394"/>
      <c r="E173" s="394"/>
      <c r="F173" s="394"/>
      <c r="G173" s="394"/>
      <c r="H173" s="394"/>
      <c r="I173" s="394"/>
      <c r="J173" s="394"/>
      <c r="K173" s="394"/>
    </row>
    <row r="174" spans="2:11" s="150" customFormat="1" ht="11.25">
      <c r="B174" s="896" t="s">
        <v>1568</v>
      </c>
      <c r="C174" s="897"/>
      <c r="D174" s="394"/>
      <c r="E174" s="394"/>
      <c r="F174" s="394"/>
      <c r="G174" s="394"/>
      <c r="H174" s="394"/>
      <c r="I174" s="394"/>
      <c r="J174" s="394"/>
      <c r="K174" s="394"/>
    </row>
    <row r="175" spans="2:11" s="150" customFormat="1" ht="11.25" customHeight="1">
      <c r="B175" s="902" t="s">
        <v>1570</v>
      </c>
      <c r="C175" s="903"/>
      <c r="D175" s="912"/>
      <c r="E175" s="912"/>
      <c r="F175" s="912"/>
      <c r="G175" s="912"/>
      <c r="H175" s="912"/>
      <c r="I175" s="912"/>
      <c r="J175" s="912"/>
      <c r="K175" s="912"/>
    </row>
    <row r="176" spans="2:11" s="150" customFormat="1" ht="11.25">
      <c r="B176" s="904"/>
      <c r="C176" s="905"/>
      <c r="D176" s="913"/>
      <c r="E176" s="913"/>
      <c r="F176" s="913"/>
      <c r="G176" s="913"/>
      <c r="H176" s="913"/>
      <c r="I176" s="913"/>
      <c r="J176" s="913"/>
      <c r="K176" s="913"/>
    </row>
    <row r="177" spans="1:11" s="150" customFormat="1" ht="12.75">
      <c r="B177" s="906" t="s">
        <v>1573</v>
      </c>
      <c r="C177" s="911"/>
      <c r="D177" s="911"/>
      <c r="E177" s="911"/>
      <c r="F177" s="911"/>
      <c r="G177" s="911"/>
      <c r="H177" s="911"/>
      <c r="I177" s="911"/>
      <c r="J177" s="911"/>
      <c r="K177" s="907"/>
    </row>
    <row r="178" spans="1:11" s="150" customFormat="1" ht="11.25" customHeight="1">
      <c r="B178" s="902" t="s">
        <v>1566</v>
      </c>
      <c r="C178" s="903"/>
      <c r="D178" s="914"/>
      <c r="E178" s="914"/>
      <c r="F178" s="894">
        <v>13380</v>
      </c>
      <c r="G178" s="894"/>
      <c r="H178" s="894"/>
      <c r="I178" s="894"/>
      <c r="J178" s="894"/>
      <c r="K178" s="894">
        <f>SUM(F178:J179)</f>
        <v>13380</v>
      </c>
    </row>
    <row r="179" spans="1:11" s="150" customFormat="1" ht="11.25">
      <c r="B179" s="904"/>
      <c r="C179" s="905"/>
      <c r="D179" s="915"/>
      <c r="E179" s="915"/>
      <c r="F179" s="895"/>
      <c r="G179" s="895"/>
      <c r="H179" s="895"/>
      <c r="I179" s="895"/>
      <c r="J179" s="895"/>
      <c r="K179" s="895"/>
    </row>
    <row r="180" spans="1:11" s="150" customFormat="1" ht="11.25" customHeight="1">
      <c r="B180" s="902" t="s">
        <v>1570</v>
      </c>
      <c r="C180" s="903"/>
      <c r="D180" s="914"/>
      <c r="E180" s="914"/>
      <c r="F180" s="894">
        <f>F161-F168</f>
        <v>6447</v>
      </c>
      <c r="G180" s="894"/>
      <c r="H180" s="894"/>
      <c r="I180" s="894"/>
      <c r="J180" s="894"/>
      <c r="K180" s="894">
        <f>SUM(F180:J181)</f>
        <v>6447</v>
      </c>
    </row>
    <row r="181" spans="1:11" s="150" customFormat="1" ht="11.25">
      <c r="B181" s="904"/>
      <c r="C181" s="905"/>
      <c r="D181" s="915"/>
      <c r="E181" s="915"/>
      <c r="F181" s="895"/>
      <c r="G181" s="895"/>
      <c r="H181" s="895"/>
      <c r="I181" s="895"/>
      <c r="J181" s="895"/>
      <c r="K181" s="895"/>
    </row>
    <row r="182" spans="1:11" s="150" customFormat="1" ht="11.25">
      <c r="B182" s="807"/>
      <c r="C182" s="807"/>
      <c r="D182" s="688"/>
      <c r="E182" s="688"/>
      <c r="F182" s="688"/>
      <c r="G182" s="688"/>
      <c r="H182" s="688"/>
      <c r="I182" s="688"/>
      <c r="J182" s="688"/>
      <c r="K182" s="688"/>
    </row>
    <row r="183" spans="1:11" s="150" customFormat="1" ht="11.25">
      <c r="B183" s="808"/>
      <c r="C183" s="808"/>
      <c r="D183" s="688"/>
      <c r="E183" s="688"/>
      <c r="F183" s="688"/>
      <c r="G183" s="688"/>
      <c r="H183" s="688"/>
      <c r="I183" s="688"/>
      <c r="J183" s="688"/>
      <c r="K183" s="688"/>
    </row>
    <row r="184" spans="1:11" s="149" customFormat="1">
      <c r="A184" s="803" t="s">
        <v>1485</v>
      </c>
      <c r="B184" s="800" t="s">
        <v>1533</v>
      </c>
    </row>
    <row r="185" spans="1:11" s="149" customFormat="1">
      <c r="A185" s="803"/>
      <c r="B185" s="800"/>
    </row>
    <row r="186" spans="1:11" s="149" customFormat="1" ht="11.25">
      <c r="A186" s="597"/>
    </row>
    <row r="187" spans="1:11" s="149" customFormat="1" ht="11.25">
      <c r="A187" s="597"/>
      <c r="B187" s="149" t="s">
        <v>1575</v>
      </c>
    </row>
    <row r="188" spans="1:11" s="149" customFormat="1" ht="11.25">
      <c r="B188" s="149" t="s">
        <v>1504</v>
      </c>
    </row>
    <row r="189" spans="1:11" s="149" customFormat="1" ht="67.5">
      <c r="B189" s="873" t="s">
        <v>1533</v>
      </c>
      <c r="C189" s="916"/>
      <c r="D189" s="916"/>
      <c r="E189" s="916"/>
      <c r="F189" s="917"/>
      <c r="G189" s="40" t="s">
        <v>1576</v>
      </c>
      <c r="H189" s="40" t="s">
        <v>1577</v>
      </c>
      <c r="I189" s="40" t="s">
        <v>1578</v>
      </c>
      <c r="J189" s="40" t="s">
        <v>1579</v>
      </c>
      <c r="K189" s="40" t="s">
        <v>1580</v>
      </c>
    </row>
    <row r="190" spans="1:11" s="149" customFormat="1" ht="11.25">
      <c r="B190" s="918" t="s">
        <v>1464</v>
      </c>
      <c r="C190" s="919"/>
      <c r="D190" s="919"/>
      <c r="E190" s="919"/>
      <c r="F190" s="920"/>
      <c r="G190" s="789" t="s">
        <v>1511</v>
      </c>
      <c r="H190" s="789" t="s">
        <v>1512</v>
      </c>
      <c r="I190" s="789" t="s">
        <v>1513</v>
      </c>
      <c r="J190" s="789" t="s">
        <v>1514</v>
      </c>
      <c r="K190" s="789" t="s">
        <v>1562</v>
      </c>
    </row>
    <row r="191" spans="1:11" s="149" customFormat="1" ht="11.25">
      <c r="B191" s="921" t="s">
        <v>1581</v>
      </c>
      <c r="C191" s="922"/>
      <c r="D191" s="922"/>
      <c r="E191" s="922"/>
      <c r="F191" s="923"/>
      <c r="G191" s="809">
        <v>95</v>
      </c>
      <c r="H191" s="809">
        <v>63</v>
      </c>
      <c r="I191" s="809">
        <v>95</v>
      </c>
      <c r="J191" s="809"/>
      <c r="K191" s="809">
        <f>G191+H191-I191</f>
        <v>63</v>
      </c>
    </row>
    <row r="192" spans="1:11" s="149" customFormat="1" ht="11.25">
      <c r="B192" s="921" t="s">
        <v>1582</v>
      </c>
      <c r="C192" s="922"/>
      <c r="D192" s="922"/>
      <c r="E192" s="922"/>
      <c r="F192" s="923"/>
      <c r="G192" s="809">
        <f>SUM(G191)</f>
        <v>95</v>
      </c>
      <c r="H192" s="809">
        <f>SUM(H191)</f>
        <v>63</v>
      </c>
      <c r="I192" s="809">
        <f>SUM(I191)</f>
        <v>95</v>
      </c>
      <c r="J192" s="809"/>
      <c r="K192" s="809">
        <f>SUM(K191)</f>
        <v>63</v>
      </c>
    </row>
    <row r="193" spans="1:11" s="149" customFormat="1" ht="11.25"/>
    <row r="194" spans="1:11" s="149" customFormat="1" ht="11.25"/>
    <row r="195" spans="1:11" s="149" customFormat="1">
      <c r="A195" s="803" t="s">
        <v>1485</v>
      </c>
      <c r="B195" s="800" t="s">
        <v>1537</v>
      </c>
    </row>
    <row r="196" spans="1:11" s="149" customFormat="1">
      <c r="A196" s="803"/>
      <c r="B196" s="800"/>
    </row>
    <row r="197" spans="1:11" s="149" customFormat="1" ht="11.25">
      <c r="A197" s="597"/>
    </row>
    <row r="198" spans="1:11" s="149" customFormat="1" ht="11.25">
      <c r="A198" s="597"/>
      <c r="B198" s="149" t="s">
        <v>1583</v>
      </c>
    </row>
    <row r="199" spans="1:11" s="149" customFormat="1" ht="56.25">
      <c r="B199" s="918" t="s">
        <v>1537</v>
      </c>
      <c r="C199" s="919"/>
      <c r="D199" s="919"/>
      <c r="E199" s="919"/>
      <c r="F199" s="920"/>
      <c r="G199" s="40" t="s">
        <v>1584</v>
      </c>
      <c r="H199" s="40" t="s">
        <v>1585</v>
      </c>
      <c r="I199" s="40" t="s">
        <v>1578</v>
      </c>
      <c r="J199" s="40" t="s">
        <v>1586</v>
      </c>
      <c r="K199" s="40" t="s">
        <v>1587</v>
      </c>
    </row>
    <row r="200" spans="1:11" s="149" customFormat="1" ht="11.25">
      <c r="B200" s="918" t="s">
        <v>1464</v>
      </c>
      <c r="C200" s="919"/>
      <c r="D200" s="919"/>
      <c r="E200" s="919"/>
      <c r="F200" s="920"/>
      <c r="G200" s="789" t="s">
        <v>1511</v>
      </c>
      <c r="H200" s="789" t="s">
        <v>1512</v>
      </c>
      <c r="I200" s="789" t="s">
        <v>1513</v>
      </c>
      <c r="J200" s="789" t="s">
        <v>1514</v>
      </c>
      <c r="K200" s="789" t="s">
        <v>1562</v>
      </c>
    </row>
    <row r="201" spans="1:11" s="149" customFormat="1" ht="17.25" customHeight="1">
      <c r="B201" s="870" t="s">
        <v>1588</v>
      </c>
      <c r="C201" s="871"/>
      <c r="D201" s="871"/>
      <c r="E201" s="871"/>
      <c r="F201" s="872"/>
      <c r="G201" s="789"/>
      <c r="H201" s="789"/>
      <c r="I201" s="789"/>
      <c r="J201" s="789"/>
      <c r="K201" s="789"/>
    </row>
    <row r="202" spans="1:11" s="149" customFormat="1" ht="17.25" customHeight="1">
      <c r="B202" s="870" t="s">
        <v>1589</v>
      </c>
      <c r="C202" s="871"/>
      <c r="D202" s="871"/>
      <c r="E202" s="871"/>
      <c r="F202" s="872"/>
      <c r="G202" s="262"/>
      <c r="H202" s="262"/>
      <c r="I202" s="262"/>
      <c r="J202" s="262"/>
      <c r="K202" s="262"/>
    </row>
    <row r="203" spans="1:11" s="149" customFormat="1" ht="17.25" customHeight="1">
      <c r="B203" s="870" t="s">
        <v>1590</v>
      </c>
      <c r="C203" s="871"/>
      <c r="D203" s="871"/>
      <c r="E203" s="871"/>
      <c r="F203" s="872"/>
      <c r="G203" s="262"/>
      <c r="H203" s="262"/>
      <c r="I203" s="262"/>
      <c r="J203" s="262"/>
      <c r="K203" s="262"/>
    </row>
    <row r="204" spans="1:11" s="149" customFormat="1" ht="17.25" customHeight="1">
      <c r="B204" s="870" t="s">
        <v>1591</v>
      </c>
      <c r="C204" s="871"/>
      <c r="D204" s="871"/>
      <c r="E204" s="871"/>
      <c r="F204" s="872"/>
      <c r="G204" s="262"/>
      <c r="H204" s="262"/>
      <c r="I204" s="262"/>
      <c r="J204" s="262"/>
      <c r="K204" s="262"/>
    </row>
    <row r="205" spans="1:11" s="149" customFormat="1" ht="17.25" customHeight="1">
      <c r="B205" s="870" t="s">
        <v>1592</v>
      </c>
      <c r="C205" s="871"/>
      <c r="D205" s="871"/>
      <c r="E205" s="871"/>
      <c r="F205" s="872"/>
      <c r="G205" s="789"/>
      <c r="H205" s="262"/>
      <c r="I205" s="262"/>
      <c r="J205" s="262"/>
      <c r="K205" s="262"/>
    </row>
    <row r="206" spans="1:11" s="149" customFormat="1" ht="17.25" customHeight="1">
      <c r="B206" s="870" t="s">
        <v>1593</v>
      </c>
      <c r="C206" s="871"/>
      <c r="D206" s="871"/>
      <c r="E206" s="871"/>
      <c r="F206" s="872"/>
      <c r="G206" s="789"/>
      <c r="H206" s="262"/>
      <c r="I206" s="262"/>
      <c r="J206" s="262"/>
      <c r="K206" s="262"/>
    </row>
    <row r="207" spans="1:11" s="149" customFormat="1" ht="11.25"/>
    <row r="208" spans="1:11" s="149" customFormat="1" ht="11.25"/>
    <row r="209" spans="1:15" s="149" customFormat="1" ht="11.25"/>
    <row r="210" spans="1:15" s="149" customFormat="1" ht="11.25"/>
    <row r="211" spans="1:15" s="149" customFormat="1" ht="11.25"/>
    <row r="212" spans="1:15">
      <c r="A212" s="601" t="s">
        <v>1469</v>
      </c>
      <c r="I212" s="601" t="s">
        <v>657</v>
      </c>
      <c r="K212" s="601" t="s">
        <v>1470</v>
      </c>
    </row>
    <row r="213" spans="1:15" s="149" customFormat="1" ht="11.25">
      <c r="A213" s="597"/>
      <c r="B213" s="149" t="s">
        <v>1594</v>
      </c>
    </row>
    <row r="214" spans="1:15" s="149" customFormat="1" ht="11.25">
      <c r="A214" s="597"/>
      <c r="B214" s="149" t="s">
        <v>1504</v>
      </c>
    </row>
    <row r="215" spans="1:15" s="149" customFormat="1" ht="11.25">
      <c r="B215" s="924" t="s">
        <v>1488</v>
      </c>
      <c r="C215" s="925"/>
      <c r="D215" s="925"/>
      <c r="E215" s="926"/>
      <c r="F215" s="924" t="s">
        <v>1595</v>
      </c>
      <c r="G215" s="926"/>
      <c r="H215" s="924" t="s">
        <v>1596</v>
      </c>
      <c r="I215" s="926"/>
      <c r="J215" s="924" t="s">
        <v>1593</v>
      </c>
      <c r="K215" s="926"/>
    </row>
    <row r="216" spans="1:15" s="149" customFormat="1" ht="18" customHeight="1">
      <c r="B216" s="927"/>
      <c r="C216" s="928"/>
      <c r="D216" s="928"/>
      <c r="E216" s="929"/>
      <c r="F216" s="927"/>
      <c r="G216" s="929"/>
      <c r="H216" s="927"/>
      <c r="I216" s="929"/>
      <c r="J216" s="927"/>
      <c r="K216" s="929"/>
    </row>
    <row r="217" spans="1:15" s="149" customFormat="1" ht="11.25">
      <c r="B217" s="918" t="s">
        <v>1464</v>
      </c>
      <c r="C217" s="919"/>
      <c r="D217" s="919"/>
      <c r="E217" s="920"/>
      <c r="F217" s="918" t="s">
        <v>1511</v>
      </c>
      <c r="G217" s="920"/>
      <c r="H217" s="918" t="s">
        <v>1512</v>
      </c>
      <c r="I217" s="920"/>
      <c r="J217" s="918" t="s">
        <v>1513</v>
      </c>
      <c r="K217" s="920"/>
    </row>
    <row r="218" spans="1:15" s="149" customFormat="1" ht="16.5" customHeight="1">
      <c r="B218" s="890" t="s">
        <v>1597</v>
      </c>
      <c r="C218" s="930"/>
      <c r="D218" s="930"/>
      <c r="E218" s="930"/>
      <c r="F218" s="930"/>
      <c r="G218" s="930"/>
      <c r="H218" s="930"/>
      <c r="I218" s="930"/>
      <c r="J218" s="930"/>
      <c r="K218" s="891"/>
    </row>
    <row r="219" spans="1:15" s="149" customFormat="1" ht="16.5" customHeight="1">
      <c r="B219" s="890" t="s">
        <v>1588</v>
      </c>
      <c r="C219" s="930"/>
      <c r="D219" s="930"/>
      <c r="E219" s="891"/>
      <c r="F219" s="931"/>
      <c r="G219" s="932"/>
      <c r="H219" s="933"/>
      <c r="I219" s="934"/>
      <c r="J219" s="933">
        <f>SUM(F219:I219)</f>
        <v>0</v>
      </c>
      <c r="K219" s="934"/>
      <c r="N219" s="366"/>
      <c r="O219" s="53"/>
    </row>
    <row r="220" spans="1:15" s="149" customFormat="1" ht="16.5" customHeight="1">
      <c r="B220" s="890" t="s">
        <v>1598</v>
      </c>
      <c r="C220" s="930"/>
      <c r="D220" s="930"/>
      <c r="E220" s="891"/>
      <c r="F220" s="931"/>
      <c r="G220" s="932"/>
      <c r="H220" s="931"/>
      <c r="I220" s="932"/>
      <c r="J220" s="931"/>
      <c r="K220" s="932"/>
      <c r="M220" s="361"/>
      <c r="N220" s="366"/>
      <c r="O220" s="53"/>
    </row>
    <row r="221" spans="1:15" s="149" customFormat="1" ht="16.5" customHeight="1">
      <c r="B221" s="890" t="s">
        <v>1590</v>
      </c>
      <c r="C221" s="930"/>
      <c r="D221" s="930"/>
      <c r="E221" s="891"/>
      <c r="F221" s="931"/>
      <c r="G221" s="932"/>
      <c r="H221" s="931"/>
      <c r="I221" s="932"/>
      <c r="J221" s="931"/>
      <c r="K221" s="932"/>
      <c r="M221" s="361"/>
      <c r="N221" s="366"/>
      <c r="O221" s="53"/>
    </row>
    <row r="222" spans="1:15" s="149" customFormat="1" ht="16.5" customHeight="1">
      <c r="B222" s="890" t="s">
        <v>1591</v>
      </c>
      <c r="C222" s="930"/>
      <c r="D222" s="930"/>
      <c r="E222" s="891"/>
      <c r="F222" s="931"/>
      <c r="G222" s="932"/>
      <c r="H222" s="931"/>
      <c r="I222" s="932"/>
      <c r="J222" s="931"/>
      <c r="K222" s="932"/>
      <c r="M222" s="361"/>
      <c r="N222" s="366"/>
      <c r="O222" s="53"/>
    </row>
    <row r="223" spans="1:15" s="149" customFormat="1" ht="16.5" customHeight="1">
      <c r="B223" s="890" t="s">
        <v>1592</v>
      </c>
      <c r="C223" s="930"/>
      <c r="D223" s="930"/>
      <c r="E223" s="891"/>
      <c r="F223" s="933"/>
      <c r="G223" s="934"/>
      <c r="H223" s="933">
        <v>160</v>
      </c>
      <c r="I223" s="934"/>
      <c r="J223" s="933">
        <f>SUM(F223:I223)</f>
        <v>160</v>
      </c>
      <c r="K223" s="934"/>
      <c r="M223" s="361"/>
      <c r="N223" s="53"/>
      <c r="O223" s="53"/>
    </row>
    <row r="224" spans="1:15" s="149" customFormat="1" ht="16.5" customHeight="1">
      <c r="B224" s="890" t="s">
        <v>1599</v>
      </c>
      <c r="C224" s="930"/>
      <c r="D224" s="930"/>
      <c r="E224" s="891"/>
      <c r="F224" s="935"/>
      <c r="G224" s="936"/>
      <c r="H224" s="935">
        <f>SUM(H219:I223)</f>
        <v>160</v>
      </c>
      <c r="I224" s="936"/>
      <c r="J224" s="935">
        <f>SUM(J219:K223)</f>
        <v>160</v>
      </c>
      <c r="K224" s="936"/>
      <c r="N224" s="53"/>
      <c r="O224" s="53"/>
    </row>
    <row r="225" spans="2:18" s="149" customFormat="1" ht="16.5" customHeight="1">
      <c r="B225" s="890" t="s">
        <v>1600</v>
      </c>
      <c r="C225" s="930"/>
      <c r="D225" s="930"/>
      <c r="E225" s="930"/>
      <c r="F225" s="930"/>
      <c r="G225" s="930"/>
      <c r="H225" s="930"/>
      <c r="I225" s="930"/>
      <c r="J225" s="930"/>
      <c r="K225" s="891"/>
      <c r="N225" s="53"/>
      <c r="O225" s="53"/>
    </row>
    <row r="226" spans="2:18" s="149" customFormat="1" ht="16.5" customHeight="1">
      <c r="B226" s="890" t="s">
        <v>1588</v>
      </c>
      <c r="C226" s="930"/>
      <c r="D226" s="930"/>
      <c r="E226" s="891"/>
      <c r="F226" s="933">
        <v>4775</v>
      </c>
      <c r="G226" s="934"/>
      <c r="H226" s="933"/>
      <c r="I226" s="934"/>
      <c r="J226" s="933">
        <f>SUM(F226:I226)</f>
        <v>4775</v>
      </c>
      <c r="K226" s="934"/>
      <c r="N226" s="53"/>
      <c r="O226" s="53"/>
    </row>
    <row r="227" spans="2:18" s="149" customFormat="1" ht="16.5" customHeight="1">
      <c r="B227" s="890" t="s">
        <v>1598</v>
      </c>
      <c r="C227" s="930"/>
      <c r="D227" s="930"/>
      <c r="E227" s="891"/>
      <c r="F227" s="933"/>
      <c r="G227" s="934"/>
      <c r="H227" s="933"/>
      <c r="I227" s="934"/>
      <c r="J227" s="933"/>
      <c r="K227" s="934"/>
      <c r="N227" s="366"/>
      <c r="O227" s="53"/>
    </row>
    <row r="228" spans="2:18" s="149" customFormat="1" ht="16.5" customHeight="1">
      <c r="B228" s="890" t="s">
        <v>1590</v>
      </c>
      <c r="C228" s="930"/>
      <c r="D228" s="930"/>
      <c r="E228" s="891"/>
      <c r="F228" s="933"/>
      <c r="G228" s="934"/>
      <c r="H228" s="933"/>
      <c r="I228" s="934"/>
      <c r="J228" s="933"/>
      <c r="K228" s="934"/>
      <c r="N228" s="366"/>
      <c r="O228" s="53"/>
    </row>
    <row r="229" spans="2:18" s="149" customFormat="1" ht="16.5" customHeight="1">
      <c r="B229" s="890" t="s">
        <v>1591</v>
      </c>
      <c r="C229" s="930"/>
      <c r="D229" s="930"/>
      <c r="E229" s="891"/>
      <c r="F229" s="933"/>
      <c r="G229" s="934"/>
      <c r="H229" s="933"/>
      <c r="I229" s="934"/>
      <c r="J229" s="933"/>
      <c r="K229" s="934"/>
    </row>
    <row r="230" spans="2:18" s="149" customFormat="1" ht="16.5" customHeight="1">
      <c r="B230" s="810" t="s">
        <v>1601</v>
      </c>
      <c r="C230" s="811"/>
      <c r="D230" s="811"/>
      <c r="E230" s="812"/>
      <c r="F230" s="933"/>
      <c r="G230" s="934"/>
      <c r="H230" s="933"/>
      <c r="I230" s="934"/>
      <c r="J230" s="933"/>
      <c r="K230" s="934"/>
    </row>
    <row r="231" spans="2:18" s="149" customFormat="1" ht="16.5" customHeight="1">
      <c r="B231" s="890" t="s">
        <v>1602</v>
      </c>
      <c r="C231" s="930"/>
      <c r="D231" s="930"/>
      <c r="E231" s="891"/>
      <c r="F231" s="933"/>
      <c r="G231" s="934"/>
      <c r="H231" s="933"/>
      <c r="I231" s="934"/>
      <c r="J231" s="933"/>
      <c r="K231" s="934"/>
    </row>
    <row r="232" spans="2:18" s="149" customFormat="1" ht="16.5" customHeight="1">
      <c r="B232" s="810" t="s">
        <v>1592</v>
      </c>
      <c r="C232" s="811"/>
      <c r="D232" s="811"/>
      <c r="E232" s="812"/>
      <c r="F232" s="933"/>
      <c r="G232" s="934"/>
      <c r="H232" s="933"/>
      <c r="I232" s="934"/>
      <c r="J232" s="933">
        <f>SUM(F232:I232)</f>
        <v>0</v>
      </c>
      <c r="K232" s="934"/>
      <c r="P232" s="460"/>
      <c r="Q232" s="543"/>
      <c r="R232" s="53"/>
    </row>
    <row r="233" spans="2:18" s="149" customFormat="1" ht="16.5" customHeight="1">
      <c r="B233" s="890" t="s">
        <v>1603</v>
      </c>
      <c r="C233" s="930"/>
      <c r="D233" s="930"/>
      <c r="E233" s="891"/>
      <c r="F233" s="935">
        <f>SUM(F226:G232)</f>
        <v>4775</v>
      </c>
      <c r="G233" s="936"/>
      <c r="H233" s="933">
        <f>SUM(H226:I232)</f>
        <v>0</v>
      </c>
      <c r="I233" s="934"/>
      <c r="J233" s="935">
        <f>SUM(J226:K232)</f>
        <v>4775</v>
      </c>
      <c r="K233" s="936"/>
      <c r="P233" s="460"/>
      <c r="Q233" s="543"/>
      <c r="R233" s="53"/>
    </row>
    <row r="234" spans="2:18" s="149" customFormat="1" ht="11.25">
      <c r="P234" s="460"/>
      <c r="Q234" s="543"/>
      <c r="R234" s="53"/>
    </row>
    <row r="235" spans="2:18" s="149" customFormat="1" ht="11.25"/>
    <row r="236" spans="2:18" s="149" customFormat="1" ht="11.25">
      <c r="B236" s="149" t="s">
        <v>1574</v>
      </c>
    </row>
    <row r="237" spans="2:18" s="149" customFormat="1" ht="24.75" customHeight="1">
      <c r="B237" s="937" t="s">
        <v>1604</v>
      </c>
      <c r="C237" s="938"/>
      <c r="D237" s="939"/>
      <c r="E237" s="937" t="s">
        <v>1489</v>
      </c>
      <c r="F237" s="938"/>
      <c r="G237" s="939"/>
      <c r="H237" s="937" t="s">
        <v>1490</v>
      </c>
      <c r="I237" s="938"/>
      <c r="J237" s="939"/>
    </row>
    <row r="238" spans="2:18" s="149" customFormat="1" ht="11.25">
      <c r="B238" s="867" t="s">
        <v>1464</v>
      </c>
      <c r="C238" s="868"/>
      <c r="D238" s="869"/>
      <c r="E238" s="867" t="s">
        <v>1511</v>
      </c>
      <c r="F238" s="868"/>
      <c r="G238" s="869"/>
      <c r="H238" s="867" t="s">
        <v>1512</v>
      </c>
      <c r="I238" s="868"/>
      <c r="J238" s="869"/>
      <c r="M238" s="136"/>
      <c r="N238" s="136"/>
      <c r="O238" s="136"/>
      <c r="P238" s="136"/>
      <c r="Q238" s="136"/>
      <c r="R238" s="136"/>
    </row>
    <row r="239" spans="2:18" s="149" customFormat="1" ht="15" customHeight="1">
      <c r="B239" s="870" t="s">
        <v>1745</v>
      </c>
      <c r="C239" s="871"/>
      <c r="D239" s="872"/>
      <c r="E239" s="908">
        <v>2500</v>
      </c>
      <c r="F239" s="940"/>
      <c r="G239" s="941"/>
      <c r="H239" s="908"/>
      <c r="I239" s="940"/>
      <c r="J239" s="941"/>
      <c r="M239" s="822"/>
      <c r="N239" s="822"/>
      <c r="O239" s="822"/>
      <c r="P239" s="823"/>
      <c r="Q239" s="824"/>
      <c r="R239" s="824"/>
    </row>
    <row r="240" spans="2:18" s="149" customFormat="1">
      <c r="B240" s="870" t="s">
        <v>1605</v>
      </c>
      <c r="C240" s="871"/>
      <c r="D240" s="872"/>
      <c r="E240" s="908"/>
      <c r="F240" s="940"/>
      <c r="G240" s="941"/>
      <c r="H240" s="908">
        <v>570</v>
      </c>
      <c r="I240" s="940"/>
      <c r="J240" s="941"/>
      <c r="M240" s="820"/>
      <c r="N240" s="820"/>
      <c r="O240" s="820"/>
      <c r="P240" s="140"/>
      <c r="Q240" s="825"/>
      <c r="R240" s="825"/>
    </row>
    <row r="241" spans="1:18" s="149" customFormat="1" ht="24.75" customHeight="1">
      <c r="B241" s="870" t="s">
        <v>1606</v>
      </c>
      <c r="C241" s="888"/>
      <c r="D241" s="889"/>
      <c r="E241" s="908">
        <v>2275</v>
      </c>
      <c r="F241" s="940"/>
      <c r="G241" s="941"/>
      <c r="H241" s="908">
        <v>1708</v>
      </c>
      <c r="I241" s="940"/>
      <c r="J241" s="941"/>
      <c r="M241" s="822"/>
      <c r="N241" s="826"/>
      <c r="O241" s="826"/>
      <c r="P241" s="823"/>
      <c r="Q241" s="824"/>
      <c r="R241" s="824"/>
    </row>
    <row r="242" spans="1:18" s="149" customFormat="1" ht="15" customHeight="1">
      <c r="B242" s="870" t="s">
        <v>1592</v>
      </c>
      <c r="C242" s="888"/>
      <c r="D242" s="889"/>
      <c r="E242" s="908"/>
      <c r="F242" s="940"/>
      <c r="G242" s="941"/>
      <c r="H242" s="908">
        <v>130</v>
      </c>
      <c r="I242" s="940"/>
      <c r="J242" s="941"/>
      <c r="M242" s="822"/>
      <c r="N242" s="826"/>
      <c r="O242" s="826"/>
      <c r="P242" s="823"/>
      <c r="Q242" s="824"/>
      <c r="R242" s="824"/>
    </row>
    <row r="243" spans="1:18" s="149" customFormat="1" ht="15" customHeight="1">
      <c r="B243" s="870" t="s">
        <v>1603</v>
      </c>
      <c r="C243" s="942"/>
      <c r="D243" s="943"/>
      <c r="E243" s="908">
        <f>SUM(E239:G242)</f>
        <v>4775</v>
      </c>
      <c r="F243" s="940"/>
      <c r="G243" s="941"/>
      <c r="H243" s="947">
        <f>SUM(H239:J242)</f>
        <v>2408</v>
      </c>
      <c r="I243" s="948"/>
      <c r="J243" s="949"/>
      <c r="M243" s="822"/>
      <c r="N243" s="827"/>
      <c r="O243" s="827"/>
      <c r="P243" s="828"/>
      <c r="Q243" s="829"/>
      <c r="R243" s="829"/>
    </row>
    <row r="244" spans="1:18" s="149" customFormat="1" ht="24" customHeight="1">
      <c r="B244" s="870" t="s">
        <v>1607</v>
      </c>
      <c r="C244" s="942"/>
      <c r="D244" s="943"/>
      <c r="E244" s="908">
        <v>160</v>
      </c>
      <c r="F244" s="940"/>
      <c r="G244" s="941"/>
      <c r="H244" s="908"/>
      <c r="I244" s="940"/>
      <c r="J244" s="941"/>
      <c r="M244" s="136"/>
      <c r="N244" s="136"/>
      <c r="O244" s="136"/>
      <c r="P244" s="466"/>
      <c r="Q244" s="303"/>
      <c r="R244" s="136"/>
    </row>
    <row r="245" spans="1:18" s="149" customFormat="1" ht="23.25" customHeight="1">
      <c r="B245" s="870" t="s">
        <v>1608</v>
      </c>
      <c r="C245" s="942"/>
      <c r="D245" s="943"/>
      <c r="E245" s="944"/>
      <c r="F245" s="945"/>
      <c r="G245" s="946"/>
      <c r="H245" s="944"/>
      <c r="I245" s="945"/>
      <c r="J245" s="946"/>
    </row>
    <row r="246" spans="1:18" s="149" customFormat="1">
      <c r="B246" s="870" t="s">
        <v>1599</v>
      </c>
      <c r="C246" s="942"/>
      <c r="D246" s="943"/>
      <c r="E246" s="908">
        <f>SUM(E244:G245)</f>
        <v>160</v>
      </c>
      <c r="F246" s="940"/>
      <c r="G246" s="941"/>
      <c r="H246" s="908"/>
      <c r="I246" s="940"/>
      <c r="J246" s="941"/>
    </row>
    <row r="247" spans="1:18" s="149" customFormat="1" ht="11.25"/>
    <row r="248" spans="1:18" s="149" customFormat="1">
      <c r="A248" s="803" t="s">
        <v>1485</v>
      </c>
      <c r="B248" s="800" t="s">
        <v>1609</v>
      </c>
    </row>
    <row r="249" spans="1:18" s="149" customFormat="1" ht="11.25">
      <c r="A249" s="597"/>
      <c r="B249" s="149" t="s">
        <v>1610</v>
      </c>
    </row>
    <row r="250" spans="1:18" s="149" customFormat="1" ht="11.25">
      <c r="A250" s="597"/>
      <c r="M250" s="361"/>
    </row>
    <row r="251" spans="1:18" s="149" customFormat="1" ht="11.25">
      <c r="A251" s="597"/>
      <c r="B251" s="149" t="s">
        <v>1611</v>
      </c>
      <c r="M251" s="361"/>
    </row>
    <row r="252" spans="1:18" s="149" customFormat="1" ht="11.25">
      <c r="B252" s="149" t="s">
        <v>1504</v>
      </c>
      <c r="M252" s="361"/>
    </row>
    <row r="253" spans="1:18" s="149" customFormat="1" ht="25.5" customHeight="1">
      <c r="B253" s="937" t="s">
        <v>1488</v>
      </c>
      <c r="C253" s="938"/>
      <c r="D253" s="939"/>
      <c r="E253" s="937" t="s">
        <v>1489</v>
      </c>
      <c r="F253" s="938"/>
      <c r="G253" s="939"/>
      <c r="H253" s="937" t="s">
        <v>1490</v>
      </c>
      <c r="I253" s="938"/>
      <c r="J253" s="939"/>
      <c r="M253" s="361"/>
    </row>
    <row r="254" spans="1:18" s="149" customFormat="1" ht="11.25">
      <c r="B254" s="867" t="s">
        <v>1464</v>
      </c>
      <c r="C254" s="868"/>
      <c r="D254" s="869"/>
      <c r="E254" s="867" t="s">
        <v>1511</v>
      </c>
      <c r="F254" s="868"/>
      <c r="G254" s="869"/>
      <c r="H254" s="867" t="s">
        <v>1512</v>
      </c>
      <c r="I254" s="868"/>
      <c r="J254" s="869"/>
      <c r="P254" s="460"/>
      <c r="Q254" s="543"/>
      <c r="R254" s="53"/>
    </row>
    <row r="255" spans="1:18" s="149" customFormat="1">
      <c r="B255" s="870" t="s">
        <v>1612</v>
      </c>
      <c r="C255" s="871"/>
      <c r="D255" s="872"/>
      <c r="E255" s="947">
        <v>2970</v>
      </c>
      <c r="F255" s="948"/>
      <c r="G255" s="949"/>
      <c r="H255" s="947">
        <v>2907</v>
      </c>
      <c r="I255" s="948"/>
      <c r="J255" s="949"/>
      <c r="N255" s="84"/>
      <c r="O255" s="53"/>
      <c r="P255" s="460"/>
      <c r="Q255" s="543"/>
      <c r="R255" s="53"/>
    </row>
    <row r="256" spans="1:18" s="149" customFormat="1">
      <c r="B256" s="870" t="s">
        <v>1613</v>
      </c>
      <c r="C256" s="888"/>
      <c r="D256" s="889"/>
      <c r="E256" s="947">
        <v>17371</v>
      </c>
      <c r="F256" s="948"/>
      <c r="G256" s="949"/>
      <c r="H256" s="947">
        <v>19364</v>
      </c>
      <c r="I256" s="948"/>
      <c r="J256" s="949"/>
      <c r="N256" s="84"/>
      <c r="O256" s="53"/>
      <c r="P256" s="460"/>
      <c r="Q256" s="543"/>
      <c r="R256" s="53"/>
    </row>
    <row r="257" spans="1:17" s="149" customFormat="1">
      <c r="B257" s="870" t="s">
        <v>1614</v>
      </c>
      <c r="C257" s="888"/>
      <c r="D257" s="889"/>
      <c r="E257" s="947"/>
      <c r="F257" s="948"/>
      <c r="G257" s="949"/>
      <c r="H257" s="947"/>
      <c r="I257" s="948"/>
      <c r="J257" s="949"/>
      <c r="N257" s="84"/>
      <c r="O257" s="53"/>
      <c r="P257" s="366"/>
      <c r="Q257" s="53"/>
    </row>
    <row r="258" spans="1:17" s="149" customFormat="1">
      <c r="B258" s="870" t="s">
        <v>567</v>
      </c>
      <c r="C258" s="888"/>
      <c r="D258" s="889"/>
      <c r="E258" s="947"/>
      <c r="F258" s="948"/>
      <c r="G258" s="949"/>
      <c r="H258" s="947"/>
      <c r="I258" s="948"/>
      <c r="J258" s="949"/>
      <c r="N258" s="84"/>
      <c r="O258" s="53"/>
      <c r="P258" s="366"/>
      <c r="Q258" s="53"/>
    </row>
    <row r="259" spans="1:17" s="149" customFormat="1">
      <c r="B259" s="870" t="s">
        <v>1515</v>
      </c>
      <c r="C259" s="942"/>
      <c r="D259" s="943"/>
      <c r="E259" s="947">
        <f>SUM(E255:G258)</f>
        <v>20341</v>
      </c>
      <c r="F259" s="948"/>
      <c r="G259" s="949"/>
      <c r="H259" s="947">
        <f>SUM(H255:J258)</f>
        <v>22271</v>
      </c>
      <c r="I259" s="948"/>
      <c r="J259" s="949"/>
      <c r="N259" s="84"/>
      <c r="O259" s="53"/>
      <c r="P259" s="366"/>
      <c r="Q259" s="53"/>
    </row>
    <row r="260" spans="1:17" s="149" customFormat="1" ht="11.25">
      <c r="N260" s="84"/>
      <c r="O260" s="53"/>
      <c r="P260" s="366"/>
      <c r="Q260" s="53"/>
    </row>
    <row r="261" spans="1:17" s="149" customFormat="1" ht="11.25">
      <c r="A261" s="597"/>
      <c r="B261" s="149" t="s">
        <v>1615</v>
      </c>
      <c r="N261" s="366"/>
      <c r="O261" s="53"/>
    </row>
    <row r="262" spans="1:17" s="149" customFormat="1" ht="11.25">
      <c r="A262" s="597"/>
      <c r="N262" s="366"/>
      <c r="O262" s="53"/>
    </row>
    <row r="263" spans="1:17" s="149" customFormat="1" ht="33" customHeight="1">
      <c r="B263" s="918" t="s">
        <v>1616</v>
      </c>
      <c r="C263" s="919"/>
      <c r="D263" s="919"/>
      <c r="E263" s="919"/>
      <c r="F263" s="920"/>
      <c r="G263" s="867" t="s">
        <v>1489</v>
      </c>
      <c r="H263" s="868"/>
      <c r="I263" s="869"/>
      <c r="J263" s="867" t="s">
        <v>1490</v>
      </c>
      <c r="K263" s="868"/>
      <c r="L263" s="869"/>
      <c r="N263" s="366"/>
      <c r="O263" s="53"/>
    </row>
    <row r="264" spans="1:17" s="149" customFormat="1" ht="11.25">
      <c r="B264" s="886" t="s">
        <v>1464</v>
      </c>
      <c r="C264" s="901"/>
      <c r="D264" s="901"/>
      <c r="E264" s="901"/>
      <c r="F264" s="887"/>
      <c r="G264" s="867" t="s">
        <v>1511</v>
      </c>
      <c r="H264" s="868"/>
      <c r="I264" s="869"/>
      <c r="J264" s="867" t="s">
        <v>1512</v>
      </c>
      <c r="K264" s="868"/>
      <c r="L264" s="869"/>
    </row>
    <row r="265" spans="1:17" s="149" customFormat="1">
      <c r="B265" s="870" t="s">
        <v>1617</v>
      </c>
      <c r="C265" s="871"/>
      <c r="D265" s="871"/>
      <c r="E265" s="871"/>
      <c r="F265" s="872"/>
      <c r="G265" s="944"/>
      <c r="H265" s="945"/>
      <c r="I265" s="946"/>
      <c r="J265" s="944"/>
      <c r="K265" s="945"/>
      <c r="L265" s="946"/>
      <c r="N265" s="366"/>
      <c r="O265" s="53"/>
    </row>
    <row r="266" spans="1:17" s="149" customFormat="1">
      <c r="B266" s="870"/>
      <c r="C266" s="871"/>
      <c r="D266" s="871"/>
      <c r="E266" s="871"/>
      <c r="F266" s="872"/>
      <c r="G266" s="944"/>
      <c r="H266" s="945"/>
      <c r="I266" s="946"/>
      <c r="J266" s="944"/>
      <c r="K266" s="945"/>
      <c r="L266" s="946"/>
      <c r="N266" s="366"/>
      <c r="O266" s="53"/>
    </row>
    <row r="267" spans="1:17" s="149" customFormat="1">
      <c r="B267" s="870" t="s">
        <v>1618</v>
      </c>
      <c r="C267" s="871"/>
      <c r="D267" s="871"/>
      <c r="E267" s="871"/>
      <c r="F267" s="872"/>
      <c r="G267" s="950">
        <v>984</v>
      </c>
      <c r="H267" s="951"/>
      <c r="I267" s="952"/>
      <c r="J267" s="950">
        <v>844</v>
      </c>
      <c r="K267" s="951"/>
      <c r="L267" s="952"/>
      <c r="N267" s="366"/>
      <c r="O267" s="53"/>
    </row>
    <row r="268" spans="1:17" s="149" customFormat="1">
      <c r="B268" s="870"/>
      <c r="C268" s="871"/>
      <c r="D268" s="871"/>
      <c r="E268" s="871"/>
      <c r="F268" s="872"/>
      <c r="G268" s="950"/>
      <c r="H268" s="951"/>
      <c r="I268" s="952"/>
      <c r="J268" s="950"/>
      <c r="K268" s="951"/>
      <c r="L268" s="952"/>
      <c r="N268" s="366"/>
      <c r="O268" s="53"/>
    </row>
    <row r="269" spans="1:17" s="149" customFormat="1">
      <c r="B269" s="870" t="s">
        <v>1619</v>
      </c>
      <c r="C269" s="871"/>
      <c r="D269" s="871"/>
      <c r="E269" s="871"/>
      <c r="F269" s="872"/>
      <c r="G269" s="950"/>
      <c r="H269" s="951"/>
      <c r="I269" s="952"/>
      <c r="J269" s="950"/>
      <c r="K269" s="951"/>
      <c r="L269" s="952"/>
      <c r="N269" s="366"/>
      <c r="O269" s="53"/>
    </row>
    <row r="270" spans="1:17" s="149" customFormat="1">
      <c r="B270" s="870"/>
      <c r="C270" s="871"/>
      <c r="D270" s="871"/>
      <c r="E270" s="871"/>
      <c r="F270" s="872"/>
      <c r="G270" s="950"/>
      <c r="H270" s="951"/>
      <c r="I270" s="952"/>
      <c r="J270" s="950"/>
      <c r="K270" s="951"/>
      <c r="L270" s="952"/>
      <c r="N270" s="366"/>
      <c r="O270" s="53"/>
    </row>
    <row r="271" spans="1:17" s="149" customFormat="1">
      <c r="B271" s="953" t="s">
        <v>1620</v>
      </c>
      <c r="C271" s="953"/>
      <c r="D271" s="953"/>
      <c r="E271" s="953"/>
      <c r="F271" s="953"/>
      <c r="G271" s="954"/>
      <c r="H271" s="955"/>
      <c r="I271" s="955"/>
      <c r="J271" s="954"/>
      <c r="K271" s="955"/>
      <c r="L271" s="955"/>
    </row>
    <row r="272" spans="1:17" s="149" customFormat="1">
      <c r="A272" s="136"/>
      <c r="B272" s="961"/>
      <c r="C272" s="961"/>
      <c r="D272" s="961"/>
      <c r="E272" s="961"/>
      <c r="F272" s="961"/>
      <c r="G272" s="962"/>
      <c r="H272" s="963"/>
      <c r="I272" s="963"/>
      <c r="J272" s="962"/>
      <c r="K272" s="962"/>
      <c r="L272" s="962"/>
    </row>
    <row r="273" spans="1:19">
      <c r="A273" s="601" t="s">
        <v>1469</v>
      </c>
      <c r="I273" s="601" t="s">
        <v>657</v>
      </c>
      <c r="K273" s="601" t="s">
        <v>1470</v>
      </c>
      <c r="M273" s="149"/>
      <c r="P273" s="149"/>
      <c r="Q273" s="149"/>
      <c r="R273" s="149"/>
    </row>
    <row r="274" spans="1:19" s="149" customFormat="1">
      <c r="A274" s="136"/>
      <c r="B274" s="813"/>
      <c r="C274" s="813"/>
      <c r="D274" s="813"/>
      <c r="E274" s="813"/>
      <c r="F274" s="813"/>
      <c r="G274" s="688"/>
      <c r="H274" s="814"/>
      <c r="I274" s="814"/>
      <c r="J274" s="688"/>
      <c r="K274" s="688"/>
      <c r="L274" s="688"/>
    </row>
    <row r="275" spans="1:19" s="149" customFormat="1" ht="19.5">
      <c r="A275" s="791" t="s">
        <v>1621</v>
      </c>
      <c r="B275" s="792" t="s">
        <v>1622</v>
      </c>
    </row>
    <row r="276" spans="1:19" s="149" customFormat="1" ht="15.75">
      <c r="A276" s="815"/>
      <c r="B276" s="816"/>
    </row>
    <row r="277" spans="1:19" s="149" customFormat="1">
      <c r="A277" s="803" t="s">
        <v>1485</v>
      </c>
      <c r="B277" s="800" t="s">
        <v>1623</v>
      </c>
    </row>
    <row r="278" spans="1:19" s="149" customFormat="1" ht="11.25">
      <c r="A278" s="597"/>
    </row>
    <row r="279" spans="1:19" s="149" customFormat="1" ht="11.25">
      <c r="A279" s="597"/>
      <c r="B279" s="149" t="s">
        <v>1624</v>
      </c>
    </row>
    <row r="280" spans="1:19" s="149" customFormat="1" ht="11.25">
      <c r="A280" s="597"/>
    </row>
    <row r="281" spans="1:19" s="149" customFormat="1" ht="11.25">
      <c r="A281" s="597"/>
      <c r="B281" s="149" t="s">
        <v>1625</v>
      </c>
      <c r="P281" s="366"/>
      <c r="Q281" s="543"/>
      <c r="R281" s="411"/>
    </row>
    <row r="282" spans="1:19" s="149" customFormat="1" ht="11.25">
      <c r="A282" s="597"/>
      <c r="B282" s="149" t="s">
        <v>1504</v>
      </c>
      <c r="M282" s="361"/>
      <c r="P282" s="404"/>
      <c r="Q282" s="543"/>
      <c r="R282" s="53"/>
    </row>
    <row r="283" spans="1:19" s="149" customFormat="1" ht="26.25" customHeight="1">
      <c r="B283" s="873" t="s">
        <v>1488</v>
      </c>
      <c r="C283" s="916"/>
      <c r="D283" s="916"/>
      <c r="E283" s="916"/>
      <c r="F283" s="916"/>
      <c r="G283" s="916"/>
      <c r="H283" s="916"/>
      <c r="I283" s="917"/>
      <c r="J283" s="937" t="s">
        <v>1490</v>
      </c>
      <c r="K283" s="938"/>
      <c r="L283" s="939"/>
      <c r="M283" s="361"/>
      <c r="P283" s="404"/>
      <c r="Q283" s="543"/>
      <c r="R283" s="53"/>
    </row>
    <row r="284" spans="1:19" s="149" customFormat="1" ht="11.25">
      <c r="B284" s="886" t="s">
        <v>1464</v>
      </c>
      <c r="C284" s="901"/>
      <c r="D284" s="901"/>
      <c r="E284" s="901"/>
      <c r="F284" s="901"/>
      <c r="G284" s="901"/>
      <c r="H284" s="901"/>
      <c r="I284" s="887"/>
      <c r="J284" s="867" t="s">
        <v>1511</v>
      </c>
      <c r="K284" s="868"/>
      <c r="L284" s="869"/>
      <c r="P284" s="404"/>
      <c r="Q284" s="543"/>
      <c r="R284" s="53"/>
    </row>
    <row r="285" spans="1:19" s="149" customFormat="1" ht="14.25" customHeight="1">
      <c r="B285" s="870" t="s">
        <v>1626</v>
      </c>
      <c r="C285" s="871"/>
      <c r="D285" s="871"/>
      <c r="E285" s="871"/>
      <c r="F285" s="871"/>
      <c r="G285" s="871"/>
      <c r="H285" s="871"/>
      <c r="I285" s="872"/>
      <c r="J285" s="944">
        <v>317.95999999999998</v>
      </c>
      <c r="K285" s="956"/>
      <c r="L285" s="957"/>
      <c r="N285" s="606"/>
      <c r="O285" s="445"/>
      <c r="P285" s="46"/>
      <c r="Q285" s="107"/>
      <c r="R285" s="107"/>
      <c r="S285" s="54"/>
    </row>
    <row r="286" spans="1:19" s="149" customFormat="1" ht="14.25" customHeight="1">
      <c r="B286" s="870" t="s">
        <v>1627</v>
      </c>
      <c r="C286" s="871"/>
      <c r="D286" s="871"/>
      <c r="E286" s="871"/>
      <c r="F286" s="871"/>
      <c r="G286" s="871"/>
      <c r="H286" s="871"/>
      <c r="I286" s="872"/>
      <c r="J286" s="958" t="s">
        <v>1489</v>
      </c>
      <c r="K286" s="959"/>
      <c r="L286" s="960"/>
      <c r="P286" s="46"/>
      <c r="Q286" s="107"/>
      <c r="R286" s="107"/>
      <c r="S286" s="54"/>
    </row>
    <row r="287" spans="1:19" s="149" customFormat="1" ht="14.25" customHeight="1">
      <c r="B287" s="870" t="s">
        <v>1628</v>
      </c>
      <c r="C287" s="871"/>
      <c r="D287" s="871"/>
      <c r="E287" s="871"/>
      <c r="F287" s="871"/>
      <c r="G287" s="871"/>
      <c r="H287" s="871"/>
      <c r="I287" s="872"/>
      <c r="J287" s="944"/>
      <c r="K287" s="956"/>
      <c r="L287" s="957"/>
      <c r="P287" s="46"/>
      <c r="Q287" s="107"/>
      <c r="R287" s="107"/>
      <c r="S287" s="54"/>
    </row>
    <row r="288" spans="1:19" s="149" customFormat="1" ht="14.25" customHeight="1">
      <c r="B288" s="870" t="s">
        <v>1629</v>
      </c>
      <c r="C288" s="871"/>
      <c r="D288" s="871"/>
      <c r="E288" s="871"/>
      <c r="F288" s="871"/>
      <c r="G288" s="871"/>
      <c r="H288" s="871"/>
      <c r="I288" s="872"/>
      <c r="J288" s="944"/>
      <c r="K288" s="956"/>
      <c r="L288" s="957"/>
      <c r="S288" s="54"/>
    </row>
    <row r="289" spans="1:12" s="149" customFormat="1" ht="14.25" customHeight="1">
      <c r="B289" s="870" t="s">
        <v>1630</v>
      </c>
      <c r="C289" s="871"/>
      <c r="D289" s="871"/>
      <c r="E289" s="871"/>
      <c r="F289" s="871"/>
      <c r="G289" s="871"/>
      <c r="H289" s="871"/>
      <c r="I289" s="872"/>
      <c r="J289" s="944"/>
      <c r="K289" s="956"/>
      <c r="L289" s="957"/>
    </row>
    <row r="290" spans="1:12" s="149" customFormat="1" ht="14.25" customHeight="1">
      <c r="B290" s="870" t="s">
        <v>1631</v>
      </c>
      <c r="C290" s="871"/>
      <c r="D290" s="871"/>
      <c r="E290" s="871"/>
      <c r="F290" s="871"/>
      <c r="G290" s="871"/>
      <c r="H290" s="871"/>
      <c r="I290" s="872"/>
      <c r="J290" s="944"/>
      <c r="K290" s="956"/>
      <c r="L290" s="957"/>
    </row>
    <row r="291" spans="1:12" s="149" customFormat="1" ht="14.25" customHeight="1">
      <c r="B291" s="870" t="s">
        <v>1632</v>
      </c>
      <c r="C291" s="871"/>
      <c r="D291" s="871"/>
      <c r="E291" s="871"/>
      <c r="F291" s="871"/>
      <c r="G291" s="871"/>
      <c r="H291" s="871"/>
      <c r="I291" s="872"/>
      <c r="J291" s="944"/>
      <c r="K291" s="956"/>
      <c r="L291" s="957"/>
    </row>
    <row r="292" spans="1:12" s="149" customFormat="1" ht="14.25" customHeight="1">
      <c r="B292" s="870" t="s">
        <v>1633</v>
      </c>
      <c r="C292" s="871"/>
      <c r="D292" s="871"/>
      <c r="E292" s="871"/>
      <c r="F292" s="871"/>
      <c r="G292" s="871"/>
      <c r="H292" s="871"/>
      <c r="I292" s="872"/>
      <c r="J292" s="944">
        <v>317.95999999999998</v>
      </c>
      <c r="K292" s="956"/>
      <c r="L292" s="957"/>
    </row>
    <row r="293" spans="1:12" s="149" customFormat="1" ht="14.25" customHeight="1">
      <c r="B293" s="870" t="s">
        <v>1634</v>
      </c>
      <c r="C293" s="871"/>
      <c r="D293" s="871"/>
      <c r="E293" s="871"/>
      <c r="F293" s="871"/>
      <c r="G293" s="871"/>
      <c r="H293" s="871"/>
      <c r="I293" s="872"/>
      <c r="J293" s="944"/>
      <c r="K293" s="956"/>
      <c r="L293" s="957"/>
    </row>
    <row r="294" spans="1:12" s="149" customFormat="1" ht="14.25" customHeight="1">
      <c r="B294" s="870" t="s">
        <v>1635</v>
      </c>
      <c r="C294" s="871"/>
      <c r="D294" s="871"/>
      <c r="E294" s="871"/>
      <c r="F294" s="871"/>
      <c r="G294" s="871"/>
      <c r="H294" s="871"/>
      <c r="I294" s="872"/>
      <c r="J294" s="918"/>
      <c r="K294" s="919"/>
      <c r="L294" s="920"/>
    </row>
    <row r="295" spans="1:12" s="149" customFormat="1" ht="14.25" customHeight="1">
      <c r="B295" s="870" t="s">
        <v>1515</v>
      </c>
      <c r="C295" s="871"/>
      <c r="D295" s="871"/>
      <c r="E295" s="871"/>
      <c r="F295" s="871"/>
      <c r="G295" s="871"/>
      <c r="H295" s="871"/>
      <c r="I295" s="872"/>
      <c r="J295" s="944">
        <f>SUM(J287:L294)</f>
        <v>317.95999999999998</v>
      </c>
      <c r="K295" s="919"/>
      <c r="L295" s="920"/>
    </row>
    <row r="296" spans="1:12" s="149" customFormat="1" ht="11.25">
      <c r="B296" s="813"/>
      <c r="C296" s="813"/>
      <c r="D296" s="813"/>
      <c r="E296" s="813"/>
      <c r="F296" s="813"/>
      <c r="G296" s="813"/>
      <c r="H296" s="813"/>
      <c r="I296" s="813"/>
      <c r="J296" s="69"/>
      <c r="K296" s="69"/>
      <c r="L296" s="69"/>
    </row>
    <row r="297" spans="1:12" s="149" customFormat="1">
      <c r="A297" s="803" t="s">
        <v>1485</v>
      </c>
      <c r="B297" s="800" t="s">
        <v>1636</v>
      </c>
    </row>
    <row r="298" spans="1:12" s="149" customFormat="1">
      <c r="A298" s="803"/>
      <c r="B298" s="800"/>
    </row>
    <row r="299" spans="1:12" s="149" customFormat="1" ht="11.25">
      <c r="B299" s="149" t="s">
        <v>1747</v>
      </c>
    </row>
    <row r="300" spans="1:12" s="149" customFormat="1" ht="11.25"/>
    <row r="301" spans="1:12" s="149" customFormat="1" ht="11.25">
      <c r="A301" s="597"/>
      <c r="B301" s="149" t="s">
        <v>1637</v>
      </c>
    </row>
    <row r="302" spans="1:12" s="149" customFormat="1" ht="11.25">
      <c r="B302" s="149" t="s">
        <v>1504</v>
      </c>
    </row>
    <row r="303" spans="1:12" s="149" customFormat="1" ht="11.25">
      <c r="B303" s="964" t="s">
        <v>1488</v>
      </c>
      <c r="C303" s="965"/>
      <c r="D303" s="965"/>
      <c r="E303" s="965"/>
      <c r="F303" s="966"/>
      <c r="G303" s="873" t="s">
        <v>1489</v>
      </c>
      <c r="H303" s="916"/>
      <c r="I303" s="916"/>
      <c r="J303" s="916"/>
      <c r="K303" s="917"/>
    </row>
    <row r="304" spans="1:12" s="149" customFormat="1" ht="45">
      <c r="B304" s="967"/>
      <c r="C304" s="968"/>
      <c r="D304" s="968"/>
      <c r="E304" s="968"/>
      <c r="F304" s="969"/>
      <c r="G304" s="40" t="s">
        <v>1566</v>
      </c>
      <c r="H304" s="40" t="s">
        <v>1638</v>
      </c>
      <c r="I304" s="40" t="s">
        <v>1639</v>
      </c>
      <c r="J304" s="40" t="s">
        <v>1640</v>
      </c>
      <c r="K304" s="40" t="s">
        <v>1570</v>
      </c>
    </row>
    <row r="305" spans="2:11" s="149" customFormat="1" ht="11.25">
      <c r="B305" s="886" t="s">
        <v>1464</v>
      </c>
      <c r="C305" s="901"/>
      <c r="D305" s="901"/>
      <c r="E305" s="901"/>
      <c r="F305" s="887"/>
      <c r="G305" s="787" t="s">
        <v>1511</v>
      </c>
      <c r="H305" s="787" t="s">
        <v>1512</v>
      </c>
      <c r="I305" s="787" t="s">
        <v>1513</v>
      </c>
      <c r="J305" s="787" t="s">
        <v>1514</v>
      </c>
      <c r="K305" s="787" t="s">
        <v>1562</v>
      </c>
    </row>
    <row r="306" spans="2:11" s="149" customFormat="1" ht="15.75" customHeight="1">
      <c r="B306" s="890" t="s">
        <v>1641</v>
      </c>
      <c r="C306" s="930"/>
      <c r="D306" s="930"/>
      <c r="E306" s="930"/>
      <c r="F306" s="891"/>
      <c r="G306" s="395"/>
      <c r="H306" s="395"/>
      <c r="I306" s="395"/>
      <c r="J306" s="395"/>
      <c r="K306" s="395"/>
    </row>
    <row r="307" spans="2:11" s="149" customFormat="1" ht="15.75" customHeight="1">
      <c r="B307" s="890"/>
      <c r="C307" s="930"/>
      <c r="D307" s="930"/>
      <c r="E307" s="930"/>
      <c r="F307" s="891"/>
      <c r="G307" s="395"/>
      <c r="H307" s="395"/>
      <c r="I307" s="395"/>
      <c r="J307" s="395"/>
      <c r="K307" s="395"/>
    </row>
    <row r="308" spans="2:11" s="149" customFormat="1" ht="15.75" customHeight="1">
      <c r="B308" s="890" t="s">
        <v>1642</v>
      </c>
      <c r="C308" s="930"/>
      <c r="D308" s="930"/>
      <c r="E308" s="930"/>
      <c r="F308" s="891"/>
      <c r="G308" s="817">
        <v>0</v>
      </c>
      <c r="H308" s="817"/>
      <c r="I308" s="817"/>
      <c r="J308" s="817"/>
      <c r="K308" s="817">
        <f>G308+H308-J308</f>
        <v>0</v>
      </c>
    </row>
    <row r="309" spans="2:11" s="149" customFormat="1" ht="15.75" customHeight="1">
      <c r="B309" s="890" t="s">
        <v>1643</v>
      </c>
      <c r="C309" s="930"/>
      <c r="D309" s="930"/>
      <c r="E309" s="930"/>
      <c r="F309" s="891"/>
      <c r="G309" s="817"/>
      <c r="H309" s="817"/>
      <c r="I309" s="817"/>
      <c r="J309" s="817"/>
      <c r="K309" s="817"/>
    </row>
    <row r="310" spans="2:11" s="149" customFormat="1" ht="15.75" customHeight="1">
      <c r="B310" s="890" t="s">
        <v>1644</v>
      </c>
      <c r="C310" s="930"/>
      <c r="D310" s="930"/>
      <c r="E310" s="930"/>
      <c r="F310" s="891"/>
      <c r="G310" s="817">
        <v>0</v>
      </c>
      <c r="H310" s="817"/>
      <c r="I310" s="817"/>
      <c r="J310" s="817"/>
      <c r="K310" s="817">
        <f>G310-J310</f>
        <v>0</v>
      </c>
    </row>
    <row r="311" spans="2:11" s="149" customFormat="1" ht="15.75" customHeight="1">
      <c r="B311" s="890"/>
      <c r="C311" s="930"/>
      <c r="D311" s="930"/>
      <c r="E311" s="930"/>
      <c r="F311" s="891"/>
      <c r="G311" s="395"/>
      <c r="H311" s="395"/>
      <c r="I311" s="395"/>
      <c r="J311" s="395"/>
      <c r="K311" s="395"/>
    </row>
    <row r="312" spans="2:11" s="149" customFormat="1" ht="11.25"/>
    <row r="313" spans="2:11" s="149" customFormat="1" ht="11.25">
      <c r="B313" s="149" t="s">
        <v>1574</v>
      </c>
    </row>
    <row r="314" spans="2:11" s="149" customFormat="1" ht="11.25">
      <c r="B314" s="964" t="s">
        <v>1488</v>
      </c>
      <c r="C314" s="965"/>
      <c r="D314" s="965"/>
      <c r="E314" s="965"/>
      <c r="F314" s="966"/>
      <c r="G314" s="873" t="s">
        <v>1490</v>
      </c>
      <c r="H314" s="916"/>
      <c r="I314" s="916"/>
      <c r="J314" s="916"/>
      <c r="K314" s="917"/>
    </row>
    <row r="315" spans="2:11" s="149" customFormat="1" ht="45">
      <c r="B315" s="967"/>
      <c r="C315" s="968"/>
      <c r="D315" s="968"/>
      <c r="E315" s="968"/>
      <c r="F315" s="969"/>
      <c r="G315" s="40" t="s">
        <v>1566</v>
      </c>
      <c r="H315" s="40" t="s">
        <v>1638</v>
      </c>
      <c r="I315" s="40" t="s">
        <v>1639</v>
      </c>
      <c r="J315" s="40" t="s">
        <v>1640</v>
      </c>
      <c r="K315" s="40" t="s">
        <v>1570</v>
      </c>
    </row>
    <row r="316" spans="2:11" s="149" customFormat="1" ht="11.25">
      <c r="B316" s="886" t="s">
        <v>1464</v>
      </c>
      <c r="C316" s="901"/>
      <c r="D316" s="901"/>
      <c r="E316" s="901"/>
      <c r="F316" s="887"/>
      <c r="G316" s="787" t="s">
        <v>1511</v>
      </c>
      <c r="H316" s="787" t="s">
        <v>1512</v>
      </c>
      <c r="I316" s="787" t="s">
        <v>1513</v>
      </c>
      <c r="J316" s="787" t="s">
        <v>1514</v>
      </c>
      <c r="K316" s="787" t="s">
        <v>1562</v>
      </c>
    </row>
    <row r="317" spans="2:11" s="149" customFormat="1" ht="15.75" customHeight="1">
      <c r="B317" s="890" t="s">
        <v>1641</v>
      </c>
      <c r="C317" s="930"/>
      <c r="D317" s="930"/>
      <c r="E317" s="930"/>
      <c r="F317" s="891"/>
      <c r="G317" s="708"/>
      <c r="H317" s="708"/>
      <c r="I317" s="708"/>
      <c r="J317" s="708"/>
      <c r="K317" s="708"/>
    </row>
    <row r="318" spans="2:11" s="149" customFormat="1" ht="15.75" customHeight="1">
      <c r="B318" s="890"/>
      <c r="C318" s="930"/>
      <c r="D318" s="930"/>
      <c r="E318" s="930"/>
      <c r="F318" s="891"/>
      <c r="G318" s="708"/>
      <c r="H318" s="708"/>
      <c r="I318" s="708"/>
      <c r="J318" s="708"/>
      <c r="K318" s="708"/>
    </row>
    <row r="319" spans="2:11" s="149" customFormat="1" ht="15.75" customHeight="1">
      <c r="B319" s="890" t="s">
        <v>1642</v>
      </c>
      <c r="C319" s="930"/>
      <c r="D319" s="930"/>
      <c r="E319" s="930"/>
      <c r="F319" s="891"/>
      <c r="G319" s="818">
        <v>0</v>
      </c>
      <c r="H319" s="818"/>
      <c r="I319" s="818"/>
      <c r="J319" s="818">
        <v>0</v>
      </c>
      <c r="K319" s="818">
        <v>0</v>
      </c>
    </row>
    <row r="320" spans="2:11" s="149" customFormat="1" ht="15.75" customHeight="1">
      <c r="B320" s="890" t="s">
        <v>1644</v>
      </c>
      <c r="C320" s="930"/>
      <c r="D320" s="930"/>
      <c r="E320" s="930"/>
      <c r="F320" s="891"/>
      <c r="G320" s="818">
        <v>0</v>
      </c>
      <c r="H320" s="818"/>
      <c r="I320" s="818"/>
      <c r="J320" s="818">
        <v>0</v>
      </c>
      <c r="K320" s="818">
        <v>0</v>
      </c>
    </row>
    <row r="321" spans="1:18" s="149" customFormat="1" ht="15.75" customHeight="1">
      <c r="B321" s="890"/>
      <c r="C321" s="930"/>
      <c r="D321" s="930"/>
      <c r="E321" s="930"/>
      <c r="F321" s="891"/>
      <c r="G321" s="708"/>
      <c r="H321" s="708"/>
      <c r="I321" s="708"/>
      <c r="J321" s="708"/>
      <c r="K321" s="708"/>
    </row>
    <row r="322" spans="1:18" s="149" customFormat="1" ht="11.25"/>
    <row r="323" spans="1:18" s="149" customFormat="1">
      <c r="A323" s="803" t="s">
        <v>1485</v>
      </c>
      <c r="B323" s="800" t="s">
        <v>1544</v>
      </c>
    </row>
    <row r="324" spans="1:18" s="149" customFormat="1" ht="11.25"/>
    <row r="325" spans="1:18" s="149" customFormat="1" ht="11.25">
      <c r="A325" s="597"/>
      <c r="B325" s="149" t="s">
        <v>1645</v>
      </c>
    </row>
    <row r="326" spans="1:18" s="149" customFormat="1" ht="27" customHeight="1">
      <c r="B326" s="873" t="s">
        <v>1488</v>
      </c>
      <c r="C326" s="916"/>
      <c r="D326" s="916"/>
      <c r="E326" s="916"/>
      <c r="F326" s="917"/>
      <c r="G326" s="937" t="s">
        <v>1489</v>
      </c>
      <c r="H326" s="938"/>
      <c r="I326" s="939"/>
      <c r="J326" s="937" t="s">
        <v>1490</v>
      </c>
      <c r="K326" s="938"/>
      <c r="L326" s="939"/>
    </row>
    <row r="327" spans="1:18" s="149" customFormat="1">
      <c r="B327" s="870" t="s">
        <v>1646</v>
      </c>
      <c r="C327" s="871"/>
      <c r="D327" s="871"/>
      <c r="E327" s="871"/>
      <c r="F327" s="872"/>
      <c r="G327" s="950"/>
      <c r="H327" s="951"/>
      <c r="I327" s="952"/>
      <c r="J327" s="950"/>
      <c r="K327" s="951"/>
      <c r="L327" s="952"/>
    </row>
    <row r="328" spans="1:18" s="149" customFormat="1">
      <c r="B328" s="870" t="s">
        <v>1647</v>
      </c>
      <c r="C328" s="871"/>
      <c r="D328" s="871"/>
      <c r="E328" s="871"/>
      <c r="F328" s="872"/>
      <c r="G328" s="947">
        <v>15029</v>
      </c>
      <c r="H328" s="948"/>
      <c r="I328" s="949"/>
      <c r="J328" s="947">
        <v>19682</v>
      </c>
      <c r="K328" s="948"/>
      <c r="L328" s="949"/>
    </row>
    <row r="329" spans="1:18" s="149" customFormat="1">
      <c r="B329" s="870" t="s">
        <v>1648</v>
      </c>
      <c r="C329" s="871"/>
      <c r="D329" s="871"/>
      <c r="E329" s="871"/>
      <c r="F329" s="872"/>
      <c r="G329" s="947">
        <v>15029</v>
      </c>
      <c r="H329" s="948"/>
      <c r="I329" s="949"/>
      <c r="J329" s="947">
        <v>19682</v>
      </c>
      <c r="K329" s="948"/>
      <c r="L329" s="949"/>
    </row>
    <row r="330" spans="1:18" s="149" customFormat="1">
      <c r="B330" s="870" t="s">
        <v>1649</v>
      </c>
      <c r="C330" s="871"/>
      <c r="D330" s="871"/>
      <c r="E330" s="871"/>
      <c r="F330" s="872"/>
      <c r="G330" s="950"/>
      <c r="H330" s="951"/>
      <c r="I330" s="952"/>
      <c r="J330" s="950"/>
      <c r="K330" s="951"/>
      <c r="L330" s="952"/>
    </row>
    <row r="331" spans="1:18" s="149" customFormat="1">
      <c r="B331" s="870" t="s">
        <v>1650</v>
      </c>
      <c r="C331" s="871"/>
      <c r="D331" s="871"/>
      <c r="E331" s="871"/>
      <c r="F331" s="872"/>
      <c r="G331" s="950"/>
      <c r="H331" s="951"/>
      <c r="I331" s="952"/>
      <c r="J331" s="950"/>
      <c r="K331" s="951"/>
      <c r="L331" s="952"/>
    </row>
    <row r="332" spans="1:18" s="149" customFormat="1">
      <c r="B332" s="870" t="s">
        <v>1651</v>
      </c>
      <c r="C332" s="871"/>
      <c r="D332" s="871"/>
      <c r="E332" s="871"/>
      <c r="F332" s="872"/>
      <c r="G332" s="950"/>
      <c r="H332" s="951"/>
      <c r="I332" s="952"/>
      <c r="J332" s="950"/>
      <c r="K332" s="951"/>
      <c r="L332" s="952"/>
    </row>
    <row r="333" spans="1:18" s="149" customFormat="1" ht="11.25"/>
    <row r="334" spans="1:18" s="149" customFormat="1" ht="11.25">
      <c r="M334" s="361"/>
      <c r="O334" s="366"/>
      <c r="P334" s="53"/>
      <c r="Q334" s="366"/>
      <c r="R334" s="53"/>
    </row>
    <row r="335" spans="1:18" s="149" customFormat="1" ht="11.25">
      <c r="M335" s="361"/>
      <c r="O335" s="366"/>
      <c r="P335" s="53"/>
      <c r="Q335" s="366"/>
      <c r="R335" s="53"/>
    </row>
    <row r="336" spans="1:18">
      <c r="A336" s="601" t="s">
        <v>1469</v>
      </c>
      <c r="I336" s="601" t="s">
        <v>657</v>
      </c>
      <c r="K336" s="601" t="s">
        <v>1470</v>
      </c>
      <c r="M336" s="361"/>
      <c r="N336" s="149"/>
      <c r="O336" s="366"/>
      <c r="P336" s="53"/>
    </row>
    <row r="337" spans="1:18" s="149" customFormat="1" ht="11.25">
      <c r="M337" s="361"/>
      <c r="O337" s="366"/>
      <c r="P337" s="53"/>
      <c r="Q337" s="366"/>
      <c r="R337" s="53"/>
    </row>
    <row r="338" spans="1:18" s="149" customFormat="1">
      <c r="A338" s="803" t="s">
        <v>1485</v>
      </c>
      <c r="B338" s="800" t="s">
        <v>1652</v>
      </c>
      <c r="M338" s="361"/>
      <c r="O338" s="366"/>
      <c r="P338" s="53"/>
      <c r="Q338" s="366"/>
      <c r="R338" s="53"/>
    </row>
    <row r="339" spans="1:18" s="149" customFormat="1" ht="11.25">
      <c r="A339" s="597"/>
      <c r="M339" s="361"/>
      <c r="O339" s="366"/>
      <c r="P339" s="53"/>
      <c r="Q339" s="366"/>
      <c r="R339" s="53"/>
    </row>
    <row r="340" spans="1:18" s="149" customFormat="1" ht="11.25">
      <c r="A340" s="597"/>
      <c r="B340" s="149" t="s">
        <v>1653</v>
      </c>
      <c r="M340" s="361"/>
      <c r="O340" s="366"/>
      <c r="P340" s="53"/>
      <c r="Q340" s="366"/>
      <c r="R340" s="411"/>
    </row>
    <row r="341" spans="1:18" s="149" customFormat="1" ht="11.25">
      <c r="A341" s="597"/>
      <c r="M341" s="361"/>
      <c r="O341" s="366"/>
      <c r="P341" s="53"/>
      <c r="Q341" s="366"/>
      <c r="R341" s="53"/>
    </row>
    <row r="342" spans="1:18" s="149" customFormat="1" ht="11.25">
      <c r="A342" s="597"/>
      <c r="B342" s="149" t="s">
        <v>1654</v>
      </c>
      <c r="M342" s="361"/>
      <c r="O342" s="366"/>
      <c r="P342" s="53"/>
      <c r="Q342" s="366"/>
      <c r="R342" s="53"/>
    </row>
    <row r="343" spans="1:18" s="149" customFormat="1" ht="34.5" customHeight="1">
      <c r="B343" s="873" t="s">
        <v>1488</v>
      </c>
      <c r="C343" s="916"/>
      <c r="D343" s="916"/>
      <c r="E343" s="916"/>
      <c r="F343" s="917"/>
      <c r="G343" s="937" t="s">
        <v>1489</v>
      </c>
      <c r="H343" s="938"/>
      <c r="I343" s="939"/>
      <c r="J343" s="937" t="s">
        <v>1490</v>
      </c>
      <c r="K343" s="938"/>
      <c r="L343" s="939"/>
      <c r="M343" s="361"/>
      <c r="O343" s="366"/>
      <c r="P343" s="53"/>
      <c r="Q343" s="366"/>
      <c r="R343" s="53"/>
    </row>
    <row r="344" spans="1:18" s="149" customFormat="1">
      <c r="B344" s="870" t="s">
        <v>1655</v>
      </c>
      <c r="C344" s="871"/>
      <c r="D344" s="871"/>
      <c r="E344" s="871"/>
      <c r="F344" s="872"/>
      <c r="G344" s="908">
        <v>511</v>
      </c>
      <c r="H344" s="940"/>
      <c r="I344" s="941"/>
      <c r="J344" s="908">
        <v>437</v>
      </c>
      <c r="K344" s="940"/>
      <c r="L344" s="941"/>
      <c r="O344" s="366"/>
      <c r="P344" s="53"/>
      <c r="Q344" s="366"/>
      <c r="R344" s="53"/>
    </row>
    <row r="345" spans="1:18" s="149" customFormat="1">
      <c r="B345" s="870" t="s">
        <v>1656</v>
      </c>
      <c r="C345" s="871"/>
      <c r="D345" s="871"/>
      <c r="E345" s="871"/>
      <c r="F345" s="872"/>
      <c r="G345" s="908">
        <v>81</v>
      </c>
      <c r="H345" s="940"/>
      <c r="I345" s="941"/>
      <c r="J345" s="908">
        <v>81</v>
      </c>
      <c r="K345" s="940"/>
      <c r="L345" s="941"/>
      <c r="O345" s="366"/>
      <c r="P345" s="53"/>
      <c r="Q345" s="366"/>
      <c r="R345" s="53"/>
    </row>
    <row r="346" spans="1:18" s="149" customFormat="1">
      <c r="B346" s="870" t="s">
        <v>1657</v>
      </c>
      <c r="C346" s="871"/>
      <c r="D346" s="871"/>
      <c r="E346" s="871"/>
      <c r="F346" s="872"/>
      <c r="G346" s="908"/>
      <c r="H346" s="940"/>
      <c r="I346" s="941"/>
      <c r="J346" s="908"/>
      <c r="K346" s="940"/>
      <c r="L346" s="941"/>
      <c r="P346" s="72"/>
      <c r="Q346" s="72"/>
    </row>
    <row r="347" spans="1:18" s="149" customFormat="1">
      <c r="B347" s="870" t="s">
        <v>1658</v>
      </c>
      <c r="C347" s="871"/>
      <c r="D347" s="871"/>
      <c r="E347" s="871"/>
      <c r="F347" s="872"/>
      <c r="G347" s="908"/>
      <c r="H347" s="940"/>
      <c r="I347" s="941"/>
      <c r="J347" s="908"/>
      <c r="K347" s="940"/>
      <c r="L347" s="941"/>
      <c r="P347" s="79"/>
      <c r="Q347" s="79"/>
    </row>
    <row r="348" spans="1:18" s="149" customFormat="1">
      <c r="B348" s="870" t="s">
        <v>1659</v>
      </c>
      <c r="C348" s="871"/>
      <c r="D348" s="871"/>
      <c r="E348" s="871"/>
      <c r="F348" s="872"/>
      <c r="G348" s="908">
        <f>SUM(G344:I347)</f>
        <v>592</v>
      </c>
      <c r="H348" s="940"/>
      <c r="I348" s="941"/>
      <c r="J348" s="908">
        <f>SUM(J344:L347)</f>
        <v>518</v>
      </c>
      <c r="K348" s="940"/>
      <c r="L348" s="941"/>
      <c r="P348" s="72"/>
      <c r="Q348" s="72"/>
    </row>
    <row r="349" spans="1:18" s="149" customFormat="1" ht="11.25">
      <c r="B349" s="870" t="s">
        <v>1660</v>
      </c>
      <c r="C349" s="871"/>
      <c r="D349" s="871"/>
      <c r="E349" s="871"/>
      <c r="F349" s="872"/>
      <c r="G349" s="908">
        <v>7</v>
      </c>
      <c r="H349" s="909"/>
      <c r="I349" s="910"/>
      <c r="J349" s="908">
        <v>7</v>
      </c>
      <c r="K349" s="909"/>
      <c r="L349" s="910"/>
      <c r="P349" s="72"/>
      <c r="Q349" s="72"/>
    </row>
    <row r="350" spans="1:18" s="149" customFormat="1" ht="11.25">
      <c r="B350" s="870" t="s">
        <v>1661</v>
      </c>
      <c r="C350" s="871"/>
      <c r="D350" s="871"/>
      <c r="E350" s="871"/>
      <c r="F350" s="872"/>
      <c r="G350" s="908">
        <f>G348-G349</f>
        <v>585</v>
      </c>
      <c r="H350" s="909"/>
      <c r="I350" s="910"/>
      <c r="J350" s="908">
        <f>J348-J349</f>
        <v>511</v>
      </c>
      <c r="K350" s="909"/>
      <c r="L350" s="910"/>
      <c r="P350" s="79"/>
      <c r="Q350" s="79"/>
    </row>
    <row r="351" spans="1:18" s="149" customFormat="1" ht="11.25">
      <c r="P351" s="72"/>
      <c r="Q351" s="72"/>
    </row>
    <row r="352" spans="1:18" s="149" customFormat="1" ht="19.5">
      <c r="A352" s="791" t="s">
        <v>1662</v>
      </c>
      <c r="B352" s="792" t="s">
        <v>1663</v>
      </c>
      <c r="P352" s="79"/>
      <c r="Q352" s="79"/>
    </row>
    <row r="353" spans="1:18" s="149" customFormat="1" ht="19.5">
      <c r="A353" s="791"/>
      <c r="B353" s="792"/>
      <c r="P353" s="72"/>
      <c r="Q353" s="72"/>
    </row>
    <row r="354" spans="1:18" s="149" customFormat="1">
      <c r="A354" s="803" t="s">
        <v>1485</v>
      </c>
      <c r="B354" s="800" t="s">
        <v>1664</v>
      </c>
      <c r="P354" s="79"/>
      <c r="Q354" s="79"/>
    </row>
    <row r="355" spans="1:18" s="149" customFormat="1" ht="11.25">
      <c r="P355" s="72"/>
      <c r="Q355" s="72"/>
    </row>
    <row r="356" spans="1:18" s="149" customFormat="1" ht="11.25">
      <c r="A356" s="597"/>
      <c r="B356" s="149" t="s">
        <v>1665</v>
      </c>
      <c r="P356" s="72"/>
      <c r="Q356" s="72"/>
    </row>
    <row r="357" spans="1:18" s="149" customFormat="1" ht="24.75" customHeight="1">
      <c r="B357" s="876" t="s">
        <v>1666</v>
      </c>
      <c r="C357" s="877"/>
      <c r="D357" s="937" t="s">
        <v>1667</v>
      </c>
      <c r="E357" s="970"/>
      <c r="F357" s="937" t="s">
        <v>1668</v>
      </c>
      <c r="G357" s="970"/>
      <c r="H357" s="937" t="s">
        <v>1669</v>
      </c>
      <c r="I357" s="970"/>
      <c r="P357" s="79"/>
      <c r="Q357" s="79"/>
    </row>
    <row r="358" spans="1:18" s="149" customFormat="1" ht="56.25">
      <c r="B358" s="880"/>
      <c r="C358" s="881"/>
      <c r="D358" s="40" t="s">
        <v>1489</v>
      </c>
      <c r="E358" s="40" t="s">
        <v>1490</v>
      </c>
      <c r="F358" s="40" t="s">
        <v>1489</v>
      </c>
      <c r="G358" s="40" t="s">
        <v>1490</v>
      </c>
      <c r="H358" s="40" t="s">
        <v>1489</v>
      </c>
      <c r="I358" s="40" t="s">
        <v>1490</v>
      </c>
      <c r="P358" s="72"/>
      <c r="Q358" s="72"/>
    </row>
    <row r="359" spans="1:18" s="597" customFormat="1" ht="11.25">
      <c r="B359" s="971" t="s">
        <v>1464</v>
      </c>
      <c r="C359" s="971"/>
      <c r="D359" s="789" t="s">
        <v>1511</v>
      </c>
      <c r="E359" s="789" t="s">
        <v>1512</v>
      </c>
      <c r="F359" s="789" t="s">
        <v>1513</v>
      </c>
      <c r="G359" s="789" t="s">
        <v>1514</v>
      </c>
      <c r="H359" s="789" t="s">
        <v>1562</v>
      </c>
      <c r="I359" s="789" t="s">
        <v>1563</v>
      </c>
      <c r="P359" s="79"/>
      <c r="Q359" s="79"/>
    </row>
    <row r="360" spans="1:18" s="149" customFormat="1" ht="11.25">
      <c r="B360" s="972" t="s">
        <v>1670</v>
      </c>
      <c r="C360" s="972"/>
      <c r="D360" s="394">
        <v>45434</v>
      </c>
      <c r="E360" s="394">
        <v>41752</v>
      </c>
      <c r="F360" s="394"/>
      <c r="G360" s="394"/>
      <c r="H360" s="394"/>
      <c r="I360" s="394"/>
      <c r="N360" s="303"/>
      <c r="O360" s="136"/>
      <c r="P360" s="466"/>
      <c r="Q360" s="303"/>
      <c r="R360" s="136"/>
    </row>
    <row r="361" spans="1:18" s="149" customFormat="1" ht="11.25">
      <c r="B361" s="898"/>
      <c r="C361" s="900"/>
      <c r="D361" s="394"/>
      <c r="E361" s="394"/>
      <c r="F361" s="394"/>
      <c r="G361" s="394"/>
      <c r="H361" s="394"/>
      <c r="I361" s="394"/>
      <c r="N361" s="830"/>
      <c r="O361" s="136"/>
      <c r="P361" s="466"/>
      <c r="Q361" s="303"/>
      <c r="R361" s="136"/>
    </row>
    <row r="362" spans="1:18" s="149" customFormat="1" ht="11.25">
      <c r="B362" s="898"/>
      <c r="C362" s="900"/>
      <c r="D362" s="394"/>
      <c r="E362" s="394"/>
      <c r="F362" s="394"/>
      <c r="G362" s="394"/>
      <c r="H362" s="394"/>
      <c r="I362" s="394"/>
      <c r="N362" s="830"/>
      <c r="O362" s="136"/>
      <c r="P362" s="466"/>
      <c r="Q362" s="303"/>
      <c r="R362" s="136"/>
    </row>
    <row r="363" spans="1:18" s="149" customFormat="1" ht="11.25">
      <c r="B363" s="972"/>
      <c r="C363" s="972"/>
      <c r="D363" s="394"/>
      <c r="E363" s="394"/>
      <c r="F363" s="394"/>
      <c r="G363" s="394"/>
      <c r="H363" s="394"/>
      <c r="I363" s="394"/>
      <c r="N363" s="830"/>
      <c r="O363" s="136"/>
      <c r="P363" s="466"/>
      <c r="Q363" s="303"/>
      <c r="R363" s="136"/>
    </row>
    <row r="364" spans="1:18" s="149" customFormat="1" ht="11.25">
      <c r="B364" s="972" t="s">
        <v>1515</v>
      </c>
      <c r="C364" s="972"/>
      <c r="D364" s="394">
        <v>45434</v>
      </c>
      <c r="E364" s="394">
        <v>41752</v>
      </c>
      <c r="F364" s="394"/>
      <c r="G364" s="394"/>
      <c r="H364" s="394"/>
      <c r="I364" s="394"/>
      <c r="N364" s="136"/>
      <c r="O364" s="136"/>
      <c r="P364" s="466"/>
      <c r="Q364" s="303"/>
      <c r="R364" s="303"/>
    </row>
    <row r="365" spans="1:18" s="149" customFormat="1" ht="11.25">
      <c r="B365" s="819"/>
      <c r="C365" s="819"/>
      <c r="D365" s="590"/>
      <c r="E365" s="590"/>
      <c r="F365" s="590"/>
      <c r="G365" s="590"/>
      <c r="H365" s="590"/>
      <c r="I365" s="590"/>
      <c r="N365" s="136"/>
      <c r="O365" s="136"/>
      <c r="P365" s="831"/>
      <c r="Q365" s="642"/>
      <c r="R365" s="303"/>
    </row>
    <row r="366" spans="1:18" s="149" customFormat="1" ht="11.25">
      <c r="N366" s="136"/>
      <c r="O366" s="136"/>
      <c r="P366" s="773"/>
      <c r="Q366" s="832"/>
      <c r="R366" s="303"/>
    </row>
    <row r="367" spans="1:18" s="149" customFormat="1" ht="11.25">
      <c r="A367" s="597"/>
      <c r="B367" s="149" t="s">
        <v>1671</v>
      </c>
      <c r="N367" s="136"/>
      <c r="O367" s="136"/>
      <c r="P367" s="773"/>
      <c r="Q367" s="832"/>
      <c r="R367" s="303"/>
    </row>
    <row r="368" spans="1:18" s="149" customFormat="1" ht="11.25">
      <c r="B368" s="149" t="s">
        <v>1672</v>
      </c>
      <c r="P368" s="460"/>
      <c r="Q368" s="543"/>
      <c r="R368" s="53"/>
    </row>
    <row r="369" spans="2:18" s="149" customFormat="1" ht="11.25">
      <c r="P369" s="460"/>
      <c r="Q369" s="543"/>
      <c r="R369" s="53"/>
    </row>
    <row r="370" spans="2:18" s="149" customFormat="1" ht="29.25" customHeight="1">
      <c r="B370" s="873" t="s">
        <v>1488</v>
      </c>
      <c r="C370" s="916"/>
      <c r="D370" s="916"/>
      <c r="E370" s="916"/>
      <c r="F370" s="917"/>
      <c r="G370" s="937" t="s">
        <v>1489</v>
      </c>
      <c r="H370" s="938"/>
      <c r="I370" s="939"/>
      <c r="J370" s="937" t="s">
        <v>1490</v>
      </c>
      <c r="K370" s="938"/>
      <c r="L370" s="939"/>
      <c r="P370" s="460"/>
      <c r="Q370" s="543"/>
      <c r="R370" s="53"/>
    </row>
    <row r="371" spans="2:18" s="149" customFormat="1">
      <c r="B371" s="870" t="s">
        <v>1673</v>
      </c>
      <c r="C371" s="871"/>
      <c r="D371" s="871"/>
      <c r="E371" s="871"/>
      <c r="F371" s="872"/>
      <c r="G371" s="944"/>
      <c r="H371" s="945"/>
      <c r="I371" s="946"/>
      <c r="J371" s="944"/>
      <c r="K371" s="945"/>
      <c r="L371" s="946"/>
      <c r="P371" s="460"/>
      <c r="Q371" s="543"/>
      <c r="R371" s="53"/>
    </row>
    <row r="372" spans="2:18" s="149" customFormat="1">
      <c r="B372" s="870"/>
      <c r="C372" s="871"/>
      <c r="D372" s="871"/>
      <c r="E372" s="871"/>
      <c r="F372" s="872"/>
      <c r="G372" s="944"/>
      <c r="H372" s="945"/>
      <c r="I372" s="946"/>
      <c r="J372" s="944"/>
      <c r="K372" s="945"/>
      <c r="L372" s="946"/>
      <c r="P372" s="460"/>
      <c r="Q372" s="543"/>
      <c r="R372" s="53"/>
    </row>
    <row r="373" spans="2:18" s="149" customFormat="1">
      <c r="B373" s="870" t="s">
        <v>1674</v>
      </c>
      <c r="C373" s="871"/>
      <c r="D373" s="871"/>
      <c r="E373" s="871"/>
      <c r="F373" s="872"/>
      <c r="G373" s="944"/>
      <c r="H373" s="945"/>
      <c r="I373" s="946"/>
      <c r="J373" s="944"/>
      <c r="K373" s="945"/>
      <c r="L373" s="946"/>
      <c r="P373" s="460"/>
      <c r="Q373" s="543"/>
      <c r="R373" s="53"/>
    </row>
    <row r="374" spans="2:18" s="149" customFormat="1">
      <c r="B374" s="870" t="s">
        <v>1675</v>
      </c>
      <c r="C374" s="871"/>
      <c r="D374" s="871"/>
      <c r="E374" s="871"/>
      <c r="F374" s="872"/>
      <c r="G374" s="944">
        <v>45434</v>
      </c>
      <c r="H374" s="945"/>
      <c r="I374" s="946"/>
      <c r="J374" s="944">
        <v>41700</v>
      </c>
      <c r="K374" s="945"/>
      <c r="L374" s="946"/>
      <c r="P374" s="460"/>
      <c r="Q374" s="543"/>
      <c r="R374" s="53"/>
    </row>
    <row r="375" spans="2:18" s="149" customFormat="1">
      <c r="B375" s="870" t="s">
        <v>1676</v>
      </c>
      <c r="C375" s="871"/>
      <c r="D375" s="871"/>
      <c r="E375" s="871"/>
      <c r="F375" s="872"/>
      <c r="G375" s="944">
        <v>9322</v>
      </c>
      <c r="H375" s="945"/>
      <c r="I375" s="946"/>
      <c r="J375" s="944">
        <v>14784</v>
      </c>
      <c r="K375" s="945"/>
      <c r="L375" s="946"/>
      <c r="P375" s="404"/>
      <c r="Q375" s="543"/>
      <c r="R375" s="53"/>
    </row>
    <row r="376" spans="2:18" s="149" customFormat="1" ht="14.25" customHeight="1">
      <c r="B376" s="870" t="s">
        <v>1677</v>
      </c>
      <c r="C376" s="871"/>
      <c r="D376" s="871"/>
      <c r="E376" s="871"/>
      <c r="F376" s="872"/>
      <c r="G376" s="944"/>
      <c r="H376" s="956"/>
      <c r="I376" s="957"/>
      <c r="J376" s="944">
        <v>52</v>
      </c>
      <c r="K376" s="956"/>
      <c r="L376" s="957"/>
      <c r="M376" s="70"/>
      <c r="P376" s="404"/>
      <c r="Q376" s="543"/>
      <c r="R376" s="53"/>
    </row>
    <row r="377" spans="2:18" s="149" customFormat="1">
      <c r="B377" s="870" t="s">
        <v>1678</v>
      </c>
      <c r="C377" s="871"/>
      <c r="D377" s="871"/>
      <c r="E377" s="871"/>
      <c r="F377" s="872"/>
      <c r="G377" s="944"/>
      <c r="H377" s="945"/>
      <c r="I377" s="946"/>
      <c r="J377" s="944"/>
      <c r="K377" s="945"/>
      <c r="L377" s="946"/>
      <c r="M377" s="70"/>
      <c r="P377" s="366"/>
      <c r="Q377" s="543"/>
      <c r="R377" s="411"/>
    </row>
    <row r="378" spans="2:18" s="149" customFormat="1">
      <c r="B378" s="870" t="s">
        <v>1679</v>
      </c>
      <c r="C378" s="871"/>
      <c r="D378" s="871"/>
      <c r="E378" s="871"/>
      <c r="F378" s="872"/>
      <c r="G378" s="944"/>
      <c r="H378" s="945"/>
      <c r="I378" s="946"/>
      <c r="J378" s="944"/>
      <c r="K378" s="945"/>
      <c r="L378" s="946"/>
      <c r="M378" s="70"/>
      <c r="P378" s="404"/>
      <c r="Q378" s="543"/>
      <c r="R378" s="53"/>
    </row>
    <row r="379" spans="2:18" s="149" customFormat="1" ht="11.25">
      <c r="B379" s="870" t="s">
        <v>1680</v>
      </c>
      <c r="C379" s="871"/>
      <c r="D379" s="871"/>
      <c r="E379" s="871"/>
      <c r="F379" s="872"/>
      <c r="G379" s="944"/>
      <c r="H379" s="956"/>
      <c r="I379" s="957"/>
      <c r="J379" s="944"/>
      <c r="K379" s="956"/>
      <c r="L379" s="957"/>
      <c r="P379" s="404"/>
      <c r="Q379" s="543"/>
      <c r="R379" s="53"/>
    </row>
    <row r="380" spans="2:18" s="149" customFormat="1">
      <c r="B380" s="870" t="s">
        <v>1681</v>
      </c>
      <c r="C380" s="871"/>
      <c r="D380" s="871"/>
      <c r="E380" s="871"/>
      <c r="F380" s="872"/>
      <c r="G380" s="944"/>
      <c r="H380" s="945"/>
      <c r="I380" s="946"/>
      <c r="J380" s="944"/>
      <c r="K380" s="945"/>
      <c r="L380" s="946"/>
    </row>
    <row r="381" spans="2:18" s="149" customFormat="1">
      <c r="B381" s="870"/>
      <c r="C381" s="871"/>
      <c r="D381" s="871"/>
      <c r="E381" s="871"/>
      <c r="F381" s="872"/>
      <c r="G381" s="944"/>
      <c r="H381" s="945"/>
      <c r="I381" s="946"/>
      <c r="J381" s="944"/>
      <c r="K381" s="945"/>
      <c r="L381" s="946"/>
    </row>
    <row r="382" spans="2:18" s="149" customFormat="1">
      <c r="B382" s="870" t="s">
        <v>1682</v>
      </c>
      <c r="C382" s="871"/>
      <c r="D382" s="871"/>
      <c r="E382" s="871"/>
      <c r="F382" s="872"/>
      <c r="G382" s="944"/>
      <c r="H382" s="945"/>
      <c r="I382" s="946"/>
      <c r="J382" s="944"/>
      <c r="K382" s="945"/>
      <c r="L382" s="946"/>
    </row>
    <row r="383" spans="2:18" s="149" customFormat="1">
      <c r="B383" s="973"/>
      <c r="C383" s="974"/>
      <c r="D383" s="974"/>
      <c r="E383" s="974"/>
      <c r="F383" s="975"/>
      <c r="G383" s="944"/>
      <c r="H383" s="945"/>
      <c r="I383" s="946"/>
      <c r="J383" s="944"/>
      <c r="K383" s="945"/>
      <c r="L383" s="946"/>
    </row>
    <row r="384" spans="2:18" s="149" customFormat="1" ht="11.25"/>
    <row r="385" spans="1:14" s="149" customFormat="1" ht="11.25">
      <c r="A385" s="597"/>
      <c r="B385" s="149" t="s">
        <v>1683</v>
      </c>
    </row>
    <row r="386" spans="1:14" s="149" customFormat="1" ht="11.25">
      <c r="A386" s="597"/>
    </row>
    <row r="387" spans="1:14" s="149" customFormat="1" ht="24" customHeight="1">
      <c r="B387" s="873" t="s">
        <v>1488</v>
      </c>
      <c r="C387" s="916"/>
      <c r="D387" s="916"/>
      <c r="E387" s="916"/>
      <c r="F387" s="917"/>
      <c r="G387" s="937" t="s">
        <v>1489</v>
      </c>
      <c r="H387" s="938"/>
      <c r="I387" s="939"/>
      <c r="J387" s="937" t="s">
        <v>1490</v>
      </c>
      <c r="K387" s="938"/>
      <c r="L387" s="939"/>
    </row>
    <row r="388" spans="1:14" s="149" customFormat="1" ht="19.5" customHeight="1">
      <c r="B388" s="870" t="s">
        <v>1684</v>
      </c>
      <c r="C388" s="871"/>
      <c r="D388" s="871"/>
      <c r="E388" s="871"/>
      <c r="F388" s="872"/>
      <c r="G388" s="950"/>
      <c r="H388" s="951"/>
      <c r="I388" s="952"/>
      <c r="J388" s="950"/>
      <c r="K388" s="951"/>
      <c r="L388" s="952"/>
    </row>
    <row r="389" spans="1:14" s="149" customFormat="1" ht="19.5" customHeight="1">
      <c r="B389" s="870" t="s">
        <v>1685</v>
      </c>
      <c r="C389" s="871"/>
      <c r="D389" s="871"/>
      <c r="E389" s="871"/>
      <c r="F389" s="872"/>
      <c r="G389" s="944">
        <v>54757</v>
      </c>
      <c r="H389" s="956"/>
      <c r="I389" s="957"/>
      <c r="J389" s="944">
        <v>56484</v>
      </c>
      <c r="K389" s="956"/>
      <c r="L389" s="957"/>
    </row>
    <row r="390" spans="1:14" s="149" customFormat="1" ht="19.5" customHeight="1">
      <c r="B390" s="870" t="s">
        <v>1686</v>
      </c>
      <c r="C390" s="871"/>
      <c r="D390" s="871"/>
      <c r="E390" s="871"/>
      <c r="F390" s="872"/>
      <c r="G390" s="944"/>
      <c r="H390" s="956"/>
      <c r="I390" s="957"/>
      <c r="J390" s="944"/>
      <c r="K390" s="956"/>
      <c r="L390" s="957"/>
    </row>
    <row r="391" spans="1:14" s="149" customFormat="1" ht="19.5" customHeight="1">
      <c r="B391" s="870" t="s">
        <v>1687</v>
      </c>
      <c r="C391" s="871"/>
      <c r="D391" s="871"/>
      <c r="E391" s="871"/>
      <c r="F391" s="872"/>
      <c r="G391" s="950"/>
      <c r="H391" s="951"/>
      <c r="I391" s="952"/>
      <c r="J391" s="950"/>
      <c r="K391" s="951"/>
      <c r="L391" s="952"/>
      <c r="N391" s="97"/>
    </row>
    <row r="392" spans="1:14" s="149" customFormat="1" ht="19.5" customHeight="1">
      <c r="B392" s="870" t="s">
        <v>1688</v>
      </c>
      <c r="C392" s="871"/>
      <c r="D392" s="871"/>
      <c r="E392" s="871"/>
      <c r="F392" s="872"/>
      <c r="G392" s="950"/>
      <c r="H392" s="951"/>
      <c r="I392" s="952"/>
      <c r="J392" s="950"/>
      <c r="K392" s="951"/>
      <c r="L392" s="952"/>
    </row>
    <row r="393" spans="1:14" s="149" customFormat="1" ht="19.5" customHeight="1">
      <c r="B393" s="870" t="s">
        <v>1689</v>
      </c>
      <c r="C393" s="871"/>
      <c r="D393" s="871"/>
      <c r="E393" s="871"/>
      <c r="F393" s="872"/>
      <c r="G393" s="944"/>
      <c r="H393" s="956"/>
      <c r="I393" s="957"/>
      <c r="J393" s="944">
        <v>52</v>
      </c>
      <c r="K393" s="956"/>
      <c r="L393" s="957"/>
    </row>
    <row r="394" spans="1:14" s="149" customFormat="1" ht="19.5" customHeight="1">
      <c r="B394" s="870" t="s">
        <v>1690</v>
      </c>
      <c r="C394" s="871"/>
      <c r="D394" s="871"/>
      <c r="E394" s="871"/>
      <c r="F394" s="872"/>
      <c r="G394" s="944"/>
      <c r="H394" s="956"/>
      <c r="I394" s="957"/>
      <c r="J394" s="944"/>
      <c r="K394" s="956"/>
      <c r="L394" s="957"/>
    </row>
    <row r="395" spans="1:14" s="149" customFormat="1" ht="19.5" customHeight="1">
      <c r="B395" s="870" t="s">
        <v>1691</v>
      </c>
      <c r="C395" s="871"/>
      <c r="D395" s="871"/>
      <c r="E395" s="871"/>
      <c r="F395" s="872"/>
      <c r="G395" s="944">
        <f>SUM(G389:I394)</f>
        <v>54757</v>
      </c>
      <c r="H395" s="956"/>
      <c r="I395" s="957"/>
      <c r="J395" s="944">
        <f>SUM(J389:L394)</f>
        <v>56536</v>
      </c>
      <c r="K395" s="956"/>
      <c r="L395" s="957"/>
    </row>
    <row r="396" spans="1:14" s="149" customFormat="1" ht="11.25">
      <c r="B396" s="820"/>
      <c r="C396" s="820"/>
      <c r="D396" s="820"/>
      <c r="E396" s="820"/>
      <c r="F396" s="820"/>
      <c r="G396" s="688"/>
      <c r="H396" s="688"/>
      <c r="I396" s="688"/>
      <c r="J396" s="688"/>
      <c r="K396" s="688"/>
      <c r="L396" s="688"/>
    </row>
    <row r="397" spans="1:14">
      <c r="A397" s="601" t="s">
        <v>1469</v>
      </c>
      <c r="I397" s="601" t="s">
        <v>657</v>
      </c>
      <c r="K397" s="601" t="s">
        <v>1470</v>
      </c>
    </row>
    <row r="398" spans="1:14" s="149" customFormat="1" ht="11.25">
      <c r="B398" s="788"/>
      <c r="C398" s="788"/>
      <c r="D398" s="788"/>
      <c r="E398" s="788"/>
      <c r="F398" s="136"/>
      <c r="G398" s="136"/>
      <c r="H398" s="136"/>
      <c r="I398" s="136"/>
    </row>
    <row r="399" spans="1:14" s="149" customFormat="1">
      <c r="A399" s="803" t="s">
        <v>1485</v>
      </c>
      <c r="B399" s="800" t="s">
        <v>1692</v>
      </c>
    </row>
    <row r="400" spans="1:14" s="149" customFormat="1">
      <c r="A400" s="803"/>
      <c r="B400" s="800"/>
    </row>
    <row r="401" spans="1:17" s="149" customFormat="1" ht="11.25">
      <c r="A401" s="597"/>
      <c r="B401" s="149" t="s">
        <v>1693</v>
      </c>
    </row>
    <row r="402" spans="1:17" s="149" customFormat="1" ht="11.25">
      <c r="A402" s="597"/>
    </row>
    <row r="403" spans="1:17" s="149" customFormat="1" ht="12.75" customHeight="1">
      <c r="B403" s="873" t="s">
        <v>1488</v>
      </c>
      <c r="C403" s="916"/>
      <c r="D403" s="916"/>
      <c r="E403" s="916"/>
      <c r="F403" s="917"/>
      <c r="G403" s="937" t="s">
        <v>1489</v>
      </c>
      <c r="H403" s="938"/>
      <c r="I403" s="939"/>
      <c r="J403" s="937" t="s">
        <v>1490</v>
      </c>
      <c r="K403" s="938"/>
      <c r="L403" s="939"/>
    </row>
    <row r="404" spans="1:17" s="149" customFormat="1" ht="12.75" customHeight="1">
      <c r="B404" s="870" t="s">
        <v>1694</v>
      </c>
      <c r="C404" s="871"/>
      <c r="D404" s="871"/>
      <c r="E404" s="871"/>
      <c r="F404" s="872"/>
      <c r="G404" s="908"/>
      <c r="H404" s="940"/>
      <c r="I404" s="941"/>
      <c r="J404" s="908"/>
      <c r="K404" s="940"/>
      <c r="L404" s="941"/>
    </row>
    <row r="405" spans="1:17" s="149" customFormat="1" ht="12.75" customHeight="1">
      <c r="B405" s="870" t="s">
        <v>1695</v>
      </c>
      <c r="C405" s="871"/>
      <c r="D405" s="871"/>
      <c r="E405" s="871"/>
      <c r="F405" s="872"/>
      <c r="G405" s="908"/>
      <c r="H405" s="940"/>
      <c r="I405" s="941"/>
      <c r="J405" s="908"/>
      <c r="K405" s="940"/>
      <c r="L405" s="941"/>
    </row>
    <row r="406" spans="1:17" s="149" customFormat="1" ht="12.75" customHeight="1">
      <c r="B406" s="870" t="s">
        <v>1696</v>
      </c>
      <c r="C406" s="871"/>
      <c r="D406" s="871"/>
      <c r="E406" s="871"/>
      <c r="F406" s="872"/>
      <c r="G406" s="908"/>
      <c r="H406" s="940"/>
      <c r="I406" s="941"/>
      <c r="J406" s="908"/>
      <c r="K406" s="940"/>
      <c r="L406" s="941"/>
    </row>
    <row r="407" spans="1:17" s="149" customFormat="1" ht="12.75" customHeight="1">
      <c r="B407" s="870" t="s">
        <v>1697</v>
      </c>
      <c r="C407" s="871"/>
      <c r="D407" s="871"/>
      <c r="E407" s="871"/>
      <c r="F407" s="872"/>
      <c r="G407" s="908"/>
      <c r="H407" s="940"/>
      <c r="I407" s="941"/>
      <c r="J407" s="908"/>
      <c r="K407" s="940"/>
      <c r="L407" s="941"/>
    </row>
    <row r="408" spans="1:17" s="149" customFormat="1" ht="12.75" customHeight="1">
      <c r="B408" s="870" t="s">
        <v>1698</v>
      </c>
      <c r="C408" s="871"/>
      <c r="D408" s="871"/>
      <c r="E408" s="871"/>
      <c r="F408" s="872"/>
      <c r="G408" s="908"/>
      <c r="H408" s="940"/>
      <c r="I408" s="941"/>
      <c r="J408" s="908"/>
      <c r="K408" s="940"/>
      <c r="L408" s="941"/>
      <c r="N408" s="361"/>
      <c r="O408" s="500"/>
    </row>
    <row r="409" spans="1:17" s="149" customFormat="1" ht="12.75" customHeight="1">
      <c r="B409" s="870" t="s">
        <v>1699</v>
      </c>
      <c r="C409" s="871"/>
      <c r="D409" s="871"/>
      <c r="E409" s="871"/>
      <c r="F409" s="872"/>
      <c r="G409" s="908"/>
      <c r="H409" s="940"/>
      <c r="I409" s="941"/>
      <c r="J409" s="908"/>
      <c r="K409" s="940"/>
      <c r="L409" s="941"/>
      <c r="N409" s="362"/>
      <c r="O409" s="388"/>
      <c r="P409" s="366"/>
      <c r="Q409" s="411"/>
    </row>
    <row r="410" spans="1:17" s="149" customFormat="1" ht="12.75" customHeight="1">
      <c r="B410" s="870" t="s">
        <v>1700</v>
      </c>
      <c r="C410" s="871"/>
      <c r="D410" s="871"/>
      <c r="E410" s="871"/>
      <c r="F410" s="872"/>
      <c r="G410" s="908"/>
      <c r="H410" s="909"/>
      <c r="I410" s="910"/>
      <c r="J410" s="908"/>
      <c r="K410" s="909"/>
      <c r="L410" s="910"/>
      <c r="N410" s="366"/>
      <c r="O410" s="411"/>
      <c r="P410" s="366"/>
      <c r="Q410" s="411"/>
    </row>
    <row r="411" spans="1:17" s="149" customFormat="1" ht="12.75" customHeight="1">
      <c r="B411" s="870" t="s">
        <v>1701</v>
      </c>
      <c r="C411" s="871"/>
      <c r="D411" s="871"/>
      <c r="E411" s="871"/>
      <c r="F411" s="872"/>
      <c r="G411" s="976"/>
      <c r="H411" s="977"/>
      <c r="I411" s="978"/>
      <c r="J411" s="976"/>
      <c r="K411" s="977"/>
      <c r="L411" s="978"/>
      <c r="N411" s="366"/>
      <c r="O411" s="411"/>
      <c r="P411" s="408"/>
      <c r="Q411" s="411"/>
    </row>
    <row r="412" spans="1:17" s="149" customFormat="1" ht="12.75" customHeight="1">
      <c r="B412" s="870" t="s">
        <v>1702</v>
      </c>
      <c r="C412" s="871"/>
      <c r="D412" s="871"/>
      <c r="E412" s="871"/>
      <c r="F412" s="872"/>
      <c r="G412" s="976">
        <v>294</v>
      </c>
      <c r="H412" s="977"/>
      <c r="I412" s="978"/>
      <c r="J412" s="976">
        <v>187</v>
      </c>
      <c r="K412" s="977"/>
      <c r="L412" s="978"/>
      <c r="M412" s="361"/>
      <c r="N412" s="366"/>
      <c r="O412" s="411"/>
      <c r="P412" s="411"/>
      <c r="Q412" s="411"/>
    </row>
    <row r="413" spans="1:17" s="149" customFormat="1" ht="12.75" customHeight="1">
      <c r="B413" s="870" t="s">
        <v>1703</v>
      </c>
      <c r="C413" s="871"/>
      <c r="D413" s="871"/>
      <c r="E413" s="871"/>
      <c r="F413" s="872"/>
      <c r="G413" s="976"/>
      <c r="H413" s="977"/>
      <c r="I413" s="978"/>
      <c r="J413" s="976"/>
      <c r="K413" s="977"/>
      <c r="L413" s="978"/>
      <c r="M413" s="361"/>
      <c r="N413" s="366"/>
      <c r="O413" s="411"/>
      <c r="P413" s="411"/>
      <c r="Q413" s="411"/>
    </row>
    <row r="414" spans="1:17" s="149" customFormat="1" ht="12.75" customHeight="1">
      <c r="B414" s="870" t="s">
        <v>1704</v>
      </c>
      <c r="C414" s="871"/>
      <c r="D414" s="871"/>
      <c r="E414" s="871"/>
      <c r="F414" s="872"/>
      <c r="G414" s="976">
        <v>17163</v>
      </c>
      <c r="H414" s="977"/>
      <c r="I414" s="978"/>
      <c r="J414" s="976">
        <v>17873</v>
      </c>
      <c r="K414" s="977"/>
      <c r="L414" s="978"/>
      <c r="M414" s="419"/>
      <c r="N414" s="408"/>
      <c r="O414" s="411"/>
      <c r="P414" s="411"/>
      <c r="Q414" s="411"/>
    </row>
    <row r="415" spans="1:17" s="149" customFormat="1" ht="12.75" customHeight="1">
      <c r="B415" s="870" t="s">
        <v>1705</v>
      </c>
      <c r="C415" s="871"/>
      <c r="D415" s="871"/>
      <c r="E415" s="871"/>
      <c r="F415" s="872"/>
      <c r="G415" s="976"/>
      <c r="H415" s="977"/>
      <c r="I415" s="978"/>
      <c r="J415" s="976"/>
      <c r="K415" s="977"/>
      <c r="L415" s="978"/>
      <c r="M415" s="361"/>
      <c r="N415" s="408"/>
      <c r="O415" s="411"/>
      <c r="P415" s="411"/>
      <c r="Q415" s="411"/>
    </row>
    <row r="416" spans="1:17" s="149" customFormat="1" ht="12.75" customHeight="1">
      <c r="B416" s="870" t="s">
        <v>1706</v>
      </c>
      <c r="C416" s="871"/>
      <c r="D416" s="871"/>
      <c r="E416" s="871"/>
      <c r="F416" s="872"/>
      <c r="G416" s="976">
        <v>3736</v>
      </c>
      <c r="H416" s="977"/>
      <c r="I416" s="978"/>
      <c r="J416" s="976">
        <v>4357</v>
      </c>
      <c r="K416" s="977"/>
      <c r="L416" s="978"/>
      <c r="M416" s="361"/>
      <c r="N416" s="408"/>
      <c r="O416" s="411"/>
      <c r="P416" s="411"/>
      <c r="Q416" s="411"/>
    </row>
    <row r="417" spans="1:17" s="149" customFormat="1" ht="12.75" customHeight="1">
      <c r="B417" s="870" t="s">
        <v>1707</v>
      </c>
      <c r="C417" s="871"/>
      <c r="D417" s="871"/>
      <c r="E417" s="871"/>
      <c r="F417" s="872"/>
      <c r="G417" s="976">
        <v>14879</v>
      </c>
      <c r="H417" s="977"/>
      <c r="I417" s="978"/>
      <c r="J417" s="976">
        <v>15087</v>
      </c>
      <c r="K417" s="977"/>
      <c r="L417" s="978"/>
      <c r="M417" s="361"/>
      <c r="N417" s="408"/>
      <c r="O417" s="411"/>
      <c r="P417" s="411"/>
      <c r="Q417" s="53"/>
    </row>
    <row r="418" spans="1:17" s="149" customFormat="1" ht="12.75" customHeight="1">
      <c r="B418" s="870" t="s">
        <v>1708</v>
      </c>
      <c r="C418" s="871"/>
      <c r="D418" s="871"/>
      <c r="E418" s="871"/>
      <c r="F418" s="872"/>
      <c r="G418" s="976">
        <v>5200</v>
      </c>
      <c r="H418" s="977"/>
      <c r="I418" s="978"/>
      <c r="J418" s="976">
        <v>5272</v>
      </c>
      <c r="K418" s="977"/>
      <c r="L418" s="978"/>
      <c r="M418" s="361"/>
      <c r="N418" s="408"/>
      <c r="O418" s="411"/>
      <c r="P418" s="411"/>
      <c r="Q418" s="411"/>
    </row>
    <row r="419" spans="1:17" s="149" customFormat="1" ht="12.75" customHeight="1">
      <c r="B419" s="870" t="s">
        <v>1709</v>
      </c>
      <c r="C419" s="871"/>
      <c r="D419" s="871"/>
      <c r="E419" s="871"/>
      <c r="F419" s="872"/>
      <c r="G419" s="976">
        <v>586</v>
      </c>
      <c r="H419" s="977"/>
      <c r="I419" s="978"/>
      <c r="J419" s="976">
        <v>592</v>
      </c>
      <c r="K419" s="977"/>
      <c r="L419" s="978"/>
      <c r="M419" s="361"/>
      <c r="N419" s="408"/>
      <c r="O419" s="411"/>
      <c r="P419" s="411"/>
      <c r="Q419" s="411"/>
    </row>
    <row r="420" spans="1:17" s="149" customFormat="1" ht="12.75" customHeight="1">
      <c r="B420" s="870" t="s">
        <v>1710</v>
      </c>
      <c r="C420" s="871"/>
      <c r="D420" s="871"/>
      <c r="E420" s="871"/>
      <c r="F420" s="872"/>
      <c r="G420" s="976">
        <v>4825</v>
      </c>
      <c r="H420" s="977"/>
      <c r="I420" s="978"/>
      <c r="J420" s="976">
        <v>5929</v>
      </c>
      <c r="K420" s="977"/>
      <c r="L420" s="978"/>
      <c r="M420" s="361"/>
      <c r="N420" s="408"/>
      <c r="O420" s="411"/>
      <c r="P420" s="411"/>
      <c r="Q420" s="411"/>
    </row>
    <row r="421" spans="1:17" s="149" customFormat="1" ht="12.75" customHeight="1">
      <c r="B421" s="870" t="s">
        <v>1711</v>
      </c>
      <c r="C421" s="871"/>
      <c r="D421" s="871"/>
      <c r="E421" s="871"/>
      <c r="F421" s="872"/>
      <c r="G421" s="976">
        <v>1808</v>
      </c>
      <c r="H421" s="977"/>
      <c r="I421" s="978"/>
      <c r="J421" s="976">
        <v>1247</v>
      </c>
      <c r="K421" s="977"/>
      <c r="L421" s="978"/>
      <c r="M421" s="361"/>
      <c r="N421" s="366"/>
      <c r="O421" s="53"/>
      <c r="P421" s="411"/>
      <c r="Q421" s="411"/>
    </row>
    <row r="422" spans="1:17" s="149" customFormat="1" ht="12.75" customHeight="1">
      <c r="B422" s="870" t="s">
        <v>1712</v>
      </c>
      <c r="C422" s="871"/>
      <c r="D422" s="871"/>
      <c r="E422" s="871"/>
      <c r="F422" s="872"/>
      <c r="G422" s="976">
        <v>4913</v>
      </c>
      <c r="H422" s="977"/>
      <c r="I422" s="978"/>
      <c r="J422" s="976">
        <v>6933</v>
      </c>
      <c r="K422" s="977"/>
      <c r="L422" s="978"/>
      <c r="M422" s="70"/>
      <c r="N422" s="366"/>
      <c r="O422" s="411"/>
      <c r="P422" s="411"/>
      <c r="Q422" s="411"/>
    </row>
    <row r="423" spans="1:17" s="149" customFormat="1" ht="12.75" customHeight="1">
      <c r="B423" s="870" t="s">
        <v>1713</v>
      </c>
      <c r="C423" s="871"/>
      <c r="D423" s="871"/>
      <c r="E423" s="871"/>
      <c r="F423" s="872"/>
      <c r="G423" s="976"/>
      <c r="H423" s="977"/>
      <c r="I423" s="978"/>
      <c r="J423" s="976"/>
      <c r="K423" s="977"/>
      <c r="L423" s="978"/>
      <c r="M423" s="419"/>
      <c r="N423" s="366"/>
      <c r="O423" s="411"/>
      <c r="P423" s="411"/>
      <c r="Q423" s="53"/>
    </row>
    <row r="424" spans="1:17" s="149" customFormat="1" ht="12.75" customHeight="1">
      <c r="B424" s="870" t="s">
        <v>1714</v>
      </c>
      <c r="C424" s="871"/>
      <c r="D424" s="871"/>
      <c r="E424" s="871"/>
      <c r="F424" s="872"/>
      <c r="G424" s="976"/>
      <c r="H424" s="977"/>
      <c r="I424" s="978"/>
      <c r="J424" s="976"/>
      <c r="K424" s="977"/>
      <c r="L424" s="978"/>
      <c r="M424" s="361"/>
      <c r="N424" s="366"/>
      <c r="O424" s="411"/>
      <c r="P424" s="411"/>
      <c r="Q424" s="53"/>
    </row>
    <row r="425" spans="1:17" s="149" customFormat="1" ht="12.75" customHeight="1">
      <c r="B425" s="870" t="s">
        <v>1715</v>
      </c>
      <c r="C425" s="871"/>
      <c r="D425" s="871"/>
      <c r="E425" s="871"/>
      <c r="F425" s="872"/>
      <c r="G425" s="976"/>
      <c r="H425" s="977"/>
      <c r="I425" s="978"/>
      <c r="J425" s="976"/>
      <c r="K425" s="977"/>
      <c r="L425" s="978"/>
      <c r="M425" s="361"/>
      <c r="N425" s="366"/>
      <c r="O425" s="411"/>
      <c r="P425" s="411"/>
      <c r="Q425" s="53"/>
    </row>
    <row r="426" spans="1:17" s="149" customFormat="1" ht="12.75" customHeight="1">
      <c r="B426" s="870" t="s">
        <v>1716</v>
      </c>
      <c r="C426" s="871"/>
      <c r="D426" s="871"/>
      <c r="E426" s="871"/>
      <c r="F426" s="872"/>
      <c r="G426" s="976"/>
      <c r="H426" s="977"/>
      <c r="I426" s="978"/>
      <c r="J426" s="976"/>
      <c r="K426" s="977"/>
      <c r="L426" s="978"/>
      <c r="M426" s="361"/>
      <c r="N426" s="366"/>
      <c r="O426" s="411"/>
      <c r="P426" s="411"/>
      <c r="Q426" s="53"/>
    </row>
    <row r="427" spans="1:17" s="149" customFormat="1" ht="12.75" customHeight="1">
      <c r="B427" s="870" t="s">
        <v>33</v>
      </c>
      <c r="C427" s="871"/>
      <c r="D427" s="871"/>
      <c r="E427" s="871"/>
      <c r="F427" s="872"/>
      <c r="G427" s="976">
        <v>104</v>
      </c>
      <c r="H427" s="977"/>
      <c r="I427" s="978"/>
      <c r="J427" s="976">
        <v>96</v>
      </c>
      <c r="K427" s="977"/>
      <c r="L427" s="978"/>
      <c r="M427" s="361"/>
      <c r="N427" s="366"/>
      <c r="O427" s="411"/>
      <c r="P427" s="411"/>
      <c r="Q427" s="53"/>
    </row>
    <row r="428" spans="1:17" s="149" customFormat="1" ht="12.75" customHeight="1">
      <c r="B428" s="870" t="s">
        <v>1717</v>
      </c>
      <c r="C428" s="871"/>
      <c r="D428" s="871"/>
      <c r="E428" s="871"/>
      <c r="F428" s="872"/>
      <c r="G428" s="976"/>
      <c r="H428" s="977"/>
      <c r="I428" s="978"/>
      <c r="J428" s="976"/>
      <c r="K428" s="977"/>
      <c r="L428" s="978"/>
      <c r="M428" s="361"/>
      <c r="N428" s="366"/>
      <c r="O428" s="53"/>
      <c r="P428" s="411"/>
      <c r="Q428" s="53"/>
    </row>
    <row r="429" spans="1:17" s="149" customFormat="1" ht="12.75" customHeight="1">
      <c r="B429" s="870" t="s">
        <v>1718</v>
      </c>
      <c r="C429" s="871"/>
      <c r="D429" s="871"/>
      <c r="E429" s="871"/>
      <c r="F429" s="872"/>
      <c r="G429" s="908"/>
      <c r="H429" s="909"/>
      <c r="I429" s="910"/>
      <c r="J429" s="908"/>
      <c r="K429" s="909"/>
      <c r="L429" s="910"/>
      <c r="M429" s="361"/>
      <c r="N429" s="366"/>
      <c r="O429" s="53"/>
      <c r="P429" s="411"/>
      <c r="Q429" s="53"/>
    </row>
    <row r="430" spans="1:17" s="149" customFormat="1" ht="12.75" customHeight="1">
      <c r="B430" s="870" t="s">
        <v>1719</v>
      </c>
      <c r="C430" s="871"/>
      <c r="D430" s="871"/>
      <c r="E430" s="871"/>
      <c r="F430" s="872"/>
      <c r="G430" s="908">
        <f>SUM(G412:I429)</f>
        <v>53508</v>
      </c>
      <c r="H430" s="909"/>
      <c r="I430" s="910"/>
      <c r="J430" s="908">
        <f>SUM(J412:L429)</f>
        <v>57573</v>
      </c>
      <c r="K430" s="909"/>
      <c r="L430" s="910"/>
      <c r="M430" s="361"/>
      <c r="N430" s="366"/>
      <c r="O430" s="53"/>
      <c r="P430" s="411"/>
      <c r="Q430" s="53"/>
    </row>
    <row r="431" spans="1:17" s="149" customFormat="1" ht="12.75" customHeight="1">
      <c r="B431" s="820"/>
      <c r="C431" s="820"/>
      <c r="D431" s="820"/>
      <c r="E431" s="820"/>
      <c r="F431" s="820"/>
      <c r="G431" s="140"/>
      <c r="H431" s="140"/>
      <c r="I431" s="140"/>
      <c r="J431" s="140"/>
      <c r="K431" s="140"/>
      <c r="L431" s="140"/>
      <c r="M431" s="361"/>
      <c r="N431" s="366"/>
      <c r="O431" s="53"/>
      <c r="P431" s="411"/>
      <c r="Q431" s="53"/>
    </row>
    <row r="432" spans="1:17" s="149" customFormat="1" ht="19.5">
      <c r="A432" s="791" t="s">
        <v>1720</v>
      </c>
      <c r="B432" s="792" t="s">
        <v>1721</v>
      </c>
      <c r="N432" s="366"/>
      <c r="O432" s="53"/>
      <c r="P432" s="411"/>
      <c r="Q432" s="53"/>
    </row>
    <row r="433" spans="1:18" s="149" customFormat="1" ht="12" customHeight="1">
      <c r="A433" s="791"/>
      <c r="B433" s="792"/>
      <c r="N433" s="366"/>
      <c r="O433" s="53"/>
      <c r="P433" s="411"/>
      <c r="Q433" s="53"/>
    </row>
    <row r="434" spans="1:18" s="149" customFormat="1" ht="11.25">
      <c r="A434" s="597" t="s">
        <v>717</v>
      </c>
      <c r="B434" s="149" t="s">
        <v>1722</v>
      </c>
      <c r="N434" s="366"/>
      <c r="O434" s="53"/>
      <c r="P434" s="411"/>
      <c r="Q434" s="53"/>
    </row>
    <row r="435" spans="1:18" s="149" customFormat="1" ht="11.25">
      <c r="A435" s="597"/>
      <c r="N435" s="366"/>
      <c r="O435" s="53"/>
      <c r="P435" s="411"/>
      <c r="Q435" s="53"/>
    </row>
    <row r="436" spans="1:18" s="149" customFormat="1" ht="11.25">
      <c r="B436" s="149" t="s">
        <v>1504</v>
      </c>
      <c r="N436" s="366"/>
      <c r="O436" s="53"/>
      <c r="P436" s="411"/>
      <c r="Q436" s="53"/>
    </row>
    <row r="437" spans="1:18" s="149" customFormat="1" ht="11.25">
      <c r="B437" s="979" t="s">
        <v>1723</v>
      </c>
      <c r="C437" s="980"/>
      <c r="D437" s="981"/>
      <c r="E437" s="918" t="s">
        <v>1489</v>
      </c>
      <c r="F437" s="919"/>
      <c r="G437" s="919"/>
      <c r="H437" s="919"/>
      <c r="I437" s="920"/>
      <c r="N437" s="366"/>
      <c r="O437" s="53"/>
      <c r="P437" s="411"/>
      <c r="Q437" s="280"/>
    </row>
    <row r="438" spans="1:18" s="149" customFormat="1" ht="11.25">
      <c r="B438" s="982"/>
      <c r="C438" s="983"/>
      <c r="D438" s="984"/>
      <c r="E438" s="988" t="s">
        <v>1566</v>
      </c>
      <c r="F438" s="988" t="s">
        <v>1567</v>
      </c>
      <c r="G438" s="988" t="s">
        <v>1724</v>
      </c>
      <c r="H438" s="988" t="s">
        <v>1569</v>
      </c>
      <c r="I438" s="988" t="s">
        <v>1570</v>
      </c>
      <c r="N438" s="366"/>
      <c r="O438" s="53"/>
      <c r="P438" s="411"/>
    </row>
    <row r="439" spans="1:18" s="149" customFormat="1" ht="37.5" customHeight="1">
      <c r="B439" s="985"/>
      <c r="C439" s="986"/>
      <c r="D439" s="987"/>
      <c r="E439" s="989"/>
      <c r="F439" s="989"/>
      <c r="G439" s="989"/>
      <c r="H439" s="989"/>
      <c r="I439" s="989"/>
      <c r="N439" s="366"/>
      <c r="O439" s="53"/>
      <c r="P439" s="411"/>
    </row>
    <row r="440" spans="1:18" s="149" customFormat="1" ht="12.75" customHeight="1">
      <c r="B440" s="886" t="s">
        <v>1464</v>
      </c>
      <c r="C440" s="901"/>
      <c r="D440" s="887"/>
      <c r="E440" s="789" t="s">
        <v>1511</v>
      </c>
      <c r="F440" s="789" t="s">
        <v>1512</v>
      </c>
      <c r="G440" s="789" t="s">
        <v>1513</v>
      </c>
      <c r="H440" s="789" t="s">
        <v>1514</v>
      </c>
      <c r="I440" s="789" t="s">
        <v>1562</v>
      </c>
      <c r="N440" s="366"/>
      <c r="O440" s="53"/>
      <c r="P440" s="411"/>
    </row>
    <row r="441" spans="1:18" s="149" customFormat="1" ht="16.5" customHeight="1">
      <c r="B441" s="863" t="s">
        <v>1725</v>
      </c>
      <c r="C441" s="990"/>
      <c r="D441" s="864"/>
      <c r="E441" s="806">
        <v>6639</v>
      </c>
      <c r="F441" s="806"/>
      <c r="G441" s="806"/>
      <c r="H441" s="806"/>
      <c r="I441" s="806">
        <f>SUM(E441:H441)</f>
        <v>6639</v>
      </c>
      <c r="N441" s="366"/>
      <c r="O441" s="53"/>
      <c r="P441" s="411"/>
    </row>
    <row r="442" spans="1:18" s="149" customFormat="1" ht="16.5" customHeight="1">
      <c r="B442" s="863" t="s">
        <v>1726</v>
      </c>
      <c r="C442" s="990"/>
      <c r="D442" s="864"/>
      <c r="E442" s="806"/>
      <c r="F442" s="806"/>
      <c r="G442" s="806"/>
      <c r="H442" s="806"/>
      <c r="I442" s="806"/>
      <c r="N442" s="366"/>
      <c r="O442" s="53"/>
      <c r="P442" s="411"/>
    </row>
    <row r="443" spans="1:18" s="149" customFormat="1" ht="16.5" customHeight="1">
      <c r="B443" s="863" t="s">
        <v>1727</v>
      </c>
      <c r="C443" s="990"/>
      <c r="D443" s="864"/>
      <c r="E443" s="806"/>
      <c r="F443" s="806"/>
      <c r="G443" s="806"/>
      <c r="H443" s="806"/>
      <c r="I443" s="806"/>
      <c r="N443" s="366"/>
      <c r="O443" s="53"/>
      <c r="P443" s="411"/>
      <c r="Q443" s="411"/>
    </row>
    <row r="444" spans="1:18" s="149" customFormat="1" ht="16.5" customHeight="1">
      <c r="B444" s="863" t="s">
        <v>1728</v>
      </c>
      <c r="C444" s="990"/>
      <c r="D444" s="864"/>
      <c r="E444" s="806"/>
      <c r="F444" s="806"/>
      <c r="G444" s="806"/>
      <c r="H444" s="806"/>
      <c r="I444" s="806"/>
      <c r="K444" s="500"/>
      <c r="P444" s="366"/>
      <c r="Q444" s="53"/>
      <c r="R444" s="411"/>
    </row>
    <row r="445" spans="1:18" s="149" customFormat="1" ht="16.5" customHeight="1">
      <c r="B445" s="863" t="s">
        <v>1729</v>
      </c>
      <c r="C445" s="990"/>
      <c r="D445" s="864"/>
      <c r="E445" s="806"/>
      <c r="F445" s="806"/>
      <c r="G445" s="806"/>
      <c r="H445" s="806"/>
      <c r="I445" s="806"/>
      <c r="K445" s="364"/>
      <c r="P445" s="366"/>
      <c r="Q445" s="53"/>
      <c r="R445" s="53"/>
    </row>
    <row r="446" spans="1:18" s="149" customFormat="1" ht="16.5" customHeight="1">
      <c r="B446" s="863" t="s">
        <v>1730</v>
      </c>
      <c r="C446" s="990"/>
      <c r="D446" s="864"/>
      <c r="E446" s="806"/>
      <c r="F446" s="806"/>
      <c r="G446" s="806"/>
      <c r="H446" s="806"/>
      <c r="I446" s="806"/>
      <c r="K446" s="364"/>
      <c r="P446" s="366"/>
      <c r="Q446" s="53"/>
      <c r="R446" s="53"/>
    </row>
    <row r="447" spans="1:18" s="149" customFormat="1" ht="23.25" customHeight="1">
      <c r="B447" s="870" t="s">
        <v>1731</v>
      </c>
      <c r="C447" s="871"/>
      <c r="D447" s="872"/>
      <c r="E447" s="806"/>
      <c r="F447" s="806"/>
      <c r="G447" s="806"/>
      <c r="H447" s="806"/>
      <c r="I447" s="806"/>
      <c r="K447" s="364"/>
      <c r="M447" s="366"/>
      <c r="N447" s="411"/>
      <c r="P447" s="366"/>
      <c r="Q447" s="53"/>
      <c r="R447" s="53"/>
    </row>
    <row r="448" spans="1:18" s="149" customFormat="1" ht="23.25" customHeight="1">
      <c r="B448" s="870" t="s">
        <v>1732</v>
      </c>
      <c r="C448" s="871"/>
      <c r="D448" s="872"/>
      <c r="E448" s="806"/>
      <c r="F448" s="806"/>
      <c r="G448" s="806"/>
      <c r="H448" s="806"/>
      <c r="I448" s="806"/>
      <c r="K448" s="364"/>
      <c r="M448" s="366"/>
      <c r="N448" s="53"/>
      <c r="P448" s="366"/>
      <c r="Q448" s="53"/>
    </row>
    <row r="449" spans="1:14" s="149" customFormat="1" ht="23.25" customHeight="1">
      <c r="B449" s="870" t="s">
        <v>1733</v>
      </c>
      <c r="C449" s="871"/>
      <c r="D449" s="872"/>
      <c r="E449" s="806"/>
      <c r="F449" s="806"/>
      <c r="G449" s="806"/>
      <c r="H449" s="806"/>
      <c r="I449" s="806"/>
      <c r="M449" s="366"/>
      <c r="N449" s="53"/>
    </row>
    <row r="450" spans="1:14" s="149" customFormat="1" ht="23.25" customHeight="1">
      <c r="B450" s="870" t="s">
        <v>1734</v>
      </c>
      <c r="C450" s="871"/>
      <c r="D450" s="872"/>
      <c r="E450" s="806"/>
      <c r="F450" s="806"/>
      <c r="G450" s="806"/>
      <c r="H450" s="806"/>
      <c r="I450" s="806"/>
      <c r="M450" s="366"/>
      <c r="N450" s="53"/>
    </row>
    <row r="451" spans="1:14" s="149" customFormat="1" ht="15.75" customHeight="1">
      <c r="B451" s="870" t="s">
        <v>583</v>
      </c>
      <c r="C451" s="871"/>
      <c r="D451" s="872"/>
      <c r="E451" s="806">
        <v>731</v>
      </c>
      <c r="F451" s="806"/>
      <c r="G451" s="806"/>
      <c r="H451" s="806"/>
      <c r="I451" s="806">
        <f>SUM(E451:H451)</f>
        <v>731</v>
      </c>
      <c r="M451" s="366"/>
      <c r="N451" s="53"/>
    </row>
    <row r="452" spans="1:14" s="149" customFormat="1" ht="15.75" customHeight="1">
      <c r="B452" s="870" t="s">
        <v>1735</v>
      </c>
      <c r="C452" s="871"/>
      <c r="D452" s="872"/>
      <c r="E452" s="806"/>
      <c r="F452" s="806"/>
      <c r="G452" s="806"/>
      <c r="H452" s="806"/>
      <c r="I452" s="806"/>
      <c r="M452" s="366"/>
      <c r="N452" s="53"/>
    </row>
    <row r="453" spans="1:14" s="149" customFormat="1" ht="15.75" customHeight="1">
      <c r="B453" s="870" t="s">
        <v>1736</v>
      </c>
      <c r="C453" s="871"/>
      <c r="D453" s="872"/>
      <c r="E453" s="806"/>
      <c r="F453" s="806"/>
      <c r="G453" s="806"/>
      <c r="H453" s="806"/>
      <c r="I453" s="806"/>
      <c r="K453" s="70"/>
      <c r="L453" s="97"/>
      <c r="M453" s="385"/>
      <c r="N453" s="464"/>
    </row>
    <row r="454" spans="1:14" s="149" customFormat="1" ht="15.75" customHeight="1">
      <c r="B454" s="870" t="s">
        <v>584</v>
      </c>
      <c r="C454" s="871"/>
      <c r="D454" s="872"/>
      <c r="E454" s="806">
        <v>5765</v>
      </c>
      <c r="F454" s="806"/>
      <c r="G454" s="806">
        <v>318</v>
      </c>
      <c r="H454" s="806"/>
      <c r="I454" s="806">
        <v>6083</v>
      </c>
      <c r="K454" s="70"/>
      <c r="L454" s="97"/>
    </row>
    <row r="455" spans="1:14" s="149" customFormat="1" ht="15.75" customHeight="1">
      <c r="B455" s="870" t="s">
        <v>772</v>
      </c>
      <c r="C455" s="871"/>
      <c r="D455" s="872"/>
      <c r="E455" s="806"/>
      <c r="F455" s="806"/>
      <c r="G455" s="806"/>
      <c r="H455" s="806"/>
      <c r="I455" s="806">
        <f>SUM(E455:H455)</f>
        <v>0</v>
      </c>
      <c r="K455" s="70"/>
      <c r="L455" s="97"/>
    </row>
    <row r="456" spans="1:14" s="149" customFormat="1" ht="22.5" customHeight="1">
      <c r="B456" s="870" t="s">
        <v>1737</v>
      </c>
      <c r="C456" s="871"/>
      <c r="D456" s="872"/>
      <c r="E456" s="806">
        <v>318</v>
      </c>
      <c r="F456" s="806">
        <v>212</v>
      </c>
      <c r="G456" s="806"/>
      <c r="H456" s="806"/>
      <c r="I456" s="806">
        <f>E456+F456-G456</f>
        <v>530</v>
      </c>
      <c r="K456" s="70"/>
      <c r="L456" s="97"/>
    </row>
    <row r="457" spans="1:14" s="149" customFormat="1" ht="13.5" customHeight="1">
      <c r="B457" s="870" t="s">
        <v>1738</v>
      </c>
      <c r="C457" s="871"/>
      <c r="D457" s="872"/>
      <c r="E457" s="806"/>
      <c r="F457" s="806"/>
      <c r="G457" s="806"/>
      <c r="H457" s="806"/>
      <c r="I457" s="806"/>
      <c r="K457" s="70"/>
      <c r="L457" s="97"/>
    </row>
    <row r="458" spans="1:14" s="149" customFormat="1" ht="15" customHeight="1">
      <c r="B458" s="870" t="s">
        <v>1739</v>
      </c>
      <c r="C458" s="871"/>
      <c r="D458" s="872"/>
      <c r="E458" s="806"/>
      <c r="F458" s="806"/>
      <c r="G458" s="806"/>
      <c r="H458" s="806"/>
      <c r="I458" s="806"/>
    </row>
    <row r="459" spans="1:14" s="149" customFormat="1" ht="21.75" customHeight="1">
      <c r="B459" s="870" t="s">
        <v>1740</v>
      </c>
      <c r="C459" s="871"/>
      <c r="D459" s="872"/>
      <c r="E459" s="806"/>
      <c r="F459" s="806"/>
      <c r="G459" s="806"/>
      <c r="H459" s="806"/>
      <c r="I459" s="806"/>
    </row>
    <row r="460" spans="1:14" s="149" customFormat="1" ht="12.75" customHeight="1"/>
    <row r="461" spans="1:14">
      <c r="A461" s="601" t="s">
        <v>1469</v>
      </c>
      <c r="I461" s="601" t="s">
        <v>657</v>
      </c>
      <c r="K461" s="601" t="s">
        <v>1470</v>
      </c>
    </row>
    <row r="462" spans="1:14" s="149" customFormat="1" ht="12.75" customHeight="1"/>
    <row r="463" spans="1:14" s="149" customFormat="1" ht="12.75" customHeight="1"/>
    <row r="464" spans="1:14" s="149" customFormat="1" ht="11.25">
      <c r="B464" s="149" t="s">
        <v>1574</v>
      </c>
    </row>
    <row r="465" spans="2:17" s="149" customFormat="1" ht="24" customHeight="1">
      <c r="B465" s="876" t="s">
        <v>1723</v>
      </c>
      <c r="C465" s="994"/>
      <c r="D465" s="877"/>
      <c r="E465" s="991" t="s">
        <v>1490</v>
      </c>
      <c r="F465" s="991"/>
      <c r="G465" s="991"/>
      <c r="H465" s="991"/>
      <c r="I465" s="991"/>
    </row>
    <row r="466" spans="2:17" s="149" customFormat="1" ht="11.25">
      <c r="B466" s="878"/>
      <c r="C466" s="995"/>
      <c r="D466" s="879"/>
      <c r="E466" s="992" t="s">
        <v>1566</v>
      </c>
      <c r="F466" s="992" t="s">
        <v>1567</v>
      </c>
      <c r="G466" s="992" t="s">
        <v>1724</v>
      </c>
      <c r="H466" s="992" t="s">
        <v>1569</v>
      </c>
      <c r="I466" s="992" t="s">
        <v>1570</v>
      </c>
    </row>
    <row r="467" spans="2:17" s="149" customFormat="1" ht="43.5" customHeight="1">
      <c r="B467" s="880"/>
      <c r="C467" s="996"/>
      <c r="D467" s="881"/>
      <c r="E467" s="993"/>
      <c r="F467" s="993"/>
      <c r="G467" s="993"/>
      <c r="H467" s="993"/>
      <c r="I467" s="993"/>
    </row>
    <row r="468" spans="2:17" s="149" customFormat="1" ht="11.25" customHeight="1">
      <c r="B468" s="898" t="s">
        <v>1464</v>
      </c>
      <c r="C468" s="899"/>
      <c r="D468" s="900"/>
      <c r="E468" s="789" t="s">
        <v>1511</v>
      </c>
      <c r="F468" s="789" t="s">
        <v>1512</v>
      </c>
      <c r="G468" s="789" t="s">
        <v>1513</v>
      </c>
      <c r="H468" s="789" t="s">
        <v>1514</v>
      </c>
      <c r="I468" s="789" t="s">
        <v>1562</v>
      </c>
    </row>
    <row r="469" spans="2:17" s="149" customFormat="1" ht="21.75" customHeight="1">
      <c r="B469" s="863" t="s">
        <v>1725</v>
      </c>
      <c r="C469" s="990"/>
      <c r="D469" s="864"/>
      <c r="E469" s="806">
        <v>6639</v>
      </c>
      <c r="F469" s="806"/>
      <c r="G469" s="806"/>
      <c r="H469" s="806"/>
      <c r="I469" s="806">
        <f>SUM(E469:H469)</f>
        <v>6639</v>
      </c>
    </row>
    <row r="470" spans="2:17" s="149" customFormat="1" ht="21.75" customHeight="1">
      <c r="B470" s="863" t="s">
        <v>1726</v>
      </c>
      <c r="C470" s="990"/>
      <c r="D470" s="864"/>
      <c r="E470" s="806"/>
      <c r="F470" s="806"/>
      <c r="G470" s="806"/>
      <c r="H470" s="806"/>
      <c r="I470" s="806"/>
      <c r="P470" s="366"/>
      <c r="Q470" s="411"/>
    </row>
    <row r="471" spans="2:17" s="149" customFormat="1" ht="21.75" customHeight="1">
      <c r="B471" s="863" t="s">
        <v>1727</v>
      </c>
      <c r="C471" s="990"/>
      <c r="D471" s="864"/>
      <c r="E471" s="806"/>
      <c r="F471" s="806"/>
      <c r="G471" s="806"/>
      <c r="H471" s="806"/>
      <c r="I471" s="806"/>
      <c r="P471" s="366"/>
      <c r="Q471" s="53"/>
    </row>
    <row r="472" spans="2:17" s="149" customFormat="1" ht="21.75" customHeight="1">
      <c r="B472" s="863" t="s">
        <v>1728</v>
      </c>
      <c r="C472" s="990"/>
      <c r="D472" s="864"/>
      <c r="E472" s="806"/>
      <c r="F472" s="806"/>
      <c r="G472" s="806"/>
      <c r="H472" s="806"/>
      <c r="I472" s="806"/>
      <c r="K472" s="500"/>
      <c r="P472" s="366"/>
      <c r="Q472" s="53"/>
    </row>
    <row r="473" spans="2:17" s="149" customFormat="1" ht="21.75" customHeight="1">
      <c r="B473" s="863" t="s">
        <v>1729</v>
      </c>
      <c r="C473" s="990"/>
      <c r="D473" s="864"/>
      <c r="E473" s="806"/>
      <c r="F473" s="806"/>
      <c r="G473" s="806"/>
      <c r="H473" s="806"/>
      <c r="I473" s="806"/>
      <c r="K473" s="364"/>
      <c r="P473" s="366"/>
      <c r="Q473" s="53"/>
    </row>
    <row r="474" spans="2:17" s="149" customFormat="1" ht="21.75" customHeight="1">
      <c r="B474" s="863" t="s">
        <v>1730</v>
      </c>
      <c r="C474" s="990"/>
      <c r="D474" s="864"/>
      <c r="E474" s="806"/>
      <c r="F474" s="806"/>
      <c r="G474" s="806"/>
      <c r="H474" s="806"/>
      <c r="I474" s="806"/>
      <c r="K474" s="364"/>
      <c r="P474" s="366"/>
      <c r="Q474" s="53"/>
    </row>
    <row r="475" spans="2:17" s="149" customFormat="1" ht="21.75" customHeight="1">
      <c r="B475" s="870" t="s">
        <v>1731</v>
      </c>
      <c r="C475" s="871"/>
      <c r="D475" s="872"/>
      <c r="E475" s="806"/>
      <c r="F475" s="806"/>
      <c r="G475" s="806"/>
      <c r="H475" s="806"/>
      <c r="I475" s="806"/>
      <c r="K475" s="364"/>
      <c r="P475" s="366"/>
      <c r="Q475" s="53"/>
    </row>
    <row r="476" spans="2:17" s="149" customFormat="1" ht="21.75" customHeight="1">
      <c r="B476" s="870" t="s">
        <v>1732</v>
      </c>
      <c r="C476" s="871"/>
      <c r="D476" s="872"/>
      <c r="E476" s="806"/>
      <c r="F476" s="806"/>
      <c r="G476" s="806"/>
      <c r="H476" s="806"/>
      <c r="I476" s="806"/>
      <c r="K476" s="364"/>
    </row>
    <row r="477" spans="2:17" s="149" customFormat="1" ht="21.75" customHeight="1">
      <c r="B477" s="870" t="s">
        <v>1733</v>
      </c>
      <c r="C477" s="871"/>
      <c r="D477" s="872"/>
      <c r="E477" s="806"/>
      <c r="F477" s="806"/>
      <c r="G477" s="806"/>
      <c r="H477" s="806"/>
      <c r="I477" s="806"/>
    </row>
    <row r="478" spans="2:17" s="149" customFormat="1" ht="21.75" customHeight="1">
      <c r="B478" s="870" t="s">
        <v>1734</v>
      </c>
      <c r="C478" s="871"/>
      <c r="D478" s="872"/>
      <c r="E478" s="806"/>
      <c r="F478" s="806"/>
      <c r="G478" s="806"/>
      <c r="H478" s="806"/>
      <c r="I478" s="806"/>
    </row>
    <row r="479" spans="2:17" s="149" customFormat="1" ht="21.75" customHeight="1">
      <c r="B479" s="870" t="s">
        <v>583</v>
      </c>
      <c r="C479" s="871"/>
      <c r="D479" s="872"/>
      <c r="E479" s="806">
        <v>731</v>
      </c>
      <c r="F479" s="806"/>
      <c r="G479" s="806"/>
      <c r="H479" s="806"/>
      <c r="I479" s="806">
        <f>SUM(E479:H479)</f>
        <v>731</v>
      </c>
    </row>
    <row r="480" spans="2:17" s="149" customFormat="1" ht="21.75" customHeight="1">
      <c r="B480" s="870" t="s">
        <v>1735</v>
      </c>
      <c r="C480" s="871"/>
      <c r="D480" s="872"/>
      <c r="E480" s="806"/>
      <c r="F480" s="806"/>
      <c r="G480" s="806"/>
      <c r="H480" s="806"/>
      <c r="I480" s="806"/>
    </row>
    <row r="481" spans="2:12" s="149" customFormat="1" ht="21.75" customHeight="1">
      <c r="B481" s="870" t="s">
        <v>1736</v>
      </c>
      <c r="C481" s="871"/>
      <c r="D481" s="872"/>
      <c r="E481" s="806"/>
      <c r="F481" s="806"/>
      <c r="G481" s="806"/>
      <c r="H481" s="806"/>
      <c r="I481" s="806"/>
      <c r="K481" s="70"/>
      <c r="L481" s="97"/>
    </row>
    <row r="482" spans="2:12" s="149" customFormat="1" ht="21.75" customHeight="1">
      <c r="B482" s="870" t="s">
        <v>584</v>
      </c>
      <c r="C482" s="871"/>
      <c r="D482" s="872"/>
      <c r="E482" s="806">
        <v>5487</v>
      </c>
      <c r="F482" s="806"/>
      <c r="G482" s="806">
        <v>278</v>
      </c>
      <c r="H482" s="806"/>
      <c r="I482" s="806">
        <f>SUM(E482:H482)</f>
        <v>5765</v>
      </c>
      <c r="K482" s="70"/>
      <c r="L482" s="97"/>
    </row>
    <row r="483" spans="2:12" s="149" customFormat="1" ht="21.75" customHeight="1">
      <c r="B483" s="870" t="s">
        <v>772</v>
      </c>
      <c r="C483" s="871"/>
      <c r="D483" s="872"/>
      <c r="E483" s="806">
        <v>-1573</v>
      </c>
      <c r="F483" s="806"/>
      <c r="G483" s="806">
        <v>1573</v>
      </c>
      <c r="H483" s="806"/>
      <c r="I483" s="806">
        <f>SUM(E483:H483)</f>
        <v>0</v>
      </c>
      <c r="K483" s="70"/>
      <c r="L483" s="97"/>
    </row>
    <row r="484" spans="2:12" s="149" customFormat="1" ht="21.75" customHeight="1">
      <c r="B484" s="870" t="s">
        <v>1737</v>
      </c>
      <c r="C484" s="871"/>
      <c r="D484" s="872"/>
      <c r="E484" s="806">
        <v>1851</v>
      </c>
      <c r="F484" s="806"/>
      <c r="G484" s="806">
        <v>-1533</v>
      </c>
      <c r="H484" s="806"/>
      <c r="I484" s="806">
        <f>SUM(E484:G484)</f>
        <v>318</v>
      </c>
      <c r="K484" s="70"/>
      <c r="L484" s="97"/>
    </row>
    <row r="485" spans="2:12" s="149" customFormat="1" ht="21.75" customHeight="1">
      <c r="B485" s="870" t="s">
        <v>1738</v>
      </c>
      <c r="C485" s="871"/>
      <c r="D485" s="872"/>
      <c r="E485" s="806"/>
      <c r="F485" s="806"/>
      <c r="G485" s="806"/>
      <c r="H485" s="806"/>
      <c r="I485" s="806"/>
      <c r="K485" s="70"/>
      <c r="L485" s="97"/>
    </row>
    <row r="486" spans="2:12" s="149" customFormat="1" ht="21.75" customHeight="1">
      <c r="B486" s="870" t="s">
        <v>1739</v>
      </c>
      <c r="C486" s="871"/>
      <c r="D486" s="872"/>
      <c r="E486" s="806"/>
      <c r="F486" s="806"/>
      <c r="G486" s="806"/>
      <c r="H486" s="806"/>
      <c r="I486" s="806"/>
    </row>
    <row r="487" spans="2:12" s="149" customFormat="1" ht="21.75" customHeight="1">
      <c r="B487" s="870" t="s">
        <v>1740</v>
      </c>
      <c r="C487" s="871"/>
      <c r="D487" s="872"/>
      <c r="E487" s="806"/>
      <c r="F487" s="806"/>
      <c r="G487" s="806"/>
      <c r="H487" s="806"/>
      <c r="I487" s="806"/>
    </row>
    <row r="488" spans="2:12" s="149" customFormat="1" ht="11.25"/>
    <row r="489" spans="2:12" s="149" customFormat="1" ht="11.25"/>
    <row r="490" spans="2:12" s="149" customFormat="1" ht="11.25">
      <c r="B490" s="149" t="s">
        <v>1741</v>
      </c>
      <c r="C490" s="821" t="s">
        <v>1748</v>
      </c>
    </row>
    <row r="491" spans="2:12" s="149" customFormat="1" ht="11.25"/>
    <row r="492" spans="2:12" s="149" customFormat="1" ht="11.25">
      <c r="B492" s="149" t="s">
        <v>1749</v>
      </c>
      <c r="H492" s="149" t="s">
        <v>1742</v>
      </c>
    </row>
    <row r="493" spans="2:12">
      <c r="H493" s="149"/>
      <c r="I493" s="149"/>
      <c r="J493" s="149"/>
      <c r="K493" s="149"/>
    </row>
  </sheetData>
  <mergeCells count="667">
    <mergeCell ref="B468:D468"/>
    <mergeCell ref="B469:D469"/>
    <mergeCell ref="B470:D470"/>
    <mergeCell ref="B471:D471"/>
    <mergeCell ref="B472:D472"/>
    <mergeCell ref="B473:D473"/>
    <mergeCell ref="B458:D458"/>
    <mergeCell ref="B486:D486"/>
    <mergeCell ref="B487:D48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B476:D476"/>
    <mergeCell ref="B477:D477"/>
    <mergeCell ref="B478:D478"/>
    <mergeCell ref="B479:D479"/>
    <mergeCell ref="B459:D459"/>
    <mergeCell ref="B465:D467"/>
    <mergeCell ref="E465:I465"/>
    <mergeCell ref="E466:E467"/>
    <mergeCell ref="F466:F467"/>
    <mergeCell ref="G466:G467"/>
    <mergeCell ref="H466:H467"/>
    <mergeCell ref="I466:I467"/>
    <mergeCell ref="B452:D452"/>
    <mergeCell ref="B453:D453"/>
    <mergeCell ref="B454:D454"/>
    <mergeCell ref="B455:D455"/>
    <mergeCell ref="B456:D456"/>
    <mergeCell ref="B457:D457"/>
    <mergeCell ref="B446:D446"/>
    <mergeCell ref="B447:D447"/>
    <mergeCell ref="B448:D448"/>
    <mergeCell ref="B449:D449"/>
    <mergeCell ref="B450:D450"/>
    <mergeCell ref="B451:D451"/>
    <mergeCell ref="B440:D440"/>
    <mergeCell ref="B441:D441"/>
    <mergeCell ref="B442:D442"/>
    <mergeCell ref="B443:D443"/>
    <mergeCell ref="B444:D444"/>
    <mergeCell ref="B445:D445"/>
    <mergeCell ref="B437:D439"/>
    <mergeCell ref="E437:I437"/>
    <mergeCell ref="E438:E439"/>
    <mergeCell ref="F438:F439"/>
    <mergeCell ref="G438:G439"/>
    <mergeCell ref="H438:H439"/>
    <mergeCell ref="I438:I439"/>
    <mergeCell ref="B429:F429"/>
    <mergeCell ref="G429:I429"/>
    <mergeCell ref="J429:L429"/>
    <mergeCell ref="B430:F430"/>
    <mergeCell ref="G430:I430"/>
    <mergeCell ref="J430:L430"/>
    <mergeCell ref="B427:F427"/>
    <mergeCell ref="G427:I427"/>
    <mergeCell ref="J427:L427"/>
    <mergeCell ref="B428:F428"/>
    <mergeCell ref="G428:I428"/>
    <mergeCell ref="J428:L428"/>
    <mergeCell ref="B425:F425"/>
    <mergeCell ref="G425:I425"/>
    <mergeCell ref="J425:L425"/>
    <mergeCell ref="B426:F426"/>
    <mergeCell ref="G426:I426"/>
    <mergeCell ref="J426:L426"/>
    <mergeCell ref="B423:F423"/>
    <mergeCell ref="G423:I423"/>
    <mergeCell ref="J423:L423"/>
    <mergeCell ref="B424:F424"/>
    <mergeCell ref="G424:I424"/>
    <mergeCell ref="J424:L424"/>
    <mergeCell ref="B421:F421"/>
    <mergeCell ref="G421:I421"/>
    <mergeCell ref="J421:L421"/>
    <mergeCell ref="B422:F422"/>
    <mergeCell ref="G422:I422"/>
    <mergeCell ref="J422:L422"/>
    <mergeCell ref="B419:F419"/>
    <mergeCell ref="G419:I419"/>
    <mergeCell ref="J419:L419"/>
    <mergeCell ref="B420:F420"/>
    <mergeCell ref="G420:I420"/>
    <mergeCell ref="J420:L420"/>
    <mergeCell ref="B417:F417"/>
    <mergeCell ref="G417:I417"/>
    <mergeCell ref="J417:L417"/>
    <mergeCell ref="B418:F418"/>
    <mergeCell ref="G418:I418"/>
    <mergeCell ref="J418:L418"/>
    <mergeCell ref="B415:F415"/>
    <mergeCell ref="G415:I415"/>
    <mergeCell ref="J415:L415"/>
    <mergeCell ref="B416:F416"/>
    <mergeCell ref="G416:I416"/>
    <mergeCell ref="J416:L416"/>
    <mergeCell ref="B413:F413"/>
    <mergeCell ref="G413:I413"/>
    <mergeCell ref="J413:L413"/>
    <mergeCell ref="B414:F414"/>
    <mergeCell ref="G414:I414"/>
    <mergeCell ref="J414:L414"/>
    <mergeCell ref="B411:F411"/>
    <mergeCell ref="G411:I411"/>
    <mergeCell ref="J411:L411"/>
    <mergeCell ref="B412:F412"/>
    <mergeCell ref="G412:I412"/>
    <mergeCell ref="J412:L412"/>
    <mergeCell ref="B409:F409"/>
    <mergeCell ref="G409:I409"/>
    <mergeCell ref="J409:L409"/>
    <mergeCell ref="B410:F410"/>
    <mergeCell ref="G410:I410"/>
    <mergeCell ref="J410:L410"/>
    <mergeCell ref="B407:F407"/>
    <mergeCell ref="G407:I407"/>
    <mergeCell ref="J407:L407"/>
    <mergeCell ref="B408:F408"/>
    <mergeCell ref="G408:I408"/>
    <mergeCell ref="J408:L408"/>
    <mergeCell ref="B405:F405"/>
    <mergeCell ref="G405:I405"/>
    <mergeCell ref="J405:L405"/>
    <mergeCell ref="B406:F406"/>
    <mergeCell ref="G406:I406"/>
    <mergeCell ref="J406:L406"/>
    <mergeCell ref="B403:F403"/>
    <mergeCell ref="G403:I403"/>
    <mergeCell ref="J403:L403"/>
    <mergeCell ref="B404:F404"/>
    <mergeCell ref="G404:I404"/>
    <mergeCell ref="J404:L404"/>
    <mergeCell ref="B394:F394"/>
    <mergeCell ref="G394:I394"/>
    <mergeCell ref="J394:L394"/>
    <mergeCell ref="B395:F395"/>
    <mergeCell ref="G395:I395"/>
    <mergeCell ref="J395:L395"/>
    <mergeCell ref="B392:F392"/>
    <mergeCell ref="G392:I392"/>
    <mergeCell ref="J392:L392"/>
    <mergeCell ref="B393:F393"/>
    <mergeCell ref="G393:I393"/>
    <mergeCell ref="J393:L393"/>
    <mergeCell ref="B390:F390"/>
    <mergeCell ref="G390:I390"/>
    <mergeCell ref="J390:L390"/>
    <mergeCell ref="B391:F391"/>
    <mergeCell ref="G391:I391"/>
    <mergeCell ref="J391:L391"/>
    <mergeCell ref="B388:F388"/>
    <mergeCell ref="G388:I388"/>
    <mergeCell ref="J388:L388"/>
    <mergeCell ref="B389:F389"/>
    <mergeCell ref="G389:I389"/>
    <mergeCell ref="J389:L389"/>
    <mergeCell ref="B383:F383"/>
    <mergeCell ref="G383:I383"/>
    <mergeCell ref="J383:L383"/>
    <mergeCell ref="B387:F387"/>
    <mergeCell ref="G387:I387"/>
    <mergeCell ref="J387:L387"/>
    <mergeCell ref="B381:F381"/>
    <mergeCell ref="G381:I381"/>
    <mergeCell ref="J381:L381"/>
    <mergeCell ref="B382:F382"/>
    <mergeCell ref="G382:I382"/>
    <mergeCell ref="J382:L382"/>
    <mergeCell ref="B379:F379"/>
    <mergeCell ref="G379:I379"/>
    <mergeCell ref="J379:L379"/>
    <mergeCell ref="B380:F380"/>
    <mergeCell ref="G380:I380"/>
    <mergeCell ref="J380:L380"/>
    <mergeCell ref="B377:F377"/>
    <mergeCell ref="G377:I377"/>
    <mergeCell ref="J377:L377"/>
    <mergeCell ref="B378:F378"/>
    <mergeCell ref="G378:I378"/>
    <mergeCell ref="J378:L378"/>
    <mergeCell ref="B375:F375"/>
    <mergeCell ref="G375:I375"/>
    <mergeCell ref="J375:L375"/>
    <mergeCell ref="B376:F376"/>
    <mergeCell ref="G376:I376"/>
    <mergeCell ref="J376:L376"/>
    <mergeCell ref="B373:F373"/>
    <mergeCell ref="G373:I373"/>
    <mergeCell ref="J373:L373"/>
    <mergeCell ref="B374:F374"/>
    <mergeCell ref="G374:I374"/>
    <mergeCell ref="J374:L374"/>
    <mergeCell ref="J370:L370"/>
    <mergeCell ref="B371:F371"/>
    <mergeCell ref="G371:I371"/>
    <mergeCell ref="J371:L371"/>
    <mergeCell ref="B372:F372"/>
    <mergeCell ref="G372:I372"/>
    <mergeCell ref="J372:L372"/>
    <mergeCell ref="B361:C361"/>
    <mergeCell ref="B362:C362"/>
    <mergeCell ref="B363:C363"/>
    <mergeCell ref="B364:C364"/>
    <mergeCell ref="B370:F370"/>
    <mergeCell ref="G370:I370"/>
    <mergeCell ref="B357:C358"/>
    <mergeCell ref="D357:E357"/>
    <mergeCell ref="F357:G357"/>
    <mergeCell ref="H357:I357"/>
    <mergeCell ref="B359:C359"/>
    <mergeCell ref="B360:C360"/>
    <mergeCell ref="B349:F349"/>
    <mergeCell ref="G349:I349"/>
    <mergeCell ref="J349:L349"/>
    <mergeCell ref="B350:F350"/>
    <mergeCell ref="G350:I350"/>
    <mergeCell ref="J350:L350"/>
    <mergeCell ref="B347:F347"/>
    <mergeCell ref="G347:I347"/>
    <mergeCell ref="J347:L347"/>
    <mergeCell ref="B348:F348"/>
    <mergeCell ref="G348:I348"/>
    <mergeCell ref="J348:L348"/>
    <mergeCell ref="B345:F345"/>
    <mergeCell ref="G345:I345"/>
    <mergeCell ref="J345:L345"/>
    <mergeCell ref="B346:F346"/>
    <mergeCell ref="G346:I346"/>
    <mergeCell ref="J346:L346"/>
    <mergeCell ref="B343:F343"/>
    <mergeCell ref="G343:I343"/>
    <mergeCell ref="J343:L343"/>
    <mergeCell ref="B344:F344"/>
    <mergeCell ref="G344:I344"/>
    <mergeCell ref="J344:L344"/>
    <mergeCell ref="B331:F331"/>
    <mergeCell ref="G331:I331"/>
    <mergeCell ref="J331:L331"/>
    <mergeCell ref="B332:F332"/>
    <mergeCell ref="G332:I332"/>
    <mergeCell ref="J332:L332"/>
    <mergeCell ref="B329:F329"/>
    <mergeCell ref="G329:I329"/>
    <mergeCell ref="J329:L329"/>
    <mergeCell ref="B330:F330"/>
    <mergeCell ref="G330:I330"/>
    <mergeCell ref="J330:L330"/>
    <mergeCell ref="B327:F327"/>
    <mergeCell ref="G327:I327"/>
    <mergeCell ref="J327:L327"/>
    <mergeCell ref="B328:F328"/>
    <mergeCell ref="G328:I328"/>
    <mergeCell ref="J328:L328"/>
    <mergeCell ref="B319:F319"/>
    <mergeCell ref="B320:F320"/>
    <mergeCell ref="B321:F321"/>
    <mergeCell ref="B326:F326"/>
    <mergeCell ref="G326:I326"/>
    <mergeCell ref="J326:L326"/>
    <mergeCell ref="B311:F311"/>
    <mergeCell ref="B314:F315"/>
    <mergeCell ref="G314:K314"/>
    <mergeCell ref="B316:F316"/>
    <mergeCell ref="B317:F317"/>
    <mergeCell ref="B318:F318"/>
    <mergeCell ref="B305:F305"/>
    <mergeCell ref="B306:F306"/>
    <mergeCell ref="B307:F307"/>
    <mergeCell ref="B308:F308"/>
    <mergeCell ref="B309:F309"/>
    <mergeCell ref="B310:F310"/>
    <mergeCell ref="B294:I294"/>
    <mergeCell ref="J294:L294"/>
    <mergeCell ref="B295:I295"/>
    <mergeCell ref="J295:L295"/>
    <mergeCell ref="B303:F304"/>
    <mergeCell ref="G303:K303"/>
    <mergeCell ref="B291:I291"/>
    <mergeCell ref="J291:L291"/>
    <mergeCell ref="B292:I292"/>
    <mergeCell ref="J292:L292"/>
    <mergeCell ref="B293:I293"/>
    <mergeCell ref="J293:L293"/>
    <mergeCell ref="B288:I288"/>
    <mergeCell ref="J288:L288"/>
    <mergeCell ref="B289:I289"/>
    <mergeCell ref="J289:L289"/>
    <mergeCell ref="B290:I290"/>
    <mergeCell ref="J290:L290"/>
    <mergeCell ref="B285:I285"/>
    <mergeCell ref="J285:L285"/>
    <mergeCell ref="B286:I286"/>
    <mergeCell ref="J286:L286"/>
    <mergeCell ref="B287:I287"/>
    <mergeCell ref="J287:L287"/>
    <mergeCell ref="B272:F272"/>
    <mergeCell ref="G272:I272"/>
    <mergeCell ref="J272:L272"/>
    <mergeCell ref="B283:I283"/>
    <mergeCell ref="J283:L283"/>
    <mergeCell ref="B284:I284"/>
    <mergeCell ref="J284:L284"/>
    <mergeCell ref="B270:F270"/>
    <mergeCell ref="G270:I270"/>
    <mergeCell ref="J270:L270"/>
    <mergeCell ref="B271:F271"/>
    <mergeCell ref="G271:I271"/>
    <mergeCell ref="J271:L271"/>
    <mergeCell ref="B268:F268"/>
    <mergeCell ref="G268:I268"/>
    <mergeCell ref="J268:L268"/>
    <mergeCell ref="B269:F269"/>
    <mergeCell ref="G269:I269"/>
    <mergeCell ref="J269:L269"/>
    <mergeCell ref="B266:F266"/>
    <mergeCell ref="G266:I266"/>
    <mergeCell ref="J266:L266"/>
    <mergeCell ref="B267:F267"/>
    <mergeCell ref="G267:I267"/>
    <mergeCell ref="J267:L267"/>
    <mergeCell ref="B264:F264"/>
    <mergeCell ref="G264:I264"/>
    <mergeCell ref="J264:L264"/>
    <mergeCell ref="B265:F265"/>
    <mergeCell ref="G265:I265"/>
    <mergeCell ref="J265:L265"/>
    <mergeCell ref="B259:D259"/>
    <mergeCell ref="E259:G259"/>
    <mergeCell ref="H259:J259"/>
    <mergeCell ref="B263:F263"/>
    <mergeCell ref="G263:I263"/>
    <mergeCell ref="J263:L263"/>
    <mergeCell ref="B257:D257"/>
    <mergeCell ref="E257:G257"/>
    <mergeCell ref="H257:J257"/>
    <mergeCell ref="B258:D258"/>
    <mergeCell ref="E258:G258"/>
    <mergeCell ref="H258:J258"/>
    <mergeCell ref="B255:D255"/>
    <mergeCell ref="E255:G255"/>
    <mergeCell ref="H255:J255"/>
    <mergeCell ref="B256:D256"/>
    <mergeCell ref="E256:G256"/>
    <mergeCell ref="H256:J256"/>
    <mergeCell ref="B253:D253"/>
    <mergeCell ref="E253:G253"/>
    <mergeCell ref="H253:J253"/>
    <mergeCell ref="B254:D254"/>
    <mergeCell ref="E254:G254"/>
    <mergeCell ref="H254:J254"/>
    <mergeCell ref="B245:D245"/>
    <mergeCell ref="E245:G245"/>
    <mergeCell ref="H245:J245"/>
    <mergeCell ref="B246:D246"/>
    <mergeCell ref="E246:G246"/>
    <mergeCell ref="H246:J246"/>
    <mergeCell ref="B243:D243"/>
    <mergeCell ref="E243:G243"/>
    <mergeCell ref="H243:J243"/>
    <mergeCell ref="B244:D244"/>
    <mergeCell ref="E244:G244"/>
    <mergeCell ref="H244:J244"/>
    <mergeCell ref="B241:D241"/>
    <mergeCell ref="E241:G241"/>
    <mergeCell ref="H241:J241"/>
    <mergeCell ref="B242:D242"/>
    <mergeCell ref="E242:G242"/>
    <mergeCell ref="H242:J242"/>
    <mergeCell ref="B238:D238"/>
    <mergeCell ref="E238:G238"/>
    <mergeCell ref="H238:J238"/>
    <mergeCell ref="B239:D239"/>
    <mergeCell ref="E239:G239"/>
    <mergeCell ref="H239:J239"/>
    <mergeCell ref="B240:D240"/>
    <mergeCell ref="E240:G240"/>
    <mergeCell ref="H240:J240"/>
    <mergeCell ref="B233:E233"/>
    <mergeCell ref="F233:G233"/>
    <mergeCell ref="H233:I233"/>
    <mergeCell ref="J233:K233"/>
    <mergeCell ref="B237:D237"/>
    <mergeCell ref="E237:G237"/>
    <mergeCell ref="H237:J237"/>
    <mergeCell ref="B231:E231"/>
    <mergeCell ref="F231:G231"/>
    <mergeCell ref="H231:I231"/>
    <mergeCell ref="J231:K231"/>
    <mergeCell ref="F232:G232"/>
    <mergeCell ref="H232:I232"/>
    <mergeCell ref="J232:K232"/>
    <mergeCell ref="B229:E229"/>
    <mergeCell ref="F229:G229"/>
    <mergeCell ref="H229:I229"/>
    <mergeCell ref="J229:K229"/>
    <mergeCell ref="F230:G230"/>
    <mergeCell ref="H230:I230"/>
    <mergeCell ref="J230:K230"/>
    <mergeCell ref="B227:E227"/>
    <mergeCell ref="F227:G227"/>
    <mergeCell ref="H227:I227"/>
    <mergeCell ref="J227:K227"/>
    <mergeCell ref="B228:E228"/>
    <mergeCell ref="F228:G228"/>
    <mergeCell ref="H228:I228"/>
    <mergeCell ref="J228:K228"/>
    <mergeCell ref="B224:E224"/>
    <mergeCell ref="F224:G224"/>
    <mergeCell ref="H224:I224"/>
    <mergeCell ref="J224:K224"/>
    <mergeCell ref="B225:K225"/>
    <mergeCell ref="B226:E226"/>
    <mergeCell ref="F226:G226"/>
    <mergeCell ref="H226:I226"/>
    <mergeCell ref="J226:K226"/>
    <mergeCell ref="B222:E222"/>
    <mergeCell ref="F222:G222"/>
    <mergeCell ref="H222:I222"/>
    <mergeCell ref="J222:K222"/>
    <mergeCell ref="B223:E223"/>
    <mergeCell ref="F223:G223"/>
    <mergeCell ref="H223:I223"/>
    <mergeCell ref="J223:K223"/>
    <mergeCell ref="B220:E220"/>
    <mergeCell ref="F220:G220"/>
    <mergeCell ref="H220:I220"/>
    <mergeCell ref="J220:K220"/>
    <mergeCell ref="B221:E221"/>
    <mergeCell ref="F221:G221"/>
    <mergeCell ref="H221:I221"/>
    <mergeCell ref="J221:K221"/>
    <mergeCell ref="B217:E217"/>
    <mergeCell ref="F217:G217"/>
    <mergeCell ref="H217:I217"/>
    <mergeCell ref="J217:K217"/>
    <mergeCell ref="B218:K218"/>
    <mergeCell ref="B219:E219"/>
    <mergeCell ref="F219:G219"/>
    <mergeCell ref="H219:I219"/>
    <mergeCell ref="J219:K219"/>
    <mergeCell ref="B205:F205"/>
    <mergeCell ref="B206:F206"/>
    <mergeCell ref="B215:E216"/>
    <mergeCell ref="F215:G216"/>
    <mergeCell ref="H215:I216"/>
    <mergeCell ref="J215:K216"/>
    <mergeCell ref="B199:F199"/>
    <mergeCell ref="B200:F200"/>
    <mergeCell ref="B201:F201"/>
    <mergeCell ref="B202:F202"/>
    <mergeCell ref="B203:F203"/>
    <mergeCell ref="B204:F204"/>
    <mergeCell ref="J180:J181"/>
    <mergeCell ref="K180:K181"/>
    <mergeCell ref="B189:F189"/>
    <mergeCell ref="B190:F190"/>
    <mergeCell ref="B191:F191"/>
    <mergeCell ref="B192:F192"/>
    <mergeCell ref="I178:I179"/>
    <mergeCell ref="J178:J179"/>
    <mergeCell ref="K178:K179"/>
    <mergeCell ref="B180:C181"/>
    <mergeCell ref="D180:D181"/>
    <mergeCell ref="E180:E181"/>
    <mergeCell ref="F180:F181"/>
    <mergeCell ref="G180:G181"/>
    <mergeCell ref="H180:H181"/>
    <mergeCell ref="I180:I181"/>
    <mergeCell ref="J175:J176"/>
    <mergeCell ref="K175:K176"/>
    <mergeCell ref="B177:K177"/>
    <mergeCell ref="B178:C179"/>
    <mergeCell ref="D178:D179"/>
    <mergeCell ref="E178:E179"/>
    <mergeCell ref="F178:F179"/>
    <mergeCell ref="G178:G179"/>
    <mergeCell ref="H178:H179"/>
    <mergeCell ref="B173:C173"/>
    <mergeCell ref="B174:C174"/>
    <mergeCell ref="B175:C176"/>
    <mergeCell ref="D175:D176"/>
    <mergeCell ref="E175:E176"/>
    <mergeCell ref="F175:F176"/>
    <mergeCell ref="G175:G176"/>
    <mergeCell ref="H175:H176"/>
    <mergeCell ref="I175:I176"/>
    <mergeCell ref="J168:J169"/>
    <mergeCell ref="K168:K169"/>
    <mergeCell ref="B170:K170"/>
    <mergeCell ref="B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B166:C166"/>
    <mergeCell ref="B167:C167"/>
    <mergeCell ref="B168:C169"/>
    <mergeCell ref="D168:D169"/>
    <mergeCell ref="E168:E169"/>
    <mergeCell ref="F168:F169"/>
    <mergeCell ref="G168:G169"/>
    <mergeCell ref="H168:H169"/>
    <mergeCell ref="I168:I169"/>
    <mergeCell ref="B163:C163"/>
    <mergeCell ref="D163:K163"/>
    <mergeCell ref="B164:C165"/>
    <mergeCell ref="D164:D165"/>
    <mergeCell ref="E164:E165"/>
    <mergeCell ref="F164:F165"/>
    <mergeCell ref="G164:G165"/>
    <mergeCell ref="H164:H165"/>
    <mergeCell ref="I164:I165"/>
    <mergeCell ref="J164:J165"/>
    <mergeCell ref="K164:K165"/>
    <mergeCell ref="F161:F162"/>
    <mergeCell ref="G161:G162"/>
    <mergeCell ref="H161:H162"/>
    <mergeCell ref="I161:I162"/>
    <mergeCell ref="J161:J162"/>
    <mergeCell ref="K161:K162"/>
    <mergeCell ref="B158:C158"/>
    <mergeCell ref="B159:C159"/>
    <mergeCell ref="B160:C160"/>
    <mergeCell ref="B161:C162"/>
    <mergeCell ref="D161:D162"/>
    <mergeCell ref="E161:E162"/>
    <mergeCell ref="D155:K155"/>
    <mergeCell ref="B156:C157"/>
    <mergeCell ref="D156:D157"/>
    <mergeCell ref="E156:E157"/>
    <mergeCell ref="F156:F157"/>
    <mergeCell ref="G156:G157"/>
    <mergeCell ref="H156:H157"/>
    <mergeCell ref="I156:I157"/>
    <mergeCell ref="J156:J157"/>
    <mergeCell ref="K156:K157"/>
    <mergeCell ref="B152:C153"/>
    <mergeCell ref="D152:K152"/>
    <mergeCell ref="B154:C154"/>
    <mergeCell ref="H139:H140"/>
    <mergeCell ref="I139:I140"/>
    <mergeCell ref="J139:J140"/>
    <mergeCell ref="K139:K140"/>
    <mergeCell ref="B141:C142"/>
    <mergeCell ref="D141:D142"/>
    <mergeCell ref="E141:E142"/>
    <mergeCell ref="F141:F142"/>
    <mergeCell ref="G141:G142"/>
    <mergeCell ref="H141:H142"/>
    <mergeCell ref="J136:J137"/>
    <mergeCell ref="K136:K137"/>
    <mergeCell ref="B138:K138"/>
    <mergeCell ref="B139:C140"/>
    <mergeCell ref="D139:D140"/>
    <mergeCell ref="E139:E140"/>
    <mergeCell ref="F139:F140"/>
    <mergeCell ref="G139:G140"/>
    <mergeCell ref="I141:I142"/>
    <mergeCell ref="J141:J142"/>
    <mergeCell ref="K141:K142"/>
    <mergeCell ref="B134:C134"/>
    <mergeCell ref="B135:C135"/>
    <mergeCell ref="B136:C137"/>
    <mergeCell ref="D136:D137"/>
    <mergeCell ref="E136:E137"/>
    <mergeCell ref="F136:F137"/>
    <mergeCell ref="G136:G137"/>
    <mergeCell ref="H136:H137"/>
    <mergeCell ref="I136:I137"/>
    <mergeCell ref="I129:I130"/>
    <mergeCell ref="J129:J130"/>
    <mergeCell ref="K129:K130"/>
    <mergeCell ref="B131:K131"/>
    <mergeCell ref="B132:C133"/>
    <mergeCell ref="D132:D133"/>
    <mergeCell ref="E132:E133"/>
    <mergeCell ref="F132:F133"/>
    <mergeCell ref="G132:G133"/>
    <mergeCell ref="H132:H133"/>
    <mergeCell ref="B129:C130"/>
    <mergeCell ref="D129:D130"/>
    <mergeCell ref="E129:E130"/>
    <mergeCell ref="F129:F130"/>
    <mergeCell ref="G129:G130"/>
    <mergeCell ref="H129:H130"/>
    <mergeCell ref="I132:I133"/>
    <mergeCell ref="J132:J133"/>
    <mergeCell ref="K132:K133"/>
    <mergeCell ref="H125:H126"/>
    <mergeCell ref="I125:I126"/>
    <mergeCell ref="J125:J126"/>
    <mergeCell ref="K125:K126"/>
    <mergeCell ref="B127:C127"/>
    <mergeCell ref="B128:C128"/>
    <mergeCell ref="I122:I123"/>
    <mergeCell ref="J122:J123"/>
    <mergeCell ref="K122:K123"/>
    <mergeCell ref="B124:C124"/>
    <mergeCell ref="D124:K124"/>
    <mergeCell ref="B125:C126"/>
    <mergeCell ref="D125:D126"/>
    <mergeCell ref="E125:E126"/>
    <mergeCell ref="F125:F126"/>
    <mergeCell ref="G125:G126"/>
    <mergeCell ref="B122:C123"/>
    <mergeCell ref="D122:D123"/>
    <mergeCell ref="E122:E123"/>
    <mergeCell ref="F122:F123"/>
    <mergeCell ref="G122:G123"/>
    <mergeCell ref="H122:H123"/>
    <mergeCell ref="I117:I118"/>
    <mergeCell ref="J117:J118"/>
    <mergeCell ref="K117:K118"/>
    <mergeCell ref="B119:C119"/>
    <mergeCell ref="B120:C120"/>
    <mergeCell ref="B121:C121"/>
    <mergeCell ref="B113:C114"/>
    <mergeCell ref="D113:K113"/>
    <mergeCell ref="B115:C115"/>
    <mergeCell ref="D116:K116"/>
    <mergeCell ref="B117:C118"/>
    <mergeCell ref="D117:D118"/>
    <mergeCell ref="E117:E118"/>
    <mergeCell ref="F117:F118"/>
    <mergeCell ref="G117:G118"/>
    <mergeCell ref="H117:H118"/>
    <mergeCell ref="B53:C53"/>
    <mergeCell ref="F53:G53"/>
    <mergeCell ref="H53:I53"/>
    <mergeCell ref="B54:C54"/>
    <mergeCell ref="F54:G54"/>
    <mergeCell ref="H54:I54"/>
    <mergeCell ref="B51:C51"/>
    <mergeCell ref="F51:G51"/>
    <mergeCell ref="H51:I51"/>
    <mergeCell ref="B52:C52"/>
    <mergeCell ref="F52:G52"/>
    <mergeCell ref="H52:I52"/>
    <mergeCell ref="B50:C50"/>
    <mergeCell ref="F50:G50"/>
    <mergeCell ref="H50:I50"/>
    <mergeCell ref="B24:D24"/>
    <mergeCell ref="E24:G24"/>
    <mergeCell ref="H24:J24"/>
    <mergeCell ref="B25:D25"/>
    <mergeCell ref="E25:G25"/>
    <mergeCell ref="H25:J25"/>
    <mergeCell ref="B22:D22"/>
    <mergeCell ref="E22:G22"/>
    <mergeCell ref="H22:J22"/>
    <mergeCell ref="B23:D23"/>
    <mergeCell ref="E23:G23"/>
    <mergeCell ref="H23:J23"/>
    <mergeCell ref="B47:C49"/>
    <mergeCell ref="D47:E48"/>
    <mergeCell ref="F47:G49"/>
    <mergeCell ref="H47:I49"/>
  </mergeCells>
  <pageMargins left="0.43307086614173229" right="0.15748031496062992" top="0.48" bottom="0.35433070866141736" header="0.31496062992125984" footer="0.15748031496062992"/>
  <pageSetup paperSize="9" scale="85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2</vt:i4>
      </vt:variant>
    </vt:vector>
  </HeadingPairs>
  <TitlesOfParts>
    <vt:vector size="9" baseType="lpstr">
      <vt:lpstr>dokl.</vt:lpstr>
      <vt:lpstr>denník19</vt:lpstr>
      <vt:lpstr>List2</vt:lpstr>
      <vt:lpstr>HK19</vt:lpstr>
      <vt:lpstr>ROK19</vt:lpstr>
      <vt:lpstr>inventar.</vt:lpstr>
      <vt:lpstr>pozn.</vt:lpstr>
      <vt:lpstr>denník19!Názvy_tlače</vt:lpstr>
      <vt:lpstr>'HK19'!Názvy_tlače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2020-06-25T12:13:50Z</dcterms:modified>
</cp:coreProperties>
</file>