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OSPODÁRSKY VÝSLEDOK\Účt.závierka\2019\"/>
    </mc:Choice>
  </mc:AlternateContent>
  <xr:revisionPtr revIDLastSave="0" documentId="13_ncr:1_{9FABE59D-458F-419C-9727-B81919DE2B16}" xr6:coauthVersionLast="45" xr6:coauthVersionMax="45" xr10:uidLastSave="{00000000-0000-0000-0000-000000000000}"/>
  <bookViews>
    <workbookView xWindow="660" yWindow="120" windowWidth="12720" windowHeight="15060" firstSheet="3" activeTab="5" xr2:uid="{00000000-000D-0000-FFFF-FFFF00000000}"/>
  </bookViews>
  <sheets>
    <sheet name="DNM_2018" sheetId="2" r:id="rId1"/>
    <sheet name="DNM_2019" sheetId="6" r:id="rId2"/>
    <sheet name="DHM_2018" sheetId="7" r:id="rId3"/>
    <sheet name="DHM_2019" sheetId="9" r:id="rId4"/>
    <sheet name="DFM_2018" sheetId="10" r:id="rId5"/>
    <sheet name="DFM_2019" sheetId="12" r:id="rId6"/>
  </sheets>
  <definedNames>
    <definedName name="_MailAutoSig" localSheetId="5">DFM_2019!$M$9</definedName>
    <definedName name="_xlnm.Print_Area" localSheetId="4">DFM_2018!$A$1:$Q$32</definedName>
    <definedName name="_xlnm.Print_Area" localSheetId="5">DFM_2019!$A$1:$Q$32</definedName>
    <definedName name="_xlnm.Print_Area" localSheetId="2">DHM_2018!$A$1:$Q$33</definedName>
    <definedName name="_xlnm.Print_Area" localSheetId="3">DHM_2019!$A$1:$Q$33</definedName>
    <definedName name="_xlnm.Print_Area" localSheetId="0">DNM_2018!$A$1:$Q$33</definedName>
    <definedName name="_xlnm.Print_Area" localSheetId="1">DNM_2019!$A$1:$Q$33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2" l="1"/>
  <c r="B1" i="6"/>
  <c r="B1" i="7"/>
  <c r="B1" i="9"/>
  <c r="B1" i="10"/>
  <c r="C13" i="2" l="1"/>
  <c r="C25" i="2"/>
  <c r="E25" i="2"/>
  <c r="C19" i="2" l="1"/>
  <c r="J19" i="12" l="1"/>
  <c r="I19" i="12"/>
  <c r="H19" i="12"/>
  <c r="G19" i="12"/>
  <c r="F19" i="12"/>
  <c r="E19" i="12"/>
  <c r="D19" i="12"/>
  <c r="C19" i="12"/>
  <c r="K18" i="12"/>
  <c r="J19" i="10"/>
  <c r="I19" i="10"/>
  <c r="H19" i="10"/>
  <c r="G19" i="10"/>
  <c r="F19" i="10"/>
  <c r="E19" i="10"/>
  <c r="D19" i="10"/>
  <c r="C19" i="10"/>
  <c r="K18" i="10"/>
  <c r="J25" i="9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I25" i="6"/>
  <c r="H25" i="6"/>
  <c r="G25" i="6"/>
  <c r="F25" i="6"/>
  <c r="E25" i="6"/>
  <c r="D25" i="6"/>
  <c r="C25" i="6"/>
  <c r="I19" i="6"/>
  <c r="H19" i="6"/>
  <c r="G19" i="6"/>
  <c r="F19" i="6"/>
  <c r="E19" i="6"/>
  <c r="D19" i="6"/>
  <c r="C19" i="6"/>
  <c r="J24" i="6"/>
  <c r="J18" i="6"/>
  <c r="I25" i="2"/>
  <c r="H25" i="2"/>
  <c r="G25" i="2"/>
  <c r="F25" i="2"/>
  <c r="D25" i="2"/>
  <c r="J24" i="2"/>
  <c r="I19" i="2"/>
  <c r="H19" i="2"/>
  <c r="G19" i="2"/>
  <c r="F19" i="2"/>
  <c r="E19" i="2"/>
  <c r="D19" i="2"/>
  <c r="J18" i="2"/>
  <c r="E13" i="9"/>
  <c r="K10" i="9"/>
  <c r="I21" i="12"/>
  <c r="E21" i="12"/>
  <c r="C21" i="12"/>
  <c r="K16" i="12"/>
  <c r="K10" i="12"/>
  <c r="H13" i="12"/>
  <c r="E13" i="12"/>
  <c r="C13" i="12"/>
  <c r="G27" i="9"/>
  <c r="E27" i="9"/>
  <c r="K21" i="9"/>
  <c r="K16" i="9"/>
  <c r="K9" i="9"/>
  <c r="J13" i="9"/>
  <c r="G13" i="9"/>
  <c r="C13" i="9"/>
  <c r="C27" i="7"/>
  <c r="F27" i="7"/>
  <c r="K17" i="7"/>
  <c r="K9" i="7"/>
  <c r="J13" i="7"/>
  <c r="G13" i="7"/>
  <c r="E13" i="7"/>
  <c r="C13" i="7"/>
  <c r="F27" i="6"/>
  <c r="D27" i="6"/>
  <c r="C27" i="6"/>
  <c r="J22" i="6"/>
  <c r="J16" i="6"/>
  <c r="J10" i="6"/>
  <c r="G13" i="6"/>
  <c r="D13" i="6"/>
  <c r="C13" i="6"/>
  <c r="J21" i="10"/>
  <c r="I21" i="10"/>
  <c r="H21" i="10"/>
  <c r="G21" i="10"/>
  <c r="F21" i="10"/>
  <c r="E21" i="10"/>
  <c r="D21" i="10"/>
  <c r="C21" i="10"/>
  <c r="J21" i="12"/>
  <c r="H21" i="12"/>
  <c r="G21" i="12"/>
  <c r="F21" i="12"/>
  <c r="D21" i="12"/>
  <c r="K17" i="12"/>
  <c r="K15" i="12"/>
  <c r="J13" i="12"/>
  <c r="I13" i="12"/>
  <c r="G13" i="12"/>
  <c r="F13" i="12"/>
  <c r="D13" i="12"/>
  <c r="K12" i="12"/>
  <c r="K11" i="12"/>
  <c r="K9" i="12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7" i="9"/>
  <c r="I27" i="9"/>
  <c r="H27" i="9"/>
  <c r="F27" i="9"/>
  <c r="D27" i="9"/>
  <c r="C27" i="9"/>
  <c r="K23" i="9"/>
  <c r="K22" i="9"/>
  <c r="K17" i="9"/>
  <c r="K15" i="9"/>
  <c r="H13" i="9"/>
  <c r="F13" i="9"/>
  <c r="D13" i="9"/>
  <c r="K11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J23" i="6"/>
  <c r="J21" i="6"/>
  <c r="J17" i="6"/>
  <c r="J15" i="6"/>
  <c r="I13" i="6"/>
  <c r="H13" i="6"/>
  <c r="F13" i="6"/>
  <c r="E13" i="6"/>
  <c r="I13" i="2"/>
  <c r="H13" i="2"/>
  <c r="G13" i="2"/>
  <c r="F13" i="2"/>
  <c r="E13" i="2"/>
  <c r="D13" i="2"/>
  <c r="J12" i="6"/>
  <c r="J11" i="6"/>
  <c r="J9" i="6"/>
  <c r="I27" i="6"/>
  <c r="H27" i="6"/>
  <c r="G27" i="6"/>
  <c r="E27" i="6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H28" i="2" l="1"/>
  <c r="J27" i="6"/>
  <c r="J13" i="6"/>
  <c r="I28" i="6"/>
  <c r="K13" i="7"/>
  <c r="E28" i="7"/>
  <c r="I13" i="9"/>
  <c r="I28" i="9" s="1"/>
  <c r="F28" i="9"/>
  <c r="K27" i="9"/>
  <c r="I22" i="12"/>
  <c r="K21" i="12"/>
  <c r="D22" i="12"/>
  <c r="K13" i="12"/>
  <c r="H22" i="12"/>
  <c r="H28" i="6"/>
  <c r="H28" i="7"/>
  <c r="G28" i="6"/>
  <c r="J28" i="7"/>
  <c r="F28" i="7"/>
  <c r="D28" i="9"/>
  <c r="F22" i="12"/>
  <c r="J22" i="12"/>
  <c r="E22" i="12"/>
  <c r="C28" i="7"/>
  <c r="F28" i="2"/>
  <c r="J13" i="2"/>
  <c r="D28" i="2"/>
  <c r="G22" i="12"/>
  <c r="K19" i="12"/>
  <c r="J28" i="9"/>
  <c r="K25" i="7"/>
  <c r="J25" i="6"/>
  <c r="E28" i="6"/>
  <c r="J19" i="6"/>
  <c r="C28" i="6"/>
  <c r="J25" i="2"/>
  <c r="K12" i="9"/>
  <c r="F22" i="10"/>
  <c r="H22" i="10"/>
  <c r="J22" i="10"/>
  <c r="G22" i="10"/>
  <c r="I22" i="10"/>
  <c r="C22" i="10"/>
  <c r="E22" i="10"/>
  <c r="C22" i="12"/>
  <c r="K19" i="10"/>
  <c r="D22" i="10"/>
  <c r="K13" i="10"/>
  <c r="K21" i="10"/>
  <c r="K25" i="9"/>
  <c r="H28" i="9"/>
  <c r="C28" i="9"/>
  <c r="E28" i="9"/>
  <c r="G28" i="9"/>
  <c r="K19" i="9"/>
  <c r="K19" i="7"/>
  <c r="K27" i="7"/>
  <c r="I28" i="7"/>
  <c r="D28" i="7"/>
  <c r="G28" i="7"/>
  <c r="D28" i="6"/>
  <c r="F28" i="6"/>
  <c r="C28" i="2"/>
  <c r="E28" i="2"/>
  <c r="G28" i="2"/>
  <c r="I28" i="2"/>
  <c r="J27" i="2"/>
  <c r="J19" i="2"/>
  <c r="K28" i="9" l="1"/>
  <c r="K13" i="9"/>
  <c r="K22" i="12"/>
  <c r="K28" i="7"/>
  <c r="J28" i="6"/>
  <c r="K22" i="10"/>
  <c r="J28" i="2"/>
</calcChain>
</file>

<file path=xl/sharedStrings.xml><?xml version="1.0" encoding="utf-8"?>
<sst xmlns="http://schemas.openxmlformats.org/spreadsheetml/2006/main" count="261" uniqueCount="56">
  <si>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</si>
  <si>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</si>
  <si>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</si>
  <si>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</si>
  <si>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</si>
  <si>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</si>
  <si>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</si>
  <si>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</si>
  <si>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</si>
  <si>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</si>
  <si>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</si>
  <si>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</si>
  <si>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</si>
  <si>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</si>
  <si>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</si>
  <si>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</si>
  <si>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</si>
  <si>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</si>
  <si>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</si>
  <si>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</si>
  <si>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</si>
  <si>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</si>
  <si>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</si>
  <si>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</si>
  <si>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</si>
  <si>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</si>
  <si>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</si>
  <si>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</si>
  <si>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</si>
  <si>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</si>
  <si>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</si>
  <si>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</si>
  <si>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</si>
  <si>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</si>
  <si>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</si>
  <si>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</si>
  <si>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</si>
  <si>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</si>
  <si>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</si>
  <si>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</si>
  <si>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</si>
  <si>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</si>
  <si>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</si>
  <si>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</si>
  <si>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</si>
  <si>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</si>
  <si>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</si>
  <si>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</si>
  <si>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</si>
  <si>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</si>
  <si>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</si>
  <si>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</si>
  <si>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DIČ</t>
  </si>
  <si>
    <t>IČO</t>
  </si>
  <si>
    <t>Poznámky Úč POD 3 - 01</t>
  </si>
  <si>
    <t>FENESTRA Sk, spol. s 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</si>
</sst>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9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</xf>
    <xf numFmtId="165" fontId="2" fillId="2" borderId="1" xfId="1" applyNumberFormat="1" applyFont="1" applyFill="1" applyBorder="1" applyAlignment="1" applyProtection="1">
      <alignment horizontal="right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/>
    </xf>
    <xf numFmtId="0" fontId="3" fillId="2" borderId="0" xfId="0" applyFont="1" applyFill="1" applyAlignment="1" applyProtection="1"/>
    <xf numFmtId="165" fontId="3" fillId="2" borderId="0" xfId="0" applyNumberFormat="1" applyFont="1" applyFill="1" applyAlignment="1" applyProtection="1">
      <alignment horizontal="right" vertical="center" wrapText="1"/>
    </xf>
    <xf numFmtId="0" fontId="2" fillId="2" borderId="0" xfId="0" applyFont="1" applyFill="1" applyAlignment="1" applyProtection="1"/>
    <xf numFmtId="0" fontId="3" fillId="2" borderId="1" xfId="0" applyFont="1" applyFill="1" applyBorder="1" applyAlignment="1" applyProtection="1"/>
    <xf numFmtId="165" fontId="3" fillId="2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3" fontId="2" fillId="2" borderId="0" xfId="1" applyNumberFormat="1" applyFont="1" applyFill="1" applyAlignment="1" applyProtection="1">
      <alignment horizontal="right" vertical="center" wrapText="1"/>
    </xf>
    <xf numFmtId="3" fontId="3" fillId="2" borderId="0" xfId="0" applyNumberFormat="1" applyFont="1" applyFill="1" applyAlignment="1" applyProtection="1">
      <alignment horizontal="right" vertical="center" wrapText="1"/>
    </xf>
    <xf numFmtId="3" fontId="2" fillId="2" borderId="1" xfId="1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</xf>
    <xf numFmtId="3" fontId="3" fillId="2" borderId="1" xfId="0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7" fillId="0" borderId="0" xfId="0" applyFont="1" applyAlignment="1" applyProtection="1">
      <alignment textRotation="180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0" fontId="2" fillId="0" borderId="0" xfId="0" applyFont="1" applyAlignment="1">
      <alignment horizontal="center" vertical="center" textRotation="180"/>
    </xf>
    <xf numFmtId="0" fontId="2" fillId="0" borderId="4" xfId="0" applyFont="1" applyBorder="1" applyAlignment="1">
      <alignment horizontal="center" vertical="center" textRotation="180"/>
    </xf>
    <xf numFmtId="0" fontId="8" fillId="0" borderId="1" xfId="0" applyFont="1" applyBorder="1"/>
    <xf numFmtId="3" fontId="2" fillId="2" borderId="1" xfId="0" applyNumberFormat="1" applyFont="1" applyFill="1" applyBorder="1" applyAlignment="1" applyProtection="1">
      <alignment wrapText="1"/>
    </xf>
    <xf numFmtId="0" fontId="7" fillId="0" borderId="0" xfId="0" applyFont="1" applyAlignment="1" applyProtection="1">
      <alignment horizontal="center" textRotation="180"/>
      <protection locked="0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0" xfId="0" applyFont="1" applyBorder="1" applyAlignment="1" applyProtection="1">
      <alignment horizontal="center" vertical="top" textRotation="180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top" textRotation="180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 xr:uid="{00000000-0005-0000-0000-000001000000}"/>
    <cellStyle name="Normal 3" xfId="3" xr:uid="{00000000-0005-0000-0000-000002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WhiteSpace="0" zoomScaleNormal="100" zoomScaleSheetLayoutView="80" workbookViewId="0">
      <selection activeCell="D19" sqref="D19"/>
    </sheetView>
  </sheetViews>
  <sheetFormatPr defaultRowHeight="15" x14ac:dyDescent="0.25"/>
  <cols>
    <col min="1" max="1" width="7.85546875" style="41" customWidth="1"/>
    <col min="2" max="2" width="28.42578125" style="48" customWidth="1"/>
    <col min="3" max="10" width="10.7109375" style="49" customWidth="1"/>
    <col min="11" max="11" width="9.140625" style="49" customWidth="1"/>
    <col min="12" max="12" width="5.7109375" style="41" customWidth="1"/>
    <col min="13" max="13" width="2.5703125" style="41" customWidth="1"/>
    <col min="14" max="14" width="1.85546875" style="41" customWidth="1"/>
    <col min="15" max="15" width="2.5703125" style="41" customWidth="1"/>
    <col min="16" max="17" width="3.28515625" style="41" customWidth="1"/>
    <col min="18" max="16384" width="9.140625" style="41"/>
  </cols>
  <sheetData>
    <row r="1" spans="1:15" ht="15" customHeight="1" x14ac:dyDescent="0.25">
      <c r="A1" s="75"/>
      <c r="B1" s="83" t="str">
        <f>DFM_2019!B1</f>
        <v>FENESTRA Sk, spol. s r.o.</v>
      </c>
      <c r="C1" s="83"/>
      <c r="D1" s="83"/>
      <c r="E1" s="83"/>
      <c r="F1" s="83"/>
      <c r="G1" s="83"/>
      <c r="H1" s="83"/>
      <c r="I1" s="83"/>
      <c r="J1" s="83"/>
      <c r="K1" s="41"/>
      <c r="O1" s="78" t="s">
        <v>54</v>
      </c>
    </row>
    <row r="2" spans="1:15" x14ac:dyDescent="0.25">
      <c r="A2" s="75"/>
      <c r="B2" s="84" t="s">
        <v>51</v>
      </c>
      <c r="C2" s="84"/>
      <c r="D2" s="84"/>
      <c r="E2" s="84"/>
      <c r="F2" s="84"/>
      <c r="G2" s="84"/>
      <c r="H2" s="84"/>
      <c r="I2" s="84"/>
      <c r="J2" s="84"/>
      <c r="K2" s="41"/>
      <c r="O2" s="79"/>
    </row>
    <row r="3" spans="1:15" ht="15" customHeight="1" x14ac:dyDescent="0.25">
      <c r="A3" s="75"/>
      <c r="B3" s="85">
        <v>43465</v>
      </c>
      <c r="C3" s="85"/>
      <c r="D3" s="85"/>
      <c r="E3" s="85"/>
      <c r="F3" s="85"/>
      <c r="G3" s="85"/>
      <c r="H3" s="85"/>
      <c r="I3" s="85"/>
      <c r="J3" s="85"/>
      <c r="K3" s="41"/>
      <c r="O3" s="79"/>
    </row>
    <row r="4" spans="1:15" ht="15" customHeight="1" x14ac:dyDescent="0.25">
      <c r="A4" s="75"/>
      <c r="B4" s="42"/>
      <c r="C4" s="43"/>
      <c r="D4" s="43"/>
      <c r="E4" s="43"/>
      <c r="F4" s="43"/>
      <c r="G4" s="43"/>
      <c r="H4" s="43"/>
      <c r="I4" s="43"/>
      <c r="J4" s="43"/>
      <c r="K4" s="41"/>
      <c r="O4" s="79"/>
    </row>
    <row r="5" spans="1:15" ht="15" customHeight="1" x14ac:dyDescent="0.25">
      <c r="A5" s="75"/>
      <c r="B5" s="81" t="s">
        <v>0</v>
      </c>
      <c r="C5" s="80" t="s">
        <v>1</v>
      </c>
      <c r="D5" s="80"/>
      <c r="E5" s="80"/>
      <c r="F5" s="80"/>
      <c r="G5" s="80"/>
      <c r="H5" s="80"/>
      <c r="I5" s="80"/>
      <c r="J5" s="80"/>
      <c r="K5" s="41"/>
      <c r="O5" s="79"/>
    </row>
    <row r="6" spans="1:15" ht="60" customHeight="1" x14ac:dyDescent="0.25">
      <c r="A6" s="75"/>
      <c r="B6" s="82"/>
      <c r="C6" s="31" t="s">
        <v>11</v>
      </c>
      <c r="D6" s="31" t="s">
        <v>2</v>
      </c>
      <c r="E6" s="31" t="s">
        <v>12</v>
      </c>
      <c r="F6" s="31" t="s">
        <v>3</v>
      </c>
      <c r="G6" s="31" t="s">
        <v>26</v>
      </c>
      <c r="H6" s="31" t="s">
        <v>27</v>
      </c>
      <c r="I6" s="31" t="s">
        <v>28</v>
      </c>
      <c r="J6" s="32" t="s">
        <v>4</v>
      </c>
      <c r="K6" s="41"/>
      <c r="O6" s="79"/>
    </row>
    <row r="7" spans="1:15" ht="22.5" customHeight="1" x14ac:dyDescent="0.25">
      <c r="A7" s="75"/>
      <c r="B7" s="33" t="s">
        <v>38</v>
      </c>
      <c r="C7" s="44" t="s">
        <v>39</v>
      </c>
      <c r="D7" s="44" t="s">
        <v>40</v>
      </c>
      <c r="E7" s="44" t="s">
        <v>37</v>
      </c>
      <c r="F7" s="44" t="s">
        <v>41</v>
      </c>
      <c r="G7" s="44" t="s">
        <v>42</v>
      </c>
      <c r="H7" s="44" t="s">
        <v>43</v>
      </c>
      <c r="I7" s="44" t="s">
        <v>44</v>
      </c>
      <c r="J7" s="34" t="s">
        <v>45</v>
      </c>
      <c r="K7" s="41"/>
      <c r="O7" s="61"/>
    </row>
    <row r="8" spans="1:15" ht="15" customHeight="1" x14ac:dyDescent="0.25">
      <c r="A8" s="75"/>
      <c r="B8" s="35" t="s">
        <v>5</v>
      </c>
      <c r="C8" s="46"/>
      <c r="D8" s="46"/>
      <c r="E8" s="46"/>
      <c r="F8" s="46"/>
      <c r="G8" s="46"/>
      <c r="H8" s="46"/>
      <c r="I8" s="46"/>
      <c r="J8" s="30"/>
      <c r="K8" s="41"/>
      <c r="O8" s="61"/>
    </row>
    <row r="9" spans="1:15" ht="15" customHeight="1" x14ac:dyDescent="0.25">
      <c r="A9" s="75"/>
      <c r="B9" s="36" t="s">
        <v>13</v>
      </c>
      <c r="C9" s="19">
        <v>0</v>
      </c>
      <c r="D9" s="19">
        <v>690402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37">
        <f>SUM(C9:I9)</f>
        <v>690402</v>
      </c>
      <c r="K9" s="41"/>
      <c r="O9" s="61"/>
    </row>
    <row r="10" spans="1:15" ht="15" customHeight="1" x14ac:dyDescent="0.25">
      <c r="A10" s="75"/>
      <c r="B10" s="38" t="s">
        <v>6</v>
      </c>
      <c r="C10" s="19">
        <v>0</v>
      </c>
      <c r="D10" s="19">
        <v>21389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37">
        <f t="shared" ref="J10:J19" si="0">SUM(C10:I10)</f>
        <v>21389</v>
      </c>
      <c r="K10" s="41"/>
      <c r="O10" s="61"/>
    </row>
    <row r="11" spans="1:15" ht="15" customHeight="1" x14ac:dyDescent="0.25">
      <c r="A11" s="75"/>
      <c r="B11" s="38" t="s">
        <v>7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37">
        <f t="shared" si="0"/>
        <v>0</v>
      </c>
      <c r="K11" s="41"/>
      <c r="O11" s="61"/>
    </row>
    <row r="12" spans="1:15" ht="15" customHeight="1" x14ac:dyDescent="0.25">
      <c r="A12" s="75"/>
      <c r="B12" s="38" t="s">
        <v>8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37">
        <f t="shared" si="0"/>
        <v>0</v>
      </c>
      <c r="K12" s="41"/>
      <c r="O12" s="61"/>
    </row>
    <row r="13" spans="1:15" ht="15" customHeight="1" x14ac:dyDescent="0.25">
      <c r="A13" s="75"/>
      <c r="B13" s="39" t="s">
        <v>14</v>
      </c>
      <c r="C13" s="29">
        <f>SUM(C9,C10,-C11,C12)</f>
        <v>0</v>
      </c>
      <c r="D13" s="29">
        <f t="shared" ref="D13:I13" si="1">SUM(D9,D10,-D11,D12)</f>
        <v>711791</v>
      </c>
      <c r="E13" s="29">
        <f t="shared" si="1"/>
        <v>0</v>
      </c>
      <c r="F13" s="29">
        <f t="shared" si="1"/>
        <v>0</v>
      </c>
      <c r="G13" s="29">
        <f t="shared" si="1"/>
        <v>0</v>
      </c>
      <c r="H13" s="29">
        <f t="shared" si="1"/>
        <v>0</v>
      </c>
      <c r="I13" s="29">
        <f t="shared" si="1"/>
        <v>0</v>
      </c>
      <c r="J13" s="40">
        <f t="shared" si="0"/>
        <v>711791</v>
      </c>
      <c r="K13" s="41"/>
      <c r="O13" s="61"/>
    </row>
    <row r="14" spans="1:15" s="47" customFormat="1" ht="15" customHeight="1" x14ac:dyDescent="0.25">
      <c r="A14" s="75"/>
      <c r="B14" s="35" t="s">
        <v>9</v>
      </c>
      <c r="C14" s="46"/>
      <c r="D14" s="46"/>
      <c r="E14" s="46"/>
      <c r="F14" s="46"/>
      <c r="G14" s="46"/>
      <c r="H14" s="46"/>
      <c r="I14" s="46"/>
      <c r="J14" s="30"/>
      <c r="K14" s="41"/>
      <c r="O14" s="62"/>
    </row>
    <row r="15" spans="1:15" ht="15" customHeight="1" x14ac:dyDescent="0.25">
      <c r="A15" s="75"/>
      <c r="B15" s="36" t="s">
        <v>13</v>
      </c>
      <c r="C15" s="19">
        <v>0</v>
      </c>
      <c r="D15" s="19">
        <v>677346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37">
        <f t="shared" si="0"/>
        <v>677346</v>
      </c>
      <c r="K15" s="41"/>
      <c r="O15" s="61"/>
    </row>
    <row r="16" spans="1:15" ht="15" customHeight="1" x14ac:dyDescent="0.25">
      <c r="A16" s="75"/>
      <c r="B16" s="38" t="s">
        <v>6</v>
      </c>
      <c r="C16" s="19">
        <v>0</v>
      </c>
      <c r="D16" s="19">
        <v>7503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37">
        <f t="shared" si="0"/>
        <v>7503</v>
      </c>
      <c r="K16" s="41"/>
      <c r="O16" s="61"/>
    </row>
    <row r="17" spans="1:15" ht="15" customHeight="1" x14ac:dyDescent="0.25">
      <c r="A17" s="75"/>
      <c r="B17" s="38" t="s">
        <v>7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37">
        <f t="shared" si="0"/>
        <v>0</v>
      </c>
      <c r="K17" s="41"/>
      <c r="O17" s="61"/>
    </row>
    <row r="18" spans="1:15" ht="15" customHeight="1" x14ac:dyDescent="0.25">
      <c r="A18" s="75"/>
      <c r="B18" s="38" t="s">
        <v>8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37">
        <f t="shared" si="0"/>
        <v>0</v>
      </c>
      <c r="K18" s="41"/>
      <c r="O18" s="61"/>
    </row>
    <row r="19" spans="1:15" ht="15" customHeight="1" x14ac:dyDescent="0.25">
      <c r="A19" s="75"/>
      <c r="B19" s="39" t="s">
        <v>14</v>
      </c>
      <c r="C19" s="29">
        <f t="shared" ref="C19:I19" si="2">SUM(C15,C16,-C17,C18)</f>
        <v>0</v>
      </c>
      <c r="D19" s="29">
        <f t="shared" si="2"/>
        <v>684849</v>
      </c>
      <c r="E19" s="29">
        <f t="shared" si="2"/>
        <v>0</v>
      </c>
      <c r="F19" s="29">
        <f t="shared" si="2"/>
        <v>0</v>
      </c>
      <c r="G19" s="29">
        <f t="shared" si="2"/>
        <v>0</v>
      </c>
      <c r="H19" s="29">
        <f t="shared" si="2"/>
        <v>0</v>
      </c>
      <c r="I19" s="29">
        <f t="shared" si="2"/>
        <v>0</v>
      </c>
      <c r="J19" s="40">
        <f t="shared" si="0"/>
        <v>684849</v>
      </c>
      <c r="K19" s="41"/>
      <c r="O19" s="61"/>
    </row>
    <row r="20" spans="1:15" s="47" customFormat="1" ht="15" customHeight="1" x14ac:dyDescent="0.25">
      <c r="A20" s="75"/>
      <c r="B20" s="35" t="s">
        <v>10</v>
      </c>
      <c r="C20" s="46"/>
      <c r="D20" s="46"/>
      <c r="E20" s="46"/>
      <c r="F20" s="46"/>
      <c r="G20" s="46"/>
      <c r="H20" s="46"/>
      <c r="I20" s="46"/>
      <c r="J20" s="30"/>
      <c r="K20" s="41"/>
      <c r="M20" s="76" t="s">
        <v>52</v>
      </c>
      <c r="N20" s="58"/>
      <c r="O20" s="76" t="s">
        <v>53</v>
      </c>
    </row>
    <row r="21" spans="1:15" ht="15" customHeight="1" x14ac:dyDescent="0.25">
      <c r="A21" s="75"/>
      <c r="B21" s="36" t="s">
        <v>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37">
        <f t="shared" ref="J21:J25" si="3">SUM(C21:I21)</f>
        <v>0</v>
      </c>
      <c r="K21" s="41"/>
      <c r="M21" s="77"/>
      <c r="N21" s="58"/>
      <c r="O21" s="76"/>
    </row>
    <row r="22" spans="1:15" ht="15" customHeight="1" x14ac:dyDescent="0.25">
      <c r="A22" s="75"/>
      <c r="B22" s="38" t="s">
        <v>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37">
        <f t="shared" si="3"/>
        <v>0</v>
      </c>
      <c r="K22" s="41"/>
      <c r="M22" s="66">
        <v>2</v>
      </c>
      <c r="N22" s="58"/>
      <c r="O22" s="63"/>
    </row>
    <row r="23" spans="1:15" ht="15" customHeight="1" x14ac:dyDescent="0.25">
      <c r="A23" s="75"/>
      <c r="B23" s="38" t="s">
        <v>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37">
        <f t="shared" si="3"/>
        <v>0</v>
      </c>
      <c r="K23" s="41"/>
      <c r="M23" s="66">
        <v>0</v>
      </c>
      <c r="N23" s="58"/>
      <c r="O23" s="63"/>
    </row>
    <row r="24" spans="1:15" ht="15" customHeight="1" x14ac:dyDescent="0.25">
      <c r="A24" s="75"/>
      <c r="B24" s="38" t="s">
        <v>8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37">
        <f t="shared" si="3"/>
        <v>0</v>
      </c>
      <c r="K24" s="41"/>
      <c r="M24" s="66">
        <v>2</v>
      </c>
      <c r="N24" s="58"/>
      <c r="O24" s="66">
        <v>3</v>
      </c>
    </row>
    <row r="25" spans="1:15" ht="15" customHeight="1" x14ac:dyDescent="0.25">
      <c r="A25" s="75"/>
      <c r="B25" s="39" t="s">
        <v>14</v>
      </c>
      <c r="C25" s="29">
        <f t="shared" ref="C25:I25" si="4">SUM(C21,C22,-C23,C24)</f>
        <v>0</v>
      </c>
      <c r="D25" s="29">
        <f t="shared" si="4"/>
        <v>0</v>
      </c>
      <c r="E25" s="29">
        <f>SUM(E21,E22,-E23,E24)</f>
        <v>0</v>
      </c>
      <c r="F25" s="29">
        <f t="shared" si="4"/>
        <v>0</v>
      </c>
      <c r="G25" s="29">
        <f t="shared" si="4"/>
        <v>0</v>
      </c>
      <c r="H25" s="29">
        <f t="shared" si="4"/>
        <v>0</v>
      </c>
      <c r="I25" s="29">
        <f t="shared" si="4"/>
        <v>0</v>
      </c>
      <c r="J25" s="40">
        <f t="shared" si="3"/>
        <v>0</v>
      </c>
      <c r="K25" s="41"/>
      <c r="M25" s="66">
        <v>0</v>
      </c>
      <c r="N25" s="58"/>
      <c r="O25" s="66">
        <v>6</v>
      </c>
    </row>
    <row r="26" spans="1:15" s="47" customFormat="1" ht="15" customHeight="1" x14ac:dyDescent="0.25">
      <c r="A26" s="75"/>
      <c r="B26" s="35" t="s">
        <v>15</v>
      </c>
      <c r="C26" s="46"/>
      <c r="D26" s="46"/>
      <c r="E26" s="46"/>
      <c r="F26" s="46"/>
      <c r="G26" s="46"/>
      <c r="H26" s="46"/>
      <c r="I26" s="46"/>
      <c r="J26" s="30"/>
      <c r="K26" s="41"/>
      <c r="M26" s="66">
        <v>1</v>
      </c>
      <c r="N26" s="58"/>
      <c r="O26" s="66">
        <v>5</v>
      </c>
    </row>
    <row r="27" spans="1:15" ht="15" customHeight="1" x14ac:dyDescent="0.25">
      <c r="A27" s="75"/>
      <c r="B27" s="36" t="s">
        <v>13</v>
      </c>
      <c r="C27" s="28">
        <f t="shared" ref="C27:I27" si="5">SUM(C9,-C15,-C21)</f>
        <v>0</v>
      </c>
      <c r="D27" s="28">
        <f t="shared" si="5"/>
        <v>13056</v>
      </c>
      <c r="E27" s="28">
        <f t="shared" si="5"/>
        <v>0</v>
      </c>
      <c r="F27" s="28">
        <f t="shared" si="5"/>
        <v>0</v>
      </c>
      <c r="G27" s="28">
        <f t="shared" si="5"/>
        <v>0</v>
      </c>
      <c r="H27" s="28">
        <f t="shared" si="5"/>
        <v>0</v>
      </c>
      <c r="I27" s="28">
        <f t="shared" si="5"/>
        <v>0</v>
      </c>
      <c r="J27" s="37">
        <f>SUM(C27:I27)</f>
        <v>13056</v>
      </c>
      <c r="K27" s="41"/>
      <c r="M27" s="66">
        <v>4</v>
      </c>
      <c r="N27" s="58"/>
      <c r="O27" s="66">
        <v>2</v>
      </c>
    </row>
    <row r="28" spans="1:15" ht="15" customHeight="1" x14ac:dyDescent="0.25">
      <c r="A28" s="75"/>
      <c r="B28" s="39" t="s">
        <v>14</v>
      </c>
      <c r="C28" s="29">
        <f t="shared" ref="C28:I28" si="6">SUM(C13,-C19,-C25)</f>
        <v>0</v>
      </c>
      <c r="D28" s="29">
        <f t="shared" si="6"/>
        <v>26942</v>
      </c>
      <c r="E28" s="29">
        <f t="shared" si="6"/>
        <v>0</v>
      </c>
      <c r="F28" s="29">
        <f t="shared" si="6"/>
        <v>0</v>
      </c>
      <c r="G28" s="29">
        <f t="shared" si="6"/>
        <v>0</v>
      </c>
      <c r="H28" s="29">
        <f t="shared" si="6"/>
        <v>0</v>
      </c>
      <c r="I28" s="29">
        <f t="shared" si="6"/>
        <v>0</v>
      </c>
      <c r="J28" s="40">
        <f>SUM(C28:I28)</f>
        <v>26942</v>
      </c>
      <c r="K28" s="41"/>
      <c r="M28" s="66">
        <v>5</v>
      </c>
      <c r="N28" s="58"/>
      <c r="O28" s="66">
        <v>1</v>
      </c>
    </row>
    <row r="29" spans="1:15" ht="15" customHeight="1" x14ac:dyDescent="0.25">
      <c r="A29" s="75"/>
      <c r="K29" s="41"/>
      <c r="M29" s="66">
        <v>9</v>
      </c>
      <c r="N29" s="58"/>
      <c r="O29" s="66">
        <v>4</v>
      </c>
    </row>
    <row r="30" spans="1:15" ht="15" customHeight="1" x14ac:dyDescent="0.25">
      <c r="A30" s="75"/>
      <c r="B30" s="50"/>
      <c r="K30" s="41"/>
      <c r="M30" s="66">
        <v>6</v>
      </c>
      <c r="N30" s="58"/>
      <c r="O30" s="66">
        <v>5</v>
      </c>
    </row>
    <row r="31" spans="1:15" ht="15" customHeight="1" x14ac:dyDescent="0.25">
      <c r="A31" s="75"/>
      <c r="M31" s="66">
        <v>3</v>
      </c>
      <c r="N31" s="58"/>
      <c r="O31" s="66">
        <v>1</v>
      </c>
    </row>
    <row r="32" spans="1:15" ht="15" customHeight="1" x14ac:dyDescent="0.25">
      <c r="A32" s="75"/>
    </row>
    <row r="33" spans="1:1" x14ac:dyDescent="0.25">
      <c r="A33" s="75"/>
    </row>
  </sheetData>
  <mergeCells count="9">
    <mergeCell ref="A1:A33"/>
    <mergeCell ref="M20:M21"/>
    <mergeCell ref="O20:O21"/>
    <mergeCell ref="O1:O6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scale="94" orientation="landscape" r:id="rId1"/>
  <ignoredErrors>
    <ignoredError sqref="B12:J12 B18:J24 B17:C17 F17:J17 B16 B15:C15 H15:J15 B14:J14 B13 D13:J13 B26:J28 B25:E25 F25:J25 B9 E9:G9 F16 B10:C10 F10 I10:J10 H16:J16 E15:F15 I9:J9 B11:G11 I11:J1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3"/>
  <sheetViews>
    <sheetView zoomScaleNormal="100" zoomScaleSheetLayoutView="80" workbookViewId="0">
      <selection activeCell="D19" sqref="D19"/>
    </sheetView>
  </sheetViews>
  <sheetFormatPr defaultRowHeight="15" x14ac:dyDescent="0.25"/>
  <cols>
    <col min="1" max="1" width="7.85546875" style="41" customWidth="1"/>
    <col min="2" max="2" width="28.42578125" style="48" customWidth="1"/>
    <col min="3" max="10" width="10.7109375" style="49" customWidth="1"/>
    <col min="11" max="11" width="9.140625" style="49" customWidth="1"/>
    <col min="12" max="12" width="5.7109375" style="41" customWidth="1"/>
    <col min="13" max="13" width="2.5703125" style="61" customWidth="1"/>
    <col min="14" max="14" width="1.85546875" style="41" customWidth="1"/>
    <col min="15" max="15" width="2.5703125" style="41" customWidth="1"/>
    <col min="16" max="17" width="3.28515625" style="41" customWidth="1"/>
    <col min="18" max="16384" width="9.140625" style="41"/>
  </cols>
  <sheetData>
    <row r="1" spans="1:15" ht="15" customHeight="1" x14ac:dyDescent="0.25">
      <c r="A1" s="75"/>
      <c r="B1" s="83" t="str">
        <f>DFM_2019!B1</f>
        <v>FENESTRA Sk, spol. s r.o.</v>
      </c>
      <c r="C1" s="83"/>
      <c r="D1" s="83"/>
      <c r="E1" s="83"/>
      <c r="F1" s="83"/>
      <c r="G1" s="83"/>
      <c r="H1" s="83"/>
      <c r="I1" s="83"/>
      <c r="J1" s="83"/>
      <c r="K1" s="41"/>
      <c r="O1" s="78" t="s">
        <v>54</v>
      </c>
    </row>
    <row r="2" spans="1:15" x14ac:dyDescent="0.25">
      <c r="A2" s="75"/>
      <c r="B2" s="84" t="s">
        <v>51</v>
      </c>
      <c r="C2" s="84"/>
      <c r="D2" s="84"/>
      <c r="E2" s="84"/>
      <c r="F2" s="84"/>
      <c r="G2" s="84"/>
      <c r="H2" s="84"/>
      <c r="I2" s="84"/>
      <c r="J2" s="84"/>
      <c r="K2" s="41"/>
      <c r="O2" s="79"/>
    </row>
    <row r="3" spans="1:15" x14ac:dyDescent="0.25">
      <c r="A3" s="75"/>
      <c r="B3" s="85">
        <v>43830</v>
      </c>
      <c r="C3" s="85"/>
      <c r="D3" s="85"/>
      <c r="E3" s="85"/>
      <c r="F3" s="85"/>
      <c r="G3" s="85"/>
      <c r="H3" s="85"/>
      <c r="I3" s="85"/>
      <c r="J3" s="85"/>
      <c r="K3" s="41"/>
      <c r="O3" s="79"/>
    </row>
    <row r="4" spans="1:15" ht="15" customHeight="1" x14ac:dyDescent="0.25">
      <c r="A4" s="75"/>
      <c r="B4" s="42"/>
      <c r="C4" s="43"/>
      <c r="D4" s="43"/>
      <c r="E4" s="43"/>
      <c r="F4" s="43"/>
      <c r="G4" s="43"/>
      <c r="H4" s="43"/>
      <c r="I4" s="43"/>
      <c r="J4" s="43"/>
      <c r="K4" s="41"/>
      <c r="O4" s="79"/>
    </row>
    <row r="5" spans="1:15" x14ac:dyDescent="0.25">
      <c r="A5" s="75"/>
      <c r="B5" s="81" t="s">
        <v>0</v>
      </c>
      <c r="C5" s="87" t="s">
        <v>16</v>
      </c>
      <c r="D5" s="87"/>
      <c r="E5" s="87"/>
      <c r="F5" s="87"/>
      <c r="G5" s="87"/>
      <c r="H5" s="87"/>
      <c r="I5" s="87"/>
      <c r="J5" s="87"/>
      <c r="K5" s="41"/>
      <c r="O5" s="79"/>
    </row>
    <row r="6" spans="1:15" ht="60" customHeight="1" x14ac:dyDescent="0.25">
      <c r="A6" s="75"/>
      <c r="B6" s="82"/>
      <c r="C6" s="31" t="s">
        <v>11</v>
      </c>
      <c r="D6" s="31" t="s">
        <v>2</v>
      </c>
      <c r="E6" s="31" t="s">
        <v>12</v>
      </c>
      <c r="F6" s="31" t="s">
        <v>3</v>
      </c>
      <c r="G6" s="31" t="s">
        <v>26</v>
      </c>
      <c r="H6" s="31" t="s">
        <v>27</v>
      </c>
      <c r="I6" s="31" t="s">
        <v>28</v>
      </c>
      <c r="J6" s="32" t="s">
        <v>4</v>
      </c>
      <c r="K6" s="41"/>
      <c r="O6" s="79"/>
    </row>
    <row r="7" spans="1:15" ht="22.5" customHeight="1" x14ac:dyDescent="0.25">
      <c r="A7" s="75"/>
      <c r="B7" s="33" t="s">
        <v>38</v>
      </c>
      <c r="C7" s="44" t="s">
        <v>39</v>
      </c>
      <c r="D7" s="44" t="s">
        <v>40</v>
      </c>
      <c r="E7" s="44" t="s">
        <v>37</v>
      </c>
      <c r="F7" s="44" t="s">
        <v>41</v>
      </c>
      <c r="G7" s="44" t="s">
        <v>42</v>
      </c>
      <c r="H7" s="44" t="s">
        <v>43</v>
      </c>
      <c r="I7" s="44" t="s">
        <v>44</v>
      </c>
      <c r="J7" s="45" t="s">
        <v>45</v>
      </c>
      <c r="K7" s="41"/>
      <c r="O7" s="61"/>
    </row>
    <row r="8" spans="1:15" ht="15" customHeight="1" x14ac:dyDescent="0.25">
      <c r="A8" s="75"/>
      <c r="B8" s="35" t="s">
        <v>5</v>
      </c>
      <c r="C8" s="46"/>
      <c r="D8" s="46"/>
      <c r="E8" s="46"/>
      <c r="F8" s="46"/>
      <c r="G8" s="46"/>
      <c r="H8" s="46"/>
      <c r="I8" s="46"/>
      <c r="J8" s="46"/>
      <c r="K8" s="41"/>
      <c r="O8" s="61"/>
    </row>
    <row r="9" spans="1:15" ht="15" customHeight="1" x14ac:dyDescent="0.25">
      <c r="A9" s="75"/>
      <c r="B9" s="36" t="s">
        <v>13</v>
      </c>
      <c r="C9" s="20">
        <v>0</v>
      </c>
      <c r="D9" s="20">
        <v>711791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52">
        <f>SUM(C9:I9)</f>
        <v>711791</v>
      </c>
      <c r="K9" s="41"/>
      <c r="O9" s="61"/>
    </row>
    <row r="10" spans="1:15" ht="15" customHeight="1" x14ac:dyDescent="0.25">
      <c r="A10" s="75"/>
      <c r="B10" s="38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52">
        <f>SUM(C10:I10)</f>
        <v>0</v>
      </c>
      <c r="K10" s="41"/>
      <c r="O10" s="61"/>
    </row>
    <row r="11" spans="1:15" ht="15" customHeight="1" x14ac:dyDescent="0.25">
      <c r="A11" s="75"/>
      <c r="B11" s="38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52">
        <f>SUM(C11:I11)</f>
        <v>0</v>
      </c>
      <c r="K11" s="41"/>
      <c r="O11" s="61"/>
    </row>
    <row r="12" spans="1:15" ht="15" customHeight="1" x14ac:dyDescent="0.25">
      <c r="A12" s="75"/>
      <c r="B12" s="38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52">
        <f>SUM(C12:I12)</f>
        <v>0</v>
      </c>
      <c r="K12" s="41"/>
      <c r="O12" s="61"/>
    </row>
    <row r="13" spans="1:15" ht="15" customHeight="1" x14ac:dyDescent="0.25">
      <c r="A13" s="75"/>
      <c r="B13" s="39" t="s">
        <v>14</v>
      </c>
      <c r="C13" s="53">
        <f>SUM(C9,C10,-C11,C12)</f>
        <v>0</v>
      </c>
      <c r="D13" s="74">
        <f>SUM(D9,D10,-D11,D12)</f>
        <v>711791</v>
      </c>
      <c r="E13" s="74">
        <f t="shared" ref="E13:I13" si="0">SUM(E9,E10,-E11,E12)</f>
        <v>0</v>
      </c>
      <c r="F13" s="74">
        <f t="shared" si="0"/>
        <v>0</v>
      </c>
      <c r="G13" s="74">
        <f>SUM(G9,G10,-G11,G12)</f>
        <v>0</v>
      </c>
      <c r="H13" s="74">
        <f t="shared" si="0"/>
        <v>0</v>
      </c>
      <c r="I13" s="74">
        <f t="shared" si="0"/>
        <v>0</v>
      </c>
      <c r="J13" s="52">
        <f>SUM(C13:I13)</f>
        <v>711791</v>
      </c>
      <c r="K13" s="41"/>
      <c r="O13" s="61"/>
    </row>
    <row r="14" spans="1:15" s="47" customFormat="1" ht="15" customHeight="1" x14ac:dyDescent="0.25">
      <c r="A14" s="75"/>
      <c r="B14" s="35" t="s">
        <v>9</v>
      </c>
      <c r="C14" s="56"/>
      <c r="D14" s="56"/>
      <c r="E14" s="56"/>
      <c r="F14" s="56"/>
      <c r="G14" s="56"/>
      <c r="H14" s="56"/>
      <c r="I14" s="56"/>
      <c r="J14" s="54"/>
      <c r="K14" s="41"/>
      <c r="M14" s="62"/>
      <c r="O14" s="62"/>
    </row>
    <row r="15" spans="1:15" ht="15" customHeight="1" x14ac:dyDescent="0.25">
      <c r="A15" s="75"/>
      <c r="B15" s="36" t="s">
        <v>13</v>
      </c>
      <c r="C15" s="20">
        <v>0</v>
      </c>
      <c r="D15" s="20">
        <v>684849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52">
        <f>SUM(C15:I15)</f>
        <v>684849</v>
      </c>
      <c r="K15" s="41"/>
      <c r="O15" s="61"/>
    </row>
    <row r="16" spans="1:15" ht="15" customHeight="1" x14ac:dyDescent="0.25">
      <c r="A16" s="75"/>
      <c r="B16" s="38" t="s">
        <v>6</v>
      </c>
      <c r="C16" s="20">
        <v>0</v>
      </c>
      <c r="D16" s="20">
        <v>8824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52">
        <f>SUM(C16:I16)</f>
        <v>8824</v>
      </c>
      <c r="K16" s="41"/>
      <c r="O16" s="61"/>
    </row>
    <row r="17" spans="1:15" ht="15" customHeight="1" x14ac:dyDescent="0.25">
      <c r="A17" s="75"/>
      <c r="B17" s="38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52">
        <f>SUM(C17:I17)</f>
        <v>0</v>
      </c>
      <c r="K17" s="41"/>
      <c r="O17" s="61"/>
    </row>
    <row r="18" spans="1:15" ht="15" customHeight="1" x14ac:dyDescent="0.25">
      <c r="A18" s="75"/>
      <c r="B18" s="38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52">
        <f>SUM(C18:I18)</f>
        <v>0</v>
      </c>
      <c r="K18" s="41"/>
      <c r="O18" s="61"/>
    </row>
    <row r="19" spans="1:15" ht="15" customHeight="1" x14ac:dyDescent="0.25">
      <c r="A19" s="75"/>
      <c r="B19" s="39" t="s">
        <v>14</v>
      </c>
      <c r="C19" s="53">
        <f t="shared" ref="C19:I19" si="1">SUM(C15:C16,-C17,C18)</f>
        <v>0</v>
      </c>
      <c r="D19" s="53">
        <f t="shared" si="1"/>
        <v>693673</v>
      </c>
      <c r="E19" s="53">
        <f t="shared" si="1"/>
        <v>0</v>
      </c>
      <c r="F19" s="53">
        <f t="shared" si="1"/>
        <v>0</v>
      </c>
      <c r="G19" s="53">
        <f t="shared" si="1"/>
        <v>0</v>
      </c>
      <c r="H19" s="53">
        <f t="shared" si="1"/>
        <v>0</v>
      </c>
      <c r="I19" s="53">
        <f t="shared" si="1"/>
        <v>0</v>
      </c>
      <c r="J19" s="52">
        <f>SUM(C19:I19)</f>
        <v>693673</v>
      </c>
      <c r="K19" s="41"/>
      <c r="O19" s="61"/>
    </row>
    <row r="20" spans="1:15" s="47" customFormat="1" ht="15" customHeight="1" x14ac:dyDescent="0.25">
      <c r="A20" s="75"/>
      <c r="B20" s="35" t="s">
        <v>10</v>
      </c>
      <c r="C20" s="56"/>
      <c r="D20" s="56"/>
      <c r="E20" s="56"/>
      <c r="F20" s="56"/>
      <c r="G20" s="56"/>
      <c r="H20" s="56"/>
      <c r="I20" s="56"/>
      <c r="J20" s="54"/>
      <c r="K20" s="41"/>
      <c r="M20" s="76" t="s">
        <v>52</v>
      </c>
      <c r="N20" s="58"/>
      <c r="O20" s="76" t="s">
        <v>53</v>
      </c>
    </row>
    <row r="21" spans="1:15" ht="15" customHeight="1" x14ac:dyDescent="0.25">
      <c r="A21" s="75"/>
      <c r="B21" s="36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52">
        <f>SUM(C21:I21)</f>
        <v>0</v>
      </c>
      <c r="K21" s="41"/>
      <c r="M21" s="86"/>
      <c r="N21" s="58"/>
      <c r="O21" s="76"/>
    </row>
    <row r="22" spans="1:15" ht="15" customHeight="1" x14ac:dyDescent="0.25">
      <c r="A22" s="75"/>
      <c r="B22" s="38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52">
        <f>SUM(C22:I22)</f>
        <v>0</v>
      </c>
      <c r="K22" s="41"/>
      <c r="M22" s="66">
        <v>2</v>
      </c>
      <c r="N22" s="58"/>
      <c r="O22" s="63"/>
    </row>
    <row r="23" spans="1:15" ht="15" customHeight="1" x14ac:dyDescent="0.25">
      <c r="A23" s="75"/>
      <c r="B23" s="38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52">
        <f>SUM(C23:I23)</f>
        <v>0</v>
      </c>
      <c r="K23" s="41"/>
      <c r="M23" s="66">
        <v>0</v>
      </c>
      <c r="N23" s="58"/>
      <c r="O23" s="64"/>
    </row>
    <row r="24" spans="1:15" ht="15" customHeight="1" x14ac:dyDescent="0.25">
      <c r="A24" s="75"/>
      <c r="B24" s="38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52">
        <f>SUM(C24:I24)</f>
        <v>0</v>
      </c>
      <c r="K24" s="41"/>
      <c r="M24" s="65">
        <v>2</v>
      </c>
      <c r="N24" s="58"/>
      <c r="O24" s="65">
        <v>3</v>
      </c>
    </row>
    <row r="25" spans="1:15" ht="15" customHeight="1" x14ac:dyDescent="0.25">
      <c r="A25" s="75"/>
      <c r="B25" s="39" t="s">
        <v>14</v>
      </c>
      <c r="C25" s="74">
        <f t="shared" ref="C25:I25" si="2">SUM(C21,C22,-C23,C24)</f>
        <v>0</v>
      </c>
      <c r="D25" s="74">
        <f t="shared" si="2"/>
        <v>0</v>
      </c>
      <c r="E25" s="74">
        <f t="shared" si="2"/>
        <v>0</v>
      </c>
      <c r="F25" s="74">
        <f t="shared" si="2"/>
        <v>0</v>
      </c>
      <c r="G25" s="74">
        <f t="shared" si="2"/>
        <v>0</v>
      </c>
      <c r="H25" s="74">
        <f t="shared" si="2"/>
        <v>0</v>
      </c>
      <c r="I25" s="74">
        <f t="shared" si="2"/>
        <v>0</v>
      </c>
      <c r="J25" s="52">
        <f>SUM(C25:I25)</f>
        <v>0</v>
      </c>
      <c r="K25" s="41"/>
      <c r="M25" s="66">
        <v>0</v>
      </c>
      <c r="N25" s="58"/>
      <c r="O25" s="66">
        <v>6</v>
      </c>
    </row>
    <row r="26" spans="1:15" s="47" customFormat="1" ht="15" customHeight="1" x14ac:dyDescent="0.25">
      <c r="A26" s="75"/>
      <c r="B26" s="35" t="s">
        <v>15</v>
      </c>
      <c r="C26" s="56"/>
      <c r="D26" s="56"/>
      <c r="E26" s="56"/>
      <c r="F26" s="56"/>
      <c r="G26" s="56"/>
      <c r="H26" s="56"/>
      <c r="I26" s="56"/>
      <c r="J26" s="54"/>
      <c r="K26" s="41"/>
      <c r="M26" s="65">
        <v>1</v>
      </c>
      <c r="N26" s="58"/>
      <c r="O26" s="65">
        <v>5</v>
      </c>
    </row>
    <row r="27" spans="1:15" ht="15" customHeight="1" x14ac:dyDescent="0.25">
      <c r="A27" s="75"/>
      <c r="B27" s="36" t="s">
        <v>13</v>
      </c>
      <c r="C27" s="51">
        <f>SUM(C9,-C15,-C21)</f>
        <v>0</v>
      </c>
      <c r="D27" s="51">
        <f>SUM(D9,-D15,-D21)</f>
        <v>26942</v>
      </c>
      <c r="E27" s="51">
        <f t="shared" ref="E27:I27" si="3">SUM(E9,-E15,-E21)</f>
        <v>0</v>
      </c>
      <c r="F27" s="51">
        <f>SUM(F9,-F15,-F21)</f>
        <v>0</v>
      </c>
      <c r="G27" s="51">
        <f t="shared" si="3"/>
        <v>0</v>
      </c>
      <c r="H27" s="51">
        <f t="shared" si="3"/>
        <v>0</v>
      </c>
      <c r="I27" s="51">
        <f t="shared" si="3"/>
        <v>0</v>
      </c>
      <c r="J27" s="52">
        <f>SUM(C27:I27)</f>
        <v>26942</v>
      </c>
      <c r="K27" s="41"/>
      <c r="M27" s="66">
        <v>4</v>
      </c>
      <c r="N27" s="58"/>
      <c r="O27" s="66">
        <v>2</v>
      </c>
    </row>
    <row r="28" spans="1:15" ht="15" customHeight="1" x14ac:dyDescent="0.25">
      <c r="A28" s="75"/>
      <c r="B28" s="39" t="s">
        <v>14</v>
      </c>
      <c r="C28" s="53">
        <f>SUM(C13,-C19,-C25)</f>
        <v>0</v>
      </c>
      <c r="D28" s="53">
        <f t="shared" ref="D28:I28" si="4">SUM(D13,-D19,-D25)</f>
        <v>18118</v>
      </c>
      <c r="E28" s="53">
        <f>SUM(E13,-E19,-E25)</f>
        <v>0</v>
      </c>
      <c r="F28" s="53">
        <f t="shared" si="4"/>
        <v>0</v>
      </c>
      <c r="G28" s="53">
        <f t="shared" si="4"/>
        <v>0</v>
      </c>
      <c r="H28" s="53">
        <f>SUM(H13,-H19,-H25)</f>
        <v>0</v>
      </c>
      <c r="I28" s="53">
        <f t="shared" si="4"/>
        <v>0</v>
      </c>
      <c r="J28" s="55">
        <f>SUM(C28:I28)</f>
        <v>18118</v>
      </c>
      <c r="K28" s="41"/>
      <c r="M28" s="65">
        <v>5</v>
      </c>
      <c r="N28" s="58"/>
      <c r="O28" s="65">
        <v>1</v>
      </c>
    </row>
    <row r="29" spans="1:15" x14ac:dyDescent="0.25">
      <c r="A29" s="75"/>
      <c r="K29" s="41"/>
      <c r="M29" s="66">
        <v>9</v>
      </c>
      <c r="N29" s="58"/>
      <c r="O29" s="66">
        <v>4</v>
      </c>
    </row>
    <row r="30" spans="1:15" x14ac:dyDescent="0.25">
      <c r="A30" s="75"/>
      <c r="K30" s="41"/>
      <c r="M30" s="66">
        <v>6</v>
      </c>
      <c r="N30" s="58"/>
      <c r="O30" s="66">
        <v>5</v>
      </c>
    </row>
    <row r="31" spans="1:15" x14ac:dyDescent="0.25">
      <c r="A31" s="75"/>
      <c r="M31" s="67">
        <v>3</v>
      </c>
      <c r="N31" s="58"/>
      <c r="O31" s="67">
        <v>1</v>
      </c>
    </row>
    <row r="32" spans="1:15" ht="15" customHeight="1" x14ac:dyDescent="0.25">
      <c r="A32" s="75"/>
    </row>
    <row r="33" spans="1:1" x14ac:dyDescent="0.25">
      <c r="A33" s="75"/>
    </row>
  </sheetData>
  <mergeCells count="9">
    <mergeCell ref="A1:A33"/>
    <mergeCell ref="M20:M21"/>
    <mergeCell ref="O20:O21"/>
    <mergeCell ref="O1:O6"/>
    <mergeCell ref="B1:J1"/>
    <mergeCell ref="B2:J2"/>
    <mergeCell ref="B3:J3"/>
    <mergeCell ref="B5:B6"/>
    <mergeCell ref="C5:J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20" max="1048575" man="1"/>
  </colBreaks>
  <ignoredErrors>
    <ignoredError sqref="B12:J14 C27:J28 B9 E9:G9 B10 E10:G10 B11:C11 E11:G11 B18:J26 B15:C15 E15:J15 B16:C16 E16:J16 B17:C17 E17:J17 I9:J9 I10:J10 I11:J1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3"/>
  <sheetViews>
    <sheetView zoomScaleNormal="100" zoomScaleSheetLayoutView="80" workbookViewId="0">
      <selection activeCell="E19" sqref="E19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71093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/>
      <c r="B1" s="83" t="str">
        <f>DFM_2019!B1</f>
        <v>FENESTRA Sk, spol. s r.o.</v>
      </c>
      <c r="C1" s="83"/>
      <c r="D1" s="83"/>
      <c r="E1" s="83"/>
      <c r="F1" s="83"/>
      <c r="G1" s="83"/>
      <c r="H1" s="83"/>
      <c r="I1" s="83"/>
      <c r="J1" s="83"/>
      <c r="K1" s="83"/>
      <c r="O1" s="90" t="s">
        <v>54</v>
      </c>
    </row>
    <row r="2" spans="1:15" x14ac:dyDescent="0.25">
      <c r="A2" s="75"/>
      <c r="B2" s="94" t="s">
        <v>46</v>
      </c>
      <c r="C2" s="94"/>
      <c r="D2" s="94"/>
      <c r="E2" s="94"/>
      <c r="F2" s="94"/>
      <c r="G2" s="94"/>
      <c r="H2" s="94"/>
      <c r="I2" s="94"/>
      <c r="J2" s="94"/>
      <c r="K2" s="94"/>
      <c r="O2" s="91"/>
    </row>
    <row r="3" spans="1:15" x14ac:dyDescent="0.25">
      <c r="A3" s="75"/>
      <c r="B3" s="85">
        <v>43465</v>
      </c>
      <c r="C3" s="85"/>
      <c r="D3" s="85"/>
      <c r="E3" s="85"/>
      <c r="F3" s="85"/>
      <c r="G3" s="85"/>
      <c r="H3" s="85"/>
      <c r="I3" s="85"/>
      <c r="J3" s="85"/>
      <c r="K3" s="85"/>
      <c r="O3" s="91"/>
    </row>
    <row r="4" spans="1:15" ht="15" customHeight="1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O4" s="91"/>
    </row>
    <row r="5" spans="1:15" ht="15" customHeight="1" x14ac:dyDescent="0.25">
      <c r="A5" s="75"/>
      <c r="B5" s="92" t="s">
        <v>25</v>
      </c>
      <c r="C5" s="95" t="s">
        <v>1</v>
      </c>
      <c r="D5" s="95"/>
      <c r="E5" s="95"/>
      <c r="F5" s="95"/>
      <c r="G5" s="95"/>
      <c r="H5" s="95"/>
      <c r="I5" s="95"/>
      <c r="J5" s="95"/>
      <c r="K5" s="95"/>
      <c r="O5" s="91"/>
    </row>
    <row r="6" spans="1:15" ht="60" customHeight="1" x14ac:dyDescent="0.25">
      <c r="A6" s="75"/>
      <c r="B6" s="93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91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155358</v>
      </c>
      <c r="D9" s="20">
        <v>4555009</v>
      </c>
      <c r="E9" s="20">
        <v>4816713</v>
      </c>
      <c r="F9" s="20">
        <v>0</v>
      </c>
      <c r="G9" s="20">
        <v>0</v>
      </c>
      <c r="H9" s="20">
        <v>33</v>
      </c>
      <c r="I9" s="20">
        <v>0</v>
      </c>
      <c r="J9" s="26">
        <v>0</v>
      </c>
      <c r="K9" s="21">
        <f>SUM(C9:J9)</f>
        <v>9527113</v>
      </c>
    </row>
    <row r="10" spans="1:15" ht="15" customHeight="1" x14ac:dyDescent="0.25">
      <c r="A10" s="75"/>
      <c r="B10" s="9" t="s">
        <v>6</v>
      </c>
      <c r="C10" s="20">
        <v>0</v>
      </c>
      <c r="D10" s="20">
        <v>0</v>
      </c>
      <c r="E10" s="20">
        <v>211568</v>
      </c>
      <c r="F10" s="20">
        <v>0</v>
      </c>
      <c r="G10" s="20">
        <v>0</v>
      </c>
      <c r="H10" s="20">
        <v>0</v>
      </c>
      <c r="I10" s="20">
        <v>232957</v>
      </c>
      <c r="J10" s="26">
        <v>7780</v>
      </c>
      <c r="K10" s="21">
        <f>SUM(C10:J10)</f>
        <v>452305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249506</v>
      </c>
      <c r="F11" s="20">
        <v>0</v>
      </c>
      <c r="G11" s="20">
        <v>0</v>
      </c>
      <c r="H11" s="20">
        <v>0</v>
      </c>
      <c r="I11" s="20">
        <v>232957</v>
      </c>
      <c r="J11" s="26">
        <v>7780</v>
      </c>
      <c r="K11" s="21">
        <f>SUM(C11:J11)</f>
        <v>490243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ht="15" customHeight="1" x14ac:dyDescent="0.25">
      <c r="A13" s="75"/>
      <c r="B13" s="10" t="s">
        <v>14</v>
      </c>
      <c r="C13" s="22">
        <f>SUM(C9,C10,-C11,C12)</f>
        <v>155358</v>
      </c>
      <c r="D13" s="22">
        <f t="shared" ref="D13:I13" si="0">SUM(D9,D10,-D11,D12)</f>
        <v>4555009</v>
      </c>
      <c r="E13" s="22">
        <f>SUM(E9,E10,-E11,E12)</f>
        <v>4778775</v>
      </c>
      <c r="F13" s="22">
        <f t="shared" si="0"/>
        <v>0</v>
      </c>
      <c r="G13" s="22">
        <f>SUM(G9,G10,-G11,G12)</f>
        <v>0</v>
      </c>
      <c r="H13" s="22">
        <f t="shared" si="0"/>
        <v>33</v>
      </c>
      <c r="I13" s="22">
        <f t="shared" si="0"/>
        <v>0</v>
      </c>
      <c r="J13" s="22">
        <f>SUM(J9,J10,-J11,J12)</f>
        <v>0</v>
      </c>
      <c r="K13" s="21">
        <f>SUM(C13:J13)</f>
        <v>9489175</v>
      </c>
    </row>
    <row r="14" spans="1:15" s="3" customFormat="1" ht="15" customHeight="1" x14ac:dyDescent="0.25">
      <c r="A14" s="75"/>
      <c r="B14" s="7" t="s">
        <v>9</v>
      </c>
      <c r="C14" s="23"/>
      <c r="D14" s="23"/>
      <c r="E14" s="23"/>
      <c r="F14" s="23"/>
      <c r="G14" s="23"/>
      <c r="H14" s="23"/>
      <c r="I14" s="23"/>
      <c r="J14" s="23"/>
      <c r="K14" s="27"/>
      <c r="M14" s="69"/>
      <c r="O14" s="69"/>
    </row>
    <row r="15" spans="1:15" ht="15" customHeight="1" x14ac:dyDescent="0.25">
      <c r="A15" s="75"/>
      <c r="B15" s="8" t="s">
        <v>13</v>
      </c>
      <c r="C15" s="20">
        <v>0</v>
      </c>
      <c r="D15" s="20">
        <v>1196557</v>
      </c>
      <c r="E15" s="20">
        <v>4001905</v>
      </c>
      <c r="F15" s="20">
        <v>0</v>
      </c>
      <c r="G15" s="20">
        <v>0</v>
      </c>
      <c r="H15" s="20">
        <v>33</v>
      </c>
      <c r="I15" s="20">
        <v>0</v>
      </c>
      <c r="J15" s="20">
        <v>0</v>
      </c>
      <c r="K15" s="21">
        <f>SUM(C15:J15)</f>
        <v>5198495</v>
      </c>
    </row>
    <row r="16" spans="1:15" ht="15" customHeight="1" x14ac:dyDescent="0.25">
      <c r="A16" s="75"/>
      <c r="B16" s="9" t="s">
        <v>6</v>
      </c>
      <c r="C16" s="20">
        <v>0</v>
      </c>
      <c r="D16" s="20">
        <v>65514</v>
      </c>
      <c r="E16" s="20">
        <v>161047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226561</v>
      </c>
      <c r="M16" s="70"/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210605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210605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1">
        <f>SUM(C18:J18)</f>
        <v>0</v>
      </c>
    </row>
    <row r="19" spans="1:15" ht="15" customHeight="1" x14ac:dyDescent="0.25">
      <c r="A19" s="75"/>
      <c r="B19" s="10" t="s">
        <v>14</v>
      </c>
      <c r="C19" s="22">
        <f t="shared" ref="C19:J19" si="1">SUM(C15,C16,-C17,C18)</f>
        <v>0</v>
      </c>
      <c r="D19" s="22">
        <f t="shared" si="1"/>
        <v>1262071</v>
      </c>
      <c r="E19" s="22">
        <f t="shared" si="1"/>
        <v>3952347</v>
      </c>
      <c r="F19" s="22">
        <f t="shared" si="1"/>
        <v>0</v>
      </c>
      <c r="G19" s="22">
        <f t="shared" si="1"/>
        <v>0</v>
      </c>
      <c r="H19" s="22">
        <f t="shared" si="1"/>
        <v>33</v>
      </c>
      <c r="I19" s="22">
        <f t="shared" si="1"/>
        <v>0</v>
      </c>
      <c r="J19" s="22">
        <f t="shared" si="1"/>
        <v>0</v>
      </c>
      <c r="K19" s="21">
        <f>SUM(C19:J19)</f>
        <v>5214451</v>
      </c>
    </row>
    <row r="20" spans="1:15" s="3" customFormat="1" ht="15" customHeight="1" x14ac:dyDescent="0.25">
      <c r="A20" s="75"/>
      <c r="B20" s="7" t="s">
        <v>10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  <c r="M21" s="89"/>
      <c r="N21" s="59"/>
      <c r="O21" s="88"/>
    </row>
    <row r="22" spans="1:15" ht="15" customHeight="1" x14ac:dyDescent="0.25">
      <c r="A22" s="75"/>
      <c r="B22" s="9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  <c r="M22" s="66">
        <v>2</v>
      </c>
      <c r="N22" s="59"/>
      <c r="O22" s="63"/>
    </row>
    <row r="23" spans="1:15" ht="15" customHeight="1" x14ac:dyDescent="0.25">
      <c r="A23" s="75"/>
      <c r="B23" s="9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1">
        <f>SUM(C23:J23)</f>
        <v>0</v>
      </c>
      <c r="M23" s="66">
        <v>0</v>
      </c>
      <c r="N23" s="59"/>
      <c r="O23" s="64"/>
    </row>
    <row r="24" spans="1:15" ht="15" customHeight="1" x14ac:dyDescent="0.25">
      <c r="A24" s="75"/>
      <c r="B24" s="9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1">
        <f>SUM(C24:J24)</f>
        <v>0</v>
      </c>
      <c r="M24" s="65">
        <v>2</v>
      </c>
      <c r="N24" s="59"/>
      <c r="O24" s="65">
        <v>3</v>
      </c>
    </row>
    <row r="25" spans="1:15" ht="15" customHeight="1" x14ac:dyDescent="0.25">
      <c r="A25" s="75"/>
      <c r="B25" s="10" t="s">
        <v>14</v>
      </c>
      <c r="C25" s="22">
        <f t="shared" ref="C25:J25" si="2">SUM(C21,C22,-C23,C24)</f>
        <v>0</v>
      </c>
      <c r="D25" s="22">
        <f t="shared" si="2"/>
        <v>0</v>
      </c>
      <c r="E25" s="22">
        <f t="shared" si="2"/>
        <v>0</v>
      </c>
      <c r="F25" s="22">
        <f t="shared" si="2"/>
        <v>0</v>
      </c>
      <c r="G25" s="22">
        <f t="shared" si="2"/>
        <v>0</v>
      </c>
      <c r="H25" s="22">
        <f t="shared" si="2"/>
        <v>0</v>
      </c>
      <c r="I25" s="22">
        <f t="shared" si="2"/>
        <v>0</v>
      </c>
      <c r="J25" s="22">
        <f t="shared" si="2"/>
        <v>0</v>
      </c>
      <c r="K25" s="21">
        <f>SUM(C25:J25)</f>
        <v>0</v>
      </c>
      <c r="M25" s="66">
        <v>0</v>
      </c>
      <c r="N25" s="59"/>
      <c r="O25" s="66">
        <v>6</v>
      </c>
    </row>
    <row r="26" spans="1:15" s="3" customFormat="1" ht="15" customHeight="1" x14ac:dyDescent="0.25">
      <c r="A26" s="75"/>
      <c r="B26" s="7" t="s">
        <v>15</v>
      </c>
      <c r="C26" s="23"/>
      <c r="D26" s="23"/>
      <c r="E26" s="23"/>
      <c r="F26" s="23"/>
      <c r="G26" s="23"/>
      <c r="H26" s="23"/>
      <c r="I26" s="23"/>
      <c r="J26" s="23"/>
      <c r="K26" s="27"/>
      <c r="M26" s="65">
        <v>1</v>
      </c>
      <c r="N26" s="59"/>
      <c r="O26" s="65">
        <v>5</v>
      </c>
    </row>
    <row r="27" spans="1:15" ht="15" customHeight="1" x14ac:dyDescent="0.25">
      <c r="A27" s="75"/>
      <c r="B27" s="8" t="s">
        <v>13</v>
      </c>
      <c r="C27" s="24">
        <f>SUM(C9,-C15,-C21)</f>
        <v>155358</v>
      </c>
      <c r="D27" s="24">
        <f t="shared" ref="D27:J27" si="3">SUM(D9,-D15,-D21)</f>
        <v>3358452</v>
      </c>
      <c r="E27" s="24">
        <f t="shared" si="3"/>
        <v>814808</v>
      </c>
      <c r="F27" s="24">
        <f>SUM(F9,-F15,-F21)</f>
        <v>0</v>
      </c>
      <c r="G27" s="24">
        <f t="shared" si="3"/>
        <v>0</v>
      </c>
      <c r="H27" s="24">
        <f t="shared" si="3"/>
        <v>0</v>
      </c>
      <c r="I27" s="24">
        <f t="shared" si="3"/>
        <v>0</v>
      </c>
      <c r="J27" s="24">
        <f t="shared" si="3"/>
        <v>0</v>
      </c>
      <c r="K27" s="21">
        <f>SUM(C27:J27)</f>
        <v>4328618</v>
      </c>
      <c r="M27" s="66">
        <v>4</v>
      </c>
      <c r="N27" s="59"/>
      <c r="O27" s="66">
        <v>2</v>
      </c>
    </row>
    <row r="28" spans="1:15" ht="15" customHeight="1" x14ac:dyDescent="0.25">
      <c r="A28" s="75"/>
      <c r="B28" s="10" t="s">
        <v>14</v>
      </c>
      <c r="C28" s="22">
        <f>SUM(C13,-C19,-C25)</f>
        <v>155358</v>
      </c>
      <c r="D28" s="22">
        <f t="shared" ref="D28:J28" si="4">SUM(D13,-D19,-D25)</f>
        <v>3292938</v>
      </c>
      <c r="E28" s="22">
        <f t="shared" si="4"/>
        <v>826428</v>
      </c>
      <c r="F28" s="22">
        <f>SUM(F13,-F19,-F25)</f>
        <v>0</v>
      </c>
      <c r="G28" s="22">
        <f t="shared" si="4"/>
        <v>0</v>
      </c>
      <c r="H28" s="22">
        <f>SUM(H13,-H19,-H25)</f>
        <v>0</v>
      </c>
      <c r="I28" s="22">
        <f t="shared" si="4"/>
        <v>0</v>
      </c>
      <c r="J28" s="22">
        <f t="shared" si="4"/>
        <v>0</v>
      </c>
      <c r="K28" s="25">
        <f>SUM(C28:J28)</f>
        <v>4274724</v>
      </c>
      <c r="M28" s="65">
        <v>5</v>
      </c>
      <c r="N28" s="59"/>
      <c r="O28" s="65">
        <v>1</v>
      </c>
    </row>
    <row r="29" spans="1:15" ht="15" customHeight="1" x14ac:dyDescent="0.25">
      <c r="A29" s="75"/>
      <c r="M29" s="66">
        <v>9</v>
      </c>
      <c r="N29" s="59"/>
      <c r="O29" s="66">
        <v>4</v>
      </c>
    </row>
    <row r="30" spans="1:15" ht="15" customHeight="1" x14ac:dyDescent="0.25">
      <c r="A30" s="75"/>
      <c r="M30" s="66">
        <v>6</v>
      </c>
      <c r="N30" s="59"/>
      <c r="O30" s="66">
        <v>5</v>
      </c>
    </row>
    <row r="31" spans="1:15" ht="15" customHeight="1" x14ac:dyDescent="0.25">
      <c r="A31" s="75"/>
      <c r="M31" s="67">
        <v>3</v>
      </c>
      <c r="N31" s="57"/>
      <c r="O31" s="67">
        <v>1</v>
      </c>
    </row>
    <row r="32" spans="1:15" x14ac:dyDescent="0.25">
      <c r="A32" s="75"/>
    </row>
    <row r="33" spans="1:1" x14ac:dyDescent="0.25">
      <c r="A33" s="75"/>
    </row>
  </sheetData>
  <mergeCells count="9">
    <mergeCell ref="M20:M21"/>
    <mergeCell ref="O20:O21"/>
    <mergeCell ref="A1:A33"/>
    <mergeCell ref="O1:O6"/>
    <mergeCell ref="B5:B6"/>
    <mergeCell ref="B1:K1"/>
    <mergeCell ref="B2:K2"/>
    <mergeCell ref="B3:K3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3"/>
  <sheetViews>
    <sheetView topLeftCell="C1" zoomScaleNormal="100" zoomScaleSheetLayoutView="80" workbookViewId="0">
      <selection activeCell="I27" sqref="I27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/>
      <c r="B1" s="83" t="str">
        <f>DFM_2019!B1</f>
        <v>FENESTRA Sk, spol. s r.o.</v>
      </c>
      <c r="C1" s="83"/>
      <c r="D1" s="83"/>
      <c r="E1" s="83"/>
      <c r="F1" s="83"/>
      <c r="G1" s="83"/>
      <c r="H1" s="83"/>
      <c r="I1" s="83"/>
      <c r="J1" s="83"/>
      <c r="K1" s="83"/>
      <c r="O1" s="90" t="s">
        <v>54</v>
      </c>
    </row>
    <row r="2" spans="1:15" x14ac:dyDescent="0.25">
      <c r="A2" s="75"/>
      <c r="B2" s="94" t="s">
        <v>46</v>
      </c>
      <c r="C2" s="94"/>
      <c r="D2" s="94"/>
      <c r="E2" s="94"/>
      <c r="F2" s="94"/>
      <c r="G2" s="94"/>
      <c r="H2" s="94"/>
      <c r="I2" s="94"/>
      <c r="J2" s="94"/>
      <c r="K2" s="94"/>
      <c r="O2" s="91"/>
    </row>
    <row r="3" spans="1:15" x14ac:dyDescent="0.25">
      <c r="A3" s="75"/>
      <c r="B3" s="85">
        <v>43830</v>
      </c>
      <c r="C3" s="85"/>
      <c r="D3" s="85"/>
      <c r="E3" s="85"/>
      <c r="F3" s="85"/>
      <c r="G3" s="85"/>
      <c r="H3" s="85"/>
      <c r="I3" s="85"/>
      <c r="J3" s="85"/>
      <c r="K3" s="85"/>
      <c r="O3" s="91"/>
    </row>
    <row r="4" spans="1:15" ht="15" customHeight="1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O4" s="91"/>
    </row>
    <row r="5" spans="1:15" ht="15" customHeight="1" x14ac:dyDescent="0.25">
      <c r="A5" s="75"/>
      <c r="B5" s="92" t="s">
        <v>25</v>
      </c>
      <c r="C5" s="95" t="s">
        <v>16</v>
      </c>
      <c r="D5" s="95"/>
      <c r="E5" s="95"/>
      <c r="F5" s="95"/>
      <c r="G5" s="95"/>
      <c r="H5" s="95"/>
      <c r="I5" s="95"/>
      <c r="J5" s="95"/>
      <c r="K5" s="95"/>
      <c r="O5" s="91"/>
    </row>
    <row r="6" spans="1:15" ht="60" customHeight="1" x14ac:dyDescent="0.25">
      <c r="A6" s="75"/>
      <c r="B6" s="93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91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155358</v>
      </c>
      <c r="D9" s="20">
        <v>4555009</v>
      </c>
      <c r="E9" s="20">
        <v>4778775</v>
      </c>
      <c r="F9" s="20">
        <v>0</v>
      </c>
      <c r="G9" s="20">
        <v>0</v>
      </c>
      <c r="H9" s="20">
        <v>33</v>
      </c>
      <c r="I9" s="20">
        <v>0</v>
      </c>
      <c r="J9" s="26">
        <v>0</v>
      </c>
      <c r="K9" s="21">
        <f>SUM(C9:J9)</f>
        <v>9489175</v>
      </c>
    </row>
    <row r="10" spans="1:15" ht="15" customHeight="1" x14ac:dyDescent="0.25">
      <c r="A10" s="75"/>
      <c r="B10" s="9" t="s">
        <v>6</v>
      </c>
      <c r="C10" s="20">
        <v>0</v>
      </c>
      <c r="D10" s="20">
        <v>0</v>
      </c>
      <c r="E10" s="20">
        <v>16692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16692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108521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108521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s="3" customFormat="1" ht="15" customHeight="1" x14ac:dyDescent="0.2">
      <c r="A13" s="75"/>
      <c r="B13" s="10" t="s">
        <v>14</v>
      </c>
      <c r="C13" s="22">
        <f>SUM(C9,C10,-C11,C12)</f>
        <v>155358</v>
      </c>
      <c r="D13" s="22">
        <f t="shared" ref="D13:I13" si="0">SUM(D9,D10,-D11,D12)</f>
        <v>4555009</v>
      </c>
      <c r="E13" s="22">
        <f t="shared" si="0"/>
        <v>4686946</v>
      </c>
      <c r="F13" s="22">
        <f t="shared" si="0"/>
        <v>0</v>
      </c>
      <c r="G13" s="22">
        <f>SUM(G9,G10,-G11,G12)</f>
        <v>0</v>
      </c>
      <c r="H13" s="22">
        <f t="shared" si="0"/>
        <v>33</v>
      </c>
      <c r="I13" s="22">
        <f t="shared" si="0"/>
        <v>0</v>
      </c>
      <c r="J13" s="22">
        <f>SUM(J9,J10,-J11,J12)</f>
        <v>0</v>
      </c>
      <c r="K13" s="21">
        <f>SUM(C13:J13)</f>
        <v>9397346</v>
      </c>
      <c r="M13" s="69"/>
      <c r="O13" s="69"/>
    </row>
    <row r="14" spans="1:15" ht="15" customHeight="1" x14ac:dyDescent="0.25">
      <c r="A14" s="75"/>
      <c r="B14" s="7" t="s">
        <v>9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5"/>
      <c r="B15" s="8" t="s">
        <v>13</v>
      </c>
      <c r="C15" s="20">
        <v>0</v>
      </c>
      <c r="D15" s="20">
        <v>1262071</v>
      </c>
      <c r="E15" s="20">
        <v>3952347</v>
      </c>
      <c r="F15" s="20">
        <v>0</v>
      </c>
      <c r="G15" s="20">
        <v>0</v>
      </c>
      <c r="H15" s="20">
        <v>33</v>
      </c>
      <c r="I15" s="20">
        <v>0</v>
      </c>
      <c r="J15" s="20">
        <v>0</v>
      </c>
      <c r="K15" s="21">
        <f>SUM(C15:J15)</f>
        <v>5214451</v>
      </c>
      <c r="M15" s="70"/>
    </row>
    <row r="16" spans="1:15" ht="15" customHeight="1" x14ac:dyDescent="0.25">
      <c r="A16" s="75"/>
      <c r="B16" s="9" t="s">
        <v>6</v>
      </c>
      <c r="C16" s="20">
        <v>0</v>
      </c>
      <c r="D16" s="20">
        <v>27657</v>
      </c>
      <c r="E16" s="20">
        <v>184663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212320</v>
      </c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108521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108521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1">
        <f>SUM(C18:J18)</f>
        <v>0</v>
      </c>
    </row>
    <row r="19" spans="1:15" s="3" customFormat="1" ht="15" customHeight="1" x14ac:dyDescent="0.2">
      <c r="A19" s="75"/>
      <c r="B19" s="10" t="s">
        <v>14</v>
      </c>
      <c r="C19" s="22">
        <f t="shared" ref="C19:J19" si="1">SUM(C15,C16,-C17,C18)</f>
        <v>0</v>
      </c>
      <c r="D19" s="22">
        <f t="shared" si="1"/>
        <v>1289728</v>
      </c>
      <c r="E19" s="22">
        <f t="shared" si="1"/>
        <v>4028489</v>
      </c>
      <c r="F19" s="22">
        <f t="shared" si="1"/>
        <v>0</v>
      </c>
      <c r="G19" s="22">
        <f t="shared" si="1"/>
        <v>0</v>
      </c>
      <c r="H19" s="22">
        <f t="shared" si="1"/>
        <v>33</v>
      </c>
      <c r="I19" s="22">
        <f t="shared" si="1"/>
        <v>0</v>
      </c>
      <c r="J19" s="22">
        <f t="shared" si="1"/>
        <v>0</v>
      </c>
      <c r="K19" s="21">
        <f>SUM(C19:J19)</f>
        <v>5318250</v>
      </c>
      <c r="M19" s="69"/>
      <c r="O19" s="69"/>
    </row>
    <row r="20" spans="1:15" ht="15" customHeight="1" x14ac:dyDescent="0.25">
      <c r="A20" s="75"/>
      <c r="B20" s="7" t="s">
        <v>10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  <c r="M21" s="89"/>
      <c r="N21" s="59"/>
      <c r="O21" s="88"/>
    </row>
    <row r="22" spans="1:15" ht="15" customHeight="1" x14ac:dyDescent="0.25">
      <c r="A22" s="75"/>
      <c r="B22" s="9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  <c r="M22" s="66">
        <v>2</v>
      </c>
      <c r="N22" s="59"/>
      <c r="O22" s="63"/>
    </row>
    <row r="23" spans="1:15" ht="15" customHeight="1" x14ac:dyDescent="0.25">
      <c r="A23" s="75"/>
      <c r="B23" s="9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1">
        <f>SUM(C23:J23)</f>
        <v>0</v>
      </c>
      <c r="M23" s="66">
        <v>0</v>
      </c>
      <c r="N23" s="59"/>
      <c r="O23" s="64"/>
    </row>
    <row r="24" spans="1:15" ht="15" customHeight="1" x14ac:dyDescent="0.25">
      <c r="A24" s="75"/>
      <c r="B24" s="9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1">
        <f>SUM(C24:J24)</f>
        <v>0</v>
      </c>
      <c r="M24" s="65">
        <v>2</v>
      </c>
      <c r="N24" s="59"/>
      <c r="O24" s="65">
        <v>3</v>
      </c>
    </row>
    <row r="25" spans="1:15" s="3" customFormat="1" ht="15" customHeight="1" x14ac:dyDescent="0.2">
      <c r="A25" s="75"/>
      <c r="B25" s="10" t="s">
        <v>14</v>
      </c>
      <c r="C25" s="22">
        <f t="shared" ref="C25:J25" si="2">SUM(C21,C22,-C23,C24)</f>
        <v>0</v>
      </c>
      <c r="D25" s="22">
        <f t="shared" si="2"/>
        <v>0</v>
      </c>
      <c r="E25" s="22">
        <f t="shared" si="2"/>
        <v>0</v>
      </c>
      <c r="F25" s="22">
        <f t="shared" si="2"/>
        <v>0</v>
      </c>
      <c r="G25" s="22">
        <f t="shared" si="2"/>
        <v>0</v>
      </c>
      <c r="H25" s="22">
        <f t="shared" si="2"/>
        <v>0</v>
      </c>
      <c r="I25" s="22">
        <f t="shared" si="2"/>
        <v>0</v>
      </c>
      <c r="J25" s="22">
        <f t="shared" si="2"/>
        <v>0</v>
      </c>
      <c r="K25" s="21">
        <f>SUM(C25:J25)</f>
        <v>0</v>
      </c>
      <c r="M25" s="66">
        <v>0</v>
      </c>
      <c r="N25" s="59"/>
      <c r="O25" s="66">
        <v>6</v>
      </c>
    </row>
    <row r="26" spans="1:15" ht="15" customHeight="1" x14ac:dyDescent="0.25">
      <c r="A26" s="75"/>
      <c r="B26" s="7" t="s">
        <v>15</v>
      </c>
      <c r="C26" s="23"/>
      <c r="D26" s="23"/>
      <c r="E26" s="23"/>
      <c r="F26" s="23"/>
      <c r="G26" s="23"/>
      <c r="H26" s="23"/>
      <c r="I26" s="23"/>
      <c r="J26" s="23"/>
      <c r="K26" s="27"/>
      <c r="M26" s="65">
        <v>1</v>
      </c>
      <c r="N26" s="59"/>
      <c r="O26" s="65">
        <v>5</v>
      </c>
    </row>
    <row r="27" spans="1:15" ht="15" customHeight="1" x14ac:dyDescent="0.25">
      <c r="A27" s="75"/>
      <c r="B27" s="8" t="s">
        <v>13</v>
      </c>
      <c r="C27" s="24">
        <f t="shared" ref="C27:J27" si="3">SUM(C9,-C15,-C21)</f>
        <v>155358</v>
      </c>
      <c r="D27" s="24">
        <f t="shared" si="3"/>
        <v>3292938</v>
      </c>
      <c r="E27" s="24">
        <f>SUM(E9,-E15,-E21)</f>
        <v>826428</v>
      </c>
      <c r="F27" s="24">
        <f t="shared" si="3"/>
        <v>0</v>
      </c>
      <c r="G27" s="24">
        <f>SUM(G9,-G15,-G21)</f>
        <v>0</v>
      </c>
      <c r="H27" s="24">
        <f t="shared" si="3"/>
        <v>0</v>
      </c>
      <c r="I27" s="24">
        <f t="shared" si="3"/>
        <v>0</v>
      </c>
      <c r="J27" s="24">
        <f t="shared" si="3"/>
        <v>0</v>
      </c>
      <c r="K27" s="21">
        <f>SUM(C27:J27)</f>
        <v>4274724</v>
      </c>
      <c r="M27" s="66">
        <v>4</v>
      </c>
      <c r="N27" s="59"/>
      <c r="O27" s="66">
        <v>2</v>
      </c>
    </row>
    <row r="28" spans="1:15" ht="15" customHeight="1" x14ac:dyDescent="0.25">
      <c r="A28" s="75"/>
      <c r="B28" s="10" t="s">
        <v>14</v>
      </c>
      <c r="C28" s="22">
        <f t="shared" ref="C28:H28" si="4">SUM(C13,-C19,-C25)</f>
        <v>155358</v>
      </c>
      <c r="D28" s="22">
        <f>SUM(D13,-D19,-D25)</f>
        <v>3265281</v>
      </c>
      <c r="E28" s="22">
        <f t="shared" si="4"/>
        <v>658457</v>
      </c>
      <c r="F28" s="22">
        <f>SUM(F13,-F19,-F25)</f>
        <v>0</v>
      </c>
      <c r="G28" s="22">
        <f t="shared" si="4"/>
        <v>0</v>
      </c>
      <c r="H28" s="22">
        <f t="shared" si="4"/>
        <v>0</v>
      </c>
      <c r="I28" s="22">
        <f>SUM(I13,-I19,-I25)</f>
        <v>0</v>
      </c>
      <c r="J28" s="22">
        <f>SUM(J13,-J19,-J25)</f>
        <v>0</v>
      </c>
      <c r="K28" s="25">
        <f>SUM(C28:J28)</f>
        <v>4079096</v>
      </c>
      <c r="M28" s="65">
        <v>5</v>
      </c>
      <c r="N28" s="59"/>
      <c r="O28" s="65">
        <v>1</v>
      </c>
    </row>
    <row r="29" spans="1:15" ht="15" customHeight="1" x14ac:dyDescent="0.25">
      <c r="A29" s="75"/>
      <c r="M29" s="66">
        <v>9</v>
      </c>
      <c r="N29" s="59"/>
      <c r="O29" s="66">
        <v>4</v>
      </c>
    </row>
    <row r="30" spans="1:15" ht="15" customHeight="1" x14ac:dyDescent="0.25">
      <c r="A30" s="75"/>
      <c r="M30" s="66">
        <v>6</v>
      </c>
      <c r="N30" s="59"/>
      <c r="O30" s="66">
        <v>5</v>
      </c>
    </row>
    <row r="31" spans="1:15" ht="15" customHeight="1" x14ac:dyDescent="0.25">
      <c r="A31" s="75"/>
      <c r="M31" s="67">
        <v>3</v>
      </c>
      <c r="N31" s="57"/>
      <c r="O31" s="67">
        <v>1</v>
      </c>
    </row>
    <row r="32" spans="1:15" x14ac:dyDescent="0.25">
      <c r="A32" s="75"/>
    </row>
    <row r="33" spans="1:1" x14ac:dyDescent="0.25">
      <c r="A33" s="75"/>
    </row>
  </sheetData>
  <mergeCells count="9">
    <mergeCell ref="A1:A33"/>
    <mergeCell ref="M20:M21"/>
    <mergeCell ref="O20:O21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1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33"/>
  <sheetViews>
    <sheetView zoomScaleNormal="100" zoomScaleSheetLayoutView="80" workbookViewId="0">
      <selection activeCell="G13" sqref="G13"/>
    </sheetView>
  </sheetViews>
  <sheetFormatPr defaultRowHeight="15" x14ac:dyDescent="0.25"/>
  <cols>
    <col min="1" max="1" width="3.42578125" customWidth="1"/>
    <col min="2" max="2" width="28.42578125" style="2" customWidth="1"/>
    <col min="3" max="5" width="10.7109375" style="1" customWidth="1"/>
    <col min="6" max="6" width="12.28515625" style="1" customWidth="1"/>
    <col min="7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/>
      <c r="B1" s="83" t="str">
        <f>DFM_2019!B1</f>
        <v>FENESTRA Sk, spol. s r.o.</v>
      </c>
      <c r="C1" s="83"/>
      <c r="D1" s="83"/>
      <c r="E1" s="83"/>
      <c r="F1" s="83"/>
      <c r="G1" s="83"/>
      <c r="H1" s="83"/>
      <c r="I1" s="83"/>
      <c r="J1" s="83"/>
      <c r="K1" s="83"/>
      <c r="O1" s="90" t="s">
        <v>54</v>
      </c>
    </row>
    <row r="2" spans="1:15" x14ac:dyDescent="0.25">
      <c r="A2" s="75"/>
      <c r="B2" s="94" t="s">
        <v>47</v>
      </c>
      <c r="C2" s="94"/>
      <c r="D2" s="94"/>
      <c r="E2" s="94"/>
      <c r="F2" s="94"/>
      <c r="G2" s="94"/>
      <c r="H2" s="94"/>
      <c r="I2" s="94"/>
      <c r="J2" s="94"/>
      <c r="K2" s="94"/>
      <c r="O2" s="91"/>
    </row>
    <row r="3" spans="1:15" x14ac:dyDescent="0.25">
      <c r="A3" s="75"/>
      <c r="B3" s="85">
        <v>43465</v>
      </c>
      <c r="C3" s="85"/>
      <c r="D3" s="85"/>
      <c r="E3" s="85"/>
      <c r="F3" s="85"/>
      <c r="G3" s="85"/>
      <c r="H3" s="85"/>
      <c r="I3" s="85"/>
      <c r="J3" s="85"/>
      <c r="K3" s="85"/>
      <c r="O3" s="91"/>
    </row>
    <row r="4" spans="1:15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O4" s="91"/>
    </row>
    <row r="5" spans="1:15" ht="15" customHeight="1" x14ac:dyDescent="0.25">
      <c r="A5" s="75"/>
      <c r="B5" s="92" t="s">
        <v>29</v>
      </c>
      <c r="C5" s="95" t="s">
        <v>1</v>
      </c>
      <c r="D5" s="95"/>
      <c r="E5" s="95"/>
      <c r="F5" s="95"/>
      <c r="G5" s="95"/>
      <c r="H5" s="95"/>
      <c r="I5" s="95"/>
      <c r="J5" s="95"/>
      <c r="K5" s="95"/>
      <c r="O5" s="91"/>
    </row>
    <row r="6" spans="1:15" ht="72" customHeight="1" x14ac:dyDescent="0.25">
      <c r="A6" s="75"/>
      <c r="B6" s="93"/>
      <c r="C6" s="16" t="s">
        <v>30</v>
      </c>
      <c r="D6" s="16" t="s">
        <v>31</v>
      </c>
      <c r="E6" s="16" t="s">
        <v>32</v>
      </c>
      <c r="F6" s="16" t="s">
        <v>49</v>
      </c>
      <c r="G6" s="16" t="s">
        <v>33</v>
      </c>
      <c r="H6" s="16" t="s">
        <v>34</v>
      </c>
      <c r="I6" s="16" t="s">
        <v>35</v>
      </c>
      <c r="J6" s="16" t="s">
        <v>36</v>
      </c>
      <c r="K6" s="17" t="s">
        <v>4</v>
      </c>
      <c r="O6" s="91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0</v>
      </c>
      <c r="D9" s="20">
        <v>0</v>
      </c>
      <c r="E9" s="20">
        <v>0</v>
      </c>
      <c r="F9" s="20">
        <v>0</v>
      </c>
      <c r="G9" s="20">
        <v>28062</v>
      </c>
      <c r="H9" s="20">
        <v>0</v>
      </c>
      <c r="I9" s="20">
        <v>0</v>
      </c>
      <c r="J9" s="26">
        <v>0</v>
      </c>
      <c r="K9" s="21">
        <f>SUM(C9:J9)</f>
        <v>28062</v>
      </c>
    </row>
    <row r="10" spans="1:15" ht="15" customHeight="1" x14ac:dyDescent="0.25">
      <c r="A10" s="75"/>
      <c r="B10" s="9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87322</v>
      </c>
      <c r="H10" s="20">
        <v>0</v>
      </c>
      <c r="I10" s="20">
        <v>0</v>
      </c>
      <c r="J10" s="26">
        <v>0</v>
      </c>
      <c r="K10" s="21">
        <f>SUM(C10:J10)</f>
        <v>87322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s="3" customFormat="1" ht="15" customHeight="1" x14ac:dyDescent="0.25">
      <c r="A13" s="75"/>
      <c r="B13" s="18" t="s">
        <v>14</v>
      </c>
      <c r="C13" s="22">
        <f>SUM(C9,C10,-C11,C12)</f>
        <v>0</v>
      </c>
      <c r="D13" s="22">
        <f t="shared" ref="D13:J13" si="0">SUM(D9,D10,-D11,D12)</f>
        <v>0</v>
      </c>
      <c r="E13" s="22">
        <f t="shared" si="0"/>
        <v>0</v>
      </c>
      <c r="F13" s="22">
        <f t="shared" si="0"/>
        <v>0</v>
      </c>
      <c r="G13" s="22">
        <f t="shared" si="0"/>
        <v>115384</v>
      </c>
      <c r="H13" s="22">
        <f t="shared" si="0"/>
        <v>0</v>
      </c>
      <c r="I13" s="22">
        <f t="shared" si="0"/>
        <v>0</v>
      </c>
      <c r="J13" s="22">
        <f t="shared" si="0"/>
        <v>0</v>
      </c>
      <c r="K13" s="21">
        <f>SUM(C13:J13)</f>
        <v>115384</v>
      </c>
      <c r="M13" s="69"/>
      <c r="O13" s="69"/>
    </row>
    <row r="14" spans="1:15" ht="15" customHeight="1" x14ac:dyDescent="0.25">
      <c r="A14" s="75"/>
      <c r="B14" s="7" t="s">
        <v>10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5"/>
      <c r="B15" s="8" t="s">
        <v>13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1">
        <f>SUM(C15:J15)</f>
        <v>0</v>
      </c>
      <c r="M15" s="70"/>
    </row>
    <row r="16" spans="1:15" ht="15" customHeight="1" x14ac:dyDescent="0.25">
      <c r="A16" s="75"/>
      <c r="B16" s="9" t="s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21">
        <f>SUM(C16:J16)</f>
        <v>0</v>
      </c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21">
        <f>SUM(C17:J17)</f>
        <v>0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21">
        <f>SUM(C18:J18)</f>
        <v>0</v>
      </c>
    </row>
    <row r="19" spans="1:15" s="3" customFormat="1" ht="15" customHeight="1" x14ac:dyDescent="0.25">
      <c r="A19" s="75"/>
      <c r="B19" s="18" t="s">
        <v>14</v>
      </c>
      <c r="C19" s="22">
        <f t="shared" ref="C19:J19" si="1">SUM(C15,C16,-C17,C18)</f>
        <v>0</v>
      </c>
      <c r="D19" s="22">
        <f t="shared" si="1"/>
        <v>0</v>
      </c>
      <c r="E19" s="22">
        <f t="shared" si="1"/>
        <v>0</v>
      </c>
      <c r="F19" s="22">
        <f t="shared" si="1"/>
        <v>0</v>
      </c>
      <c r="G19" s="22">
        <f t="shared" si="1"/>
        <v>0</v>
      </c>
      <c r="H19" s="22">
        <f t="shared" si="1"/>
        <v>0</v>
      </c>
      <c r="I19" s="22">
        <f t="shared" si="1"/>
        <v>0</v>
      </c>
      <c r="J19" s="22">
        <f t="shared" si="1"/>
        <v>0</v>
      </c>
      <c r="K19" s="21">
        <f>SUM(C19:J19)</f>
        <v>0</v>
      </c>
      <c r="M19" s="69"/>
      <c r="O19" s="69"/>
    </row>
    <row r="20" spans="1:15" ht="15" customHeight="1" x14ac:dyDescent="0.25">
      <c r="A20" s="75"/>
      <c r="B20" s="7" t="s">
        <v>50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24">
        <f t="shared" ref="C21:J21" si="2">SUM(C9,-C15)</f>
        <v>0</v>
      </c>
      <c r="D21" s="24">
        <f t="shared" si="2"/>
        <v>0</v>
      </c>
      <c r="E21" s="24">
        <f t="shared" si="2"/>
        <v>0</v>
      </c>
      <c r="F21" s="24">
        <f t="shared" si="2"/>
        <v>0</v>
      </c>
      <c r="G21" s="24">
        <f t="shared" si="2"/>
        <v>28062</v>
      </c>
      <c r="H21" s="24">
        <f t="shared" si="2"/>
        <v>0</v>
      </c>
      <c r="I21" s="24">
        <f t="shared" si="2"/>
        <v>0</v>
      </c>
      <c r="J21" s="24">
        <f t="shared" si="2"/>
        <v>0</v>
      </c>
      <c r="K21" s="21">
        <f>SUM(C21:J21)</f>
        <v>28062</v>
      </c>
      <c r="M21" s="89"/>
      <c r="N21" s="59"/>
      <c r="O21" s="88"/>
    </row>
    <row r="22" spans="1:15" ht="15" customHeight="1" x14ac:dyDescent="0.25">
      <c r="A22" s="75"/>
      <c r="B22" s="10" t="s">
        <v>14</v>
      </c>
      <c r="C22" s="22">
        <f t="shared" ref="C22:J22" si="3">SUM(C13,-C19)</f>
        <v>0</v>
      </c>
      <c r="D22" s="22">
        <f t="shared" si="3"/>
        <v>0</v>
      </c>
      <c r="E22" s="22">
        <f t="shared" si="3"/>
        <v>0</v>
      </c>
      <c r="F22" s="22">
        <f t="shared" si="3"/>
        <v>0</v>
      </c>
      <c r="G22" s="22">
        <f t="shared" si="3"/>
        <v>115384</v>
      </c>
      <c r="H22" s="22">
        <f t="shared" si="3"/>
        <v>0</v>
      </c>
      <c r="I22" s="22">
        <f t="shared" si="3"/>
        <v>0</v>
      </c>
      <c r="J22" s="22">
        <f t="shared" si="3"/>
        <v>0</v>
      </c>
      <c r="K22" s="25">
        <f>SUM(C22:J22)</f>
        <v>115384</v>
      </c>
      <c r="M22" s="66">
        <v>2</v>
      </c>
      <c r="N22" s="59"/>
      <c r="O22" s="71"/>
    </row>
    <row r="23" spans="1:15" ht="15" customHeight="1" x14ac:dyDescent="0.25">
      <c r="A23" s="75"/>
      <c r="M23" s="66">
        <v>0</v>
      </c>
      <c r="N23" s="59"/>
    </row>
    <row r="24" spans="1:15" s="3" customFormat="1" ht="15" customHeight="1" x14ac:dyDescent="0.25">
      <c r="A24" s="75"/>
      <c r="B24" s="2"/>
      <c r="C24" s="1"/>
      <c r="D24" s="1"/>
      <c r="E24" s="1"/>
      <c r="F24" s="1"/>
      <c r="G24" s="1"/>
      <c r="H24" s="1"/>
      <c r="I24" s="1"/>
      <c r="J24" s="1"/>
      <c r="K24"/>
      <c r="M24" s="65">
        <v>2</v>
      </c>
      <c r="N24" s="59"/>
      <c r="O24" s="72">
        <v>3</v>
      </c>
    </row>
    <row r="25" spans="1:15" s="3" customFormat="1" ht="15" customHeight="1" x14ac:dyDescent="0.25">
      <c r="A25" s="75"/>
      <c r="B25" s="2"/>
      <c r="C25" s="1"/>
      <c r="D25" s="1"/>
      <c r="E25" s="1"/>
      <c r="F25" s="1"/>
      <c r="G25" s="1"/>
      <c r="H25" s="1"/>
      <c r="I25" s="1"/>
      <c r="J25" s="1"/>
      <c r="K25"/>
      <c r="M25" s="66">
        <v>0</v>
      </c>
      <c r="N25" s="59"/>
      <c r="O25" s="72">
        <v>6</v>
      </c>
    </row>
    <row r="26" spans="1:15" ht="15" customHeight="1" x14ac:dyDescent="0.25">
      <c r="A26" s="75"/>
      <c r="M26" s="65">
        <v>1</v>
      </c>
      <c r="N26" s="59"/>
      <c r="O26" s="72">
        <v>5</v>
      </c>
    </row>
    <row r="27" spans="1:15" ht="15" customHeight="1" x14ac:dyDescent="0.25">
      <c r="A27" s="75"/>
      <c r="M27" s="66">
        <v>4</v>
      </c>
      <c r="N27" s="59"/>
      <c r="O27" s="72">
        <v>2</v>
      </c>
    </row>
    <row r="28" spans="1:15" ht="15" customHeight="1" x14ac:dyDescent="0.25">
      <c r="A28" s="75"/>
      <c r="M28" s="65">
        <v>5</v>
      </c>
      <c r="N28" s="59"/>
      <c r="O28" s="72">
        <v>1</v>
      </c>
    </row>
    <row r="29" spans="1:15" ht="15" customHeight="1" x14ac:dyDescent="0.25">
      <c r="A29" s="75"/>
      <c r="M29" s="66">
        <v>9</v>
      </c>
      <c r="N29" s="59"/>
      <c r="O29" s="72">
        <v>4</v>
      </c>
    </row>
    <row r="30" spans="1:15" ht="18" customHeight="1" x14ac:dyDescent="0.25">
      <c r="A30" s="75"/>
      <c r="M30" s="66">
        <v>6</v>
      </c>
      <c r="N30" s="59"/>
      <c r="O30" s="72">
        <v>5</v>
      </c>
    </row>
    <row r="31" spans="1:15" ht="15" customHeight="1" x14ac:dyDescent="0.25">
      <c r="A31" s="75"/>
      <c r="M31" s="67">
        <v>3</v>
      </c>
      <c r="N31" s="57"/>
      <c r="O31" s="72">
        <v>1</v>
      </c>
    </row>
    <row r="32" spans="1:15" ht="18" customHeight="1" x14ac:dyDescent="0.25">
      <c r="A32" s="75"/>
    </row>
    <row r="33" spans="1:1" x14ac:dyDescent="0.25">
      <c r="A33" s="60"/>
    </row>
  </sheetData>
  <mergeCells count="9">
    <mergeCell ref="M20:M21"/>
    <mergeCell ref="O20:O21"/>
    <mergeCell ref="A1:A32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3"/>
  <sheetViews>
    <sheetView tabSelected="1" zoomScaleNormal="100" zoomScaleSheetLayoutView="80" workbookViewId="0">
      <selection activeCell="G11" sqref="G11"/>
    </sheetView>
  </sheetViews>
  <sheetFormatPr defaultRowHeight="15" x14ac:dyDescent="0.25"/>
  <cols>
    <col min="1" max="1" width="7.85546875" customWidth="1"/>
    <col min="2" max="2" width="28.42578125" style="2" customWidth="1"/>
    <col min="3" max="5" width="10.7109375" style="1" customWidth="1"/>
    <col min="6" max="6" width="13.42578125" style="1" customWidth="1"/>
    <col min="7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/>
      <c r="B1" s="83" t="s">
        <v>55</v>
      </c>
      <c r="C1" s="83"/>
      <c r="D1" s="83"/>
      <c r="E1" s="83"/>
      <c r="F1" s="83"/>
      <c r="G1" s="83"/>
      <c r="H1" s="83"/>
      <c r="I1" s="83"/>
      <c r="J1" s="83"/>
      <c r="K1" s="83"/>
      <c r="M1" s="90"/>
      <c r="O1" s="90" t="s">
        <v>54</v>
      </c>
    </row>
    <row r="2" spans="1:15" x14ac:dyDescent="0.25">
      <c r="A2" s="75"/>
      <c r="B2" s="94" t="s">
        <v>47</v>
      </c>
      <c r="C2" s="94"/>
      <c r="D2" s="94"/>
      <c r="E2" s="94"/>
      <c r="F2" s="94"/>
      <c r="G2" s="94"/>
      <c r="H2" s="94"/>
      <c r="I2" s="94"/>
      <c r="J2" s="94"/>
      <c r="K2" s="94"/>
      <c r="M2" s="91"/>
      <c r="O2" s="90"/>
    </row>
    <row r="3" spans="1:15" x14ac:dyDescent="0.25">
      <c r="A3" s="75"/>
      <c r="B3" s="85">
        <v>43830</v>
      </c>
      <c r="C3" s="85"/>
      <c r="D3" s="85"/>
      <c r="E3" s="85"/>
      <c r="F3" s="85"/>
      <c r="G3" s="85"/>
      <c r="H3" s="85"/>
      <c r="I3" s="85"/>
      <c r="J3" s="85"/>
      <c r="K3" s="85"/>
      <c r="M3" s="91"/>
      <c r="O3" s="90"/>
    </row>
    <row r="4" spans="1:15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M4" s="91"/>
      <c r="O4" s="90"/>
    </row>
    <row r="5" spans="1:15" ht="15" customHeight="1" x14ac:dyDescent="0.25">
      <c r="A5" s="75"/>
      <c r="B5" s="92" t="s">
        <v>29</v>
      </c>
      <c r="C5" s="95" t="s">
        <v>16</v>
      </c>
      <c r="D5" s="95"/>
      <c r="E5" s="95"/>
      <c r="F5" s="95"/>
      <c r="G5" s="95"/>
      <c r="H5" s="95"/>
      <c r="I5" s="95"/>
      <c r="J5" s="95"/>
      <c r="K5" s="95"/>
      <c r="M5" s="91"/>
      <c r="O5" s="90"/>
    </row>
    <row r="6" spans="1:15" ht="72" customHeight="1" x14ac:dyDescent="0.25">
      <c r="A6" s="75"/>
      <c r="B6" s="93"/>
      <c r="C6" s="16" t="s">
        <v>30</v>
      </c>
      <c r="D6" s="16" t="s">
        <v>31</v>
      </c>
      <c r="E6" s="16" t="s">
        <v>32</v>
      </c>
      <c r="F6" s="16" t="s">
        <v>49</v>
      </c>
      <c r="G6" s="16" t="s">
        <v>33</v>
      </c>
      <c r="H6" s="16" t="s">
        <v>34</v>
      </c>
      <c r="I6" s="16" t="s">
        <v>35</v>
      </c>
      <c r="J6" s="16" t="s">
        <v>36</v>
      </c>
      <c r="K6" s="17" t="s">
        <v>4</v>
      </c>
      <c r="M6" s="91"/>
      <c r="O6" s="90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0</v>
      </c>
      <c r="D9" s="20">
        <v>0</v>
      </c>
      <c r="E9" s="20">
        <v>0</v>
      </c>
      <c r="F9" s="20">
        <v>0</v>
      </c>
      <c r="G9" s="20">
        <v>115384</v>
      </c>
      <c r="H9" s="20">
        <v>0</v>
      </c>
      <c r="I9" s="20">
        <v>0</v>
      </c>
      <c r="J9" s="26">
        <v>0</v>
      </c>
      <c r="K9" s="52">
        <f>SUM(C9:J9)</f>
        <v>115384</v>
      </c>
    </row>
    <row r="10" spans="1:15" ht="15" customHeight="1" x14ac:dyDescent="0.25">
      <c r="A10" s="75"/>
      <c r="B10" s="9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70831</v>
      </c>
      <c r="H10" s="20">
        <v>0</v>
      </c>
      <c r="I10" s="20">
        <v>0</v>
      </c>
      <c r="J10" s="26">
        <v>0</v>
      </c>
      <c r="K10" s="52">
        <f>SUM(C10:J10)</f>
        <v>70831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52">
        <f>SUM(C11:J11)</f>
        <v>0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52">
        <f>SUM(C12:J12)</f>
        <v>0</v>
      </c>
    </row>
    <row r="13" spans="1:15" s="3" customFormat="1" ht="15" customHeight="1" x14ac:dyDescent="0.25">
      <c r="A13" s="75"/>
      <c r="B13" s="18" t="s">
        <v>14</v>
      </c>
      <c r="C13" s="53">
        <f>SUM(C9,C10,-C11,C12)</f>
        <v>0</v>
      </c>
      <c r="D13" s="53">
        <f t="shared" ref="D13:J13" si="0">SUM(D9,D10,-D11,D12)</f>
        <v>0</v>
      </c>
      <c r="E13" s="53">
        <f>SUM(E9,E10,-E11,E12)</f>
        <v>0</v>
      </c>
      <c r="F13" s="53">
        <f t="shared" si="0"/>
        <v>0</v>
      </c>
      <c r="G13" s="53">
        <f t="shared" si="0"/>
        <v>186215</v>
      </c>
      <c r="H13" s="53">
        <f>SUM(H9,H10,-H11,H12)</f>
        <v>0</v>
      </c>
      <c r="I13" s="53">
        <f t="shared" si="0"/>
        <v>0</v>
      </c>
      <c r="J13" s="53">
        <f t="shared" si="0"/>
        <v>0</v>
      </c>
      <c r="K13" s="52">
        <f>SUM(C13:J13)</f>
        <v>186215</v>
      </c>
      <c r="M13" s="69"/>
      <c r="O13" s="69"/>
    </row>
    <row r="14" spans="1:15" ht="15" customHeight="1" x14ac:dyDescent="0.25">
      <c r="A14" s="75"/>
      <c r="B14" s="7" t="s">
        <v>10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5"/>
      <c r="B15" s="8" t="s">
        <v>13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52">
        <f>SUM(C15:J15)</f>
        <v>0</v>
      </c>
      <c r="M15" s="70"/>
      <c r="O15" s="70"/>
    </row>
    <row r="16" spans="1:15" ht="15" customHeight="1" x14ac:dyDescent="0.25">
      <c r="A16" s="75"/>
      <c r="B16" s="9" t="s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52">
        <f>SUM(C16:J16)</f>
        <v>0</v>
      </c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52">
        <f>SUM(C17:J17)</f>
        <v>0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52">
        <f>SUM(C18:J18)</f>
        <v>0</v>
      </c>
    </row>
    <row r="19" spans="1:15" s="3" customFormat="1" ht="15" customHeight="1" x14ac:dyDescent="0.25">
      <c r="A19" s="75"/>
      <c r="B19" s="18" t="s">
        <v>14</v>
      </c>
      <c r="C19" s="53">
        <f t="shared" ref="C19:J19" si="1">SUM(C15,C16,-C17,C18)</f>
        <v>0</v>
      </c>
      <c r="D19" s="53">
        <f t="shared" si="1"/>
        <v>0</v>
      </c>
      <c r="E19" s="53">
        <f t="shared" si="1"/>
        <v>0</v>
      </c>
      <c r="F19" s="53">
        <f t="shared" si="1"/>
        <v>0</v>
      </c>
      <c r="G19" s="53">
        <f t="shared" si="1"/>
        <v>0</v>
      </c>
      <c r="H19" s="53">
        <f t="shared" si="1"/>
        <v>0</v>
      </c>
      <c r="I19" s="53">
        <f t="shared" si="1"/>
        <v>0</v>
      </c>
      <c r="J19" s="53">
        <f t="shared" si="1"/>
        <v>0</v>
      </c>
      <c r="K19" s="52">
        <f>SUM(C19:J19)</f>
        <v>0</v>
      </c>
      <c r="M19" s="69"/>
      <c r="O19" s="69"/>
    </row>
    <row r="20" spans="1:15" ht="15" customHeight="1" x14ac:dyDescent="0.25">
      <c r="A20" s="75"/>
      <c r="B20" s="7" t="s">
        <v>50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51">
        <f>SUM(C9,-C15)</f>
        <v>0</v>
      </c>
      <c r="D21" s="51">
        <f t="shared" ref="D21:J21" si="2">SUM(D9,-D15)</f>
        <v>0</v>
      </c>
      <c r="E21" s="51">
        <f>SUM(E9,-E15)</f>
        <v>0</v>
      </c>
      <c r="F21" s="51">
        <f t="shared" si="2"/>
        <v>0</v>
      </c>
      <c r="G21" s="51">
        <f t="shared" si="2"/>
        <v>115384</v>
      </c>
      <c r="H21" s="51">
        <f t="shared" si="2"/>
        <v>0</v>
      </c>
      <c r="I21" s="51">
        <f>SUM(I9,-I15)</f>
        <v>0</v>
      </c>
      <c r="J21" s="51">
        <f t="shared" si="2"/>
        <v>0</v>
      </c>
      <c r="K21" s="52">
        <f>SUM(C21:J21)</f>
        <v>115384</v>
      </c>
      <c r="M21" s="89"/>
      <c r="N21" s="59"/>
      <c r="O21" s="88"/>
    </row>
    <row r="22" spans="1:15" ht="15" customHeight="1" x14ac:dyDescent="0.25">
      <c r="A22" s="75"/>
      <c r="B22" s="10" t="s">
        <v>14</v>
      </c>
      <c r="C22" s="53">
        <f t="shared" ref="C22:I22" si="3">SUM(C13,-C19)</f>
        <v>0</v>
      </c>
      <c r="D22" s="53">
        <f>SUM(D13,-D19)</f>
        <v>0</v>
      </c>
      <c r="E22" s="53">
        <f t="shared" si="3"/>
        <v>0</v>
      </c>
      <c r="F22" s="53">
        <f>SUM(F13,-F19)</f>
        <v>0</v>
      </c>
      <c r="G22" s="53">
        <f t="shared" si="3"/>
        <v>186215</v>
      </c>
      <c r="H22" s="53">
        <f>SUM(H13,-H19)</f>
        <v>0</v>
      </c>
      <c r="I22" s="53">
        <f t="shared" si="3"/>
        <v>0</v>
      </c>
      <c r="J22" s="53">
        <f>SUM(J13,-J19)</f>
        <v>0</v>
      </c>
      <c r="K22" s="55">
        <f>SUM(C22:J22)</f>
        <v>186215</v>
      </c>
      <c r="M22" s="66">
        <v>2</v>
      </c>
      <c r="N22" s="59"/>
      <c r="O22" s="63"/>
    </row>
    <row r="23" spans="1:15" ht="15" customHeight="1" x14ac:dyDescent="0.25">
      <c r="A23" s="75"/>
      <c r="M23" s="66">
        <v>0</v>
      </c>
      <c r="N23" s="59"/>
      <c r="O23" s="73"/>
    </row>
    <row r="24" spans="1:15" s="3" customFormat="1" ht="15" customHeight="1" x14ac:dyDescent="0.25">
      <c r="A24" s="75"/>
      <c r="B24" s="2"/>
      <c r="C24" s="1"/>
      <c r="D24" s="1"/>
      <c r="E24" s="1"/>
      <c r="F24" s="1"/>
      <c r="G24" s="1"/>
      <c r="H24" s="1"/>
      <c r="I24" s="1"/>
      <c r="J24" s="1"/>
      <c r="K24"/>
      <c r="M24" s="65">
        <v>2</v>
      </c>
      <c r="N24" s="59"/>
      <c r="O24" s="65">
        <v>3</v>
      </c>
    </row>
    <row r="25" spans="1:15" ht="15" customHeight="1" x14ac:dyDescent="0.25">
      <c r="A25" s="75"/>
      <c r="M25" s="66">
        <v>0</v>
      </c>
      <c r="N25" s="59"/>
      <c r="O25" s="66">
        <v>6</v>
      </c>
    </row>
    <row r="26" spans="1:15" ht="15" customHeight="1" x14ac:dyDescent="0.25">
      <c r="A26" s="75"/>
      <c r="M26" s="65">
        <v>1</v>
      </c>
      <c r="N26" s="59"/>
      <c r="O26" s="65">
        <v>5</v>
      </c>
    </row>
    <row r="27" spans="1:15" ht="15" customHeight="1" x14ac:dyDescent="0.25">
      <c r="A27" s="75"/>
      <c r="M27" s="66">
        <v>4</v>
      </c>
      <c r="N27" s="59"/>
      <c r="O27" s="66">
        <v>2</v>
      </c>
    </row>
    <row r="28" spans="1:15" ht="15" customHeight="1" x14ac:dyDescent="0.25">
      <c r="A28" s="75"/>
      <c r="M28" s="65">
        <v>5</v>
      </c>
      <c r="N28" s="59"/>
      <c r="O28" s="65">
        <v>1</v>
      </c>
    </row>
    <row r="29" spans="1:15" ht="15" customHeight="1" x14ac:dyDescent="0.25">
      <c r="A29" s="75"/>
      <c r="M29" s="66">
        <v>9</v>
      </c>
      <c r="N29" s="59"/>
      <c r="O29" s="66">
        <v>4</v>
      </c>
    </row>
    <row r="30" spans="1:15" ht="18" customHeight="1" x14ac:dyDescent="0.25">
      <c r="A30" s="75"/>
      <c r="M30" s="66">
        <v>6</v>
      </c>
      <c r="N30" s="59"/>
      <c r="O30" s="66">
        <v>5</v>
      </c>
    </row>
    <row r="31" spans="1:15" ht="15" customHeight="1" x14ac:dyDescent="0.25">
      <c r="A31" s="75"/>
      <c r="M31" s="67">
        <v>3</v>
      </c>
      <c r="N31" s="57"/>
      <c r="O31" s="67">
        <v>1</v>
      </c>
    </row>
    <row r="32" spans="1:15" ht="18" customHeight="1" x14ac:dyDescent="0.25">
      <c r="A32" s="75"/>
    </row>
    <row r="33" spans="1:1" x14ac:dyDescent="0.25">
      <c r="A33" s="60"/>
    </row>
  </sheetData>
  <mergeCells count="10">
    <mergeCell ref="A1:A32"/>
    <mergeCell ref="M20:M21"/>
    <mergeCell ref="O20:O21"/>
    <mergeCell ref="O1:O6"/>
    <mergeCell ref="M1:M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ED64C7F-7530-455C-9348-DED2ACCAEFC4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sharepoint/v3/fields"/>
    <ds:schemaRef ds:uri="http://schemas.microsoft.com/sharepoint/v3"/>
    <ds:schemaRef ds:uri="b00f20d5-ceb3-4adf-8632-db85932f34e5"/>
    <ds:schemaRef ds:uri="http://purl.org/dc/dcmitype/"/>
    <ds:schemaRef ds:uri="http://purl.org/dc/elements/1.1/"/>
    <ds:schemaRef ds:uri="cf981484-ed93-4090-baf6-fe2481f804a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7</vt:i4>
      </vt:variant>
    </vt:vector>
  </HeadingPairs>
  <TitlesOfParts>
    <vt:vector size="13" baseType="lpstr">
      <vt:lpstr>DNM_2018</vt:lpstr>
      <vt:lpstr>DNM_2019</vt:lpstr>
      <vt:lpstr>DHM_2018</vt:lpstr>
      <vt:lpstr>DHM_2019</vt:lpstr>
      <vt:lpstr>DFM_2018</vt:lpstr>
      <vt:lpstr>DFM_2019</vt:lpstr>
      <vt:lpstr>DFM_2019!_MailAutoSig</vt:lpstr>
      <vt:lpstr>DFM_2018!Oblasť_tlače</vt:lpstr>
      <vt:lpstr>DFM_2019!Oblasť_tlače</vt:lpstr>
      <vt:lpstr>DHM_2018!Oblasť_tlače</vt:lpstr>
      <vt:lpstr>DHM_2019!Oblasť_tlače</vt:lpstr>
      <vt:lpstr>DNM_2018!Oblasť_tlače</vt:lpstr>
      <vt:lpstr>DNM_2019!Oblasť_tlače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Levická Mária</cp:lastModifiedBy>
  <cp:lastPrinted>2015-11-09T08:58:52Z</cp:lastPrinted>
  <dcterms:created xsi:type="dcterms:W3CDTF">2011-11-04T12:05:36Z</dcterms:created>
  <dcterms:modified xsi:type="dcterms:W3CDTF">2020-06-16T14:04:28Z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