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P:\Slovenský rozvojový fond\SRF Audit\RUZ rok 2019\RUZ\"/>
    </mc:Choice>
  </mc:AlternateContent>
  <xr:revisionPtr revIDLastSave="0" documentId="13_ncr:1_{9C9E5EB0-48F4-4B17-AEF2-3F7049D650BB}" xr6:coauthVersionLast="45" xr6:coauthVersionMax="45" xr10:uidLastSave="{00000000-0000-0000-0000-000000000000}"/>
  <bookViews>
    <workbookView xWindow="28680" yWindow="-120" windowWidth="29040" windowHeight="15840" xr2:uid="{00000000-000D-0000-FFFF-FFFF00000000}"/>
  </bookViews>
  <sheets>
    <sheet name="Notes- SK Template" sheetId="1" r:id="rId1"/>
  </sheets>
  <externalReferences>
    <externalReference r:id="rId2"/>
    <externalReference r:id="rId3"/>
  </externalReferences>
  <definedNames>
    <definedName name="_Fill" hidden="1">#REF!</definedName>
    <definedName name="_Toc474124192" localSheetId="0">'Notes- SK Template'!$D$105</definedName>
    <definedName name="AS2DocOpenMode" hidden="1">"AS2DocumentEdit"</definedName>
    <definedName name="cisla2lo">[1]Sheet1!$D$4:$E$66</definedName>
    <definedName name="cislalo">[1]Sheet1!$E$5:$J$45,[1]Sheet1!$E$50:$J$69,[1]Sheet1!$G$75:$J$88,[1]Sheet1!$G$92:$J$128</definedName>
    <definedName name="ClientName">[1]Sheet2!$F$5</definedName>
    <definedName name="_xlnm.Print_Titles" localSheetId="0">'Notes- SK Template'!$2:$6</definedName>
    <definedName name="_xlnm.Print_Area" localSheetId="0">'Notes- SK Template'!$D$1:$AH$1211</definedName>
    <definedName name="Účty">[1]Sheet3!$A$4:$BF$371</definedName>
    <definedName name="Visit">[1]Sheet2!$I$3</definedName>
    <definedName name="wrn.Aging._.and._.Trend._.Analysis." hidden="1">{#N/A,#N/A,FALSE,"Aging Summary";#N/A,#N/A,FALSE,"Ratio Analysis";#N/A,#N/A,FALSE,"Test 120 Day Accts";#N/A,#N/A,FALSE,"Tickmarks"}</definedName>
    <definedName name="YearEnd">[1]Sheet2!$I$2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72" i="1" l="1"/>
  <c r="Z1072" i="1" s="1"/>
  <c r="Z1071" i="1"/>
  <c r="Z1067" i="1"/>
  <c r="Z1066" i="1"/>
  <c r="Z1065" i="1"/>
  <c r="N1014" i="1"/>
  <c r="X1027" i="1"/>
  <c r="X1025" i="1"/>
  <c r="H427" i="1" l="1"/>
  <c r="K427" i="1"/>
  <c r="K405" i="1" s="1"/>
  <c r="Q427" i="1"/>
  <c r="Q405" i="1" s="1"/>
  <c r="H435" i="1"/>
  <c r="AF423" i="1"/>
  <c r="AF424" i="1"/>
  <c r="AF425" i="1"/>
  <c r="AF426" i="1"/>
  <c r="T427" i="1"/>
  <c r="W427" i="1"/>
  <c r="Z427" i="1"/>
  <c r="AC427" i="1"/>
  <c r="AF429" i="1"/>
  <c r="AF430" i="1"/>
  <c r="AF431" i="1"/>
  <c r="AF432" i="1"/>
  <c r="H433" i="1"/>
  <c r="K433" i="1"/>
  <c r="N433" i="1"/>
  <c r="N436" i="1" s="1"/>
  <c r="Q433" i="1"/>
  <c r="T433" i="1"/>
  <c r="W433" i="1"/>
  <c r="Z433" i="1"/>
  <c r="Z436" i="1" s="1"/>
  <c r="AC433" i="1"/>
  <c r="K435" i="1"/>
  <c r="N435" i="1"/>
  <c r="T435" i="1"/>
  <c r="W435" i="1"/>
  <c r="Z435" i="1"/>
  <c r="AC435" i="1"/>
  <c r="W436" i="1" l="1"/>
  <c r="T436" i="1"/>
  <c r="AC436" i="1"/>
  <c r="Q436" i="1"/>
  <c r="AF433" i="1"/>
  <c r="K436" i="1"/>
  <c r="AF427" i="1"/>
  <c r="H436" i="1"/>
  <c r="AF435" i="1"/>
  <c r="Q435" i="1"/>
  <c r="AF436" i="1" l="1"/>
  <c r="Y600" i="1"/>
  <c r="X1000" i="1" l="1"/>
  <c r="X973" i="1"/>
  <c r="X966" i="1"/>
  <c r="AO1073" i="1" l="1"/>
  <c r="X683" i="1"/>
  <c r="R634" i="1"/>
  <c r="AM634" i="1" s="1"/>
  <c r="AA532" i="1"/>
  <c r="N405" i="1" l="1"/>
  <c r="K411" i="1"/>
  <c r="T405" i="1" l="1"/>
  <c r="AM409" i="1" s="1"/>
  <c r="Q417" i="1"/>
  <c r="AP417" i="1" s="1"/>
  <c r="K417" i="1"/>
  <c r="H405" i="1"/>
  <c r="H417" i="1" s="1"/>
  <c r="AI417" i="1" s="1"/>
  <c r="AD1177" i="1"/>
  <c r="AD1176" i="1"/>
  <c r="AD1175" i="1"/>
  <c r="AD1174" i="1"/>
  <c r="AD1173" i="1"/>
  <c r="AD1172" i="1"/>
  <c r="N1149" i="1" s="1"/>
  <c r="AD1171" i="1"/>
  <c r="AD1170" i="1"/>
  <c r="N1147" i="1" s="1"/>
  <c r="AD1169" i="1"/>
  <c r="AD1168" i="1"/>
  <c r="AM1168" i="1" s="1"/>
  <c r="AD1167" i="1"/>
  <c r="AD1166" i="1"/>
  <c r="AD1165" i="1"/>
  <c r="AM1165" i="1" s="1"/>
  <c r="AD1164" i="1"/>
  <c r="AD1163" i="1"/>
  <c r="AM1163" i="1" s="1"/>
  <c r="AD1162" i="1"/>
  <c r="AD1161" i="1"/>
  <c r="AM1161" i="1" s="1"/>
  <c r="AD1160" i="1"/>
  <c r="AD1159" i="1"/>
  <c r="N1136" i="1" s="1"/>
  <c r="AP1075" i="1"/>
  <c r="AO1075" i="1"/>
  <c r="AP1074" i="1"/>
  <c r="AO1074" i="1"/>
  <c r="AP1073" i="1"/>
  <c r="J1072" i="1"/>
  <c r="N1072" i="1" s="1"/>
  <c r="N1071" i="1"/>
  <c r="N1067" i="1"/>
  <c r="N1066" i="1"/>
  <c r="N1065" i="1"/>
  <c r="AP1064" i="1"/>
  <c r="AO1064" i="1"/>
  <c r="AM1039" i="1"/>
  <c r="AO1039" i="1"/>
  <c r="AP1032" i="1"/>
  <c r="AO1032" i="1"/>
  <c r="AM1032" i="1"/>
  <c r="AL1032" i="1"/>
  <c r="X1024" i="1"/>
  <c r="N1027" i="1"/>
  <c r="AL1027" i="1" s="1"/>
  <c r="AP1025" i="1"/>
  <c r="N1025" i="1"/>
  <c r="X1014" i="1"/>
  <c r="AM1014" i="1" s="1"/>
  <c r="AL1014" i="1"/>
  <c r="AP1000" i="1"/>
  <c r="N1000" i="1"/>
  <c r="AO1000" i="1" s="1"/>
  <c r="X992" i="1"/>
  <c r="AP992" i="1" s="1"/>
  <c r="N992" i="1"/>
  <c r="AO992" i="1" s="1"/>
  <c r="AP988" i="1"/>
  <c r="AO988" i="1"/>
  <c r="AP987" i="1"/>
  <c r="AO987" i="1"/>
  <c r="AP986" i="1"/>
  <c r="AO986" i="1"/>
  <c r="AP979" i="1"/>
  <c r="AO979" i="1"/>
  <c r="X970" i="1"/>
  <c r="AP970" i="1" s="1"/>
  <c r="N973" i="1"/>
  <c r="AP971" i="1"/>
  <c r="N971" i="1"/>
  <c r="AO971" i="1" s="1"/>
  <c r="N966" i="1"/>
  <c r="AS953" i="1"/>
  <c r="AR953" i="1"/>
  <c r="AD948" i="1"/>
  <c r="AM953" i="1" s="1"/>
  <c r="Z948" i="1"/>
  <c r="AL953" i="1" s="1"/>
  <c r="V948" i="1"/>
  <c r="AK948" i="1" s="1"/>
  <c r="R948" i="1"/>
  <c r="AJ948" i="1" s="1"/>
  <c r="N948" i="1"/>
  <c r="AI948" i="1" s="1"/>
  <c r="AP947" i="1"/>
  <c r="AO947" i="1"/>
  <c r="AM947" i="1"/>
  <c r="AL947" i="1"/>
  <c r="AP946" i="1"/>
  <c r="AO946" i="1"/>
  <c r="AM946" i="1"/>
  <c r="AL946" i="1"/>
  <c r="AP945" i="1"/>
  <c r="AO945" i="1"/>
  <c r="AM945" i="1"/>
  <c r="AL945" i="1"/>
  <c r="N934" i="1"/>
  <c r="J934" i="1"/>
  <c r="AD872" i="1"/>
  <c r="AN872" i="1" s="1"/>
  <c r="Z872" i="1"/>
  <c r="AM872" i="1" s="1"/>
  <c r="V872" i="1"/>
  <c r="AL872" i="1" s="1"/>
  <c r="R872" i="1"/>
  <c r="AK872" i="1" s="1"/>
  <c r="N872" i="1"/>
  <c r="AJ872" i="1" s="1"/>
  <c r="J872" i="1"/>
  <c r="AI872" i="1" s="1"/>
  <c r="X861" i="1"/>
  <c r="N861" i="1"/>
  <c r="AP809" i="1"/>
  <c r="AO809" i="1"/>
  <c r="AM809" i="1"/>
  <c r="AL809" i="1"/>
  <c r="AP805" i="1"/>
  <c r="AO805" i="1"/>
  <c r="AM805" i="1"/>
  <c r="AL805" i="1"/>
  <c r="AP802" i="1"/>
  <c r="AO802" i="1"/>
  <c r="AM802" i="1"/>
  <c r="AL802" i="1"/>
  <c r="AP799" i="1"/>
  <c r="AO799" i="1"/>
  <c r="AM799" i="1"/>
  <c r="AL799" i="1"/>
  <c r="AP769" i="1"/>
  <c r="AO769" i="1"/>
  <c r="AP759" i="1"/>
  <c r="AO759" i="1"/>
  <c r="AP755" i="1"/>
  <c r="AO755" i="1"/>
  <c r="X738" i="1"/>
  <c r="N738" i="1"/>
  <c r="N740" i="1" s="1"/>
  <c r="AO740" i="1" s="1"/>
  <c r="AP683" i="1"/>
  <c r="N683" i="1"/>
  <c r="AL683" i="1" s="1"/>
  <c r="X680" i="1"/>
  <c r="AP680" i="1" s="1"/>
  <c r="N680" i="1"/>
  <c r="AL680" i="1" s="1"/>
  <c r="AC673" i="1"/>
  <c r="AC672" i="1"/>
  <c r="AM672" i="1" s="1"/>
  <c r="AC671" i="1"/>
  <c r="X670" i="1"/>
  <c r="S670" i="1"/>
  <c r="N670" i="1"/>
  <c r="I670" i="1"/>
  <c r="AC669" i="1"/>
  <c r="AL656" i="1" s="1"/>
  <c r="AC668" i="1"/>
  <c r="AM668" i="1" s="1"/>
  <c r="AC667" i="1"/>
  <c r="AM667" i="1" s="1"/>
  <c r="X666" i="1"/>
  <c r="S666" i="1"/>
  <c r="N666" i="1"/>
  <c r="I666" i="1"/>
  <c r="AC661" i="1"/>
  <c r="AM661" i="1" s="1"/>
  <c r="AC660" i="1"/>
  <c r="AM660" i="1" s="1"/>
  <c r="AC659" i="1"/>
  <c r="AM659" i="1" s="1"/>
  <c r="AC658" i="1"/>
  <c r="AM658" i="1" s="1"/>
  <c r="X657" i="1"/>
  <c r="S657" i="1"/>
  <c r="N657" i="1"/>
  <c r="I657" i="1"/>
  <c r="AC656" i="1"/>
  <c r="AM656" i="1" s="1"/>
  <c r="AC655" i="1"/>
  <c r="AM655" i="1" s="1"/>
  <c r="AC654" i="1"/>
  <c r="AM654" i="1" s="1"/>
  <c r="X653" i="1"/>
  <c r="S653" i="1"/>
  <c r="N653" i="1"/>
  <c r="I653" i="1"/>
  <c r="R645" i="1"/>
  <c r="AM645" i="1" s="1"/>
  <c r="AD613" i="1"/>
  <c r="AN613" i="1" s="1"/>
  <c r="Z613" i="1"/>
  <c r="AM613" i="1" s="1"/>
  <c r="V613" i="1"/>
  <c r="AL613" i="1" s="1"/>
  <c r="R613" i="1"/>
  <c r="AK613" i="1" s="1"/>
  <c r="N613" i="1"/>
  <c r="AJ613" i="1" s="1"/>
  <c r="J613" i="1"/>
  <c r="AI613" i="1" s="1"/>
  <c r="AM600" i="1"/>
  <c r="P600" i="1"/>
  <c r="AO600" i="1" s="1"/>
  <c r="Y597" i="1"/>
  <c r="AM597" i="1" s="1"/>
  <c r="P597" i="1"/>
  <c r="AO597" i="1" s="1"/>
  <c r="Y594" i="1"/>
  <c r="AM594" i="1" s="1"/>
  <c r="P594" i="1"/>
  <c r="AO594" i="1" s="1"/>
  <c r="Y591" i="1"/>
  <c r="AM591" i="1" s="1"/>
  <c r="P591" i="1"/>
  <c r="AO591" i="1" s="1"/>
  <c r="Z584" i="1"/>
  <c r="S584" i="1"/>
  <c r="L584" i="1"/>
  <c r="AD568" i="1"/>
  <c r="AO568" i="1" s="1"/>
  <c r="Z568" i="1"/>
  <c r="AL568" i="1" s="1"/>
  <c r="V568" i="1"/>
  <c r="AK568" i="1" s="1"/>
  <c r="R568" i="1"/>
  <c r="AJ568" i="1" s="1"/>
  <c r="N568" i="1"/>
  <c r="AI568" i="1" s="1"/>
  <c r="AM567" i="1"/>
  <c r="AM566" i="1"/>
  <c r="AD561" i="1"/>
  <c r="AN561" i="1" s="1"/>
  <c r="Z561" i="1"/>
  <c r="AM561" i="1" s="1"/>
  <c r="V561" i="1"/>
  <c r="AL561" i="1" s="1"/>
  <c r="R561" i="1"/>
  <c r="AK561" i="1" s="1"/>
  <c r="N561" i="1"/>
  <c r="AJ561" i="1" s="1"/>
  <c r="AN560" i="1"/>
  <c r="AN559" i="1"/>
  <c r="AN558" i="1"/>
  <c r="AN557" i="1"/>
  <c r="AN556" i="1"/>
  <c r="AN555" i="1"/>
  <c r="X548" i="1"/>
  <c r="AP548" i="1" s="1"/>
  <c r="N548" i="1"/>
  <c r="AO548" i="1" s="1"/>
  <c r="AP546" i="1"/>
  <c r="AO546" i="1"/>
  <c r="AP545" i="1"/>
  <c r="AO545" i="1"/>
  <c r="AP544" i="1"/>
  <c r="AP547" i="1" s="1"/>
  <c r="AO544" i="1"/>
  <c r="AO547" i="1" s="1"/>
  <c r="T537" i="1"/>
  <c r="AL537" i="1" s="1"/>
  <c r="M537" i="1"/>
  <c r="AK537" i="1" s="1"/>
  <c r="AA536" i="1"/>
  <c r="AM536" i="1" s="1"/>
  <c r="AA535" i="1"/>
  <c r="AO535" i="1" s="1"/>
  <c r="AA534" i="1"/>
  <c r="AM534" i="1" s="1"/>
  <c r="AA533" i="1"/>
  <c r="AM532" i="1"/>
  <c r="AA531" i="1"/>
  <c r="AO531" i="1" s="1"/>
  <c r="AA530" i="1"/>
  <c r="T528" i="1"/>
  <c r="AL528" i="1" s="1"/>
  <c r="M528" i="1"/>
  <c r="AK528" i="1" s="1"/>
  <c r="AA527" i="1"/>
  <c r="AM527" i="1" s="1"/>
  <c r="AA526" i="1"/>
  <c r="AO526" i="1" s="1"/>
  <c r="AA525" i="1"/>
  <c r="AM525" i="1" s="1"/>
  <c r="AA524" i="1"/>
  <c r="AO524" i="1" s="1"/>
  <c r="AA523" i="1"/>
  <c r="AO523" i="1" s="1"/>
  <c r="X507" i="1"/>
  <c r="AL507" i="1" s="1"/>
  <c r="S507" i="1"/>
  <c r="AK507" i="1" s="1"/>
  <c r="N507" i="1"/>
  <c r="AJ507" i="1" s="1"/>
  <c r="I507" i="1"/>
  <c r="AI507" i="1" s="1"/>
  <c r="AC506" i="1"/>
  <c r="AM506" i="1" s="1"/>
  <c r="AC505" i="1"/>
  <c r="AO505" i="1" s="1"/>
  <c r="AC504" i="1"/>
  <c r="AM504" i="1" s="1"/>
  <c r="AC503" i="1"/>
  <c r="AO503" i="1" s="1"/>
  <c r="AC502" i="1"/>
  <c r="Y487" i="1"/>
  <c r="AL487" i="1" s="1"/>
  <c r="U487" i="1"/>
  <c r="AK487" i="1" s="1"/>
  <c r="Q487" i="1"/>
  <c r="AJ487" i="1" s="1"/>
  <c r="L487" i="1"/>
  <c r="AI487" i="1" s="1"/>
  <c r="AC486" i="1"/>
  <c r="AM486" i="1" s="1"/>
  <c r="AC485" i="1"/>
  <c r="AM485" i="1" s="1"/>
  <c r="AC484" i="1"/>
  <c r="AM484" i="1" s="1"/>
  <c r="AC483" i="1"/>
  <c r="AM483" i="1" s="1"/>
  <c r="AC472" i="1"/>
  <c r="AO436" i="1"/>
  <c r="AN436" i="1"/>
  <c r="AL436" i="1"/>
  <c r="AK436" i="1"/>
  <c r="AP435" i="1"/>
  <c r="AN435" i="1"/>
  <c r="AM435" i="1"/>
  <c r="AK435" i="1"/>
  <c r="AJ435" i="1"/>
  <c r="AO435" i="1"/>
  <c r="AL435" i="1"/>
  <c r="AI435" i="1"/>
  <c r="AP433" i="1"/>
  <c r="AZ411" i="1"/>
  <c r="AN433" i="1"/>
  <c r="AL433" i="1"/>
  <c r="AJ433" i="1"/>
  <c r="AQ432" i="1"/>
  <c r="AQ430" i="1"/>
  <c r="AQ429" i="1"/>
  <c r="AM427" i="1"/>
  <c r="AZ405" i="1"/>
  <c r="AO427" i="1"/>
  <c r="AK427" i="1"/>
  <c r="AI427" i="1"/>
  <c r="AQ426" i="1"/>
  <c r="AQ425" i="1"/>
  <c r="AQ424" i="1"/>
  <c r="AQ423" i="1"/>
  <c r="AO418" i="1"/>
  <c r="AN418" i="1"/>
  <c r="AL418" i="1"/>
  <c r="AK418" i="1"/>
  <c r="AO417" i="1"/>
  <c r="AN417" i="1"/>
  <c r="AL417" i="1"/>
  <c r="AK417" i="1"/>
  <c r="AC417" i="1"/>
  <c r="Z417" i="1"/>
  <c r="W417" i="1"/>
  <c r="N417" i="1"/>
  <c r="AM417" i="1" s="1"/>
  <c r="AC415" i="1"/>
  <c r="AP415" i="1" s="1"/>
  <c r="Z415" i="1"/>
  <c r="AO415" i="1" s="1"/>
  <c r="W415" i="1"/>
  <c r="AN415" i="1" s="1"/>
  <c r="T415" i="1"/>
  <c r="AM415" i="1" s="1"/>
  <c r="Q415" i="1"/>
  <c r="N415" i="1"/>
  <c r="N418" i="1" s="1"/>
  <c r="BE418" i="1" s="1"/>
  <c r="K415" i="1"/>
  <c r="AJ415" i="1" s="1"/>
  <c r="H415" i="1"/>
  <c r="AI415" i="1" s="1"/>
  <c r="AF414" i="1"/>
  <c r="AQ414" i="1" s="1"/>
  <c r="AF413" i="1"/>
  <c r="AF412" i="1"/>
  <c r="AQ412" i="1" s="1"/>
  <c r="AX411" i="1"/>
  <c r="AV411" i="1"/>
  <c r="AF411" i="1"/>
  <c r="AQ411" i="1" s="1"/>
  <c r="BE409" i="1"/>
  <c r="AK409" i="1"/>
  <c r="AC409" i="1"/>
  <c r="Z409" i="1"/>
  <c r="BI409" i="1" s="1"/>
  <c r="W409" i="1"/>
  <c r="AF408" i="1"/>
  <c r="AQ408" i="1" s="1"/>
  <c r="AF407" i="1"/>
  <c r="AQ407" i="1" s="1"/>
  <c r="AF406" i="1"/>
  <c r="AQ406" i="1" s="1"/>
  <c r="AX405" i="1"/>
  <c r="AC50" i="1"/>
  <c r="Y50" i="1"/>
  <c r="U50" i="1"/>
  <c r="P50" i="1"/>
  <c r="AC40" i="1"/>
  <c r="X40" i="1"/>
  <c r="S40" i="1"/>
  <c r="N40" i="1"/>
  <c r="D5" i="1"/>
  <c r="AH3" i="1"/>
  <c r="AG3" i="1"/>
  <c r="AM1174" i="1" l="1"/>
  <c r="N1151" i="1"/>
  <c r="AD1151" i="1" s="1"/>
  <c r="AO1174" i="1" s="1"/>
  <c r="N1150" i="1"/>
  <c r="AD1150" i="1" s="1"/>
  <c r="AO1150" i="1" s="1"/>
  <c r="AM1172" i="1"/>
  <c r="AT405" i="1"/>
  <c r="K409" i="1"/>
  <c r="AJ409" i="1" s="1"/>
  <c r="AJ417" i="1"/>
  <c r="AD1149" i="1"/>
  <c r="AO1172" i="1" s="1"/>
  <c r="AW405" i="1"/>
  <c r="AO533" i="1"/>
  <c r="AA537" i="1"/>
  <c r="AL654" i="1"/>
  <c r="AM1173" i="1"/>
  <c r="T417" i="1"/>
  <c r="N1138" i="1"/>
  <c r="AD1138" i="1" s="1"/>
  <c r="T409" i="1"/>
  <c r="T418" i="1" s="1"/>
  <c r="BG418" i="1" s="1"/>
  <c r="N1140" i="1"/>
  <c r="AD1140" i="1" s="1"/>
  <c r="AO1163" i="1" s="1"/>
  <c r="AM533" i="1"/>
  <c r="N1145" i="1"/>
  <c r="AD1145" i="1" s="1"/>
  <c r="AO1168" i="1" s="1"/>
  <c r="AF405" i="1"/>
  <c r="AQ405" i="1" s="1"/>
  <c r="Q409" i="1"/>
  <c r="BF409" i="1" s="1"/>
  <c r="AV405" i="1"/>
  <c r="N970" i="1"/>
  <c r="AO970" i="1" s="1"/>
  <c r="AM1027" i="1"/>
  <c r="AM505" i="1"/>
  <c r="AM524" i="1"/>
  <c r="AM535" i="1"/>
  <c r="AS405" i="1"/>
  <c r="H409" i="1"/>
  <c r="H418" i="1" s="1"/>
  <c r="BC418" i="1" s="1"/>
  <c r="AK415" i="1"/>
  <c r="AM531" i="1"/>
  <c r="AM568" i="1"/>
  <c r="AM669" i="1"/>
  <c r="AO683" i="1"/>
  <c r="AM526" i="1"/>
  <c r="AC670" i="1"/>
  <c r="AO670" i="1" s="1"/>
  <c r="AO680" i="1"/>
  <c r="N1142" i="1"/>
  <c r="AD1142" i="1" s="1"/>
  <c r="AO530" i="1"/>
  <c r="AL415" i="1"/>
  <c r="AD1136" i="1"/>
  <c r="AO1159" i="1" s="1"/>
  <c r="AL1136" i="1"/>
  <c r="AU405" i="1"/>
  <c r="AY405" i="1"/>
  <c r="W418" i="1"/>
  <c r="BH418" i="1" s="1"/>
  <c r="AQ427" i="1"/>
  <c r="AQ433" i="1"/>
  <c r="AO532" i="1"/>
  <c r="AO534" i="1"/>
  <c r="AO536" i="1"/>
  <c r="AC653" i="1"/>
  <c r="AM653" i="1" s="1"/>
  <c r="AC666" i="1"/>
  <c r="AL653" i="1" s="1"/>
  <c r="AT411" i="1"/>
  <c r="AL948" i="1"/>
  <c r="AP1039" i="1"/>
  <c r="AM1159" i="1"/>
  <c r="AM1170" i="1"/>
  <c r="AL740" i="1"/>
  <c r="AM503" i="1"/>
  <c r="AO525" i="1"/>
  <c r="AO527" i="1"/>
  <c r="AL655" i="1"/>
  <c r="BK436" i="1"/>
  <c r="AC418" i="1"/>
  <c r="BJ418" i="1" s="1"/>
  <c r="BJ409" i="1"/>
  <c r="AO409" i="1"/>
  <c r="BH409" i="1"/>
  <c r="Z418" i="1"/>
  <c r="BI418" i="1" s="1"/>
  <c r="BD436" i="1"/>
  <c r="AJ427" i="1"/>
  <c r="AL427" i="1"/>
  <c r="BH436" i="1"/>
  <c r="AN427" i="1"/>
  <c r="AP427" i="1"/>
  <c r="AI433" i="1"/>
  <c r="AS411" i="1"/>
  <c r="AK433" i="1"/>
  <c r="AU411" i="1"/>
  <c r="AM433" i="1"/>
  <c r="AW411" i="1"/>
  <c r="AO433" i="1"/>
  <c r="AY411" i="1"/>
  <c r="BC436" i="1"/>
  <c r="BG436" i="1"/>
  <c r="AP436" i="1"/>
  <c r="AC507" i="1"/>
  <c r="AM502" i="1"/>
  <c r="AL548" i="1"/>
  <c r="AP591" i="1"/>
  <c r="AP594" i="1"/>
  <c r="AP597" i="1"/>
  <c r="AP600" i="1"/>
  <c r="AC657" i="1"/>
  <c r="AL1000" i="1"/>
  <c r="AM1162" i="1"/>
  <c r="N1139" i="1"/>
  <c r="AM1166" i="1"/>
  <c r="N1143" i="1"/>
  <c r="AM1176" i="1"/>
  <c r="N1153" i="1"/>
  <c r="AN409" i="1"/>
  <c r="AP409" i="1"/>
  <c r="AF415" i="1"/>
  <c r="AQ415" i="1" s="1"/>
  <c r="AM418" i="1"/>
  <c r="AQ435" i="1"/>
  <c r="BE436" i="1"/>
  <c r="BI436" i="1"/>
  <c r="AC487" i="1"/>
  <c r="AM487" i="1" s="1"/>
  <c r="AO502" i="1"/>
  <c r="AO504" i="1"/>
  <c r="AO506" i="1"/>
  <c r="AA528" i="1"/>
  <c r="AM523" i="1"/>
  <c r="AM530" i="1"/>
  <c r="AO561" i="1"/>
  <c r="AL659" i="1"/>
  <c r="AL661" i="1"/>
  <c r="AM671" i="1"/>
  <c r="AL658" i="1"/>
  <c r="AM673" i="1"/>
  <c r="AL660" i="1"/>
  <c r="AL738" i="1"/>
  <c r="AL992" i="1"/>
  <c r="AO1025" i="1"/>
  <c r="N1024" i="1"/>
  <c r="AD1147" i="1"/>
  <c r="AM1147" i="1" s="1"/>
  <c r="AL1147" i="1"/>
  <c r="AM1160" i="1"/>
  <c r="N1137" i="1"/>
  <c r="AM1164" i="1"/>
  <c r="N1141" i="1"/>
  <c r="BA411" i="1"/>
  <c r="AM548" i="1"/>
  <c r="AL591" i="1"/>
  <c r="AL594" i="1"/>
  <c r="AL597" i="1"/>
  <c r="AL600" i="1"/>
  <c r="AM680" i="1"/>
  <c r="AM683" i="1"/>
  <c r="AM738" i="1"/>
  <c r="X740" i="1"/>
  <c r="AP740" i="1" s="1"/>
  <c r="AM948" i="1"/>
  <c r="AP1024" i="1"/>
  <c r="AM1024" i="1"/>
  <c r="AM1167" i="1"/>
  <c r="N1144" i="1"/>
  <c r="AM1169" i="1"/>
  <c r="N1146" i="1"/>
  <c r="AM1171" i="1"/>
  <c r="N1148" i="1"/>
  <c r="AM1175" i="1"/>
  <c r="N1152" i="1"/>
  <c r="AM1177" i="1"/>
  <c r="N1154" i="1"/>
  <c r="AM992" i="1"/>
  <c r="AM1000" i="1"/>
  <c r="AL1039" i="1"/>
  <c r="AM1151" i="1" l="1"/>
  <c r="AO1151" i="1"/>
  <c r="AL1151" i="1"/>
  <c r="AI409" i="1"/>
  <c r="Q418" i="1"/>
  <c r="BF418" i="1" s="1"/>
  <c r="AO1173" i="1"/>
  <c r="AM1150" i="1"/>
  <c r="AL1150" i="1"/>
  <c r="BD409" i="1"/>
  <c r="K418" i="1"/>
  <c r="BD418" i="1" s="1"/>
  <c r="AO1149" i="1"/>
  <c r="AM1149" i="1"/>
  <c r="AL1149" i="1"/>
  <c r="AL1138" i="1"/>
  <c r="AL1145" i="1"/>
  <c r="AO1140" i="1"/>
  <c r="AL409" i="1"/>
  <c r="AL1140" i="1"/>
  <c r="BC409" i="1"/>
  <c r="AM1140" i="1"/>
  <c r="AO1145" i="1"/>
  <c r="AM1145" i="1"/>
  <c r="AO1136" i="1"/>
  <c r="AM1136" i="1"/>
  <c r="AF409" i="1"/>
  <c r="AQ409" i="1" s="1"/>
  <c r="AM670" i="1"/>
  <c r="AO653" i="1"/>
  <c r="BG409" i="1"/>
  <c r="BA405" i="1"/>
  <c r="AF417" i="1"/>
  <c r="AL1142" i="1"/>
  <c r="AL657" i="1"/>
  <c r="AT417" i="1"/>
  <c r="AJ436" i="1"/>
  <c r="AI436" i="1"/>
  <c r="AO666" i="1"/>
  <c r="AM666" i="1"/>
  <c r="AS417" i="1"/>
  <c r="AL1141" i="1"/>
  <c r="AD1141" i="1"/>
  <c r="AL1137" i="1"/>
  <c r="AD1137" i="1"/>
  <c r="AO1024" i="1"/>
  <c r="AL1024" i="1"/>
  <c r="AO537" i="1"/>
  <c r="AM537" i="1"/>
  <c r="AO528" i="1"/>
  <c r="AM528" i="1"/>
  <c r="AL1153" i="1"/>
  <c r="AD1153" i="1"/>
  <c r="AM1153" i="1" s="1"/>
  <c r="AL1143" i="1"/>
  <c r="AD1143" i="1"/>
  <c r="AM1143" i="1" s="1"/>
  <c r="AL1139" i="1"/>
  <c r="AD1139" i="1"/>
  <c r="AO507" i="1"/>
  <c r="AM507" i="1"/>
  <c r="AW417" i="1"/>
  <c r="AQ436" i="1"/>
  <c r="AL1154" i="1"/>
  <c r="AD1154" i="1"/>
  <c r="AM1154" i="1" s="1"/>
  <c r="AL1152" i="1"/>
  <c r="AD1152" i="1"/>
  <c r="AM1152" i="1" s="1"/>
  <c r="AL1148" i="1"/>
  <c r="AD1148" i="1"/>
  <c r="AL1146" i="1"/>
  <c r="AD1146" i="1"/>
  <c r="AL1144" i="1"/>
  <c r="AD1144" i="1"/>
  <c r="AM436" i="1"/>
  <c r="AO1165" i="1"/>
  <c r="AM1142" i="1"/>
  <c r="AO1142" i="1"/>
  <c r="AO1161" i="1"/>
  <c r="AM1138" i="1"/>
  <c r="AO1138" i="1"/>
  <c r="AM740" i="1"/>
  <c r="AO657" i="1"/>
  <c r="AM657" i="1"/>
  <c r="BJ436" i="1"/>
  <c r="AZ417" i="1"/>
  <c r="BF436" i="1"/>
  <c r="AV417" i="1"/>
  <c r="AY417" i="1"/>
  <c r="AU417" i="1"/>
  <c r="AI418" i="1"/>
  <c r="AX417" i="1"/>
  <c r="AP418" i="1" l="1"/>
  <c r="AJ418" i="1"/>
  <c r="BK409" i="1"/>
  <c r="AF418" i="1"/>
  <c r="AQ418" i="1" s="1"/>
  <c r="AQ417" i="1"/>
  <c r="BA417" i="1"/>
  <c r="AO1144" i="1"/>
  <c r="AM1144" i="1"/>
  <c r="AO1167" i="1"/>
  <c r="AO1170" i="1"/>
  <c r="AO1146" i="1"/>
  <c r="AM1146" i="1"/>
  <c r="AO1169" i="1"/>
  <c r="AO1147" i="1"/>
  <c r="AO1148" i="1"/>
  <c r="AM1148" i="1"/>
  <c r="AO1171" i="1"/>
  <c r="AO1139" i="1"/>
  <c r="AO1162" i="1"/>
  <c r="AM1139" i="1"/>
  <c r="AO1137" i="1"/>
  <c r="AO1160" i="1"/>
  <c r="AM1137" i="1"/>
  <c r="AO1141" i="1"/>
  <c r="AO1164" i="1"/>
  <c r="AM1141" i="1"/>
  <c r="BK41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P945" authorId="0" shapeId="0" xr:uid="{00000000-0006-0000-0000-00000100000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 ref="D1085" authorId="0" shapeId="0" xr:uid="{00000000-0006-0000-0000-00000200000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<sst xmlns="http://schemas.openxmlformats.org/spreadsheetml/2006/main" count="1154" uniqueCount="656">
  <si>
    <t>#</t>
  </si>
  <si>
    <t>strana</t>
  </si>
  <si>
    <r>
      <t>KONTROLA SUC</t>
    </r>
    <r>
      <rPr>
        <sz val="8"/>
        <color theme="1"/>
        <rFont val="Arial"/>
        <family val="2"/>
        <charset val="238"/>
      </rPr>
      <t>T</t>
    </r>
    <r>
      <rPr>
        <b/>
        <sz val="8"/>
        <color theme="1"/>
        <rFont val="Arial"/>
        <family val="2"/>
        <charset val="238"/>
      </rPr>
      <t>OV</t>
    </r>
  </si>
  <si>
    <t>KONTROLA na vykazy</t>
  </si>
  <si>
    <t>Poznámky Úč POD 3 - 04</t>
  </si>
  <si>
    <t>DIČ</t>
  </si>
  <si>
    <t>IČO</t>
  </si>
  <si>
    <r>
      <t>1.      </t>
    </r>
    <r>
      <rPr>
        <b/>
        <u/>
        <sz val="10"/>
        <color theme="1"/>
        <rFont val="Arial"/>
        <family val="2"/>
        <charset val="238"/>
      </rPr>
      <t>POPIS SPOLOČNOSTI</t>
    </r>
  </si>
  <si>
    <t>Slovenský Rozvojový Fond, a.s. (ďalej len „spoločnosť”) je akciová spoločnosť, ktorá bola založená dňa 07.06.2006. Dňa 30.06.2006 bola zapísaná do Obchodného registra vedenom na Okresnom súde Bratislava, oddiel Sro, vložka 3911/B. Spoločnosť sídli na adrese Karadžičova 2, 811 09 Bratislava, Slovenská republika, identifikačné číslo IČO 36615773.</t>
  </si>
  <si>
    <t xml:space="preserve">V roku 2017 boli uskutočnené nasledovné zmeny v zápise do Obchodného registra - zmena štatutárneho orgánu - aktuálne - Mgr. Ľuboš Halák - člen, Ing. Ladislav Vaškovič , CSc. - člen, Andrej Tonkovič - člen, Mgr. Martin Holák - predseda. Zmena dozornej rady - aktuálne - Aleš Mriša, Ján Palenčár, Ing. Michal Baláž, Doc. JUDr. Boris Balog, PhD. </t>
  </si>
  <si>
    <t>Hlavným predmetom činnosti je:</t>
  </si>
  <si>
    <t>1.</t>
  </si>
  <si>
    <t>Činnosť organizačných a ekonomických poradcov.</t>
  </si>
  <si>
    <t>2.</t>
  </si>
  <si>
    <t>Sprostredkovateľská činnosť v rozsahu voľnej živnosti.</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</si>
  <si>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</si>
  <si>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</si>
  <si>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</si>
  <si>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</si>
  <si>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</si>
  <si>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</si>
  <si>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</si>
  <si>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t>
  </si>
  <si>
    <t>Informácie o štruktúre spoločníkov/akcionárov ku dňu, ku ktorému sa zostavuje účtovná závierka a o štruktúre spoločníkov/akcionárov do dňa jej zmeny v priebehu účtovného obdobia</t>
  </si>
  <si>
    <t>2.1</t>
  </si>
  <si>
    <t>Spoločník, akcionár</t>
  </si>
  <si>
    <t>Výška podielu na základnom imaní</t>
  </si>
  <si>
    <t>Podiel na hlasovacích právach v %</t>
  </si>
  <si>
    <t>Iný podiel na ostatných položkách VI ako na ZI v %</t>
  </si>
  <si>
    <t>absolútne</t>
  </si>
  <si>
    <t>v %</t>
  </si>
  <si>
    <t>Národný holdingov fond, s. r. o.</t>
  </si>
  <si>
    <t xml:space="preserve">Quarta, a. s. </t>
  </si>
  <si>
    <t>Spolu</t>
  </si>
  <si>
    <t>2.2</t>
  </si>
  <si>
    <t>Spoločník, akcionár do dňa zmeny  v štruktúre spoločníkov, akcionárov</t>
  </si>
  <si>
    <t>Dátum zmeny</t>
  </si>
  <si>
    <t>x</t>
  </si>
  <si>
    <t>Spoločnosť je súčasťou skupiny meno skupiny. Materskou spoločnosťou spoločnosti je materská spoločnosť a materskou spoločnosťou celej skupiny je materská spoločnosť celej skupiny. Konsolidovanú účtovnú závierku za najväčšiu skupinu podnikov zostavuje spoločnosť materská spoločnosť celej skupiny alebo materská spoločnosť Táto účtovná závierka je k nahliadnutiu v sídle uvedenej spoločnosti, sídlo materskej  spoločnosti celej skupiny alebo materskej spoločnosti</t>
  </si>
  <si>
    <t>Spoločnosť je oslobodená od povinnosti zostaviť konsolidovanú účtovnú závierku a konsolidovanú výročnú správu podľa a) § 22 zákona ods. 9 zákona, nakoľko obchodné meno a sídlo materskej účtovnej jednotky zostavuje konsolidovanú účtovnú závierku podľa právnych predpisov EU, do ktorej je zahrnovaná účtovná jednotka a všetky jej dcérske účtovné jednotky (obchodné meno a sídlo dcérskych účtovných jednotiek).</t>
  </si>
  <si>
    <t>Predstavenstvo (Konatelia)</t>
  </si>
  <si>
    <t>Predseda:</t>
  </si>
  <si>
    <t>Mgr. Martin Holák</t>
  </si>
  <si>
    <t>Podpredseda:</t>
  </si>
  <si>
    <t>Člen:</t>
  </si>
  <si>
    <t>Mgr. Ľuboš Halák</t>
  </si>
  <si>
    <t>Ing. Ladislav Vaškovič, CSc.</t>
  </si>
  <si>
    <t>Andrej Tonkovič</t>
  </si>
  <si>
    <t>Dozorná rada</t>
  </si>
  <si>
    <t>Aleš Mriša</t>
  </si>
  <si>
    <t>Ján Palenčár</t>
  </si>
  <si>
    <t>Ing. Michal Baláž</t>
  </si>
  <si>
    <t>Doc. JUDr. Boris Balog, PhD.</t>
  </si>
  <si>
    <t>Spoločnosť nemá organizačnú zložku v zahraničí.</t>
  </si>
  <si>
    <r>
      <t>2.</t>
    </r>
    <r>
      <rPr>
        <b/>
        <sz val="7"/>
        <color theme="1"/>
        <rFont val="Times New Roman"/>
        <family val="1"/>
        <charset val="238"/>
      </rPr>
      <t xml:space="preserve">       </t>
    </r>
    <r>
      <rPr>
        <b/>
        <u/>
        <sz val="10"/>
        <color theme="1"/>
        <rFont val="Arial"/>
        <family val="2"/>
        <charset val="238"/>
      </rPr>
      <t>ZÁKLADNÉ VÝCHODISKÁ PRE ZOSTAVENIE ÚČTOVNEJ ZÁVIERKY</t>
    </r>
  </si>
  <si>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</si>
  <si>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Vzhľadom na to, že spoločnosť v súlade so zákonom o účtovníctve zmenila účtovné obdobie z kalendárneho roka na hospodársky rok (napr. 1. jún – 31. máj), je táto účtovná uzávierka zostavená za obdobie 5 mesiacov, napr. od 1. januára 2013 do 31. mája 2013. Z tohto dôvodu nie sú údaje vo výkaze ziskov a strát bežného obdobia plne porovnateľné s minulým obdobím.</t>
  </si>
  <si>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</si>
  <si>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</si>
  <si>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</si>
  <si>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</si>
  <si>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 xml:space="preserve">Goodwill/ záporny goodwil vznikol ako rozdiel medzi obstarávacou cenou a podielom spoločnosti na reálnej hodnote obstaraného identifikovateľného majetku a záväzkov v deň obstarania. </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</si>
  <si>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</si>
  <si>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</si>
  <si>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</si>
  <si>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</si>
  <si>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Metóda odpisovania</t>
  </si>
  <si>
    <t>Aktivované náklady na vývoj</t>
  </si>
  <si>
    <t>Softvér</t>
  </si>
  <si>
    <t>Oceniteľné práva</t>
  </si>
  <si>
    <t>Goodwill</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</si>
  <si>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</si>
  <si>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</si>
  <si>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</si>
  <si>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</si>
  <si>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</si>
  <si>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</si>
  <si>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</si>
  <si>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</si>
  <si>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Stavby</t>
  </si>
  <si>
    <t>Stroje, prístroje a zariadenia</t>
  </si>
  <si>
    <t>Dopravné prostriedky</t>
  </si>
  <si>
    <t>Inventár</t>
  </si>
  <si>
    <t>Iný dlhodobý hmotný majetok</t>
  </si>
  <si>
    <t>V prípade prechodného zníženia úžitkovej hodnoty dlhodobého hmotného majetku sa tvorí opravná položka vo výške rozdielu jeho zistenej úžitkovej hodnoty a zostatkovej hodnoty.</t>
  </si>
  <si>
    <t>c)    Finančný majetok</t>
  </si>
  <si>
    <t>Krátkodobý finančný majetok tvoria ceniny, peniaze v hotovosti a na bankových účtoch, cenné papiere určené na obchodovanie, dlžné cenné papiere so splatnosťou do jedného roka držané do doby splatnosti, vlastné akcie, vlastné dlhopisy a ostatné realizovateľné cenné papiere.</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</si>
  <si>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</si>
  <si>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</si>
  <si>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</si>
  <si>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t>cenné papiere určené na obchodovanie a realizovateľné cenné papiere reálnou hodnotou, zmena reálnej hodnoty sa účtuje do nákladov alebo výnosov</t>
  </si>
  <si>
    <t xml:space="preserve">cenné papiere, ktoré predstavujú podiely v dcérskej a pridruženej spoločnosti obstarávacou cenou </t>
  </si>
  <si>
    <t>cenné papiere držané do splatnosti sa preceňujú o rozdiel medzi obstarávacou cenou bez kupónu a menovitou hodnotou. Tento rozdiel sa účtuje podľa vecnej a časovej súvislosti do nákladov alebo výnosov</t>
  </si>
  <si>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</si>
  <si>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</si>
  <si>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t>d)    Zásoby</t>
  </si>
  <si>
    <t>Nakupované zásoby sú ocenené obstarávacími cenami s použitím metódy  "first in, first out" (FIFO - prvá cena pre ocenenie prírastku zásob sa použije ako prvá cena pre ocenenie úbytku zásob)/, s použitím pevných cien a oceňovacích rozdielov /váženým aritmetickým priemerom. Obstarávacia cena zásob zahŕňa cenu obstarania a náklady súvisiace s ich obstaraním (náklady na prepravu, clo, provízie, atď.). Prijaté zľavy, diskonty, rabaty znižujú obstarávaciu cenu zásob.</t>
  </si>
  <si>
    <t>Zásoby vytvorené vlastnou činnosťou sa oceňujú vlastnými nákladmi. Vlastné náklady zahŕňajú priame materiálové a mzdové náklady a nepriame výrobné náklady. Výrobné režijné náklady zahŕňajú popis.</t>
  </si>
  <si>
    <t xml:space="preserve">V prípade prechodného zníženia úžitkovej hodnoty zásob sa tvorí  opravná položka. </t>
  </si>
  <si>
    <t xml:space="preserve">e)    Zákazková výroba </t>
  </si>
  <si>
    <t>Zákazková výroba sa oceňuje metódou percenta dokončenia, pričom stupeň dokončenia zákazky sa zisťuje ako (vyber relevantné):</t>
  </si>
  <si>
    <t>pomer skutočne vynaložených nákladov na zákazku k celkovým nákladom na zákazku podľa rozpočtu,</t>
  </si>
  <si>
    <t>posúdenie, zhodnotenie vykonanej práce, napr. odpracované hodiny, počet ukončených operácií,</t>
  </si>
  <si>
    <t>dokončenie niektorých častí zákazky, napr. dokončenie poschodia domu k celkovému počtu poschodí domu.</t>
  </si>
  <si>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</si>
  <si>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f)    Zákazková výstavba nehnuteľností určených na predaj </t>
  </si>
  <si>
    <t>O zákazkovej výstavbe nehnuteľnosti určenej na predaj sa účtuje na základe posúdenia indikátorov priebežného transferu zhotoviteľom, pričom rozhodnutie zhotoviteľa o existencii priebežného transferu, zhodnotenie a opis indikátorov sa uvádzajú v poznámkach účtovnej závierky.</t>
  </si>
  <si>
    <t>g)    Pohľadávky</t>
  </si>
  <si>
    <t>Pohľadávky sa oceňujú menovitou hodnotou. Postúpené pohľadávky a pohľadávky nadobudnuté vkladom do základného imania sa oceňujú obstarávacou cenou. Ocenenie pochybných pohľadávok sa upravuje na ich realizovateľnú  hodnotu  opravnými  položkami.</t>
  </si>
  <si>
    <t>h)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</si>
  <si>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t>
  </si>
  <si>
    <t xml:space="preserve">i)    Záväzky </t>
  </si>
  <si>
    <t>Dlhodobé i krátkodobé záväzky sa vykazujú v menovitých hodnotách. V položke iné záväzky sa vykazujú taktiež  hodnoty zistené pri ocenení finančných derivátov reálnou hodnotou.</t>
  </si>
  <si>
    <t>Dlhodobé, krátkodobé úvery sa vykazujú v menovitej hodnote. Za krátkodobý úver sa považuje aj časť dlhodobých úverov, ktorá je splatná do jedného roka od súvahového dňa.</t>
  </si>
  <si>
    <t xml:space="preserve">j)    Rezervy </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</si>
  <si>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</si>
  <si>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</si>
  <si>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k)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</si>
  <si>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t>
  </si>
  <si>
    <t>l)    Vlastné imanie</t>
  </si>
  <si>
    <t xml:space="preserve">Vlastné imanie sa skladá zo základného imania, emisného ážia , kapitálových fondov, oceňovacích rozdielov, zákonného rezervného fondu a výsledku hospodárenia v schvaľovacom konaní. </t>
  </si>
  <si>
    <t>Základné imanie spoločnosti sa vykazuje vo výške zapísanej v obchodnom registri okresného/krajského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_, a pod.</t>
  </si>
  <si>
    <t xml:space="preserve">Rezervný fond spoločnosti možno použiť v rozsahu, v ktorom sa vytvára podľa právnych predpisov povinne, len na krytie strát spoločnosti, ak právne predpisy neustanovujú inak.                                                                                                   Spoločnosť vytvorila pri svojom vznku rezervný fond vo výške desať percent (10%) základného imania. Rezervný fond je spoločnosť povinna každoročne dopĺňať o sumu vo výške desať percent (10%) z čistého zisku vyčísleného v riadnej individuálnej účtovnej závierke, až do dosiahnutia rezervného fondu dvadsať percent (20%) základného imania. 
O prípadnom ďalšom dopĺňaní rezervného fondu nad hranicu 20% základného imania rozhoduje valné zhromaždenie.             O použití rezervného fondu rozhoduje predstavenstvo, pričom dbá na záujmy spoločnosti.                                                                    V súlade s právnymi predpismi môže spoločnosť vytvárať aj ďalšie fondy a prispievať do nich zo svojho čistého isku sumou, ktorej definitívna výška podlieha schváleniu rozdelenia zisku valným zhromaždením.                                   </t>
  </si>
  <si>
    <t>m)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</si>
  <si>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</si>
  <si>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</si>
  <si>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</si>
  <si>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n)    Výnosy</t>
  </si>
  <si>
    <t xml:space="preserve">Tržby za vlastné výkony a tovar neobsahujú daň z pridanej hodnoty. Sú tiež znížené o zľavy a zrážky (rabaty, bonusy, skontá, dobropisy a pod.). Tržby sú účtované ku dňu splnenia dodávky alebo služby. </t>
  </si>
  <si>
    <t>Výnosy fondu predstavujú najmä finančné výnosy z pôžičiek na účte 662.</t>
  </si>
  <si>
    <t>o)   Deriváty</t>
  </si>
  <si>
    <t>Deriváty sa členia na deriváty určené na obchodovanie a zabezpečovacie deriváty. Ako zabezpečovacie deriváty sa účtujú deriváty, ktoré spĺňajú súčasne tieto podmienky:</t>
  </si>
  <si>
    <t>zodpovedajú stratégii účtovnej jednotky v riadení rizík,</t>
  </si>
  <si>
    <t>zabezpečovací vzťah je od začiatku formálne zdokumentovaný</t>
  </si>
  <si>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</si>
  <si>
    <t>V ostatných prípadoch sa jedná o deriváty určené na obchodovanie.</t>
  </si>
  <si>
    <t>Deriváty sa prvotne oceňujú obstarávacími cenami. V súvahe sú deriváty vykázané ako súčasť iných krátkodobých/dlhodobých pohľadávok, resp. záväzkov.</t>
  </si>
  <si>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</si>
  <si>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</si>
  <si>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 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</si>
  <si>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p)   Finančný lízing</t>
  </si>
  <si>
    <t xml:space="preserve">Spoločnosť účtuje o finančnom lízingu v prípade zmlúv uzatvorených </t>
  </si>
  <si>
    <t>do 31. decembra 2003 tak, že lízingové splátky zahŕňa do nákladov a  hodnotu prenajatého majetku aktivuje v dobe, keď zmluva o prenájme skončí a uplatňuje sa možnosť nákupu. Splátky nájomného hradené vopred sa časovo rozlišujú.</t>
  </si>
  <si>
    <t xml:space="preserve">po 1. januári  2004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</si>
  <si>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</si>
  <si>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q)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</si>
  <si>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</si>
  <si>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</si>
  <si>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</si>
  <si>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</si>
  <si>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</si>
  <si>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s)   Opravy chýb minulých účtovných období</t>
  </si>
  <si>
    <r>
      <t>4.</t>
    </r>
    <r>
      <rPr>
        <b/>
        <sz val="7"/>
        <color theme="1"/>
        <rFont val="Times New Roman"/>
        <family val="1"/>
        <charset val="238"/>
      </rPr>
      <t>      </t>
    </r>
    <r>
      <rPr>
        <b/>
        <u/>
        <sz val="10"/>
        <color theme="1"/>
        <rFont val="Arial"/>
        <family val="2"/>
        <charset val="238"/>
      </rPr>
      <t>DLHODOBÝ MAJETOK</t>
    </r>
  </si>
  <si>
    <t>Oceňovací rozdiel k nadobudnutému majetku vo výške _______________ EUR vznikol nadobudnutím _______ v roku ____. Do nákladov, resp. výnosov bol v roku 2014 a 2013 zaúčtovaný odpis oceňovacieho rozdielu k nadobudnutému  majetku vo výške ______ EUR a ______ EUR.</t>
  </si>
  <si>
    <t>V roku 2014 a 2013 spoločnosť získala bezodplatne dlhodobý hmotný majetok vo výške __ EUR a _______ EUR.</t>
  </si>
  <si>
    <t>Z dlhodobého hmotného majetku spoločnosti k 31. decembru 2014 a 31. decembru 2013 sa určité položky (____, atď.) v obstarávacej cene (v prípade, že je významné, uviesť spôsob stanovenia reprodukčnej obstarávacej ceny) ___ EUR a ___  EUR a s oprávkami v hodnote ___  EUR a ___  EUR nepoužívali alebo boli určené  na predaj alebo na rekonštrukciu.</t>
  </si>
  <si>
    <t>V prípade, že existujú vecné bremená, popíšte ich.</t>
  </si>
  <si>
    <t>Poistenie majetku</t>
  </si>
  <si>
    <t>Dlhodobý majetok je poistený v poisťovni ___________ Majetkové poistenie zahŕňa predovšetkým............ Ročný limit plnenia je pre všetky miesta poistenia na území SR vo výške _______ EUR. Kombinovaný limit poistného plnenia pre poistné riziko poškodenia veci a prerušenia prevádzky je _____ EUR. Majetok spoločnosti je poistený na novú hodnotu.</t>
  </si>
  <si>
    <t>c)   Dlhodobý finančný majetok</t>
  </si>
  <si>
    <t>Informácie o dlhodobom finančnom majetku</t>
  </si>
  <si>
    <t>KONTROLA SUCTOV</t>
  </si>
  <si>
    <t>KONTROLA Opening balances</t>
  </si>
  <si>
    <t>7.1</t>
  </si>
  <si>
    <t>Dlhodobý finančný majetok</t>
  </si>
  <si>
    <t>Podielové CP a podiely v DÚJ</t>
  </si>
  <si>
    <t>Podielové CP a podiely 
v spoločnosti
s podstatným
vplyvom</t>
  </si>
  <si>
    <t>Ostatné dlhodobé CP a podiely</t>
  </si>
  <si>
    <t>Pôžičky ÚJ 
v kons. celku</t>
  </si>
  <si>
    <t>Ostatný DFM</t>
  </si>
  <si>
    <t>Pôžičky s dobou splatnosti najviac jeden rok</t>
  </si>
  <si>
    <t>Obstarávaný  DFM</t>
  </si>
  <si>
    <t>Poskytnuté preddavky na DFM</t>
  </si>
  <si>
    <t>Prvotné ocenenie</t>
  </si>
  <si>
    <t>Stav na začiatku účtovného obdobia</t>
  </si>
  <si>
    <t>Prírastky</t>
  </si>
  <si>
    <t>Úbytky</t>
  </si>
  <si>
    <t>Presuny</t>
  </si>
  <si>
    <t>Stav na konci účtovného obdobia</t>
  </si>
  <si>
    <t>Opravné položky</t>
  </si>
  <si>
    <t>Stav na začiatku účtovného obdobia</t>
  </si>
  <si>
    <t>Účtovná hodnota</t>
  </si>
  <si>
    <t>7.2</t>
  </si>
  <si>
    <t>Hodnota za bežné účtovné obdobie</t>
  </si>
  <si>
    <t>Dlhodobý finančný majetok, na ktorý je zriadené záložné právo</t>
  </si>
  <si>
    <t>Dlhodobý finančný majetok, pri ktorom má účtovná jednotka obmedzené právo s ním nakladať</t>
  </si>
  <si>
    <t>Pokiaľ nie je finančný majetok ocenený reálnou hodnotou či metódou vlastného imania, uviesť dôvody a dopady iného použitého ocenenia.</t>
  </si>
  <si>
    <t>Opravné položky predstavujú hlavne dôvody vytvorenia.</t>
  </si>
  <si>
    <t>Informácie o štruktúre dlhodobého finančného majetku</t>
  </si>
  <si>
    <t>Obchodné meno a sídlo spoločnosti, v ktorej má ÚJ umiestnený DFM</t>
  </si>
  <si>
    <t>Podiel ÚJ na ZI v  %</t>
  </si>
  <si>
    <t>Podiel ÚJ na hlasovacích právach v %</t>
  </si>
  <si>
    <t>Hodnota vlastného imania ÚJ, v ktorej má ÚJ umiestnený DFM</t>
  </si>
  <si>
    <t>Výsledok hospodárenia ÚJ, v ktorej má ÚJ umiestnený DFM</t>
  </si>
  <si>
    <t>Účtovná hodnota DFM</t>
  </si>
  <si>
    <t>Dcérske účtovné jednotky</t>
  </si>
  <si>
    <t>ARB Trade s.r.o.</t>
  </si>
  <si>
    <t>obnoviteľné zdroje s.r.o.</t>
  </si>
  <si>
    <t>Satmont s.r.o.</t>
  </si>
  <si>
    <t>ZETASOLAR s.r.o.</t>
  </si>
  <si>
    <t>Stovateam s.r.o.</t>
  </si>
  <si>
    <t>Účtovné jednotky s podstatným vplyvom</t>
  </si>
  <si>
    <t>Casma s.r.o.</t>
  </si>
  <si>
    <t>Obstarávaný DFM na účely vykonania vplyvu v inej ÚJ</t>
  </si>
  <si>
    <t>DFM spolu</t>
  </si>
  <si>
    <t>Spoločnosť má zmluvu _________, ktorá stanovuje rozhodovacie práva spoločnosti bez ohľadu na výšku uvedeného podielu vlastníctva. (Popíšte)</t>
  </si>
  <si>
    <t>Spoločnosť uzavrela ovládaciu zmluvu s ovládanými spoločnosťami (vypísať ktoré), zmluvu o prevode zisku so spoločnosťami (uviesť názov), z tejto zmluvy vyplýva povinnosť _______________.</t>
  </si>
  <si>
    <t>Informácie o poskytnutých dlhodobých pôžičkách</t>
  </si>
  <si>
    <t>Dlhodobé pôžičky</t>
  </si>
  <si>
    <t>Stav na začiatku účtovného obdobia</t>
  </si>
  <si>
    <t>Zvýšenie hodnoty</t>
  </si>
  <si>
    <t>Zníženie hodnoty</t>
  </si>
  <si>
    <t>Vyradenie pôžičky z účtovníctva 
v účtovnom období</t>
  </si>
  <si>
    <t>Do splatnosti viac ako päť rokov</t>
  </si>
  <si>
    <t>Do splatnosti viac ako tri roky a najviac päť rokov vrátane</t>
  </si>
  <si>
    <t>Do splatnosti viac ako jeden rok a najviac tri roky vrátane</t>
  </si>
  <si>
    <t>Do splatnosti do jedného roka vrátane</t>
  </si>
  <si>
    <t>Dlhodobé pôžičky spolu</t>
  </si>
  <si>
    <r>
      <t xml:space="preserve">5.      </t>
    </r>
    <r>
      <rPr>
        <b/>
        <u/>
        <sz val="10"/>
        <color theme="1"/>
        <rFont val="Arial"/>
        <family val="2"/>
        <charset val="238"/>
      </rPr>
      <t>ZÁSOBY</t>
    </r>
  </si>
  <si>
    <r>
      <t xml:space="preserve">6.      </t>
    </r>
    <r>
      <rPr>
        <b/>
        <u/>
        <sz val="10"/>
        <color theme="1"/>
        <rFont val="Arial"/>
        <family val="2"/>
        <charset val="238"/>
      </rPr>
      <t>ZÁKAZKOVÁ VÝROBA</t>
    </r>
  </si>
  <si>
    <r>
      <t xml:space="preserve">7.      </t>
    </r>
    <r>
      <rPr>
        <b/>
        <u/>
        <sz val="10"/>
        <color theme="1"/>
        <rFont val="Arial"/>
        <family val="2"/>
        <charset val="238"/>
      </rPr>
      <t>POHĽADÁVKY</t>
    </r>
  </si>
  <si>
    <t>Informácie o vývoji opravnej položky k pohľadávkam</t>
  </si>
  <si>
    <t>Pohľadávky</t>
  </si>
  <si>
    <t>Stav  OP na začiatku účtovného obdobia</t>
  </si>
  <si>
    <t>Tvorba OP</t>
  </si>
  <si>
    <t>Zúčtovanie OP z dôvodu zániku opodstat-
nenosti</t>
  </si>
  <si>
    <t>Zúčtovanie OP z dôvodu vyradenia majetku 
z účtovníctva</t>
  </si>
  <si>
    <t>Stav OP na konci účtovného obdobia</t>
  </si>
  <si>
    <t>Stav OP na začiatku účtovného obdobia</t>
  </si>
  <si>
    <t xml:space="preserve">Pohľadávky z obchodného styku </t>
  </si>
  <si>
    <t>Pohľadávky voči DÚJ a MÚJ</t>
  </si>
  <si>
    <t>Pohľadávky voči spoločníkom, členom a združeniu</t>
  </si>
  <si>
    <t>Iné pohľadávky</t>
  </si>
  <si>
    <t>Pohľadávky spolu</t>
  </si>
  <si>
    <t>V roku 2014 a 2013 spoločnosť z dôvodu nedobytnosti, zamietnutím konkurzu a vyrovnaním či neuspokojením pohľadávok v konkurznom riadení, atď. odpísala do nákladov pohľadávky vo výške _____ EUR a _____ EUR (pokiaľ sú významné).</t>
  </si>
  <si>
    <t>Iné pohľadávky tvoria kladné reálne hodnoty otvorených derivátov (poznámka doplniť číslo).</t>
  </si>
  <si>
    <t>Pohľadávky voči spriazneným osobám (poznámka doplniť číslo).</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</si>
  <si>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</si>
  <si>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</si>
  <si>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</si>
  <si>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</si>
  <si>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</si>
  <si>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</si>
  <si>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</si>
  <si>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</si>
  <si>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</si>
  <si>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</si>
  <si>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</si>
  <si>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Pohľadávky voči DÚJ a MÚJ</t>
  </si>
  <si>
    <t>Sociálne poistenie</t>
  </si>
  <si>
    <t>Daňové pohľadávky a dotácie</t>
  </si>
  <si>
    <t>Krátkodobé pohľadávky spolu</t>
  </si>
  <si>
    <r>
      <t xml:space="preserve">8.      </t>
    </r>
    <r>
      <rPr>
        <b/>
        <u/>
        <sz val="10"/>
        <color theme="1"/>
        <rFont val="Arial"/>
        <family val="2"/>
        <charset val="238"/>
      </rPr>
      <t>FINANČNÉ ÚČTY</t>
    </r>
  </si>
  <si>
    <t>Informácie o krátkodobom finančnom majetku</t>
  </si>
  <si>
    <t>Pokladnica, ceniny</t>
  </si>
  <si>
    <t>Bežné účty v banke alebo v pobočke zahraničnej banky</t>
  </si>
  <si>
    <t>Vkladové účty v banke alebo v pobočke zahraničnej banky termínované</t>
  </si>
  <si>
    <t>Peniaze na ceste</t>
  </si>
  <si>
    <t>Spoločnosť má otvorený kontokorentný účet v _____, ktorý jej umožňuje čerpať úver do výšky _____ EUR. K 31. decembru 2014 a 31. decembru 2013 bol debetný  zostatok (v súlade s dohodnutým úverovým rámcom) _____ EUR a ____ EUR a v súvahe je vykázaný ako krátkodobý bankový úver (poznámka doplniť číslo).</t>
  </si>
  <si>
    <t>18.2</t>
  </si>
  <si>
    <t>Krátkodobý  finančný majetok</t>
  </si>
  <si>
    <t>Pohyby</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</si>
  <si>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</si>
  <si>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</si>
  <si>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</si>
  <si>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</si>
  <si>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</si>
  <si>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</si>
  <si>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</si>
  <si>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Informácie o vývoji opravnej položky ku krátkodobému finančnému majetku</t>
  </si>
  <si>
    <t>Krátkodobý finančný majetok</t>
  </si>
  <si>
    <t>Stav OP  na začiatku účtovného obdobia</t>
  </si>
  <si>
    <t>Tvorba OP</t>
  </si>
  <si>
    <t>Zúčtovanie OP z dôvodu zániku opodstatnenosti</t>
  </si>
  <si>
    <t>Stav  OP na konci účtovného obdobia</t>
  </si>
  <si>
    <t>Informácie o krátkodobom finančnom majetku, na ktorý bolo zriadené záložné právo a o krátkodobom finančnom majetku, pri ktorom má účtovná jednotka obmedzené právo s ním nakladať</t>
  </si>
  <si>
    <t>Krátkodobý  finančný majetok, na ktorý bolo zriadené záložné právo</t>
  </si>
  <si>
    <t>Krátkodobý  finančný majetok, pri ktorom je obmedzené právo s ním nakladať</t>
  </si>
  <si>
    <t>Informácie o ocenení krátkodobého finančného majetku, ku dňu ku ktorému sa zostavuje účtovná závierka reálnou hodnotou</t>
  </si>
  <si>
    <t xml:space="preserve">Zvýšenie/ zníženie hodnoty (+/-) </t>
  </si>
  <si>
    <t>Vplyv ocenenia na výsledok hospodárenia bežného účtovného obdobia</t>
  </si>
  <si>
    <t>Vplyv ocenenia na vlastné imanie</t>
  </si>
  <si>
    <t>Emisné kvóty (komodity)</t>
  </si>
  <si>
    <r>
      <t xml:space="preserve">9.      </t>
    </r>
    <r>
      <rPr>
        <b/>
        <u/>
        <sz val="10"/>
        <color theme="1"/>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</si>
  <si>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</si>
  <si>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</si>
  <si>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</si>
  <si>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</si>
  <si>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domény</t>
  </si>
  <si>
    <t>Príjmy budúcich období dlhodobé, z toho:</t>
  </si>
  <si>
    <t>Príjmy budúcich období krátkodobé, z toho:</t>
  </si>
  <si>
    <r>
      <t xml:space="preserve">10.      </t>
    </r>
    <r>
      <rPr>
        <b/>
        <u/>
        <sz val="10"/>
        <color theme="1"/>
        <rFont val="Arial"/>
        <family val="2"/>
        <charset val="238"/>
      </rPr>
      <t>MAJETOK PRENAJATÝ FORMOU FINANČNÉHO PRENÁJMU (SPOLOČNOSŤ JE PRENAJÍMATEĽOM)</t>
    </r>
  </si>
  <si>
    <t>Informácie o majetku prenajatom formou finančného prenájmu</t>
  </si>
  <si>
    <t>Bezprostredne predchádzajúce 
účtovné obdobie</t>
  </si>
  <si>
    <t>Splatnosť</t>
  </si>
  <si>
    <t>do jedného roka vrátane</t>
  </si>
  <si>
    <t>od jedného roka do piatich rokov vrátane</t>
  </si>
  <si>
    <t>viac ako päť rokov</t>
  </si>
  <si>
    <t>Istina</t>
  </si>
  <si>
    <t>Finančný výnos</t>
  </si>
  <si>
    <r>
      <t xml:space="preserve">11.      </t>
    </r>
    <r>
      <rPr>
        <b/>
        <u/>
        <sz val="10"/>
        <color theme="1"/>
        <rFont val="Arial"/>
        <family val="2"/>
        <charset val="238"/>
      </rPr>
      <t>VLASTNÉ IMANIE</t>
    </r>
  </si>
  <si>
    <t xml:space="preserve">Základné imanie spoločnosti je zložené z jedného obchodného podielu plne upísaného a splateného, s nominálnou hodnotou 873 824 EUR. </t>
  </si>
  <si>
    <t>Informácie o rozdelení účtovného zisku alebo o vysporiadaní účtovnej straty</t>
  </si>
  <si>
    <t>24.1</t>
  </si>
  <si>
    <t>Rozdelenie účtovného zisku</t>
  </si>
  <si>
    <t xml:space="preserve">Iné </t>
  </si>
  <si>
    <t>24.2.</t>
  </si>
  <si>
    <t>Účtovná strata</t>
  </si>
  <si>
    <t>Vysporiadanie účtovnej straty</t>
  </si>
  <si>
    <t>Zo zákonného rezervného fondu</t>
  </si>
  <si>
    <t>Zo štatutárnych a ostatných fondov</t>
  </si>
  <si>
    <t>Z nerozdeleného zisku minulých rokov</t>
  </si>
  <si>
    <t>Úhrada straty spoločníkmi, členmi</t>
  </si>
  <si>
    <t>Prevod do neuhradenej straty minulých rokov</t>
  </si>
  <si>
    <t xml:space="preserve">Spolu </t>
  </si>
  <si>
    <r>
      <t xml:space="preserve">12.      </t>
    </r>
    <r>
      <rPr>
        <b/>
        <u/>
        <sz val="10"/>
        <color theme="1"/>
        <rFont val="Arial"/>
        <family val="2"/>
        <charset val="238"/>
      </rPr>
      <t>REZERVY</t>
    </r>
  </si>
  <si>
    <t>Informácie o rezervách</t>
  </si>
  <si>
    <t>25.1</t>
  </si>
  <si>
    <t>Tvorba</t>
  </si>
  <si>
    <t>Použitie</t>
  </si>
  <si>
    <t>Zrušenie</t>
  </si>
  <si>
    <t>Stav 
na začiatku účtovného obdobia</t>
  </si>
  <si>
    <t>Dlhodobé rezervy, z toho:</t>
  </si>
  <si>
    <t>Krátkodobé rezervy, z toho:</t>
  </si>
  <si>
    <t>Na audit</t>
  </si>
  <si>
    <t>25.2</t>
  </si>
  <si>
    <r>
      <t xml:space="preserve">13.      </t>
    </r>
    <r>
      <rPr>
        <b/>
        <u/>
        <sz val="10"/>
        <color theme="1"/>
        <rFont val="Arial"/>
        <family val="2"/>
        <charset val="238"/>
      </rPr>
      <t>ZÁVÄZKY</t>
    </r>
  </si>
  <si>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</si>
  <si>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</si>
  <si>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</si>
  <si>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</si>
  <si>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</si>
  <si>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</si>
  <si>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</si>
  <si>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Záväzky zabezpečené záložným právom / zárukou v prospech veriteľa:</t>
  </si>
  <si>
    <t>Záväzok</t>
  </si>
  <si>
    <t>Zostatok v roku 2014 (EUR)</t>
  </si>
  <si>
    <t>Popis zaistenia</t>
  </si>
  <si>
    <t>Iné dlhodobé záväzky tvoria záporné reálne hodnoty otvorených derivátov (poznámka doplniť číslo).</t>
  </si>
  <si>
    <t>Záväzky voči spriazneným osobám (poznámka doplniť číslo).</t>
  </si>
  <si>
    <r>
      <t>14.     </t>
    </r>
    <r>
      <rPr>
        <b/>
        <u/>
        <sz val="10"/>
        <color theme="1"/>
        <rFont val="Arial"/>
        <family val="2"/>
        <charset val="238"/>
      </rPr>
      <t>ODLOŽENÁ DAŇ Z PRÍJMOV</t>
    </r>
  </si>
  <si>
    <t>Podľa zákona o daniach z príjmov môže spoločnosť previesť daňovú stratu vzniknutú v roku 199X/200X do nasledujúcich rokov. Výška daňovej straty z rokov _____ - _____, ktorá nebola v  roku 2014 uplatnená a bude prevedená do ďalších rokov, bola _____ EUR k 31. decembru 2014.</t>
  </si>
  <si>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</si>
  <si>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</si>
  <si>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</si>
  <si>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</si>
  <si>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</si>
  <si>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</si>
  <si>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</si>
  <si>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</si>
  <si>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</si>
  <si>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</si>
  <si>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</si>
  <si>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</si>
  <si>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</si>
  <si>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</si>
  <si>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Zaúčtovaná ako náklad</t>
  </si>
  <si>
    <t>Iné</t>
  </si>
  <si>
    <t>Spoločnosť zaúčtovala odložený daňový záväzok/pohľadávku vo výške ______ EUR z titulu _________. /Z dôvodov neistoty ohľadne budúcich zdaniteľných ziskov. Spoločnosť nezaúčtovala odloženú daňovú pohľadávku vo výške _________ EUR.</t>
  </si>
  <si>
    <r>
      <t>15.     </t>
    </r>
    <r>
      <rPr>
        <b/>
        <u/>
        <sz val="10"/>
        <color theme="1"/>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</si>
  <si>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</si>
  <si>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</si>
  <si>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</si>
  <si>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</si>
  <si>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</si>
  <si>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</si>
  <si>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</si>
  <si>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</si>
  <si>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r>
      <t xml:space="preserve">16.      </t>
    </r>
    <r>
      <rPr>
        <b/>
        <u/>
        <sz val="10"/>
        <color theme="1"/>
        <rFont val="Arial"/>
        <family val="2"/>
        <charset val="238"/>
      </rPr>
      <t>BANKOVÉ ÚVERY A FINANČNÉ VÝPOMOCI</t>
    </r>
  </si>
  <si>
    <t>Účtovná jednotka nemá obsahovú náplň pre túto položku.</t>
  </si>
  <si>
    <t>Informácie o vydaných dlhopisoch</t>
  </si>
  <si>
    <t>Názov vydaného dlhopisu</t>
  </si>
  <si>
    <t>Menovitá hodnota</t>
  </si>
  <si>
    <t>Počet</t>
  </si>
  <si>
    <t>Emisný kurz</t>
  </si>
  <si>
    <t>Úrok</t>
  </si>
  <si>
    <t>Informácie o bankových úveroch, pôžičkách a krátkodobých finančných výpomociach</t>
  </si>
  <si>
    <t>29.1</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</si>
  <si>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</si>
  <si>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</si>
  <si>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</si>
  <si>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</si>
  <si>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</si>
  <si>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</si>
  <si>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</si>
  <si>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Krátkodobé bankové úvery</t>
  </si>
  <si>
    <t>29.2</t>
  </si>
  <si>
    <t>Krátkodobé pôžičky</t>
  </si>
  <si>
    <t>Krátkodobé finančné výpomoci</t>
  </si>
  <si>
    <t>Zmluva o úvere s _________ obsahuje nasledujúce špecifické podmienky, ktoré musí spoločnosť dodržiavať:</t>
  </si>
  <si>
    <t xml:space="preserve">1. </t>
  </si>
  <si>
    <t xml:space="preserve">2. </t>
  </si>
  <si>
    <t xml:space="preserve">3. </t>
  </si>
  <si>
    <t>K 31. decembru 2014 spoločnosť tieto podmienky dodržiavala/nedodržiavala.</t>
  </si>
  <si>
    <t>Prehľad splatnosti bankových úverov a finančných výpomocí:</t>
  </si>
  <si>
    <t>(EUR)</t>
  </si>
  <si>
    <t>Bankové úvery</t>
  </si>
  <si>
    <t>Kontokorentné účty</t>
  </si>
  <si>
    <t>Finančné výpomoci</t>
  </si>
  <si>
    <t>2014 a ďalej</t>
  </si>
  <si>
    <r>
      <t>17.     </t>
    </r>
    <r>
      <rPr>
        <b/>
        <u/>
        <sz val="10"/>
        <color theme="1"/>
        <rFont val="Arial"/>
        <family val="2"/>
        <charset val="238"/>
      </rPr>
      <t>ČASOVÉ ROZLÍŠENIE</t>
    </r>
  </si>
  <si>
    <t>Informácie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</si>
  <si>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</si>
  <si>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</si>
  <si>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</si>
  <si>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</si>
  <si>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r>
      <t>18.     </t>
    </r>
    <r>
      <rPr>
        <b/>
        <u/>
        <sz val="10"/>
        <color theme="1"/>
        <rFont val="Arial"/>
        <family val="2"/>
        <charset val="238"/>
      </rPr>
      <t>DERIVÁTY</t>
    </r>
  </si>
  <si>
    <t xml:space="preserve">Spoločnosť má uzavreté zmluvy o derivátoch, ktoré člení na deriváty určené na obchodovanie a zabezpečovacie deriváty. K  31.decembru 2014 a 2013 spoločnosť precenila deriváty na reálnu hodnotu a kladné, resp. záporné reálne hodnoty derivátov sú vykázané v iných pohľadávkach, resp. v iných záväzkoch. </t>
  </si>
  <si>
    <t>Informácie o významných položkách derivátov za bežné účtovné obdobie</t>
  </si>
  <si>
    <t>32.1</t>
  </si>
  <si>
    <t>Dohodnutá cena  podkladového nástroja</t>
  </si>
  <si>
    <t>pohľadávky</t>
  </si>
  <si>
    <t>záväzku</t>
  </si>
  <si>
    <t>Deriváty určené na obchodovanie, z toho: </t>
  </si>
  <si>
    <t>Zabezpečovacie deriváty, z toho:</t>
  </si>
  <si>
    <t>32.2</t>
  </si>
  <si>
    <t>Zmena reálnej hodnoty (+/-) s vplyvom na</t>
  </si>
  <si>
    <t>výsledok hospodárenia</t>
  </si>
  <si>
    <t>vlastné imanie</t>
  </si>
  <si>
    <t>Deriváty nespĺňajúce podmienky pre zabezpečenie sú zahrnuté v derivátoch určených na obchodovanie. (Pokiaľ zahrňujú aj iné deriváty, uviesť dôvod ich uzavretia.)</t>
  </si>
  <si>
    <t>Informácie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</si>
  <si>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</si>
  <si>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</si>
  <si>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</si>
  <si>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</si>
  <si>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</si>
  <si>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</si>
  <si>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r>
      <t>19.     </t>
    </r>
    <r>
      <rPr>
        <b/>
        <u/>
        <sz val="10"/>
        <color theme="1"/>
        <rFont val="Arial"/>
        <family val="2"/>
        <charset val="238"/>
      </rPr>
      <t>LÍZING (SPOLOČNOSŤ JE NÁJOMCOM)</t>
    </r>
  </si>
  <si>
    <t>Finančný náklad</t>
  </si>
  <si>
    <r>
      <t>20.     </t>
    </r>
    <r>
      <rPr>
        <b/>
        <u/>
        <sz val="10"/>
        <color theme="1"/>
        <rFont val="Arial"/>
        <family val="2"/>
        <charset val="238"/>
      </rPr>
      <t xml:space="preserve">PODMIENENÉ ZÁVÄZKY A AKTÍVA, PODSÚVAHOVÉ POLOŽKY </t>
    </r>
  </si>
  <si>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</si>
  <si>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</si>
  <si>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</si>
  <si>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</si>
  <si>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</si>
  <si>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</si>
  <si>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</si>
  <si>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</si>
  <si>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</si>
  <si>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 xml:space="preserve">Informácie o podmienených záväzkoch </t>
  </si>
  <si>
    <t>43.1</t>
  </si>
  <si>
    <t>Druh podmieneného záväzku</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</si>
  <si>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</si>
  <si>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</si>
  <si>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</si>
  <si>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</si>
  <si>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</si>
  <si>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</si>
  <si>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</si>
  <si>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</si>
  <si>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43.2</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</si>
  <si>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</si>
  <si>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</si>
  <si>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</si>
  <si>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</si>
  <si>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</si>
  <si>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</si>
  <si>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</si>
  <si>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</si>
  <si>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</si>
  <si>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</si>
  <si>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r>
      <t>21.     </t>
    </r>
    <r>
      <rPr>
        <b/>
        <u/>
        <sz val="10"/>
        <color theme="1"/>
        <rFont val="Arial"/>
        <family val="2"/>
        <charset val="238"/>
      </rPr>
      <t>VÝNOSY A NÁKLADY</t>
    </r>
  </si>
  <si>
    <t>Tržby</t>
  </si>
  <si>
    <t>Informácie o tržbách</t>
  </si>
  <si>
    <t>Oblasť odbytu</t>
  </si>
  <si>
    <t>Typ výrobkov, tovarov, služieb  (predaj reklamného pristoru)</t>
  </si>
  <si>
    <t>Bezprostred- 
ne predchádza- 
júce účtovné obdobie</t>
  </si>
  <si>
    <t>Slovensko</t>
  </si>
  <si>
    <t>Vo výnosoch ďalej spoločnosť eviduje dotácie na prevádzkové účely prijaté zo štátneho rozpočtu vo výške ________ EUR v roku 2014 a_________ EUR v roku 2013.</t>
  </si>
  <si>
    <t xml:space="preserve">Údaje o zmene stavu vnútropodnikových zásob </t>
  </si>
  <si>
    <t>Informácie o zmene stavu vnútroorganizačných zásob</t>
  </si>
  <si>
    <t>Zmena stavu vnútroorganizačných zásob</t>
  </si>
  <si>
    <t>Konečný zostatok</t>
  </si>
  <si>
    <t>Začiatočný stav</t>
  </si>
  <si>
    <t>Bezprostred- 
ne predchádza-
júce účtovné obdobie</t>
  </si>
  <si>
    <t>Nedokončená výroba a polotovary vlastnej výroby</t>
  </si>
  <si>
    <t>Výrobky</t>
  </si>
  <si>
    <t>Zvieratá</t>
  </si>
  <si>
    <t>Manká a škody</t>
  </si>
  <si>
    <t>Reprezentačné</t>
  </si>
  <si>
    <t>Dary</t>
  </si>
  <si>
    <t>Zmena stavu vnútroorganizačných zásob vo výkaze ziskov a strát</t>
  </si>
  <si>
    <t>Aktivácia nákladov a výnosy z hospodárskej činnosti, finančnej činnosti a mimoriadnej činnosti</t>
  </si>
  <si>
    <t>Informácie o výnosoch pri aktivácii nákladov a o výnosoch z hospodárskej činnosti, finančnej činnosti a mimoriadnej činnosti</t>
  </si>
  <si>
    <r>
      <t>Významné položky pri aktivácii nákladov, z toho:</t>
    </r>
    <r>
      <rPr>
        <sz val="8"/>
        <color theme="1"/>
        <rFont val="Arial"/>
        <family val="2"/>
        <charset val="238"/>
      </rPr>
      <t> </t>
    </r>
  </si>
  <si>
    <t>Ostatné významné položky výnosov z hospodárskej činnosti, z toho:</t>
  </si>
  <si>
    <t>Ostatné</t>
  </si>
  <si>
    <t>Zmluvné pokuty a penále</t>
  </si>
  <si>
    <t>Finančné výnosy, z toho:</t>
  </si>
  <si>
    <t>Kurzové zisky, z toho:</t>
  </si>
  <si>
    <t>kurzové zisky ku dňu, ku ktorému sa zostavuje účtovná závierka</t>
  </si>
  <si>
    <t>Ostatné významné položky finančných výnosov, z toho:</t>
  </si>
  <si>
    <t>Výnosové úroky</t>
  </si>
  <si>
    <t>Tržby z predaja cenných papierov</t>
  </si>
  <si>
    <t>Bankové úroky</t>
  </si>
  <si>
    <t>Výnosy z dlhodobého finančného majetku</t>
  </si>
  <si>
    <t>Ostatné finančné výnosy</t>
  </si>
  <si>
    <t>Mimoriadne výnosy, z toho:</t>
  </si>
  <si>
    <t>Informácie o čistom obrate</t>
  </si>
  <si>
    <t>Tržby za vlastné výrobky</t>
  </si>
  <si>
    <t>Tržby z predaja služieb</t>
  </si>
  <si>
    <t>Tržby za tovar</t>
  </si>
  <si>
    <t>Výnosy zo zákazky</t>
  </si>
  <si>
    <t>Výnosy z nehnuteľnosti na predaj</t>
  </si>
  <si>
    <t>Iné výnosy súvisiace s bežnou činnosťou</t>
  </si>
  <si>
    <t>Čistý obrat celkom</t>
  </si>
  <si>
    <t>Náklady</t>
  </si>
  <si>
    <t>Informácie o nákladoch</t>
  </si>
  <si>
    <t>Náklady za poskytnuté služby, z toho:</t>
  </si>
  <si>
    <t>Náklady voči audítorovi, audítorskej spoločnosti</t>
  </si>
  <si>
    <t>Účtovníctvo</t>
  </si>
  <si>
    <t>Správa fondu(managment fee)</t>
  </si>
  <si>
    <t>Právne poradenstvo</t>
  </si>
  <si>
    <t>Správa portfólia</t>
  </si>
  <si>
    <t>Nájomné</t>
  </si>
  <si>
    <t>Repre</t>
  </si>
  <si>
    <t>Reklamné služby</t>
  </si>
  <si>
    <t>Ostatné významné položky nákladov z hospodárskej činnosti, z toho:</t>
  </si>
  <si>
    <t>koeficient DPH</t>
  </si>
  <si>
    <t>Spotreba materiálu a energie</t>
  </si>
  <si>
    <t>Mzdové náklady</t>
  </si>
  <si>
    <t>Odmeny členom orgánov spoločnosti a družstva - odmena konateľa</t>
  </si>
  <si>
    <t>Zákonné poistenie</t>
  </si>
  <si>
    <t>Tvorba opravných položiek</t>
  </si>
  <si>
    <t>Finančné náklady, z toho:</t>
  </si>
  <si>
    <t>Kurzové straty, z toho:</t>
  </si>
  <si>
    <t>kurzové straty ku dňu, ku ktorému sa zostavuje účtovná závierka</t>
  </si>
  <si>
    <t>Ostatné významné položky finančných nákladov, z toho:</t>
  </si>
  <si>
    <t>bankové poplatky</t>
  </si>
  <si>
    <t>Predané cenné papiere</t>
  </si>
  <si>
    <t>Mimoriadne náklady,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</si>
  <si>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</si>
  <si>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</si>
  <si>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</si>
  <si>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</si>
  <si>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</si>
  <si>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</si>
  <si>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</si>
  <si>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</si>
  <si>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</si>
  <si>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</si>
  <si>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</si>
  <si>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</si>
  <si>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</si>
  <si>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</si>
  <si>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</si>
  <si>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</si>
  <si>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</si>
  <si>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</si>
  <si>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</si>
  <si>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t>
  </si>
  <si>
    <t>Výnosy nepodliehajúce dani</t>
  </si>
  <si>
    <t>Vplyv nevykázanej odloženej daňovej pohľadávky</t>
  </si>
  <si>
    <t>Umorenie daňovej straty</t>
  </si>
  <si>
    <t>Zmena sadzby dane</t>
  </si>
  <si>
    <t>Splatná daň z príjmov</t>
  </si>
  <si>
    <t>Odložená daň z príjmov</t>
  </si>
  <si>
    <t xml:space="preserve">Celková daň z príjmov </t>
  </si>
  <si>
    <t>Údaje o príjmoch a výhodách členov štatutárnych, dozorných a iných orgánov</t>
  </si>
  <si>
    <t>Informácie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</si>
  <si>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</si>
  <si>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</si>
  <si>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</si>
  <si>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</si>
  <si>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</si>
  <si>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</si>
  <si>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</si>
  <si>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</si>
  <si>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</si>
  <si>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</si>
  <si>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</si>
  <si>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</si>
  <si>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Použité finančné prostriedky alebo iné plnenia na súkromné účely</t>
  </si>
  <si>
    <t>Poskytnuté pôžičky</t>
  </si>
  <si>
    <t>Splatené pôžičky</t>
  </si>
  <si>
    <t>Odpustené a odpísané pôžičky</t>
  </si>
  <si>
    <t>Výška priznaných odmien</t>
  </si>
  <si>
    <t>Poskytnuté záruky</t>
  </si>
  <si>
    <t>Spoločnosť poskytla členom štatutárneho orgánu, dozorného orgánu a iného orgánu pôžičky, zákuky alebo iné zabezpečenie za nasledujúcich podmienok:</t>
  </si>
  <si>
    <t xml:space="preserve"> - </t>
  </si>
  <si>
    <t>xxxxxx</t>
  </si>
  <si>
    <t>pri úrokovej sadzbe x% p.a.</t>
  </si>
  <si>
    <r>
      <t>21.     </t>
    </r>
    <r>
      <rPr>
        <b/>
        <u/>
        <sz val="10"/>
        <color theme="1"/>
        <rFont val="Arial"/>
        <family val="2"/>
        <charset val="238"/>
      </rPr>
      <t>INFORMÁCIE O SPRIAZNENÝCH OSOBÁCH</t>
    </r>
  </si>
  <si>
    <t>Informácie o ekonomických vzťahoch  medzi účtovnou jednotkou a spriaznenými osobami</t>
  </si>
  <si>
    <t>46.1</t>
  </si>
  <si>
    <t>Spriaznená osoba </t>
  </si>
  <si>
    <t>Kód druhu obchodu</t>
  </si>
  <si>
    <t>Hodnotové vyjadrenie obchodu</t>
  </si>
  <si>
    <t xml:space="preserve">Bezprostredne predchádzajúce účtovné obdobie                                             </t>
  </si>
  <si>
    <t>22.     INFORMÁCIE O ZMENÁCH VLASTNÉHO IMANIA</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</si>
  <si>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</si>
  <si>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</si>
  <si>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</si>
  <si>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</si>
  <si>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</si>
  <si>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</si>
  <si>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</si>
  <si>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</si>
  <si>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</si>
  <si>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</si>
  <si>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</si>
  <si>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</si>
  <si>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</si>
  <si>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</si>
  <si>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</si>
  <si>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</si>
  <si>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</si>
  <si>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</si>
  <si>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</si>
  <si>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</si>
  <si>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</si>
  <si>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</si>
  <si>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Valné zhromaždenie spoločnosti rozhodlo o zvýšení základného imania v čiastke________ EUR k _________. Ostatné pohľadávky z upísaného základného imania k 31. decembru 2014 a 31. decembru 2013 sú vykázané v súvahe ako aktívum a sú splatné ___________________.</t>
  </si>
  <si>
    <t>Emisné ážio      (popis prečo existuje a ako vzniklo)</t>
  </si>
  <si>
    <t xml:space="preserve">Ostatné kapitálové fondy sú tvorené z (popis ostatných kapitálových fondov) </t>
  </si>
  <si>
    <t>Oceňovacie rozdiely z precenenia majetku a záväzkov vznikli z dôvodov ___________ (poznámka 4c a X).</t>
  </si>
  <si>
    <t xml:space="preserve">Oceňovacie rozdiely z kapitálových účastín </t>
  </si>
  <si>
    <t>Fondy zo zisku predstavujú (popis prečo existujú a čo predstavujú)</t>
  </si>
  <si>
    <t xml:space="preserve">Valné zhromaždenie spoločnosti konané dňa DD/MM/2014 a  DD/MM/2013 schválilo rozdelenie zisku/vyrovnanie straty za rok 2013 a 2012. </t>
  </si>
  <si>
    <t>Na základe rozhodnutia Valného zhromaždenia vyplatila spoločnosť dividendy  vo výške ______ EUR na akciu, v celkovej výške _________ EUR za rok 2013 a  ______ EUR na akciu v celkovej výške _____ EUR za rok 2012. /Valné zhromaždenie spoločnosti rozhodlo nevyplácať dividendy zo zisku za rok 2013, v roku 2012 vyplatila spoločnosť dividendy v čiastke______ EUR na akciu v celkovej výške _____ EUR /Valné zhromaždenie spoločnosti rozhodlo nevyplácať dividendy zo zisku za rok 2013 a 2012.</t>
  </si>
  <si>
    <t>Vedenie spoločnosti navrhuje rozdeliť zisk/ vyrovnať stratu  za rok 2014 nasledovne:</t>
  </si>
  <si>
    <t xml:space="preserve">Zisk na akciu/podiel na základnom imaní predstavuje za rok 2014 ______ EUR a za rok 2013 ______ EUR.  </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</si>
  <si>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</si>
  <si>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</si>
  <si>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Spoločnosť nemá náplň pre oblasť zásob</t>
  </si>
  <si>
    <t xml:space="preserve">RUZ + DPPO </t>
  </si>
  <si>
    <t xml:space="preserve">Doména </t>
  </si>
  <si>
    <t xml:space="preserve">opravná položka k finančnému majetku </t>
  </si>
  <si>
    <t xml:space="preserve">Nakoľko spoločnosť je malou účtovnou jednotkou, nemá povinnosť zostavovať prehľad o peňažných tokoch. </t>
  </si>
  <si>
    <t xml:space="preserve">Pokuty, ostat.dane a poplatky </t>
  </si>
  <si>
    <t>Dlhodobé poskytnuté pôžičky</t>
  </si>
  <si>
    <t>Dlhodobý hmotný majetok získaný bezodplatne sa oceňuje reálnou hodnotou a účtuje sa v prospech účtu ostatných kapitálových fondov.</t>
  </si>
  <si>
    <t>Spoločnosť  nie je neobmedzene ručiacim spoločníkom v žiadnej spoločnosti.                                                                          Spoločnosť nezostavuje konsolidovanú účtovnú závierku a vstupuje do konsolidovanej účtovnej závierky spoločnosti Národný holdingový fond. Konsolidovaná účtovná závierka je dostupná v sidle spoločnosti Národný holdingový fond.</t>
  </si>
  <si>
    <t>K 31.12.2018 Spoločnosť nemala žiadny dlhodobý hmotný a nehmotný majetok.</t>
  </si>
  <si>
    <t>Spoločnosť počas roka neúčtovala o finančnom lízingu.</t>
  </si>
  <si>
    <t>Nakoľko Spoločnosť nemá povinnosť štatutárneho auditu, nemá povinnosť účtovať a vykazovať odloženú daň.</t>
  </si>
  <si>
    <t>Spoločnosť nemá náplň pre oblasť zákazkovej výroby.</t>
  </si>
  <si>
    <t>Spoločnosť vykazuje k pohľadávke voči spoločnosti Nová Energia, a.s. vo výške 723 683,00 Eur opravnú položku 100 %.</t>
  </si>
  <si>
    <t>Úroky z poskytnutých pôžičiek</t>
  </si>
  <si>
    <t>Spoločnosti nevznikli dočasné zdaniteľné resp. odpočitateľné rozdiely a Spoločnosť nemá povinnosť vykazovať odloženú daň nakoľko nemá povinnosť štatutárneho auditu.</t>
  </si>
  <si>
    <t>Účtovná jednotka nemá obsahovú náplň pre túto položku, nakoľko netvorí sociálny fond, pretože neeviduje žiadnych zamestnancov v hlavnom pracovnom pomere.</t>
  </si>
  <si>
    <t>Vyradenie pôžičky z účtovníctva 
v účtovnom období(splátka)</t>
  </si>
  <si>
    <t>Členovia štatutárnych orgánov k 31. decembru 2019:</t>
  </si>
  <si>
    <t>Účtovné zásady a metódy, ktoré spoločnosť používala pri zostavení účtovnej závierky za rok 2019 sú nasledovné:</t>
  </si>
  <si>
    <t>Zákazková výstavba nehnuteľnosti určenej na predaj sa oceňuje metódou percenta dokončenia alebo metódou nulového zisku. Spoločnosť neúčtovala o zákazkovej výrobe počas roka 2019.</t>
  </si>
  <si>
    <t>Spoločnosť v roku 2019 neúčtovala o oprave významných chýb minulých období cez účty vlastného imania.</t>
  </si>
  <si>
    <t>Spoločnosť poskytla pôžičku v rámci konsolidovaného celku spoločnosti CASMA s.r.o., ktorej zostatok k 31.12.2019 je 1 584 810,- Eur</t>
  </si>
  <si>
    <t>K 31. decembru 2019 akcionári spoločnosti vlastnili  26 320 ks vlastných akcií v cene 33,20 EUR.</t>
  </si>
  <si>
    <t>Návrh na vysporiadanie straty za rok 2019</t>
  </si>
  <si>
    <t xml:space="preserve">Znalecky posudok </t>
  </si>
  <si>
    <t>Notárske poplatky</t>
  </si>
  <si>
    <t>Účtovná závierka spoločnosti za predchádzajúce účtovné obdobie k 31. decembru 2018 bola schválená valným zhromaždením spoločnostiku dňa 20.12.2019.</t>
  </si>
  <si>
    <t>Spoločnosť počas roku 2019 neúčtovala o derivátoch.</t>
  </si>
  <si>
    <t>Počas roka 2019 Spoločnosť neobstarávala žiadne zásoby.</t>
  </si>
  <si>
    <t xml:space="preserve">Ostatné pohľadávky v rámci podielovej účasti okrem pohľadávok voči prepojeným účtovným jednotkám </t>
  </si>
  <si>
    <t>Vzhľadom k faktu že sa jedná o maloobchodného predajcu a počas doby trvania pandémie musela mať spoločnosť Casma predajne zatvorené táto skutočnosť výrazne zhoršila finančnú kondíciu tejto portfóliovej spoločnosti.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</si>
</sst>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0\ [$EUR]"/>
  </numFmts>
  <fonts count="26" x14ac:knownFonts="1">
    <font>
      <sz val="11"/>
      <color theme="1"/>
      <name val="Calibri"/>
      <family val="2"/>
      <charset val="238"/>
      <scheme val="minor"/>
    </font>
    <font>
      <sz val="11"/>
      <color theme="1"/>
      <name val="Calibri"/>
      <family val="2"/>
      <charset val="238"/>
      <scheme val="minor"/>
    </font>
    <font>
      <sz val="8"/>
      <color theme="1"/>
      <name val="Arial"/>
      <family val="2"/>
      <charset val="238"/>
    </font>
    <font>
      <b/>
      <sz val="8"/>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u/>
      <sz val="10"/>
      <color theme="1"/>
      <name val="Arial"/>
      <family val="2"/>
      <charset val="238"/>
    </font>
    <font>
      <i/>
      <sz val="10"/>
      <color theme="1"/>
      <name val="Arial"/>
      <family val="2"/>
      <charset val="238"/>
    </font>
    <font>
      <sz val="8"/>
      <name val="Arial"/>
      <family val="2"/>
      <charset val="238"/>
    </font>
    <font>
      <sz val="11"/>
      <name val="Arial"/>
      <family val="2"/>
      <charset val="238"/>
    </font>
    <font>
      <b/>
      <sz val="8"/>
      <color rgb="FFFF0000"/>
      <name val="Arial"/>
      <family val="2"/>
      <charset val="238"/>
    </font>
    <font>
      <b/>
      <sz val="7"/>
      <color theme="1"/>
      <name val="Times New Roman"/>
      <family val="1"/>
      <charset val="238"/>
    </font>
    <font>
      <b/>
      <i/>
      <sz val="10"/>
      <color theme="1"/>
      <name val="Arial"/>
      <family val="2"/>
      <charset val="238"/>
    </font>
    <font>
      <sz val="10"/>
      <name val="Arial"/>
      <family val="2"/>
      <charset val="238"/>
    </font>
    <font>
      <b/>
      <sz val="11"/>
      <color rgb="FFFF0000"/>
      <name val="Calibri"/>
      <family val="2"/>
      <charset val="238"/>
      <scheme val="minor"/>
    </font>
    <font>
      <sz val="8"/>
      <color rgb="FFFF0000"/>
      <name val="Arial"/>
      <family val="2"/>
      <charset val="238"/>
    </font>
    <font>
      <sz val="8"/>
      <color theme="1"/>
      <name val="Calibri"/>
      <family val="2"/>
      <charset val="238"/>
      <scheme val="minor"/>
    </font>
    <font>
      <sz val="10"/>
      <color rgb="FFFF0000"/>
      <name val="Arial"/>
      <family val="2"/>
      <charset val="238"/>
    </font>
    <font>
      <b/>
      <i/>
      <sz val="8"/>
      <color theme="1"/>
      <name val="Arial"/>
      <family val="2"/>
      <charset val="238"/>
    </font>
    <font>
      <sz val="10"/>
      <color theme="1"/>
      <name val="Times New Roman"/>
      <family val="1"/>
      <charset val="238"/>
    </font>
    <font>
      <i/>
      <sz val="8"/>
      <color theme="1"/>
      <name val="Arial"/>
      <family val="2"/>
      <charset val="238"/>
    </font>
    <font>
      <b/>
      <sz val="10"/>
      <name val="Arial"/>
      <family val="2"/>
      <charset val="238"/>
    </font>
    <font>
      <b/>
      <sz val="8"/>
      <color indexed="81"/>
      <name val="Tahoma"/>
      <family val="2"/>
      <charset val="238"/>
    </font>
    <font>
      <sz val="8"/>
      <color indexed="81"/>
      <name val="Tahoma"/>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95">
    <border>
      <left/>
      <right/>
      <top/>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s>
  <cellStyleXfs count="2">
    <xf numFmtId="0" fontId="0" fillId="0" borderId="0"/>
    <xf numFmtId="9" fontId="1" fillId="0" borderId="0" applyFont="0" applyFill="0" applyBorder="0" applyAlignment="0" applyProtection="0"/>
  </cellStyleXfs>
  <cellXfs count="723">
    <xf numFmtId="0" fontId="0" fillId="0" borderId="0" xfId="0"/>
    <xf numFmtId="0" fontId="2" fillId="0" borderId="1" xfId="0" applyFont="1" applyBorder="1" applyAlignment="1">
      <alignment horizontal="center"/>
    </xf>
    <xf numFmtId="0" fontId="2" fillId="0" borderId="2" xfId="0" applyFont="1" applyBorder="1"/>
    <xf numFmtId="0" fontId="3" fillId="0" borderId="2" xfId="0" applyFont="1" applyBorder="1" applyAlignment="1">
      <alignment horizontal="left"/>
    </xf>
    <xf numFmtId="0" fontId="2" fillId="0" borderId="4" xfId="0" applyFont="1" applyBorder="1"/>
    <xf numFmtId="0" fontId="4" fillId="0" borderId="2" xfId="0" applyFont="1" applyBorder="1"/>
    <xf numFmtId="0" fontId="2" fillId="0" borderId="0" xfId="0" applyFont="1" applyAlignment="1">
      <alignment horizontal="center"/>
    </xf>
    <xf numFmtId="0" fontId="4" fillId="0" borderId="0" xfId="0" applyFont="1"/>
    <xf numFmtId="0" fontId="2" fillId="0" borderId="0" xfId="0" applyFont="1"/>
    <xf numFmtId="0" fontId="5"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6" fillId="3" borderId="0" xfId="0" applyFont="1" applyFill="1" applyAlignment="1"/>
    <xf numFmtId="0" fontId="5" fillId="0" borderId="0" xfId="0" applyFont="1" applyAlignment="1"/>
    <xf numFmtId="0" fontId="8" fillId="0" borderId="0" xfId="0" applyFont="1" applyAlignment="1"/>
    <xf numFmtId="164" fontId="5" fillId="0" borderId="0" xfId="0" applyNumberFormat="1" applyFont="1" applyAlignment="1"/>
    <xf numFmtId="0" fontId="4" fillId="0" borderId="0" xfId="0" applyFont="1" applyFill="1"/>
    <xf numFmtId="0" fontId="2" fillId="0" borderId="16" xfId="0" applyFont="1" applyBorder="1" applyAlignment="1"/>
    <xf numFmtId="0" fontId="2" fillId="0" borderId="0" xfId="0" applyFont="1" applyAlignment="1"/>
    <xf numFmtId="0" fontId="2" fillId="0" borderId="0" xfId="0" applyFont="1" applyBorder="1" applyAlignment="1"/>
    <xf numFmtId="0" fontId="2" fillId="0" borderId="0" xfId="0" applyFont="1" applyAlignment="1">
      <alignment wrapText="1"/>
    </xf>
    <xf numFmtId="0" fontId="9" fillId="0" borderId="0" xfId="0" applyFont="1" applyBorder="1" applyAlignment="1"/>
    <xf numFmtId="0" fontId="10" fillId="0" borderId="0" xfId="0" applyFont="1"/>
    <xf numFmtId="0" fontId="11" fillId="0" borderId="0" xfId="0" applyFont="1" applyBorder="1" applyAlignment="1"/>
    <xf numFmtId="0" fontId="5" fillId="0" borderId="0" xfId="0" applyFont="1" applyAlignment="1">
      <alignment horizontal="left" wrapText="1"/>
    </xf>
    <xf numFmtId="0" fontId="5" fillId="0" borderId="0" xfId="0" applyFont="1" applyAlignment="1">
      <alignment wrapText="1"/>
    </xf>
    <xf numFmtId="0" fontId="13" fillId="3" borderId="0" xfId="0" applyFont="1" applyFill="1" applyAlignment="1"/>
    <xf numFmtId="0" fontId="4" fillId="0" borderId="0" xfId="0" applyFont="1" applyBorder="1"/>
    <xf numFmtId="0" fontId="5" fillId="0" borderId="0" xfId="0" applyFont="1"/>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justify" vertical="top" wrapText="1"/>
    </xf>
    <xf numFmtId="0" fontId="5" fillId="0" borderId="0" xfId="0" applyFont="1" applyFill="1" applyAlignment="1">
      <alignment horizontal="justify" vertical="top" wrapText="1"/>
    </xf>
    <xf numFmtId="0" fontId="2" fillId="0" borderId="0" xfId="0" applyFont="1" applyFill="1" applyAlignment="1">
      <alignment horizontal="center"/>
    </xf>
    <xf numFmtId="0" fontId="2" fillId="0" borderId="0" xfId="0" applyFont="1" applyFill="1"/>
    <xf numFmtId="0" fontId="2" fillId="0" borderId="0" xfId="0" applyFont="1" applyBorder="1"/>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0" fillId="0" borderId="0" xfId="0" applyBorder="1"/>
    <xf numFmtId="0" fontId="2" fillId="0" borderId="28" xfId="0" applyFont="1" applyBorder="1"/>
    <xf numFmtId="0" fontId="2" fillId="0" borderId="29" xfId="0" applyFont="1" applyBorder="1"/>
    <xf numFmtId="0" fontId="2" fillId="0" borderId="30" xfId="0" applyFont="1" applyBorder="1"/>
    <xf numFmtId="3" fontId="2" fillId="0" borderId="31" xfId="0" applyNumberFormat="1" applyFont="1" applyBorder="1"/>
    <xf numFmtId="3" fontId="2" fillId="0" borderId="32" xfId="0" applyNumberFormat="1" applyFont="1" applyBorder="1"/>
    <xf numFmtId="3" fontId="2" fillId="0" borderId="0" xfId="0" applyNumberFormat="1" applyFont="1" applyBorder="1"/>
    <xf numFmtId="0" fontId="2" fillId="0" borderId="32" xfId="0" applyFont="1" applyBorder="1"/>
    <xf numFmtId="0" fontId="2" fillId="0" borderId="31" xfId="0" applyFont="1" applyBorder="1"/>
    <xf numFmtId="3" fontId="2" fillId="0" borderId="17" xfId="0" applyNumberFormat="1" applyFont="1" applyBorder="1"/>
    <xf numFmtId="3" fontId="2" fillId="0" borderId="33" xfId="0" applyNumberFormat="1" applyFont="1" applyBorder="1"/>
    <xf numFmtId="0" fontId="2" fillId="0" borderId="34" xfId="0" applyFont="1" applyBorder="1"/>
    <xf numFmtId="0" fontId="2" fillId="0" borderId="17" xfId="0" applyFont="1" applyBorder="1"/>
    <xf numFmtId="0" fontId="2" fillId="0" borderId="33" xfId="0" applyFont="1" applyBorder="1"/>
    <xf numFmtId="3" fontId="2" fillId="0" borderId="34" xfId="0" applyNumberFormat="1" applyFont="1" applyBorder="1"/>
    <xf numFmtId="0" fontId="3" fillId="0" borderId="0" xfId="0" applyFont="1" applyBorder="1" applyAlignment="1">
      <alignment horizontal="center" vertical="center" wrapText="1"/>
    </xf>
    <xf numFmtId="0" fontId="4" fillId="0" borderId="30" xfId="0" applyFont="1" applyBorder="1"/>
    <xf numFmtId="0" fontId="4" fillId="0" borderId="28" xfId="0" applyFont="1" applyBorder="1"/>
    <xf numFmtId="0" fontId="4" fillId="0" borderId="29" xfId="0" applyFont="1" applyBorder="1"/>
    <xf numFmtId="0" fontId="4" fillId="0" borderId="32" xfId="0" applyFont="1" applyBorder="1"/>
    <xf numFmtId="0" fontId="4" fillId="0" borderId="31" xfId="0" applyFont="1" applyBorder="1"/>
    <xf numFmtId="0" fontId="15" fillId="0" borderId="0" xfId="0" applyFont="1" applyFill="1" applyAlignment="1" applyProtection="1">
      <alignment wrapText="1" shrinkToFit="1"/>
      <protection locked="0"/>
    </xf>
    <xf numFmtId="0" fontId="0" fillId="0" borderId="0" xfId="0" applyFont="1" applyFill="1" applyAlignment="1" applyProtection="1">
      <alignment wrapText="1" shrinkToFit="1"/>
      <protection locked="0"/>
    </xf>
    <xf numFmtId="0" fontId="5" fillId="0" borderId="0" xfId="0" applyFont="1" applyAlignment="1">
      <alignment horizontal="justify" vertical="top"/>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3" fontId="2" fillId="0" borderId="29" xfId="0" applyNumberFormat="1" applyFont="1" applyBorder="1"/>
    <xf numFmtId="3" fontId="2" fillId="0" borderId="69" xfId="0" applyNumberFormat="1" applyFont="1" applyBorder="1"/>
    <xf numFmtId="3" fontId="2" fillId="0" borderId="70" xfId="0" applyNumberFormat="1" applyFont="1" applyBorder="1"/>
    <xf numFmtId="3" fontId="2" fillId="0" borderId="42" xfId="0" applyNumberFormat="1" applyFont="1" applyBorder="1"/>
    <xf numFmtId="3" fontId="2" fillId="4" borderId="70" xfId="0" applyNumberFormat="1" applyFont="1" applyFill="1" applyBorder="1"/>
    <xf numFmtId="0" fontId="5" fillId="0" borderId="0" xfId="0" applyFont="1" applyAlignment="1">
      <alignment horizontal="left"/>
    </xf>
    <xf numFmtId="3" fontId="2" fillId="0" borderId="30" xfId="0" applyNumberFormat="1" applyFont="1" applyBorder="1"/>
    <xf numFmtId="0" fontId="2" fillId="0" borderId="0" xfId="0" applyFont="1" applyAlignment="1">
      <alignment horizontal="center" wrapText="1"/>
    </xf>
    <xf numFmtId="0" fontId="4" fillId="0" borderId="0" xfId="0" applyFont="1" applyAlignment="1">
      <alignment wrapText="1"/>
    </xf>
    <xf numFmtId="0" fontId="0" fillId="0" borderId="70" xfId="0" applyBorder="1"/>
    <xf numFmtId="0" fontId="3" fillId="0" borderId="76" xfId="0" applyFont="1" applyBorder="1" applyAlignment="1">
      <alignment horizontal="center" vertical="center" wrapText="1"/>
    </xf>
    <xf numFmtId="0" fontId="0" fillId="0" borderId="69" xfId="0" applyBorder="1"/>
    <xf numFmtId="0" fontId="3" fillId="0" borderId="82" xfId="0" applyFont="1" applyBorder="1" applyAlignment="1">
      <alignment horizontal="center" vertical="center" wrapText="1"/>
    </xf>
    <xf numFmtId="0" fontId="16" fillId="0" borderId="0" xfId="0" applyFont="1"/>
    <xf numFmtId="0" fontId="3" fillId="0" borderId="67" xfId="0" applyFont="1" applyBorder="1" applyAlignment="1">
      <alignment horizontal="center" vertical="center"/>
    </xf>
    <xf numFmtId="0" fontId="2" fillId="0" borderId="70" xfId="0" applyFont="1" applyBorder="1"/>
    <xf numFmtId="0" fontId="2" fillId="0" borderId="30" xfId="0" applyFont="1" applyBorder="1" applyAlignment="1">
      <alignment vertical="center"/>
    </xf>
    <xf numFmtId="0" fontId="2" fillId="0" borderId="69" xfId="0" applyFont="1" applyBorder="1" applyAlignment="1">
      <alignment vertical="center"/>
    </xf>
    <xf numFmtId="3" fontId="2" fillId="0" borderId="69" xfId="0" applyNumberFormat="1" applyFont="1" applyBorder="1" applyAlignment="1">
      <alignment vertical="center"/>
    </xf>
    <xf numFmtId="0" fontId="2" fillId="0" borderId="32" xfId="0" applyFont="1" applyBorder="1" applyAlignment="1">
      <alignment vertical="center"/>
    </xf>
    <xf numFmtId="0" fontId="2" fillId="0" borderId="70" xfId="0" applyFont="1" applyBorder="1" applyAlignment="1">
      <alignment vertical="center"/>
    </xf>
    <xf numFmtId="3" fontId="2" fillId="0" borderId="70" xfId="0" applyNumberFormat="1" applyFont="1" applyBorder="1" applyAlignment="1">
      <alignment vertical="center"/>
    </xf>
    <xf numFmtId="164" fontId="2" fillId="0" borderId="32" xfId="0" applyNumberFormat="1" applyFont="1" applyBorder="1" applyAlignment="1">
      <alignment vertical="center"/>
    </xf>
    <xf numFmtId="3" fontId="2" fillId="0" borderId="32" xfId="0" applyNumberFormat="1" applyFont="1" applyBorder="1" applyAlignment="1">
      <alignment vertical="center"/>
    </xf>
    <xf numFmtId="0" fontId="2" fillId="0" borderId="34" xfId="0" applyFont="1" applyBorder="1" applyAlignment="1">
      <alignment vertical="center"/>
    </xf>
    <xf numFmtId="0" fontId="2" fillId="0" borderId="42" xfId="0" applyFont="1" applyBorder="1" applyAlignment="1">
      <alignment vertical="center"/>
    </xf>
    <xf numFmtId="0" fontId="2" fillId="0" borderId="42" xfId="0" applyFont="1" applyBorder="1"/>
    <xf numFmtId="0" fontId="2" fillId="0" borderId="0" xfId="0" applyFont="1" applyBorder="1" applyAlignment="1">
      <alignment vertical="center"/>
    </xf>
    <xf numFmtId="3" fontId="0" fillId="0" borderId="0" xfId="0" applyNumberFormat="1" applyBorder="1"/>
    <xf numFmtId="3" fontId="17" fillId="0" borderId="34" xfId="0" applyNumberFormat="1" applyFont="1" applyBorder="1"/>
    <xf numFmtId="3" fontId="17" fillId="0" borderId="33" xfId="0" applyNumberFormat="1" applyFont="1" applyBorder="1"/>
    <xf numFmtId="0" fontId="17" fillId="0" borderId="32" xfId="0" applyFont="1" applyBorder="1"/>
    <xf numFmtId="0" fontId="17" fillId="0" borderId="31" xfId="0" applyFont="1" applyBorder="1"/>
    <xf numFmtId="3" fontId="17" fillId="0" borderId="32" xfId="0" applyNumberFormat="1" applyFont="1" applyBorder="1"/>
    <xf numFmtId="3" fontId="17" fillId="0" borderId="31" xfId="0" applyNumberFormat="1" applyFont="1" applyBorder="1"/>
    <xf numFmtId="0" fontId="17" fillId="0" borderId="30" xfId="0" applyFont="1" applyBorder="1"/>
    <xf numFmtId="0" fontId="17" fillId="0" borderId="29" xfId="0" applyFont="1" applyBorder="1"/>
    <xf numFmtId="0" fontId="2" fillId="0" borderId="26" xfId="0" applyFont="1" applyBorder="1"/>
    <xf numFmtId="0" fontId="13" fillId="0" borderId="26" xfId="0" applyFont="1" applyBorder="1"/>
    <xf numFmtId="3" fontId="2" fillId="0" borderId="26" xfId="0" applyNumberFormat="1" applyFont="1" applyBorder="1"/>
    <xf numFmtId="3" fontId="2" fillId="0" borderId="30" xfId="0" applyNumberFormat="1" applyFont="1" applyBorder="1" applyAlignment="1">
      <alignment vertical="center"/>
    </xf>
    <xf numFmtId="3" fontId="2" fillId="0" borderId="29" xfId="0" applyNumberFormat="1" applyFont="1" applyBorder="1" applyAlignment="1">
      <alignment vertical="center"/>
    </xf>
    <xf numFmtId="0" fontId="2" fillId="0" borderId="31" xfId="0" applyFont="1" applyBorder="1" applyAlignment="1">
      <alignment vertical="center"/>
    </xf>
    <xf numFmtId="3" fontId="2" fillId="0" borderId="31" xfId="0" applyNumberFormat="1" applyFont="1" applyBorder="1" applyAlignment="1">
      <alignment vertical="center"/>
    </xf>
    <xf numFmtId="0" fontId="2" fillId="4" borderId="30" xfId="0" applyFont="1" applyFill="1" applyBorder="1"/>
    <xf numFmtId="0" fontId="2" fillId="4" borderId="29" xfId="0" applyFont="1" applyFill="1" applyBorder="1"/>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xf>
    <xf numFmtId="0" fontId="20" fillId="0" borderId="0" xfId="0" applyFont="1" applyAlignment="1">
      <alignment horizontal="justify"/>
    </xf>
    <xf numFmtId="0" fontId="3" fillId="0" borderId="67" xfId="0" applyNumberFormat="1" applyFont="1" applyBorder="1" applyAlignment="1">
      <alignment horizontal="centerContinuous" vertical="center" wrapText="1"/>
    </xf>
    <xf numFmtId="3" fontId="2" fillId="0" borderId="30" xfId="0" applyNumberFormat="1" applyFont="1" applyBorder="1" applyAlignment="1">
      <alignment horizontal="right"/>
    </xf>
    <xf numFmtId="3" fontId="2" fillId="0" borderId="29" xfId="0" applyNumberFormat="1" applyFont="1" applyBorder="1" applyAlignment="1">
      <alignment horizontal="right"/>
    </xf>
    <xf numFmtId="0" fontId="2" fillId="0" borderId="32" xfId="0" applyNumberFormat="1" applyFont="1" applyBorder="1" applyAlignment="1">
      <alignment horizontal="right"/>
    </xf>
    <xf numFmtId="0" fontId="2" fillId="0" borderId="31" xfId="0" applyNumberFormat="1" applyFont="1" applyBorder="1" applyAlignment="1">
      <alignment horizontal="right"/>
    </xf>
    <xf numFmtId="3" fontId="2" fillId="0" borderId="32" xfId="0" applyNumberFormat="1" applyFont="1" applyBorder="1" applyAlignment="1">
      <alignment horizontal="right"/>
    </xf>
    <xf numFmtId="3" fontId="2" fillId="0" borderId="31" xfId="0" applyNumberFormat="1" applyFont="1" applyBorder="1" applyAlignment="1">
      <alignment horizontal="right"/>
    </xf>
    <xf numFmtId="0" fontId="2" fillId="0" borderId="19" xfId="0" applyFont="1" applyBorder="1" applyAlignment="1"/>
    <xf numFmtId="0" fontId="2" fillId="0" borderId="0" xfId="0" applyFont="1" applyAlignment="1">
      <alignment vertical="center"/>
    </xf>
    <xf numFmtId="0" fontId="5" fillId="0" borderId="0" xfId="0" applyFont="1" applyAlignment="1">
      <alignment horizontal="left" vertical="top"/>
    </xf>
    <xf numFmtId="0" fontId="3" fillId="0" borderId="74" xfId="0" applyFont="1" applyBorder="1" applyAlignment="1">
      <alignment horizontal="center" vertical="center" wrapText="1"/>
    </xf>
    <xf numFmtId="0" fontId="3" fillId="0" borderId="89" xfId="0" applyFont="1" applyBorder="1" applyAlignment="1">
      <alignment horizontal="center" vertical="center" wrapText="1"/>
    </xf>
    <xf numFmtId="3" fontId="2" fillId="0" borderId="28" xfId="0" applyNumberFormat="1" applyFont="1" applyBorder="1"/>
    <xf numFmtId="0" fontId="3" fillId="0" borderId="90" xfId="0" applyFont="1" applyBorder="1" applyAlignment="1">
      <alignment horizontal="center" vertical="center" wrapText="1"/>
    </xf>
    <xf numFmtId="0" fontId="3" fillId="0" borderId="91" xfId="0" applyFont="1" applyBorder="1" applyAlignment="1">
      <alignment horizontal="center" vertical="center" wrapText="1"/>
    </xf>
    <xf numFmtId="0" fontId="2" fillId="4" borderId="32" xfId="0" applyFont="1" applyFill="1" applyBorder="1"/>
    <xf numFmtId="0" fontId="2" fillId="4" borderId="31" xfId="0" applyFont="1" applyFill="1" applyBorder="1"/>
    <xf numFmtId="0" fontId="21" fillId="0" borderId="0" xfId="0" applyFont="1" applyBorder="1" applyAlignment="1">
      <alignment vertical="center" wrapText="1"/>
    </xf>
    <xf numFmtId="0" fontId="2" fillId="0" borderId="29" xfId="0" applyFont="1" applyBorder="1" applyAlignment="1">
      <alignment vertical="center"/>
    </xf>
    <xf numFmtId="3" fontId="2" fillId="0" borderId="34" xfId="0" applyNumberFormat="1" applyFont="1" applyBorder="1" applyAlignment="1">
      <alignment vertical="center"/>
    </xf>
    <xf numFmtId="0" fontId="2" fillId="0" borderId="33" xfId="0" applyFont="1" applyBorder="1" applyAlignment="1">
      <alignment vertical="center"/>
    </xf>
    <xf numFmtId="3" fontId="2" fillId="4" borderId="34" xfId="0" applyNumberFormat="1" applyFont="1" applyFill="1" applyBorder="1"/>
    <xf numFmtId="3" fontId="2" fillId="4" borderId="33" xfId="0" applyNumberFormat="1" applyFont="1" applyFill="1" applyBorder="1"/>
    <xf numFmtId="3" fontId="2" fillId="0" borderId="32" xfId="0" applyNumberFormat="1" applyFont="1" applyFill="1" applyBorder="1"/>
    <xf numFmtId="3" fontId="2" fillId="0" borderId="31" xfId="0" applyNumberFormat="1" applyFont="1" applyFill="1" applyBorder="1"/>
    <xf numFmtId="0" fontId="2" fillId="0" borderId="32" xfId="0" applyFont="1" applyFill="1" applyBorder="1"/>
    <xf numFmtId="0" fontId="2" fillId="0" borderId="31" xfId="0" applyFont="1" applyFill="1" applyBorder="1"/>
    <xf numFmtId="0" fontId="3"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30" xfId="0" applyFont="1" applyBorder="1" applyAlignment="1">
      <alignment horizontal="center"/>
    </xf>
    <xf numFmtId="0" fontId="2" fillId="0" borderId="29" xfId="0" applyFont="1" applyBorder="1" applyAlignment="1">
      <alignment horizontal="center"/>
    </xf>
    <xf numFmtId="0" fontId="2" fillId="4" borderId="70" xfId="0" applyFont="1" applyFill="1" applyBorder="1" applyAlignment="1">
      <alignment vertical="center"/>
    </xf>
    <xf numFmtId="0" fontId="2" fillId="4" borderId="42" xfId="0" applyFont="1" applyFill="1" applyBorder="1" applyAlignment="1">
      <alignment vertical="center"/>
    </xf>
    <xf numFmtId="3" fontId="2" fillId="0" borderId="0" xfId="0" applyNumberFormat="1" applyFont="1" applyBorder="1" applyAlignment="1">
      <alignment horizontal="right" vertical="center"/>
    </xf>
    <xf numFmtId="0" fontId="2" fillId="0" borderId="0" xfId="0" applyFont="1" applyBorder="1" applyAlignment="1">
      <alignment horizontal="left" vertical="center" wrapText="1"/>
    </xf>
    <xf numFmtId="0" fontId="5" fillId="5" borderId="0" xfId="0" applyFont="1" applyFill="1"/>
    <xf numFmtId="0" fontId="4" fillId="5" borderId="0" xfId="0" applyFont="1" applyFill="1"/>
    <xf numFmtId="0" fontId="2" fillId="0" borderId="0" xfId="0" applyFont="1" applyAlignment="1">
      <alignment horizontal="center" vertical="center"/>
    </xf>
    <xf numFmtId="3" fontId="2" fillId="0" borderId="0" xfId="0" applyNumberFormat="1" applyFont="1" applyBorder="1" applyAlignment="1">
      <alignment horizontal="right" vertical="center"/>
    </xf>
    <xf numFmtId="0" fontId="3" fillId="0" borderId="3" xfId="0" applyFont="1" applyBorder="1" applyAlignment="1">
      <alignment horizontal="center"/>
    </xf>
    <xf numFmtId="0" fontId="3" fillId="0" borderId="2" xfId="0" applyFont="1" applyBorder="1" applyAlignment="1">
      <alignment horizontal="center"/>
    </xf>
    <xf numFmtId="0" fontId="3" fillId="0" borderId="1" xfId="0" applyFont="1" applyBorder="1" applyAlignment="1">
      <alignment horizontal="center"/>
    </xf>
    <xf numFmtId="0" fontId="5" fillId="0" borderId="0" xfId="0" applyFont="1" applyAlignment="1">
      <alignment horizontal="justify" vertical="top" wrapText="1"/>
    </xf>
    <xf numFmtId="0" fontId="3" fillId="0" borderId="8" xfId="0" applyNumberFormat="1" applyFont="1" applyBorder="1" applyAlignment="1">
      <alignment horizontal="center" vertical="center" wrapText="1"/>
    </xf>
    <xf numFmtId="0" fontId="2" fillId="0" borderId="11" xfId="0" applyNumberFormat="1" applyFont="1" applyBorder="1" applyAlignment="1">
      <alignment horizontal="left" vertical="center" wrapText="1"/>
    </xf>
    <xf numFmtId="3" fontId="2" fillId="0" borderId="11" xfId="0" applyNumberFormat="1" applyFont="1" applyBorder="1" applyAlignment="1">
      <alignment horizontal="right" vertical="center" wrapText="1"/>
    </xf>
    <xf numFmtId="0" fontId="5" fillId="0" borderId="0" xfId="0" applyFont="1" applyFill="1" applyAlignment="1">
      <alignment horizontal="justify" vertical="top" wrapText="1"/>
    </xf>
    <xf numFmtId="0" fontId="3" fillId="0" borderId="8" xfId="0" applyFont="1" applyFill="1" applyBorder="1" applyAlignment="1">
      <alignment horizontal="center" vertical="center" wrapText="1"/>
    </xf>
    <xf numFmtId="0" fontId="2" fillId="0" borderId="9" xfId="0" applyNumberFormat="1" applyFont="1" applyBorder="1" applyAlignment="1">
      <alignment horizontal="left" vertical="center" wrapText="1"/>
    </xf>
    <xf numFmtId="3" fontId="2" fillId="0" borderId="9" xfId="0" applyNumberFormat="1" applyFont="1" applyBorder="1" applyAlignment="1">
      <alignment horizontal="right" vertical="center" wrapText="1"/>
    </xf>
    <xf numFmtId="0" fontId="2" fillId="0" borderId="10" xfId="0" applyNumberFormat="1" applyFont="1" applyBorder="1" applyAlignment="1">
      <alignment horizontal="left" vertical="center" wrapText="1"/>
    </xf>
    <xf numFmtId="3" fontId="2" fillId="0" borderId="10" xfId="0" applyNumberFormat="1" applyFont="1" applyBorder="1" applyAlignment="1">
      <alignment horizontal="right" vertical="center" wrapText="1"/>
    </xf>
    <xf numFmtId="0" fontId="2" fillId="2" borderId="2" xfId="0" applyFont="1" applyFill="1" applyBorder="1" applyAlignment="1">
      <alignment horizontal="center"/>
    </xf>
    <xf numFmtId="0" fontId="2" fillId="2" borderId="1" xfId="0" applyFont="1" applyFill="1" applyBorder="1" applyAlignment="1">
      <alignment horizont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 fillId="0" borderId="10" xfId="0" applyFont="1" applyFill="1" applyBorder="1" applyAlignment="1">
      <alignment horizontal="center" vertical="center" wrapText="1"/>
    </xf>
    <xf numFmtId="165" fontId="2" fillId="0" borderId="10" xfId="0" applyNumberFormat="1" applyFont="1" applyFill="1" applyBorder="1" applyAlignment="1">
      <alignment horizontal="right" vertical="center"/>
    </xf>
    <xf numFmtId="0" fontId="2" fillId="0" borderId="10" xfId="0" applyFont="1" applyFill="1" applyBorder="1" applyAlignment="1">
      <alignment horizontal="right" vertical="center"/>
    </xf>
    <xf numFmtId="0" fontId="2" fillId="0" borderId="9" xfId="0" applyFont="1" applyFill="1" applyBorder="1" applyAlignment="1">
      <alignment horizontal="center" vertical="center" wrapText="1"/>
    </xf>
    <xf numFmtId="10" fontId="2" fillId="0" borderId="12"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0" fontId="2" fillId="0" borderId="13" xfId="0" applyNumberFormat="1" applyFont="1" applyFill="1" applyBorder="1" applyAlignment="1">
      <alignment horizontal="right" vertical="center"/>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5" xfId="0" applyFont="1" applyFill="1" applyBorder="1" applyAlignment="1">
      <alignment horizontal="left" vertical="center" wrapText="1"/>
    </xf>
    <xf numFmtId="165" fontId="2" fillId="0" borderId="11" xfId="0" applyNumberFormat="1" applyFont="1" applyFill="1" applyBorder="1" applyAlignment="1">
      <alignment horizontal="right" vertical="center"/>
    </xf>
    <xf numFmtId="9" fontId="2" fillId="0" borderId="14" xfId="1" applyFont="1" applyFill="1" applyBorder="1" applyAlignment="1">
      <alignment horizontal="right" vertical="center"/>
    </xf>
    <xf numFmtId="9" fontId="2" fillId="0" borderId="4" xfId="1" applyFont="1" applyFill="1" applyBorder="1" applyAlignment="1">
      <alignment horizontal="right" vertical="center"/>
    </xf>
    <xf numFmtId="9" fontId="2" fillId="0" borderId="15" xfId="1" applyFont="1" applyFill="1" applyBorder="1" applyAlignment="1">
      <alignment horizontal="right" vertical="center"/>
    </xf>
    <xf numFmtId="0" fontId="2" fillId="0" borderId="10" xfId="0" applyFont="1" applyFill="1" applyBorder="1" applyAlignment="1">
      <alignment horizontal="center" vertical="center"/>
    </xf>
    <xf numFmtId="3" fontId="2" fillId="0" borderId="10" xfId="0" applyNumberFormat="1" applyFont="1" applyFill="1" applyBorder="1" applyAlignment="1">
      <alignment horizontal="right" vertical="center"/>
    </xf>
    <xf numFmtId="0" fontId="2" fillId="0" borderId="9" xfId="0" applyFont="1" applyFill="1" applyBorder="1" applyAlignment="1">
      <alignment horizontal="center" vertical="center"/>
    </xf>
    <xf numFmtId="0" fontId="2" fillId="0" borderId="9" xfId="0" applyFont="1" applyFill="1" applyBorder="1" applyAlignment="1">
      <alignment horizontal="right" vertical="center"/>
    </xf>
    <xf numFmtId="3" fontId="2" fillId="0" borderId="9" xfId="0" applyNumberFormat="1" applyFont="1" applyFill="1" applyBorder="1" applyAlignment="1">
      <alignment horizontal="right" vertical="center"/>
    </xf>
    <xf numFmtId="0" fontId="5" fillId="5" borderId="0" xfId="0" applyFont="1" applyFill="1" applyAlignment="1">
      <alignment horizontal="left" vertical="top" wrapText="1"/>
    </xf>
    <xf numFmtId="0" fontId="3" fillId="0" borderId="0" xfId="0" applyFont="1" applyAlignment="1">
      <alignment horizontal="center"/>
    </xf>
    <xf numFmtId="0" fontId="3" fillId="0" borderId="14" xfId="0" applyFont="1" applyFill="1" applyBorder="1" applyAlignment="1">
      <alignment horizontal="left"/>
    </xf>
    <xf numFmtId="0" fontId="3" fillId="0" borderId="4" xfId="0" applyFont="1" applyFill="1" applyBorder="1" applyAlignment="1">
      <alignment horizontal="left"/>
    </xf>
    <xf numFmtId="0" fontId="3" fillId="0" borderId="15" xfId="0" applyFont="1" applyFill="1" applyBorder="1" applyAlignment="1">
      <alignment horizontal="left"/>
    </xf>
    <xf numFmtId="0" fontId="2" fillId="0" borderId="11" xfId="0" applyFont="1" applyFill="1" applyBorder="1" applyAlignment="1">
      <alignment horizontal="center" vertical="center"/>
    </xf>
    <xf numFmtId="3" fontId="2" fillId="0" borderId="11" xfId="0" applyNumberFormat="1" applyFont="1" applyFill="1" applyBorder="1" applyAlignment="1">
      <alignment horizontal="right" vertical="center"/>
    </xf>
    <xf numFmtId="9" fontId="2" fillId="0" borderId="11" xfId="1" applyFont="1" applyFill="1" applyBorder="1" applyAlignment="1">
      <alignment horizontal="right" vertical="center"/>
    </xf>
    <xf numFmtId="0" fontId="2" fillId="0" borderId="0" xfId="0" applyFont="1" applyAlignment="1">
      <alignment horizontal="left"/>
    </xf>
    <xf numFmtId="0" fontId="4" fillId="0" borderId="0" xfId="0" applyFont="1" applyAlignment="1">
      <alignment horizontal="center"/>
    </xf>
    <xf numFmtId="0" fontId="3" fillId="0" borderId="2" xfId="0" applyFont="1" applyBorder="1" applyAlignment="1">
      <alignment horizontal="center" wrapText="1"/>
    </xf>
    <xf numFmtId="0" fontId="2" fillId="0" borderId="17" xfId="0" applyFont="1" applyBorder="1" applyAlignment="1">
      <alignment horizontal="left"/>
    </xf>
    <xf numFmtId="0" fontId="4" fillId="0" borderId="17" xfId="0" applyFont="1" applyBorder="1" applyAlignment="1">
      <alignment horizontal="center"/>
    </xf>
    <xf numFmtId="0" fontId="5" fillId="0" borderId="0" xfId="0" applyFont="1" applyAlignment="1">
      <alignment horizontal="justify" vertical="top"/>
    </xf>
    <xf numFmtId="0" fontId="5" fillId="0" borderId="0" xfId="0" applyFont="1" applyAlignment="1">
      <alignment horizontal="left" vertical="top" wrapText="1"/>
    </xf>
    <xf numFmtId="0" fontId="14" fillId="0" borderId="0" xfId="0" applyFont="1" applyAlignment="1">
      <alignment horizontal="justify" vertical="top"/>
    </xf>
    <xf numFmtId="0" fontId="14" fillId="0" borderId="0" xfId="0" applyFont="1" applyAlignment="1">
      <alignment horizontal="justify" vertical="top" wrapText="1"/>
    </xf>
    <xf numFmtId="0" fontId="3" fillId="0" borderId="8" xfId="0" applyFont="1" applyBorder="1" applyAlignment="1">
      <alignment horizontal="center" vertical="center" wrapText="1"/>
    </xf>
    <xf numFmtId="0" fontId="3" fillId="0" borderId="0" xfId="0" applyFont="1" applyBorder="1" applyAlignment="1">
      <alignment horizontal="center"/>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8" xfId="0" applyFont="1" applyBorder="1" applyAlignment="1">
      <alignment horizontal="center" vertical="center"/>
    </xf>
    <xf numFmtId="3" fontId="2" fillId="2" borderId="9" xfId="0" applyNumberFormat="1" applyFont="1" applyFill="1" applyBorder="1" applyAlignment="1">
      <alignment horizontal="right" vertical="center"/>
    </xf>
    <xf numFmtId="0" fontId="2" fillId="0" borderId="10" xfId="0" applyFont="1" applyBorder="1" applyAlignment="1">
      <alignment horizontal="left" vertical="center"/>
    </xf>
    <xf numFmtId="3" fontId="2" fillId="0" borderId="10" xfId="0" applyNumberFormat="1" applyFont="1" applyFill="1" applyBorder="1" applyAlignment="1">
      <alignment horizontal="right" vertical="center" wrapText="1"/>
    </xf>
    <xf numFmtId="3" fontId="3" fillId="0" borderId="10" xfId="0" applyNumberFormat="1" applyFont="1" applyFill="1" applyBorder="1" applyAlignment="1">
      <alignment horizontal="righ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3" fillId="0" borderId="9" xfId="0" applyFont="1" applyBorder="1" applyAlignment="1">
      <alignment horizontal="left" vertical="center" wrapText="1"/>
    </xf>
    <xf numFmtId="3" fontId="2" fillId="2" borderId="10" xfId="0" applyNumberFormat="1" applyFont="1" applyFill="1" applyBorder="1" applyAlignment="1">
      <alignment horizontal="right" vertical="center"/>
    </xf>
    <xf numFmtId="3" fontId="3" fillId="0" borderId="10" xfId="0" applyNumberFormat="1" applyFont="1" applyFill="1" applyBorder="1" applyAlignment="1">
      <alignment horizontal="right" vertical="center" wrapText="1"/>
    </xf>
    <xf numFmtId="3" fontId="2" fillId="2" borderId="11" xfId="0" applyNumberFormat="1" applyFont="1" applyFill="1" applyBorder="1" applyAlignment="1">
      <alignment horizontal="right" vertical="center" wrapText="1"/>
    </xf>
    <xf numFmtId="3" fontId="2" fillId="0" borderId="9" xfId="0" applyNumberFormat="1" applyFont="1" applyFill="1" applyBorder="1" applyAlignment="1">
      <alignment horizontal="right" vertical="center" wrapText="1"/>
    </xf>
    <xf numFmtId="0" fontId="3" fillId="0" borderId="11" xfId="0" applyFont="1" applyBorder="1" applyAlignment="1">
      <alignment horizontal="left" vertical="center" wrapText="1"/>
    </xf>
    <xf numFmtId="3" fontId="2" fillId="2" borderId="12" xfId="0" applyNumberFormat="1" applyFont="1" applyFill="1" applyBorder="1" applyAlignment="1">
      <alignment horizontal="right" vertical="center" wrapText="1"/>
    </xf>
    <xf numFmtId="0" fontId="3" fillId="0" borderId="12" xfId="0" applyFont="1" applyBorder="1" applyAlignment="1">
      <alignment horizontal="left"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3" fontId="2" fillId="0" borderId="35" xfId="0" applyNumberFormat="1" applyFont="1" applyFill="1" applyBorder="1" applyAlignment="1">
      <alignment horizontal="right" vertical="center" wrapText="1"/>
    </xf>
    <xf numFmtId="3" fontId="2" fillId="0" borderId="36" xfId="0" applyNumberFormat="1" applyFont="1" applyFill="1" applyBorder="1" applyAlignment="1">
      <alignment horizontal="right" vertical="center" wrapText="1"/>
    </xf>
    <xf numFmtId="3" fontId="2" fillId="0" borderId="37" xfId="0" applyNumberFormat="1" applyFont="1" applyFill="1" applyBorder="1" applyAlignment="1">
      <alignment horizontal="right" vertical="center" wrapText="1"/>
    </xf>
    <xf numFmtId="3" fontId="2" fillId="0" borderId="35" xfId="0" applyNumberFormat="1" applyFont="1" applyFill="1" applyBorder="1" applyAlignment="1">
      <alignment horizontal="right" vertical="center"/>
    </xf>
    <xf numFmtId="3" fontId="2" fillId="0" borderId="36" xfId="0" applyNumberFormat="1" applyFont="1" applyFill="1" applyBorder="1" applyAlignment="1">
      <alignment horizontal="right" vertical="center"/>
    </xf>
    <xf numFmtId="3" fontId="2" fillId="0" borderId="37" xfId="0" applyNumberFormat="1" applyFont="1" applyFill="1" applyBorder="1" applyAlignment="1">
      <alignment horizontal="right"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0" borderId="19" xfId="0" applyFont="1" applyBorder="1" applyAlignment="1">
      <alignment horizontal="left" vertical="center" wrapText="1"/>
    </xf>
    <xf numFmtId="0" fontId="3" fillId="0" borderId="19" xfId="0" applyFont="1" applyBorder="1" applyAlignment="1">
      <alignment horizontal="left" vertical="center" wrapText="1"/>
    </xf>
    <xf numFmtId="3" fontId="3" fillId="0" borderId="52" xfId="0" applyNumberFormat="1" applyFont="1" applyFill="1" applyBorder="1" applyAlignment="1">
      <alignment horizontal="right" vertical="center"/>
    </xf>
    <xf numFmtId="3" fontId="3" fillId="0" borderId="6" xfId="0" applyNumberFormat="1" applyFont="1" applyFill="1" applyBorder="1" applyAlignment="1">
      <alignment horizontal="right" vertical="center"/>
    </xf>
    <xf numFmtId="3" fontId="3" fillId="0" borderId="51" xfId="0" applyNumberFormat="1" applyFont="1" applyFill="1" applyBorder="1" applyAlignment="1">
      <alignment horizontal="right" vertical="center"/>
    </xf>
    <xf numFmtId="3" fontId="2" fillId="0" borderId="52" xfId="0" applyNumberFormat="1" applyFont="1" applyFill="1" applyBorder="1" applyAlignment="1">
      <alignment horizontal="right" vertical="center"/>
    </xf>
    <xf numFmtId="3" fontId="2" fillId="0" borderId="6" xfId="0" applyNumberFormat="1" applyFont="1" applyFill="1" applyBorder="1" applyAlignment="1">
      <alignment horizontal="right" vertical="center"/>
    </xf>
    <xf numFmtId="3" fontId="2" fillId="0" borderId="51" xfId="0" applyNumberFormat="1" applyFont="1" applyFill="1" applyBorder="1" applyAlignment="1">
      <alignment horizontal="right" vertical="center"/>
    </xf>
    <xf numFmtId="3" fontId="2" fillId="2" borderId="52"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3" fontId="2" fillId="2" borderId="51" xfId="0" applyNumberFormat="1" applyFont="1" applyFill="1" applyBorder="1" applyAlignment="1">
      <alignment horizontal="right" vertical="center"/>
    </xf>
    <xf numFmtId="0" fontId="2" fillId="0" borderId="52" xfId="0" applyFont="1" applyBorder="1" applyAlignment="1">
      <alignment horizontal="left" vertical="center"/>
    </xf>
    <xf numFmtId="0" fontId="2" fillId="0" borderId="6" xfId="0" applyFont="1" applyBorder="1" applyAlignment="1">
      <alignment horizontal="left" vertical="center"/>
    </xf>
    <xf numFmtId="0" fontId="2" fillId="0" borderId="51" xfId="0" applyFont="1" applyBorder="1" applyAlignment="1">
      <alignment horizontal="left" vertical="center"/>
    </xf>
    <xf numFmtId="3" fontId="2" fillId="0" borderId="52" xfId="0" applyNumberFormat="1" applyFont="1" applyFill="1" applyBorder="1" applyAlignment="1">
      <alignment horizontal="right" vertical="center" wrapText="1"/>
    </xf>
    <xf numFmtId="3" fontId="2" fillId="0" borderId="6" xfId="0" applyNumberFormat="1" applyFont="1" applyFill="1" applyBorder="1" applyAlignment="1">
      <alignment horizontal="right" vertical="center" wrapText="1"/>
    </xf>
    <xf numFmtId="3" fontId="2" fillId="0" borderId="51" xfId="0" applyNumberFormat="1" applyFont="1" applyFill="1" applyBorder="1" applyAlignment="1">
      <alignment horizontal="right" vertical="center" wrapText="1"/>
    </xf>
    <xf numFmtId="3" fontId="2" fillId="2" borderId="35" xfId="0" applyNumberFormat="1" applyFont="1" applyFill="1" applyBorder="1" applyAlignment="1">
      <alignment horizontal="right" vertical="center"/>
    </xf>
    <xf numFmtId="3" fontId="2" fillId="2" borderId="36" xfId="0" applyNumberFormat="1" applyFont="1" applyFill="1" applyBorder="1" applyAlignment="1">
      <alignment horizontal="right" vertical="center"/>
    </xf>
    <xf numFmtId="3" fontId="2" fillId="2" borderId="37" xfId="0" applyNumberFormat="1" applyFont="1" applyFill="1" applyBorder="1" applyAlignment="1">
      <alignment horizontal="right" vertical="center"/>
    </xf>
    <xf numFmtId="0" fontId="3" fillId="0" borderId="14" xfId="0" applyFont="1" applyBorder="1" applyAlignment="1">
      <alignment horizontal="left" vertical="center" wrapText="1"/>
    </xf>
    <xf numFmtId="0" fontId="3" fillId="0" borderId="4" xfId="0" applyFont="1" applyBorder="1" applyAlignment="1">
      <alignment horizontal="left" vertical="center" wrapText="1"/>
    </xf>
    <xf numFmtId="0" fontId="3" fillId="0" borderId="15" xfId="0" applyFont="1" applyBorder="1" applyAlignment="1">
      <alignment horizontal="left" vertical="center" wrapText="1"/>
    </xf>
    <xf numFmtId="3" fontId="2" fillId="2" borderId="14" xfId="0" applyNumberFormat="1" applyFont="1" applyFill="1" applyBorder="1" applyAlignment="1">
      <alignment horizontal="right" vertical="center" wrapText="1"/>
    </xf>
    <xf numFmtId="3" fontId="2" fillId="2" borderId="4" xfId="0" applyNumberFormat="1" applyFont="1" applyFill="1" applyBorder="1" applyAlignment="1">
      <alignment horizontal="right" vertical="center" wrapText="1"/>
    </xf>
    <xf numFmtId="3" fontId="2" fillId="2" borderId="15" xfId="0" applyNumberFormat="1" applyFont="1" applyFill="1" applyBorder="1" applyAlignment="1">
      <alignment horizontal="right" vertical="center" wrapText="1"/>
    </xf>
    <xf numFmtId="3" fontId="3" fillId="0" borderId="52" xfId="0" applyNumberFormat="1" applyFont="1" applyFill="1" applyBorder="1" applyAlignment="1">
      <alignment horizontal="right" vertical="center" wrapText="1"/>
    </xf>
    <xf numFmtId="3" fontId="3" fillId="0" borderId="6" xfId="0" applyNumberFormat="1" applyFont="1" applyFill="1" applyBorder="1" applyAlignment="1">
      <alignment horizontal="right" vertical="center" wrapText="1"/>
    </xf>
    <xf numFmtId="3" fontId="3" fillId="0" borderId="51" xfId="0" applyNumberFormat="1" applyFont="1" applyFill="1" applyBorder="1" applyAlignment="1">
      <alignment horizontal="right" vertical="center" wrapText="1"/>
    </xf>
    <xf numFmtId="3" fontId="2" fillId="2" borderId="35" xfId="0" applyNumberFormat="1" applyFont="1" applyFill="1" applyBorder="1" applyAlignment="1">
      <alignment horizontal="right" vertical="center" wrapText="1"/>
    </xf>
    <xf numFmtId="3" fontId="2" fillId="2" borderId="36" xfId="0" applyNumberFormat="1" applyFont="1" applyFill="1" applyBorder="1" applyAlignment="1">
      <alignment horizontal="right" vertical="center" wrapText="1"/>
    </xf>
    <xf numFmtId="3" fontId="2" fillId="2" borderId="37" xfId="0" applyNumberFormat="1" applyFont="1" applyFill="1" applyBorder="1" applyAlignment="1">
      <alignment horizontal="righ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2"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15" xfId="0" applyFont="1" applyBorder="1" applyAlignment="1">
      <alignment horizontal="left" vertical="center" wrapText="1"/>
    </xf>
    <xf numFmtId="3" fontId="2" fillId="0" borderId="14" xfId="0" applyNumberFormat="1" applyFont="1" applyBorder="1" applyAlignment="1">
      <alignment horizontal="right" vertical="center"/>
    </xf>
    <xf numFmtId="3" fontId="2" fillId="0" borderId="4" xfId="0" applyNumberFormat="1" applyFont="1" applyBorder="1" applyAlignment="1">
      <alignment horizontal="right" vertical="center"/>
    </xf>
    <xf numFmtId="3" fontId="2" fillId="0" borderId="15" xfId="0" applyNumberFormat="1" applyFont="1" applyBorder="1" applyAlignment="1">
      <alignment horizontal="right" vertical="center"/>
    </xf>
    <xf numFmtId="0" fontId="2" fillId="0" borderId="38" xfId="0" applyFont="1" applyBorder="1" applyAlignment="1">
      <alignment horizontal="left"/>
    </xf>
    <xf numFmtId="0" fontId="2" fillId="0" borderId="39" xfId="0" applyFont="1" applyBorder="1" applyAlignment="1">
      <alignment horizontal="left"/>
    </xf>
    <xf numFmtId="0" fontId="2" fillId="0" borderId="40" xfId="0" applyFont="1" applyBorder="1" applyAlignment="1">
      <alignment horizontal="left"/>
    </xf>
    <xf numFmtId="164" fontId="2" fillId="0" borderId="7" xfId="0" applyNumberFormat="1" applyFont="1" applyBorder="1" applyAlignment="1">
      <alignment horizontal="center"/>
    </xf>
    <xf numFmtId="164" fontId="2" fillId="0" borderId="39" xfId="0" applyNumberFormat="1" applyFont="1" applyBorder="1" applyAlignment="1">
      <alignment horizontal="center"/>
    </xf>
    <xf numFmtId="3" fontId="2" fillId="0" borderId="39" xfId="0" applyNumberFormat="1" applyFont="1" applyBorder="1" applyAlignment="1">
      <alignment horizontal="center"/>
    </xf>
    <xf numFmtId="3" fontId="2" fillId="0" borderId="40" xfId="0" applyNumberFormat="1" applyFont="1" applyBorder="1" applyAlignment="1">
      <alignment horizontal="center"/>
    </xf>
    <xf numFmtId="0" fontId="3" fillId="0" borderId="8" xfId="0" applyFont="1" applyBorder="1" applyAlignment="1">
      <alignment horizontal="left"/>
    </xf>
    <xf numFmtId="3" fontId="2" fillId="0" borderId="44" xfId="0" applyNumberFormat="1" applyFont="1" applyBorder="1" applyAlignment="1">
      <alignment horizontal="center"/>
    </xf>
    <xf numFmtId="3" fontId="2" fillId="0" borderId="45" xfId="0" applyNumberFormat="1" applyFont="1" applyBorder="1" applyAlignment="1">
      <alignment horizontal="center"/>
    </xf>
    <xf numFmtId="0" fontId="2" fillId="0" borderId="41"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left"/>
    </xf>
    <xf numFmtId="164" fontId="2" fillId="0" borderId="33" xfId="0" applyNumberFormat="1" applyFont="1" applyBorder="1" applyAlignment="1">
      <alignment horizontal="center"/>
    </xf>
    <xf numFmtId="164" fontId="2" fillId="0" borderId="42" xfId="0" applyNumberFormat="1" applyFont="1" applyBorder="1" applyAlignment="1">
      <alignment horizontal="center"/>
    </xf>
    <xf numFmtId="0" fontId="2" fillId="0" borderId="52" xfId="0" applyFont="1" applyBorder="1" applyAlignment="1">
      <alignment horizontal="left"/>
    </xf>
    <xf numFmtId="0" fontId="2" fillId="0" borderId="6" xfId="0" applyFont="1" applyBorder="1" applyAlignment="1">
      <alignment horizontal="left"/>
    </xf>
    <xf numFmtId="0" fontId="2" fillId="0" borderId="51" xfId="0" applyFont="1" applyBorder="1" applyAlignment="1">
      <alignment horizontal="left"/>
    </xf>
    <xf numFmtId="3" fontId="2" fillId="0" borderId="5" xfId="0" applyNumberFormat="1" applyFont="1" applyBorder="1" applyAlignment="1">
      <alignment horizontal="center"/>
    </xf>
    <xf numFmtId="3" fontId="2" fillId="0" borderId="6" xfId="0" applyNumberFormat="1" applyFont="1" applyBorder="1" applyAlignment="1">
      <alignment horizontal="center"/>
    </xf>
    <xf numFmtId="3" fontId="2" fillId="0" borderId="7" xfId="0" applyNumberFormat="1" applyFont="1" applyBorder="1" applyAlignment="1">
      <alignment horizontal="center"/>
    </xf>
    <xf numFmtId="0" fontId="3" fillId="0" borderId="46" xfId="0" applyFont="1" applyBorder="1" applyAlignment="1">
      <alignment horizontal="left"/>
    </xf>
    <xf numFmtId="0" fontId="3" fillId="0" borderId="47" xfId="0" applyFont="1" applyBorder="1" applyAlignment="1">
      <alignment horizontal="left"/>
    </xf>
    <xf numFmtId="0" fontId="3" fillId="0" borderId="48" xfId="0" applyFont="1" applyBorder="1" applyAlignment="1">
      <alignment horizontal="left"/>
    </xf>
    <xf numFmtId="0" fontId="2" fillId="0" borderId="7" xfId="0" applyFont="1" applyBorder="1" applyAlignment="1">
      <alignment horizontal="center"/>
    </xf>
    <xf numFmtId="0" fontId="2" fillId="0" borderId="39" xfId="0" applyFont="1" applyBorder="1" applyAlignment="1">
      <alignment horizontal="center"/>
    </xf>
    <xf numFmtId="0" fontId="2" fillId="0" borderId="53" xfId="0" applyFont="1" applyBorder="1" applyAlignment="1">
      <alignment horizontal="left"/>
    </xf>
    <xf numFmtId="0" fontId="2" fillId="0" borderId="44" xfId="0" applyFont="1" applyBorder="1" applyAlignment="1">
      <alignment horizontal="left"/>
    </xf>
    <xf numFmtId="0" fontId="2" fillId="0" borderId="45" xfId="0" applyFont="1" applyBorder="1" applyAlignment="1">
      <alignment horizontal="left"/>
    </xf>
    <xf numFmtId="0" fontId="2" fillId="0" borderId="1" xfId="0" applyFont="1" applyBorder="1" applyAlignment="1">
      <alignment horizontal="center"/>
    </xf>
    <xf numFmtId="0" fontId="2" fillId="0" borderId="44" xfId="0" applyFont="1" applyBorder="1" applyAlignment="1">
      <alignment horizontal="center"/>
    </xf>
    <xf numFmtId="0" fontId="2" fillId="0" borderId="58" xfId="0" applyFont="1" applyBorder="1" applyAlignment="1">
      <alignment horizontal="left"/>
    </xf>
    <xf numFmtId="0" fontId="2" fillId="0" borderId="59" xfId="0" applyFont="1" applyBorder="1" applyAlignment="1">
      <alignment horizontal="left"/>
    </xf>
    <xf numFmtId="0" fontId="2" fillId="0" borderId="60" xfId="0" applyFont="1" applyBorder="1" applyAlignment="1">
      <alignment horizontal="left"/>
    </xf>
    <xf numFmtId="0" fontId="2" fillId="0" borderId="61" xfId="0" applyFont="1" applyBorder="1" applyAlignment="1">
      <alignment horizontal="center"/>
    </xf>
    <xf numFmtId="0" fontId="2" fillId="0" borderId="59" xfId="0" applyFont="1" applyBorder="1" applyAlignment="1">
      <alignment horizontal="center"/>
    </xf>
    <xf numFmtId="3" fontId="2" fillId="0" borderId="59" xfId="0" applyNumberFormat="1" applyFont="1" applyBorder="1" applyAlignment="1">
      <alignment horizontal="center"/>
    </xf>
    <xf numFmtId="3" fontId="2" fillId="0" borderId="60" xfId="0" applyNumberFormat="1" applyFont="1" applyBorder="1" applyAlignment="1">
      <alignment horizontal="center"/>
    </xf>
    <xf numFmtId="0" fontId="2" fillId="0" borderId="54" xfId="0" applyFont="1" applyBorder="1" applyAlignment="1">
      <alignment horizontal="left"/>
    </xf>
    <xf numFmtId="0" fontId="2" fillId="0" borderId="55" xfId="0" applyFont="1" applyBorder="1" applyAlignment="1">
      <alignment horizontal="left"/>
    </xf>
    <xf numFmtId="0" fontId="2" fillId="0" borderId="56" xfId="0" applyFont="1" applyBorder="1" applyAlignment="1">
      <alignment horizontal="left"/>
    </xf>
    <xf numFmtId="0" fontId="2" fillId="0" borderId="57" xfId="0" applyFont="1" applyBorder="1" applyAlignment="1">
      <alignment horizontal="center"/>
    </xf>
    <xf numFmtId="0" fontId="2" fillId="0" borderId="55" xfId="0" applyFont="1" applyBorder="1" applyAlignment="1">
      <alignment horizontal="center"/>
    </xf>
    <xf numFmtId="3" fontId="2" fillId="0" borderId="55" xfId="0" applyNumberFormat="1" applyFont="1" applyBorder="1" applyAlignment="1">
      <alignment horizontal="center"/>
    </xf>
    <xf numFmtId="3" fontId="2" fillId="0" borderId="56" xfId="0" applyNumberFormat="1" applyFont="1" applyBorder="1" applyAlignment="1">
      <alignment horizontal="center"/>
    </xf>
    <xf numFmtId="0" fontId="2" fillId="0" borderId="8" xfId="0" applyFont="1" applyBorder="1" applyAlignment="1">
      <alignment horizontal="left" vertical="center" wrapText="1"/>
    </xf>
    <xf numFmtId="3" fontId="2" fillId="0" borderId="64" xfId="0" applyNumberFormat="1" applyFont="1" applyBorder="1" applyAlignment="1">
      <alignment horizontal="right" vertical="center"/>
    </xf>
    <xf numFmtId="3" fontId="2" fillId="0" borderId="65" xfId="0" applyNumberFormat="1" applyFont="1" applyBorder="1" applyAlignment="1">
      <alignment horizontal="right" vertical="center"/>
    </xf>
    <xf numFmtId="3" fontId="2" fillId="2" borderId="65" xfId="0" applyNumberFormat="1" applyFont="1" applyFill="1" applyBorder="1" applyAlignment="1">
      <alignment horizontal="right" vertical="center"/>
    </xf>
    <xf numFmtId="3" fontId="2" fillId="2" borderId="66" xfId="0" applyNumberFormat="1" applyFont="1" applyFill="1" applyBorder="1" applyAlignment="1">
      <alignment horizontal="right" vertical="center"/>
    </xf>
    <xf numFmtId="0" fontId="5" fillId="0" borderId="0" xfId="0" applyFont="1" applyAlignment="1">
      <alignment horizontal="left" vertical="top"/>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2" fillId="2" borderId="62" xfId="0" applyFont="1" applyFill="1" applyBorder="1" applyAlignment="1">
      <alignment horizontal="center" vertical="center"/>
    </xf>
    <xf numFmtId="0" fontId="2" fillId="2" borderId="47" xfId="0" applyFont="1" applyFill="1" applyBorder="1" applyAlignment="1">
      <alignment horizontal="center" vertical="center"/>
    </xf>
    <xf numFmtId="3" fontId="2" fillId="2" borderId="63" xfId="0" applyNumberFormat="1" applyFont="1" applyFill="1" applyBorder="1" applyAlignment="1">
      <alignment horizontal="right" vertical="center"/>
    </xf>
    <xf numFmtId="3" fontId="2" fillId="2" borderId="26" xfId="0" applyNumberFormat="1" applyFont="1" applyFill="1" applyBorder="1" applyAlignment="1">
      <alignment horizontal="right" vertical="center"/>
    </xf>
    <xf numFmtId="3" fontId="2" fillId="2" borderId="27" xfId="0" applyNumberFormat="1" applyFont="1" applyFill="1" applyBorder="1" applyAlignment="1">
      <alignment horizontal="right" vertical="center"/>
    </xf>
    <xf numFmtId="3" fontId="2" fillId="0" borderId="38" xfId="0" applyNumberFormat="1" applyFont="1" applyBorder="1" applyAlignment="1">
      <alignment horizontal="right" vertical="center"/>
    </xf>
    <xf numFmtId="3" fontId="2" fillId="0" borderId="39" xfId="0" applyNumberFormat="1" applyFont="1" applyBorder="1" applyAlignment="1">
      <alignment horizontal="right" vertical="center"/>
    </xf>
    <xf numFmtId="3" fontId="2" fillId="2" borderId="39" xfId="0" applyNumberFormat="1" applyFont="1" applyFill="1" applyBorder="1" applyAlignment="1">
      <alignment horizontal="right" vertical="center"/>
    </xf>
    <xf numFmtId="3" fontId="2" fillId="2" borderId="40" xfId="0" applyNumberFormat="1" applyFont="1" applyFill="1" applyBorder="1" applyAlignment="1">
      <alignment horizontal="right" vertical="center"/>
    </xf>
    <xf numFmtId="3" fontId="2" fillId="5" borderId="39" xfId="0" applyNumberFormat="1" applyFont="1" applyFill="1" applyBorder="1" applyAlignment="1">
      <alignment horizontal="right" vertical="center"/>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37" xfId="0" applyFont="1" applyBorder="1" applyAlignment="1">
      <alignment horizontal="left" vertical="center" wrapText="1"/>
    </xf>
    <xf numFmtId="0" fontId="0" fillId="0" borderId="0" xfId="0" applyFont="1" applyFill="1" applyAlignment="1" applyProtection="1">
      <alignment horizontal="left" wrapText="1" shrinkToFit="1"/>
      <protection locked="0"/>
    </xf>
    <xf numFmtId="0" fontId="5" fillId="0" borderId="0" xfId="0" applyFont="1" applyAlignment="1">
      <alignment horizontal="left"/>
    </xf>
    <xf numFmtId="0" fontId="3" fillId="0" borderId="8" xfId="0" applyFont="1" applyFill="1" applyBorder="1" applyAlignment="1">
      <alignment horizontal="center" vertical="center"/>
    </xf>
    <xf numFmtId="0" fontId="3" fillId="0" borderId="8" xfId="0" applyFont="1" applyBorder="1" applyAlignment="1">
      <alignment horizontal="left" vertical="center" wrapText="1"/>
    </xf>
    <xf numFmtId="3" fontId="3" fillId="2" borderId="58" xfId="0" applyNumberFormat="1" applyFont="1" applyFill="1" applyBorder="1" applyAlignment="1">
      <alignment horizontal="right" vertical="center"/>
    </xf>
    <xf numFmtId="3" fontId="3" fillId="2" borderId="59" xfId="0" applyNumberFormat="1" applyFont="1" applyFill="1" applyBorder="1" applyAlignment="1">
      <alignment horizontal="right" vertical="center"/>
    </xf>
    <xf numFmtId="3" fontId="3" fillId="2" borderId="60" xfId="0" applyNumberFormat="1" applyFont="1" applyFill="1" applyBorder="1" applyAlignment="1">
      <alignment horizontal="right" vertical="center"/>
    </xf>
    <xf numFmtId="0" fontId="2" fillId="0" borderId="52" xfId="0" applyFont="1" applyBorder="1" applyAlignment="1">
      <alignment horizontal="left" vertical="center" wrapText="1"/>
    </xf>
    <xf numFmtId="0" fontId="2" fillId="0" borderId="6" xfId="0" applyFont="1" applyBorder="1" applyAlignment="1">
      <alignment horizontal="left" vertical="center" wrapText="1"/>
    </xf>
    <xf numFmtId="0" fontId="2" fillId="0" borderId="51" xfId="0" applyFont="1" applyBorder="1" applyAlignment="1">
      <alignment horizontal="left" vertical="center" wrapText="1"/>
    </xf>
    <xf numFmtId="0" fontId="2" fillId="0" borderId="0" xfId="0" applyFont="1" applyAlignment="1">
      <alignment horizontal="justify" vertical="top" wrapText="1"/>
    </xf>
    <xf numFmtId="164" fontId="2" fillId="0" borderId="39" xfId="0" applyNumberFormat="1" applyFont="1" applyBorder="1" applyAlignment="1">
      <alignment horizontal="right" vertical="center"/>
    </xf>
    <xf numFmtId="0" fontId="2" fillId="0" borderId="11" xfId="0" applyFont="1" applyBorder="1" applyAlignment="1">
      <alignment horizontal="left" vertical="center" wrapText="1"/>
    </xf>
    <xf numFmtId="3" fontId="2" fillId="0" borderId="52" xfId="0" applyNumberFormat="1" applyFont="1" applyBorder="1" applyAlignment="1">
      <alignment horizontal="right" vertical="center"/>
    </xf>
    <xf numFmtId="3" fontId="2" fillId="0" borderId="6" xfId="0" applyNumberFormat="1" applyFont="1" applyBorder="1" applyAlignment="1">
      <alignment horizontal="right" vertical="center"/>
    </xf>
    <xf numFmtId="3" fontId="2" fillId="0" borderId="51" xfId="0" applyNumberFormat="1" applyFont="1" applyBorder="1" applyAlignment="1">
      <alignment horizontal="right" vertical="center"/>
    </xf>
    <xf numFmtId="3" fontId="2" fillId="0" borderId="10" xfId="0" applyNumberFormat="1" applyFont="1" applyBorder="1" applyAlignment="1">
      <alignment horizontal="right" vertical="center"/>
    </xf>
    <xf numFmtId="0" fontId="3" fillId="0" borderId="8" xfId="0" applyFont="1" applyBorder="1" applyAlignment="1">
      <alignment horizontal="left" vertical="center"/>
    </xf>
    <xf numFmtId="3" fontId="3" fillId="2" borderId="11" xfId="0" applyNumberFormat="1" applyFont="1" applyFill="1" applyBorder="1" applyAlignment="1">
      <alignment horizontal="righ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3" fontId="2" fillId="0" borderId="9" xfId="0" applyNumberFormat="1" applyFont="1" applyBorder="1" applyAlignment="1">
      <alignment horizontal="right" vertical="center"/>
    </xf>
    <xf numFmtId="3" fontId="2" fillId="0" borderId="35" xfId="0" applyNumberFormat="1" applyFont="1" applyBorder="1" applyAlignment="1">
      <alignment horizontal="right" vertical="center"/>
    </xf>
    <xf numFmtId="3" fontId="2" fillId="0" borderId="36" xfId="0" applyNumberFormat="1" applyFont="1" applyBorder="1" applyAlignment="1">
      <alignment horizontal="right" vertical="center"/>
    </xf>
    <xf numFmtId="3" fontId="2" fillId="0" borderId="37"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2" borderId="10" xfId="0" applyNumberFormat="1" applyFont="1" applyFill="1" applyBorder="1" applyAlignment="1">
      <alignment horizontal="right" vertical="center"/>
    </xf>
    <xf numFmtId="3" fontId="9" fillId="0" borderId="52" xfId="0" applyNumberFormat="1" applyFont="1" applyBorder="1" applyAlignment="1">
      <alignment horizontal="right" vertical="center"/>
    </xf>
    <xf numFmtId="3" fontId="9" fillId="0" borderId="6" xfId="0" applyNumberFormat="1" applyFont="1" applyBorder="1" applyAlignment="1">
      <alignment horizontal="right" vertical="center"/>
    </xf>
    <xf numFmtId="3" fontId="9" fillId="0" borderId="51" xfId="0" applyNumberFormat="1" applyFont="1" applyBorder="1" applyAlignment="1">
      <alignment horizontal="right" vertical="center"/>
    </xf>
    <xf numFmtId="3" fontId="25" fillId="2" borderId="11" xfId="0" applyNumberFormat="1" applyFont="1" applyFill="1" applyBorder="1" applyAlignment="1">
      <alignment horizontal="right" vertical="center"/>
    </xf>
    <xf numFmtId="3" fontId="9" fillId="0" borderId="10" xfId="0" applyNumberFormat="1" applyFont="1" applyFill="1" applyBorder="1" applyAlignment="1">
      <alignment horizontal="right" vertical="center"/>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 fillId="0" borderId="71" xfId="0" applyFont="1" applyBorder="1" applyAlignment="1">
      <alignment horizontal="left" vertical="center" wrapText="1"/>
    </xf>
    <xf numFmtId="0" fontId="2" fillId="0" borderId="17" xfId="0" applyFont="1" applyBorder="1" applyAlignment="1">
      <alignment horizontal="left" vertical="center" wrapText="1"/>
    </xf>
    <xf numFmtId="0" fontId="2" fillId="0" borderId="72" xfId="0" applyFont="1" applyBorder="1" applyAlignment="1">
      <alignment horizontal="left" vertical="center" wrapText="1"/>
    </xf>
    <xf numFmtId="3" fontId="2" fillId="0" borderId="72" xfId="0" applyNumberFormat="1" applyFont="1" applyBorder="1" applyAlignment="1">
      <alignment horizontal="right" vertical="center"/>
    </xf>
    <xf numFmtId="3" fontId="2" fillId="0" borderId="73" xfId="0" applyNumberFormat="1" applyFont="1" applyBorder="1" applyAlignment="1">
      <alignment horizontal="right" vertical="center"/>
    </xf>
    <xf numFmtId="0" fontId="3" fillId="0" borderId="67"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3" fontId="3" fillId="2" borderId="22" xfId="0" applyNumberFormat="1" applyFont="1" applyFill="1" applyBorder="1" applyAlignment="1">
      <alignment horizontal="right" vertical="center"/>
    </xf>
    <xf numFmtId="3" fontId="2" fillId="0" borderId="52" xfId="0"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3" fontId="2" fillId="0" borderId="51"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2" borderId="14" xfId="0" applyNumberFormat="1"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3" fontId="3" fillId="2" borderId="15" xfId="0" applyNumberFormat="1" applyFont="1" applyFill="1" applyBorder="1" applyAlignment="1">
      <alignment horizontal="right" vertical="center" wrapText="1"/>
    </xf>
    <xf numFmtId="0" fontId="2" fillId="0" borderId="12" xfId="0" applyFont="1" applyBorder="1" applyAlignment="1">
      <alignment horizontal="left" vertical="center" wrapText="1"/>
    </xf>
    <xf numFmtId="3" fontId="2" fillId="0" borderId="12" xfId="0" applyNumberFormat="1" applyFont="1" applyBorder="1" applyAlignment="1">
      <alignment horizontal="right" vertical="center"/>
    </xf>
    <xf numFmtId="3" fontId="2" fillId="0" borderId="11" xfId="0" applyNumberFormat="1" applyFont="1" applyBorder="1" applyAlignment="1">
      <alignment horizontal="right" vertical="center"/>
    </xf>
    <xf numFmtId="0" fontId="3" fillId="0" borderId="14"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left" vertical="center"/>
    </xf>
    <xf numFmtId="3" fontId="2" fillId="2" borderId="77" xfId="0" applyNumberFormat="1" applyFont="1" applyFill="1" applyBorder="1" applyAlignment="1">
      <alignment horizontal="righ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3" fontId="3" fillId="0" borderId="25" xfId="0" applyNumberFormat="1" applyFont="1" applyBorder="1" applyAlignment="1">
      <alignment horizontal="right" vertical="center"/>
    </xf>
    <xf numFmtId="3" fontId="3" fillId="0" borderId="26" xfId="0" applyNumberFormat="1" applyFont="1" applyBorder="1" applyAlignment="1">
      <alignment horizontal="right" vertical="center"/>
    </xf>
    <xf numFmtId="3" fontId="3" fillId="0" borderId="27" xfId="0" applyNumberFormat="1" applyFont="1" applyBorder="1" applyAlignment="1">
      <alignment horizontal="right" vertical="center"/>
    </xf>
    <xf numFmtId="3" fontId="3" fillId="0" borderId="62" xfId="0" applyNumberFormat="1" applyFont="1" applyBorder="1" applyAlignment="1">
      <alignment horizontal="right" vertical="center"/>
    </xf>
    <xf numFmtId="0" fontId="2" fillId="0" borderId="73" xfId="0" applyFont="1" applyBorder="1" applyAlignment="1">
      <alignment horizontal="left" vertical="center" wrapText="1"/>
    </xf>
    <xf numFmtId="164" fontId="2" fillId="0" borderId="35" xfId="0" applyNumberFormat="1" applyFont="1" applyBorder="1" applyAlignment="1">
      <alignment horizontal="center"/>
    </xf>
    <xf numFmtId="164" fontId="2" fillId="0" borderId="36" xfId="0" applyNumberFormat="1" applyFont="1" applyBorder="1" applyAlignment="1">
      <alignment horizontal="center"/>
    </xf>
    <xf numFmtId="164" fontId="2" fillId="0" borderId="50" xfId="0" applyNumberFormat="1" applyFont="1" applyBorder="1" applyAlignment="1">
      <alignment horizontal="center"/>
    </xf>
    <xf numFmtId="3" fontId="2" fillId="0" borderId="49" xfId="0" applyNumberFormat="1" applyFont="1" applyBorder="1" applyAlignment="1">
      <alignment horizontal="right"/>
    </xf>
    <xf numFmtId="3" fontId="2" fillId="0" borderId="36" xfId="0" applyNumberFormat="1" applyFont="1" applyBorder="1" applyAlignment="1">
      <alignment horizontal="right"/>
    </xf>
    <xf numFmtId="3" fontId="2" fillId="0" borderId="37" xfId="0" applyNumberFormat="1" applyFont="1" applyBorder="1" applyAlignment="1">
      <alignment horizontal="right"/>
    </xf>
    <xf numFmtId="3" fontId="2" fillId="0" borderId="35" xfId="0" applyNumberFormat="1" applyFont="1" applyBorder="1" applyAlignment="1">
      <alignment horizontal="center"/>
    </xf>
    <xf numFmtId="3" fontId="2" fillId="0" borderId="36" xfId="0" applyNumberFormat="1" applyFont="1" applyBorder="1" applyAlignment="1">
      <alignment horizontal="center"/>
    </xf>
    <xf numFmtId="3" fontId="2" fillId="0" borderId="50" xfId="0" applyNumberFormat="1" applyFont="1" applyBorder="1" applyAlignment="1">
      <alignment horizontal="center"/>
    </xf>
    <xf numFmtId="3" fontId="2" fillId="0" borderId="49" xfId="0" applyNumberFormat="1" applyFont="1" applyBorder="1" applyAlignment="1">
      <alignment horizontal="center"/>
    </xf>
    <xf numFmtId="3" fontId="2" fillId="0" borderId="37" xfId="0" applyNumberFormat="1" applyFont="1" applyBorder="1" applyAlignment="1">
      <alignment horizontal="center"/>
    </xf>
    <xf numFmtId="3" fontId="2" fillId="0" borderId="14" xfId="0" applyNumberFormat="1" applyFont="1" applyBorder="1" applyAlignment="1">
      <alignment horizontal="center"/>
    </xf>
    <xf numFmtId="3" fontId="2" fillId="0" borderId="4" xfId="0" applyNumberFormat="1" applyFont="1" applyBorder="1" applyAlignment="1">
      <alignment horizontal="center"/>
    </xf>
    <xf numFmtId="3" fontId="2" fillId="0" borderId="61" xfId="0" applyNumberFormat="1" applyFont="1" applyBorder="1" applyAlignment="1">
      <alignment horizontal="center"/>
    </xf>
    <xf numFmtId="3" fontId="2" fillId="0" borderId="78" xfId="0" applyNumberFormat="1" applyFont="1" applyBorder="1" applyAlignment="1">
      <alignment horizontal="center"/>
    </xf>
    <xf numFmtId="3" fontId="2" fillId="0" borderId="15" xfId="0" applyNumberFormat="1" applyFont="1" applyBorder="1" applyAlignment="1">
      <alignment horizontal="center"/>
    </xf>
    <xf numFmtId="3" fontId="3" fillId="5" borderId="25" xfId="0" applyNumberFormat="1" applyFont="1" applyFill="1" applyBorder="1" applyAlignment="1">
      <alignment horizontal="right" vertical="center"/>
    </xf>
    <xf numFmtId="3" fontId="3" fillId="5" borderId="26" xfId="0" applyNumberFormat="1" applyFont="1" applyFill="1" applyBorder="1" applyAlignment="1">
      <alignment horizontal="right" vertical="center"/>
    </xf>
    <xf numFmtId="3" fontId="3" fillId="5" borderId="62" xfId="0" applyNumberFormat="1" applyFont="1" applyFill="1" applyBorder="1" applyAlignment="1">
      <alignment horizontal="right" vertical="center"/>
    </xf>
    <xf numFmtId="0" fontId="2" fillId="5" borderId="13" xfId="0" applyFont="1" applyFill="1" applyBorder="1" applyAlignment="1">
      <alignment horizontal="left" vertical="center" wrapText="1"/>
    </xf>
    <xf numFmtId="3" fontId="2" fillId="0" borderId="18" xfId="0" applyNumberFormat="1" applyFont="1" applyBorder="1" applyAlignment="1">
      <alignment horizontal="center"/>
    </xf>
    <xf numFmtId="3" fontId="2" fillId="0" borderId="19" xfId="0" applyNumberFormat="1" applyFont="1" applyBorder="1" applyAlignment="1">
      <alignment horizontal="center"/>
    </xf>
    <xf numFmtId="3" fontId="2" fillId="0" borderId="57" xfId="0" applyNumberFormat="1" applyFont="1" applyBorder="1" applyAlignment="1">
      <alignment horizontal="center"/>
    </xf>
    <xf numFmtId="3" fontId="2" fillId="5" borderId="79" xfId="0" applyNumberFormat="1" applyFont="1" applyFill="1" applyBorder="1" applyAlignment="1">
      <alignment horizontal="center"/>
    </xf>
    <xf numFmtId="3" fontId="2" fillId="5" borderId="19" xfId="0" applyNumberFormat="1" applyFont="1" applyFill="1" applyBorder="1" applyAlignment="1">
      <alignment horizontal="center"/>
    </xf>
    <xf numFmtId="3" fontId="2" fillId="5" borderId="20" xfId="0" applyNumberFormat="1" applyFont="1" applyFill="1" applyBorder="1" applyAlignment="1">
      <alignment horizontal="center"/>
    </xf>
    <xf numFmtId="0" fontId="2" fillId="0" borderId="9" xfId="0" applyFont="1" applyBorder="1" applyAlignment="1">
      <alignment horizontal="left"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23" xfId="0" applyFont="1" applyBorder="1" applyAlignment="1">
      <alignment horizontal="center" vertical="center"/>
    </xf>
    <xf numFmtId="0" fontId="3" fillId="0" borderId="80" xfId="0" applyFont="1" applyBorder="1" applyAlignment="1">
      <alignment horizontal="center" vertical="center" wrapText="1"/>
    </xf>
    <xf numFmtId="0" fontId="3" fillId="0" borderId="81"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2" fillId="0" borderId="35" xfId="0" applyFont="1" applyBorder="1" applyAlignment="1">
      <alignment horizontal="left"/>
    </xf>
    <xf numFmtId="0" fontId="2" fillId="0" borderId="36" xfId="0" applyFont="1" applyBorder="1" applyAlignment="1">
      <alignment horizontal="left"/>
    </xf>
    <xf numFmtId="0" fontId="2" fillId="0" borderId="37" xfId="0" applyFont="1" applyBorder="1" applyAlignment="1">
      <alignment horizontal="left"/>
    </xf>
    <xf numFmtId="3" fontId="2" fillId="0" borderId="25" xfId="0" applyNumberFormat="1" applyFont="1" applyBorder="1" applyAlignment="1">
      <alignment horizontal="right" vertical="center"/>
    </xf>
    <xf numFmtId="3" fontId="2" fillId="0" borderId="26" xfId="0" applyNumberFormat="1" applyFont="1" applyBorder="1" applyAlignment="1">
      <alignment horizontal="right" vertical="center"/>
    </xf>
    <xf numFmtId="3" fontId="2" fillId="0" borderId="27" xfId="0" applyNumberFormat="1" applyFont="1" applyBorder="1" applyAlignment="1">
      <alignment horizontal="right" vertical="center"/>
    </xf>
    <xf numFmtId="0" fontId="3" fillId="0" borderId="11" xfId="0" applyFont="1" applyBorder="1" applyAlignment="1">
      <alignment horizontal="left" vertical="center"/>
    </xf>
    <xf numFmtId="3" fontId="2" fillId="2" borderId="14"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3" fontId="2" fillId="2" borderId="15" xfId="0" applyNumberFormat="1" applyFont="1" applyFill="1" applyBorder="1" applyAlignment="1">
      <alignment horizontal="right" vertical="center"/>
    </xf>
    <xf numFmtId="0" fontId="3" fillId="0" borderId="25" xfId="0" applyFont="1" applyBorder="1" applyAlignment="1">
      <alignment horizont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25" xfId="0" applyFont="1" applyBorder="1" applyAlignment="1">
      <alignment horizontal="left"/>
    </xf>
    <xf numFmtId="0" fontId="3" fillId="0" borderId="26" xfId="0" applyFont="1" applyBorder="1" applyAlignment="1">
      <alignment horizontal="left"/>
    </xf>
    <xf numFmtId="0" fontId="3" fillId="0" borderId="27" xfId="0" applyFont="1" applyBorder="1" applyAlignment="1">
      <alignment horizontal="left"/>
    </xf>
    <xf numFmtId="3" fontId="2" fillId="0" borderId="8" xfId="0" applyNumberFormat="1" applyFont="1" applyBorder="1" applyAlignment="1">
      <alignment horizontal="right" vertical="center"/>
    </xf>
    <xf numFmtId="0" fontId="3" fillId="0" borderId="14" xfId="0" applyFont="1" applyBorder="1" applyAlignment="1">
      <alignment horizontal="left"/>
    </xf>
    <xf numFmtId="0" fontId="3" fillId="0" borderId="4" xfId="0" applyFont="1" applyBorder="1" applyAlignment="1">
      <alignment horizontal="left"/>
    </xf>
    <xf numFmtId="0" fontId="3" fillId="0" borderId="15" xfId="0" applyFont="1" applyBorder="1" applyAlignment="1">
      <alignment horizontal="left"/>
    </xf>
    <xf numFmtId="3" fontId="2" fillId="0" borderId="41" xfId="0" applyNumberFormat="1" applyFont="1" applyBorder="1" applyAlignment="1">
      <alignment horizontal="right" vertical="center"/>
    </xf>
    <xf numFmtId="3" fontId="2" fillId="0" borderId="42" xfId="0" applyNumberFormat="1" applyFont="1" applyBorder="1" applyAlignment="1">
      <alignment horizontal="right" vertical="center"/>
    </xf>
    <xf numFmtId="3" fontId="2" fillId="2" borderId="42" xfId="0" applyNumberFormat="1" applyFont="1" applyFill="1" applyBorder="1" applyAlignment="1">
      <alignment horizontal="right" vertical="center"/>
    </xf>
    <xf numFmtId="3" fontId="2" fillId="2" borderId="43" xfId="0" applyNumberFormat="1" applyFont="1" applyFill="1" applyBorder="1" applyAlignment="1">
      <alignment horizontal="right" vertical="center"/>
    </xf>
    <xf numFmtId="3" fontId="2" fillId="0" borderId="46" xfId="0" applyNumberFormat="1" applyFont="1" applyBorder="1" applyAlignment="1">
      <alignment horizontal="right" vertical="center"/>
    </xf>
    <xf numFmtId="3" fontId="2" fillId="0" borderId="47" xfId="0" applyNumberFormat="1" applyFont="1" applyBorder="1" applyAlignment="1">
      <alignment horizontal="right" vertical="center"/>
    </xf>
    <xf numFmtId="3" fontId="2" fillId="2" borderId="47" xfId="0" applyNumberFormat="1" applyFont="1" applyFill="1" applyBorder="1" applyAlignment="1">
      <alignment horizontal="right" vertical="center"/>
    </xf>
    <xf numFmtId="3" fontId="2" fillId="2" borderId="48" xfId="0" applyNumberFormat="1" applyFont="1" applyFill="1" applyBorder="1" applyAlignment="1">
      <alignment horizontal="right" vertical="center"/>
    </xf>
    <xf numFmtId="164" fontId="2" fillId="0" borderId="38" xfId="0" applyNumberFormat="1" applyFont="1" applyBorder="1" applyAlignment="1">
      <alignment horizontal="right" vertical="center"/>
    </xf>
    <xf numFmtId="0" fontId="2" fillId="0" borderId="83" xfId="0" applyFont="1" applyBorder="1" applyAlignment="1">
      <alignment horizontal="left" vertical="center" wrapText="1"/>
    </xf>
    <xf numFmtId="0" fontId="2" fillId="0" borderId="28" xfId="0" applyFont="1" applyBorder="1" applyAlignment="1">
      <alignment horizontal="left" vertical="center" wrapText="1"/>
    </xf>
    <xf numFmtId="0" fontId="2" fillId="0" borderId="84" xfId="0" applyFont="1" applyBorder="1" applyAlignment="1">
      <alignment horizontal="left" vertical="center" wrapText="1"/>
    </xf>
    <xf numFmtId="3" fontId="2" fillId="0" borderId="85" xfId="0" applyNumberFormat="1" applyFont="1" applyBorder="1" applyAlignment="1">
      <alignment horizontal="right" vertical="center"/>
    </xf>
    <xf numFmtId="3" fontId="2" fillId="0" borderId="69" xfId="0" applyNumberFormat="1" applyFont="1" applyBorder="1" applyAlignment="1">
      <alignment horizontal="right" vertical="center"/>
    </xf>
    <xf numFmtId="3" fontId="2" fillId="2" borderId="69" xfId="0" applyNumberFormat="1" applyFont="1" applyFill="1" applyBorder="1" applyAlignment="1">
      <alignment horizontal="right" vertical="center"/>
    </xf>
    <xf numFmtId="3" fontId="2" fillId="2" borderId="86" xfId="0" applyNumberFormat="1" applyFont="1" applyFill="1" applyBorder="1" applyAlignment="1">
      <alignment horizontal="right" vertical="center"/>
    </xf>
    <xf numFmtId="3" fontId="3" fillId="0" borderId="58" xfId="0" applyNumberFormat="1" applyFont="1" applyBorder="1" applyAlignment="1">
      <alignment horizontal="right" vertical="center"/>
    </xf>
    <xf numFmtId="3" fontId="3" fillId="0" borderId="59" xfId="0" applyNumberFormat="1" applyFont="1" applyBorder="1" applyAlignment="1">
      <alignment horizontal="right" vertical="center"/>
    </xf>
    <xf numFmtId="3" fontId="2" fillId="2" borderId="59" xfId="0" applyNumberFormat="1" applyFont="1" applyFill="1" applyBorder="1" applyAlignment="1">
      <alignment horizontal="right" vertical="center"/>
    </xf>
    <xf numFmtId="3" fontId="2" fillId="2" borderId="60" xfId="0" applyNumberFormat="1" applyFont="1" applyFill="1" applyBorder="1" applyAlignment="1">
      <alignment horizontal="right" vertical="center"/>
    </xf>
    <xf numFmtId="3" fontId="4" fillId="0" borderId="10" xfId="0" applyNumberFormat="1" applyFont="1" applyBorder="1" applyAlignment="1">
      <alignment horizontal="right" vertical="center"/>
    </xf>
    <xf numFmtId="3" fontId="3" fillId="0" borderId="9" xfId="0" applyNumberFormat="1" applyFont="1" applyBorder="1" applyAlignment="1">
      <alignment horizontal="right" vertical="center"/>
    </xf>
    <xf numFmtId="0" fontId="18" fillId="0" borderId="0" xfId="0" applyFont="1" applyAlignment="1">
      <alignment horizontal="justify" vertical="top" wrapText="1"/>
    </xf>
    <xf numFmtId="3" fontId="2" fillId="5" borderId="72" xfId="0" applyNumberFormat="1" applyFont="1" applyFill="1" applyBorder="1" applyAlignment="1">
      <alignment horizontal="right" vertical="center"/>
    </xf>
    <xf numFmtId="3" fontId="2" fillId="5" borderId="73" xfId="0" applyNumberFormat="1" applyFont="1" applyFill="1" applyBorder="1" applyAlignment="1">
      <alignment horizontal="right" vertical="center"/>
    </xf>
    <xf numFmtId="164" fontId="2" fillId="0" borderId="51" xfId="0" applyNumberFormat="1" applyFont="1" applyBorder="1" applyAlignment="1">
      <alignment horizontal="right" vertical="center"/>
    </xf>
    <xf numFmtId="164" fontId="2" fillId="0" borderId="10" xfId="0" applyNumberFormat="1" applyFont="1" applyBorder="1" applyAlignment="1">
      <alignment horizontal="right" vertical="center"/>
    </xf>
    <xf numFmtId="0" fontId="3" fillId="0" borderId="0" xfId="0" applyFont="1" applyAlignment="1">
      <alignment horizontal="left"/>
    </xf>
    <xf numFmtId="0" fontId="3" fillId="0" borderId="10" xfId="0" applyFont="1" applyBorder="1" applyAlignment="1">
      <alignment horizontal="left" vertical="center" wrapText="1"/>
    </xf>
    <xf numFmtId="3" fontId="3" fillId="0" borderId="10" xfId="0" applyNumberFormat="1" applyFont="1" applyBorder="1" applyAlignment="1">
      <alignment horizontal="right" vertical="center"/>
    </xf>
    <xf numFmtId="0" fontId="14" fillId="0" borderId="0" xfId="0" applyFont="1" applyAlignment="1">
      <alignment horizontal="left" vertical="top" wrapText="1"/>
    </xf>
    <xf numFmtId="0" fontId="3" fillId="0" borderId="52" xfId="0" applyFont="1" applyBorder="1" applyAlignment="1">
      <alignment horizontal="left" vertical="center"/>
    </xf>
    <xf numFmtId="0" fontId="3" fillId="0" borderId="6" xfId="0" applyFont="1" applyBorder="1" applyAlignment="1">
      <alignment horizontal="left" vertical="center"/>
    </xf>
    <xf numFmtId="0" fontId="3" fillId="0" borderId="51"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2" fillId="0" borderId="10" xfId="0" applyFont="1" applyBorder="1" applyAlignment="1">
      <alignment horizontal="center" vertical="center"/>
    </xf>
    <xf numFmtId="0" fontId="2" fillId="0" borderId="10" xfId="0" applyFont="1" applyBorder="1" applyAlignment="1">
      <alignment horizontal="right" vertical="center"/>
    </xf>
    <xf numFmtId="0" fontId="2" fillId="0" borderId="9" xfId="0" applyFont="1" applyBorder="1" applyAlignment="1">
      <alignment horizontal="center" vertical="center"/>
    </xf>
    <xf numFmtId="0" fontId="2" fillId="0" borderId="9" xfId="0" applyFont="1" applyBorder="1" applyAlignment="1">
      <alignment horizontal="right" vertical="center"/>
    </xf>
    <xf numFmtId="0" fontId="2" fillId="0" borderId="11" xfId="0" applyFont="1" applyBorder="1" applyAlignment="1">
      <alignment horizontal="center" vertical="center"/>
    </xf>
    <xf numFmtId="0" fontId="2" fillId="0" borderId="11" xfId="0" applyFont="1" applyBorder="1" applyAlignment="1">
      <alignment horizontal="right" vertical="center"/>
    </xf>
    <xf numFmtId="0" fontId="2" fillId="0" borderId="14" xfId="0" applyFont="1" applyBorder="1" applyAlignment="1">
      <alignment horizontal="right" vertical="center"/>
    </xf>
    <xf numFmtId="0" fontId="2" fillId="0" borderId="4" xfId="0" applyFont="1" applyBorder="1" applyAlignment="1">
      <alignment horizontal="right" vertical="center"/>
    </xf>
    <xf numFmtId="0" fontId="2" fillId="0" borderId="59" xfId="0" applyFont="1" applyBorder="1" applyAlignment="1">
      <alignment horizontal="right" vertical="center"/>
    </xf>
    <xf numFmtId="3" fontId="2" fillId="0" borderId="78" xfId="0" applyNumberFormat="1" applyFont="1" applyBorder="1" applyAlignment="1">
      <alignment horizontal="center" vertical="center"/>
    </xf>
    <xf numFmtId="3" fontId="2" fillId="0" borderId="4" xfId="0" applyNumberFormat="1" applyFont="1" applyBorder="1" applyAlignment="1">
      <alignment horizontal="center" vertical="center"/>
    </xf>
    <xf numFmtId="3" fontId="2" fillId="0" borderId="61" xfId="0" applyNumberFormat="1" applyFont="1" applyBorder="1" applyAlignment="1">
      <alignment horizontal="center" vertical="center"/>
    </xf>
    <xf numFmtId="0" fontId="2" fillId="0" borderId="52" xfId="0" applyFont="1" applyBorder="1" applyAlignment="1">
      <alignment horizontal="right" vertical="center"/>
    </xf>
    <xf numFmtId="0" fontId="2" fillId="0" borderId="6" xfId="0" applyFont="1" applyBorder="1" applyAlignment="1">
      <alignment horizontal="right" vertical="center"/>
    </xf>
    <xf numFmtId="0" fontId="2" fillId="0" borderId="39" xfId="0" applyFont="1" applyBorder="1" applyAlignment="1">
      <alignment horizontal="right" vertical="center"/>
    </xf>
    <xf numFmtId="3" fontId="2" fillId="0" borderId="5" xfId="0" applyNumberFormat="1" applyFont="1" applyBorder="1" applyAlignment="1">
      <alignment horizontal="center" vertical="center"/>
    </xf>
    <xf numFmtId="3" fontId="2" fillId="0" borderId="6" xfId="0" applyNumberFormat="1" applyFont="1" applyBorder="1" applyAlignment="1">
      <alignment horizontal="center" vertical="center"/>
    </xf>
    <xf numFmtId="3" fontId="2" fillId="0" borderId="7" xfId="0" applyNumberFormat="1" applyFont="1" applyBorder="1" applyAlignment="1">
      <alignment horizontal="center" vertical="center"/>
    </xf>
    <xf numFmtId="0" fontId="2" fillId="0" borderId="35" xfId="0" applyFont="1" applyBorder="1" applyAlignment="1">
      <alignment horizontal="right" vertical="center"/>
    </xf>
    <xf numFmtId="0" fontId="2" fillId="0" borderId="36" xfId="0" applyFont="1" applyBorder="1" applyAlignment="1">
      <alignment horizontal="right" vertical="center"/>
    </xf>
    <xf numFmtId="0" fontId="2" fillId="0" borderId="65" xfId="0" applyFont="1" applyBorder="1" applyAlignment="1">
      <alignment horizontal="right" vertical="center"/>
    </xf>
    <xf numFmtId="3" fontId="2" fillId="0" borderId="49" xfId="0" applyNumberFormat="1" applyFont="1" applyBorder="1" applyAlignment="1">
      <alignment horizontal="center" vertical="center"/>
    </xf>
    <xf numFmtId="3" fontId="2" fillId="0" borderId="36" xfId="0" applyNumberFormat="1" applyFont="1" applyBorder="1" applyAlignment="1">
      <alignment horizontal="center" vertical="center"/>
    </xf>
    <xf numFmtId="3" fontId="2" fillId="0" borderId="50" xfId="0" applyNumberFormat="1" applyFont="1" applyBorder="1" applyAlignment="1">
      <alignment horizontal="center" vertical="center"/>
    </xf>
    <xf numFmtId="3" fontId="2" fillId="0" borderId="79" xfId="0" applyNumberFormat="1" applyFont="1" applyBorder="1" applyAlignment="1">
      <alignment horizontal="center" vertical="center"/>
    </xf>
    <xf numFmtId="3" fontId="2" fillId="0" borderId="19" xfId="0" applyNumberFormat="1" applyFont="1" applyBorder="1" applyAlignment="1">
      <alignment horizontal="center" vertical="center"/>
    </xf>
    <xf numFmtId="3" fontId="2" fillId="0" borderId="57" xfId="0" applyNumberFormat="1" applyFont="1" applyBorder="1" applyAlignment="1">
      <alignment horizontal="center" vertical="center"/>
    </xf>
    <xf numFmtId="0" fontId="19" fillId="0" borderId="2" xfId="0" applyFont="1" applyBorder="1" applyAlignment="1">
      <alignment horizontal="left" vertical="center"/>
    </xf>
    <xf numFmtId="0" fontId="3" fillId="0" borderId="2" xfId="0" applyFont="1" applyBorder="1" applyAlignment="1">
      <alignment horizontal="left" vertical="center"/>
    </xf>
    <xf numFmtId="0" fontId="2" fillId="0" borderId="12" xfId="0"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9" xfId="0" applyFont="1" applyBorder="1" applyAlignment="1">
      <alignment horizontal="left" vertical="center"/>
    </xf>
    <xf numFmtId="0" fontId="2" fillId="0" borderId="19" xfId="0" applyFont="1" applyBorder="1" applyAlignment="1">
      <alignment horizontal="center" vertical="center"/>
    </xf>
    <xf numFmtId="3" fontId="3" fillId="0" borderId="8" xfId="0" applyNumberFormat="1" applyFont="1" applyBorder="1" applyAlignment="1">
      <alignment horizontal="right" vertical="center"/>
    </xf>
    <xf numFmtId="0" fontId="2" fillId="0" borderId="87" xfId="0" applyFont="1" applyBorder="1" applyAlignment="1">
      <alignment horizontal="left" vertical="center" wrapText="1"/>
    </xf>
    <xf numFmtId="3" fontId="2" fillId="0" borderId="87" xfId="0" applyNumberFormat="1" applyFont="1" applyBorder="1" applyAlignment="1">
      <alignment horizontal="right" vertical="center"/>
    </xf>
    <xf numFmtId="0" fontId="3" fillId="0" borderId="9" xfId="0" applyFont="1" applyBorder="1" applyAlignment="1">
      <alignment horizontal="center" vertical="center" wrapText="1"/>
    </xf>
    <xf numFmtId="0" fontId="3" fillId="0" borderId="8" xfId="0" applyFont="1" applyBorder="1" applyAlignment="1">
      <alignment horizontal="center"/>
    </xf>
    <xf numFmtId="0" fontId="2" fillId="0" borderId="77" xfId="0" applyFont="1" applyBorder="1" applyAlignment="1">
      <alignment horizontal="left" vertical="center" wrapText="1"/>
    </xf>
    <xf numFmtId="3" fontId="2" fillId="0" borderId="77" xfId="0" applyNumberFormat="1" applyFont="1" applyBorder="1" applyAlignment="1">
      <alignment horizontal="right"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64" xfId="0" applyFont="1" applyBorder="1" applyAlignment="1">
      <alignment horizontal="left" vertical="center" wrapText="1"/>
    </xf>
    <xf numFmtId="0" fontId="2" fillId="0" borderId="65" xfId="0" applyFont="1" applyBorder="1" applyAlignment="1">
      <alignment horizontal="left" vertical="center" wrapText="1"/>
    </xf>
    <xf numFmtId="0" fontId="2" fillId="0" borderId="66" xfId="0" applyFont="1" applyBorder="1" applyAlignment="1">
      <alignment horizontal="left" vertical="center" wrapText="1"/>
    </xf>
    <xf numFmtId="3" fontId="3" fillId="0" borderId="20" xfId="0" applyNumberFormat="1" applyFont="1" applyBorder="1" applyAlignment="1">
      <alignment horizontal="righ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3" fontId="3" fillId="0" borderId="51" xfId="0" applyNumberFormat="1" applyFont="1" applyBorder="1" applyAlignment="1">
      <alignment horizontal="right" vertical="center"/>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60" xfId="0" applyFont="1" applyBorder="1" applyAlignment="1">
      <alignment horizontal="left" vertical="center" wrapText="1"/>
    </xf>
    <xf numFmtId="0" fontId="2" fillId="5" borderId="10" xfId="0" applyFont="1" applyFill="1" applyBorder="1" applyAlignment="1">
      <alignment horizontal="left"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2" fillId="0" borderId="64" xfId="0" applyFont="1" applyBorder="1" applyAlignment="1">
      <alignment horizontal="left" vertical="center"/>
    </xf>
    <xf numFmtId="0" fontId="2" fillId="0" borderId="65" xfId="0" applyFont="1" applyBorder="1" applyAlignment="1">
      <alignment horizontal="left" vertical="center"/>
    </xf>
    <xf numFmtId="0" fontId="2" fillId="0" borderId="66" xfId="0" applyFont="1" applyBorder="1" applyAlignment="1">
      <alignment horizontal="left" vertical="center"/>
    </xf>
    <xf numFmtId="0" fontId="3" fillId="0" borderId="88" xfId="0" applyFont="1" applyBorder="1" applyAlignment="1">
      <alignment horizontal="center" vertical="center" wrapText="1"/>
    </xf>
    <xf numFmtId="0" fontId="3" fillId="0" borderId="0" xfId="0" applyFont="1" applyBorder="1" applyAlignment="1">
      <alignment horizontal="center" vertical="center" wrapText="1"/>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60" xfId="0" applyFont="1" applyBorder="1" applyAlignment="1">
      <alignment horizontal="left" vertical="center"/>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3" fontId="2" fillId="0" borderId="20" xfId="0" applyNumberFormat="1" applyFont="1" applyBorder="1" applyAlignment="1">
      <alignment horizontal="right" vertical="center"/>
    </xf>
    <xf numFmtId="0" fontId="6" fillId="0" borderId="0" xfId="0" applyFont="1" applyAlignment="1">
      <alignment horizontal="left"/>
    </xf>
    <xf numFmtId="3" fontId="2" fillId="0" borderId="0" xfId="0" applyNumberFormat="1" applyFont="1" applyBorder="1" applyAlignment="1">
      <alignment horizontal="right" vertical="center"/>
    </xf>
    <xf numFmtId="3" fontId="2" fillId="0" borderId="88" xfId="0" applyNumberFormat="1" applyFont="1" applyBorder="1" applyAlignment="1">
      <alignment horizontal="right" vertical="center"/>
    </xf>
    <xf numFmtId="3" fontId="2" fillId="0" borderId="18" xfId="0" applyNumberFormat="1" applyFont="1" applyBorder="1" applyAlignment="1">
      <alignment horizontal="right" vertical="center"/>
    </xf>
    <xf numFmtId="0" fontId="3" fillId="0" borderId="11" xfId="0" applyFont="1" applyBorder="1" applyAlignment="1">
      <alignment horizontal="left"/>
    </xf>
    <xf numFmtId="3" fontId="2" fillId="2" borderId="11" xfId="0" applyNumberFormat="1" applyFont="1" applyFill="1" applyBorder="1" applyAlignment="1">
      <alignment horizontal="right" vertical="center"/>
    </xf>
    <xf numFmtId="3" fontId="2" fillId="2" borderId="21" xfId="0" applyNumberFormat="1" applyFont="1" applyFill="1" applyBorder="1" applyAlignment="1">
      <alignment horizontal="right" vertical="center"/>
    </xf>
    <xf numFmtId="3" fontId="2" fillId="2" borderId="88" xfId="0" applyNumberFormat="1" applyFont="1" applyFill="1" applyBorder="1" applyAlignment="1">
      <alignment horizontal="right" vertical="center"/>
    </xf>
    <xf numFmtId="3" fontId="2" fillId="2" borderId="0" xfId="0" applyNumberFormat="1" applyFont="1" applyFill="1" applyBorder="1" applyAlignment="1">
      <alignment horizontal="right" vertical="center"/>
    </xf>
    <xf numFmtId="3" fontId="2" fillId="0" borderId="7" xfId="0" applyNumberFormat="1" applyFont="1" applyBorder="1" applyAlignment="1">
      <alignment horizontal="right" vertical="center"/>
    </xf>
    <xf numFmtId="3" fontId="2" fillId="0" borderId="5" xfId="0" applyNumberFormat="1" applyFont="1" applyBorder="1" applyAlignment="1">
      <alignment horizontal="right" vertical="center"/>
    </xf>
    <xf numFmtId="3" fontId="2" fillId="0" borderId="40" xfId="0" applyNumberFormat="1" applyFont="1" applyBorder="1" applyAlignment="1">
      <alignment horizontal="right" vertical="center"/>
    </xf>
    <xf numFmtId="3" fontId="2" fillId="0" borderId="56" xfId="0" applyNumberFormat="1" applyFont="1" applyBorder="1" applyAlignment="1">
      <alignment horizontal="right" vertical="center"/>
    </xf>
    <xf numFmtId="3" fontId="2" fillId="0" borderId="54" xfId="0" applyNumberFormat="1" applyFont="1" applyBorder="1" applyAlignment="1">
      <alignment horizontal="right" vertical="center"/>
    </xf>
    <xf numFmtId="0" fontId="2" fillId="0" borderId="7" xfId="0" applyFont="1" applyBorder="1" applyAlignment="1">
      <alignment horizontal="center" vertical="center"/>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3" fontId="3" fillId="2" borderId="7" xfId="0" applyNumberFormat="1" applyFont="1" applyFill="1" applyBorder="1" applyAlignment="1">
      <alignment horizontal="right" vertical="center"/>
    </xf>
    <xf numFmtId="3" fontId="3" fillId="2" borderId="39" xfId="0" applyNumberFormat="1" applyFont="1" applyFill="1" applyBorder="1" applyAlignment="1">
      <alignment horizontal="right" vertical="center"/>
    </xf>
    <xf numFmtId="3" fontId="3" fillId="2" borderId="5" xfId="0" applyNumberFormat="1" applyFont="1" applyFill="1" applyBorder="1" applyAlignment="1">
      <alignment horizontal="right" vertical="center"/>
    </xf>
    <xf numFmtId="3" fontId="3" fillId="2" borderId="38" xfId="0" applyNumberFormat="1" applyFont="1" applyFill="1" applyBorder="1" applyAlignment="1">
      <alignment horizontal="right" vertical="center"/>
    </xf>
    <xf numFmtId="3" fontId="3" fillId="2" borderId="40" xfId="0" applyNumberFormat="1" applyFont="1" applyFill="1" applyBorder="1" applyAlignment="1">
      <alignment horizontal="right" vertical="center"/>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2" fillId="0" borderId="45" xfId="0" applyFont="1" applyBorder="1" applyAlignment="1">
      <alignment horizontal="center" vertical="center"/>
    </xf>
    <xf numFmtId="0" fontId="2" fillId="0" borderId="53" xfId="0" applyFont="1" applyBorder="1" applyAlignment="1">
      <alignment horizontal="center" vertical="center"/>
    </xf>
    <xf numFmtId="3" fontId="2" fillId="0" borderId="22" xfId="0" applyNumberFormat="1" applyFont="1" applyBorder="1" applyAlignment="1">
      <alignment horizontal="right" vertical="center"/>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3" fontId="3" fillId="0" borderId="9" xfId="0" applyNumberFormat="1" applyFont="1" applyBorder="1" applyAlignment="1">
      <alignment horizontal="right" vertical="center" wrapText="1"/>
    </xf>
    <xf numFmtId="0" fontId="2" fillId="0" borderId="8" xfId="0" applyFont="1" applyBorder="1" applyAlignment="1">
      <alignment horizontal="center" vertical="center"/>
    </xf>
    <xf numFmtId="0" fontId="2" fillId="0" borderId="25" xfId="0" applyFont="1" applyBorder="1" applyAlignment="1">
      <alignment horizontal="center" vertical="center"/>
    </xf>
    <xf numFmtId="0" fontId="2" fillId="0" borderId="48" xfId="0" applyFont="1" applyBorder="1" applyAlignment="1">
      <alignment horizontal="center" vertical="center"/>
    </xf>
    <xf numFmtId="0" fontId="2" fillId="0" borderId="46" xfId="0" applyFont="1" applyBorder="1" applyAlignment="1">
      <alignment horizontal="center" vertical="center"/>
    </xf>
    <xf numFmtId="0" fontId="2" fillId="0" borderId="27" xfId="0" applyFont="1" applyBorder="1" applyAlignment="1">
      <alignment horizontal="center" vertical="center"/>
    </xf>
    <xf numFmtId="3" fontId="3" fillId="0" borderId="10" xfId="0" applyNumberFormat="1" applyFont="1" applyBorder="1" applyAlignment="1">
      <alignment horizontal="right" vertical="center" wrapText="1"/>
    </xf>
    <xf numFmtId="0" fontId="21"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 xfId="0" applyFont="1" applyBorder="1" applyAlignment="1">
      <alignment horizontal="left" vertical="center" wrapText="1"/>
    </xf>
    <xf numFmtId="0" fontId="3" fillId="0" borderId="22" xfId="0" applyFont="1" applyBorder="1" applyAlignment="1">
      <alignment horizontal="left" vertical="center" wrapText="1"/>
    </xf>
    <xf numFmtId="3" fontId="2" fillId="0" borderId="22" xfId="0" applyNumberFormat="1" applyFont="1" applyBorder="1" applyAlignment="1">
      <alignment horizontal="righ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2" xfId="0" applyFont="1" applyFill="1" applyBorder="1" applyAlignment="1">
      <alignment horizontal="center" vertical="center"/>
    </xf>
    <xf numFmtId="164" fontId="3" fillId="0" borderId="10" xfId="0" applyNumberFormat="1" applyFont="1" applyBorder="1" applyAlignment="1">
      <alignment horizontal="right" vertical="center" wrapText="1"/>
    </xf>
    <xf numFmtId="3" fontId="2" fillId="2" borderId="77" xfId="0" applyNumberFormat="1" applyFont="1" applyFill="1" applyBorder="1" applyAlignment="1">
      <alignment horizontal="right" vertical="center" wrapText="1"/>
    </xf>
    <xf numFmtId="3" fontId="3" fillId="5" borderId="10" xfId="0" applyNumberFormat="1" applyFont="1" applyFill="1" applyBorder="1" applyAlignment="1">
      <alignment horizontal="right" vertical="center" wrapText="1"/>
    </xf>
    <xf numFmtId="3" fontId="2" fillId="5" borderId="10" xfId="0" applyNumberFormat="1" applyFont="1" applyFill="1" applyBorder="1" applyAlignment="1">
      <alignment horizontal="right" vertical="center" wrapText="1"/>
    </xf>
    <xf numFmtId="3" fontId="25" fillId="0" borderId="10" xfId="0" applyNumberFormat="1" applyFont="1" applyBorder="1" applyAlignment="1">
      <alignment horizontal="right" vertical="center" wrapText="1"/>
    </xf>
    <xf numFmtId="0" fontId="21" fillId="0" borderId="52" xfId="0" applyFont="1" applyBorder="1" applyAlignment="1">
      <alignment horizontal="left" vertical="center" wrapText="1"/>
    </xf>
    <xf numFmtId="0" fontId="21" fillId="0" borderId="6" xfId="0" applyFont="1" applyBorder="1" applyAlignment="1">
      <alignment horizontal="left" vertical="center" wrapText="1"/>
    </xf>
    <xf numFmtId="0" fontId="21"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6" xfId="0" applyFont="1" applyBorder="1" applyAlignment="1">
      <alignment horizontal="left" vertical="center" wrapText="1"/>
    </xf>
    <xf numFmtId="0" fontId="3" fillId="0" borderId="51" xfId="0" applyFont="1" applyBorder="1" applyAlignment="1">
      <alignment horizontal="left"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3" fillId="0" borderId="22" xfId="0" applyFont="1" applyBorder="1" applyAlignment="1">
      <alignment horizontal="center" vertical="center"/>
    </xf>
    <xf numFmtId="3" fontId="2" fillId="0" borderId="77" xfId="0" applyNumberFormat="1" applyFont="1" applyBorder="1" applyAlignment="1">
      <alignment horizontal="right" vertical="center" wrapText="1"/>
    </xf>
    <xf numFmtId="0" fontId="22" fillId="0" borderId="0" xfId="0" applyFont="1" applyAlignment="1">
      <alignment horizontal="left"/>
    </xf>
    <xf numFmtId="0" fontId="2" fillId="0" borderId="92" xfId="0" applyFont="1" applyFill="1" applyBorder="1" applyAlignment="1">
      <alignment horizontal="right" vertical="center"/>
    </xf>
    <xf numFmtId="0" fontId="2" fillId="0" borderId="13" xfId="0" applyFont="1" applyFill="1" applyBorder="1" applyAlignment="1">
      <alignment horizontal="right" vertical="center"/>
    </xf>
    <xf numFmtId="3" fontId="2" fillId="0" borderId="93" xfId="0" applyNumberFormat="1" applyFont="1" applyFill="1" applyBorder="1" applyAlignment="1">
      <alignment horizontal="right" vertical="center"/>
    </xf>
    <xf numFmtId="3" fontId="2" fillId="0" borderId="13" xfId="0" applyNumberFormat="1" applyFont="1" applyFill="1" applyBorder="1" applyAlignment="1">
      <alignment horizontal="right" vertical="center"/>
    </xf>
    <xf numFmtId="3" fontId="2" fillId="0" borderId="94" xfId="0" applyNumberFormat="1" applyFont="1" applyFill="1" applyBorder="1" applyAlignment="1">
      <alignment horizontal="right" vertical="center"/>
    </xf>
    <xf numFmtId="0" fontId="2" fillId="0" borderId="51" xfId="0" applyFont="1" applyFill="1" applyBorder="1" applyAlignment="1">
      <alignment horizontal="right" vertical="center"/>
    </xf>
    <xf numFmtId="3" fontId="2" fillId="0" borderId="88" xfId="0" applyNumberFormat="1" applyFont="1" applyFill="1" applyBorder="1" applyAlignment="1">
      <alignment horizontal="right" vertical="center"/>
    </xf>
    <xf numFmtId="3" fontId="2" fillId="0" borderId="40" xfId="0" applyNumberFormat="1" applyFont="1" applyFill="1" applyBorder="1" applyAlignment="1">
      <alignment horizontal="right" vertical="center"/>
    </xf>
    <xf numFmtId="3" fontId="2" fillId="0" borderId="38" xfId="0" applyNumberFormat="1" applyFont="1" applyFill="1" applyBorder="1" applyAlignment="1">
      <alignment horizontal="right" vertical="center"/>
    </xf>
    <xf numFmtId="0" fontId="2" fillId="0" borderId="20" xfId="0" applyFont="1" applyFill="1" applyBorder="1" applyAlignment="1">
      <alignment horizontal="center" vertical="center"/>
    </xf>
    <xf numFmtId="0" fontId="2" fillId="0" borderId="52" xfId="0" applyFont="1" applyFill="1" applyBorder="1" applyAlignment="1">
      <alignment horizontal="center" vertical="center"/>
    </xf>
    <xf numFmtId="3" fontId="2" fillId="0" borderId="18" xfId="0" applyNumberFormat="1" applyFont="1" applyFill="1" applyBorder="1" applyAlignment="1">
      <alignment horizontal="right" vertical="center"/>
    </xf>
    <xf numFmtId="0" fontId="2" fillId="0" borderId="56"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77" xfId="0" applyFont="1" applyFill="1" applyBorder="1" applyAlignment="1">
      <alignment horizontal="center" vertical="center"/>
    </xf>
    <xf numFmtId="0" fontId="2" fillId="0" borderId="14" xfId="0" applyFont="1" applyFill="1" applyBorder="1" applyAlignment="1">
      <alignment horizontal="center" vertical="center"/>
    </xf>
    <xf numFmtId="3" fontId="2" fillId="0" borderId="60" xfId="0" applyNumberFormat="1" applyFont="1" applyFill="1" applyBorder="1" applyAlignment="1">
      <alignment horizontal="right" vertical="center"/>
    </xf>
    <xf numFmtId="3" fontId="2" fillId="0" borderId="77" xfId="0" applyNumberFormat="1" applyFont="1" applyFill="1" applyBorder="1" applyAlignment="1">
      <alignment horizontal="right" vertical="center"/>
    </xf>
    <xf numFmtId="3" fontId="2" fillId="0" borderId="58" xfId="0" applyNumberFormat="1" applyFont="1" applyFill="1" applyBorder="1" applyAlignment="1">
      <alignment horizontal="right" vertical="center"/>
    </xf>
    <xf numFmtId="0" fontId="2" fillId="0" borderId="15" xfId="0" applyFont="1" applyFill="1" applyBorder="1" applyAlignment="1">
      <alignment horizontal="right" vertical="center"/>
    </xf>
    <xf numFmtId="0" fontId="2" fillId="0" borderId="77" xfId="0" applyFont="1" applyFill="1" applyBorder="1" applyAlignment="1">
      <alignment horizontal="right" vertical="center"/>
    </xf>
    <xf numFmtId="0" fontId="2" fillId="0" borderId="8" xfId="0" applyFont="1" applyBorder="1" applyAlignment="1">
      <alignment horizontal="center" vertical="center" wrapText="1"/>
    </xf>
    <xf numFmtId="0" fontId="2" fillId="2" borderId="8" xfId="0" applyFont="1" applyFill="1" applyBorder="1" applyAlignment="1">
      <alignment horizontal="left" vertical="center"/>
    </xf>
    <xf numFmtId="0" fontId="2" fillId="0" borderId="8" xfId="0" applyFont="1" applyBorder="1" applyAlignment="1">
      <alignment horizontal="left" vertical="center"/>
    </xf>
    <xf numFmtId="0" fontId="2" fillId="0" borderId="8" xfId="0" applyFont="1" applyFill="1" applyBorder="1" applyAlignment="1">
      <alignment horizontal="left" vertical="center"/>
    </xf>
    <xf numFmtId="0" fontId="2" fillId="0" borderId="21" xfId="0" applyFont="1" applyBorder="1" applyAlignment="1">
      <alignment horizontal="left" vertical="center" wrapText="1"/>
    </xf>
    <xf numFmtId="0" fontId="2" fillId="0" borderId="2" xfId="0" applyFont="1" applyBorder="1" applyAlignment="1">
      <alignment horizontal="left" vertical="center" wrapText="1"/>
    </xf>
    <xf numFmtId="0" fontId="2" fillId="0" borderId="22" xfId="0" applyFont="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6" fillId="0" borderId="0" xfId="0" applyFont="1" applyAlignment="1">
      <alignment horizontal="left" vertical="top"/>
    </xf>
    <xf numFmtId="3" fontId="2" fillId="0" borderId="66" xfId="0" applyNumberFormat="1" applyFont="1" applyBorder="1" applyAlignment="1">
      <alignment horizontal="right" vertical="center"/>
    </xf>
    <xf numFmtId="3" fontId="2" fillId="2" borderId="12" xfId="0" applyNumberFormat="1" applyFont="1" applyFill="1" applyBorder="1" applyAlignment="1">
      <alignment horizontal="right" vertical="center"/>
    </xf>
    <xf numFmtId="0" fontId="2" fillId="0" borderId="10" xfId="0" applyFont="1" applyFill="1" applyBorder="1" applyAlignment="1">
      <alignment horizontal="left" vertical="center" wrapText="1"/>
    </xf>
    <xf numFmtId="0" fontId="2" fillId="0" borderId="52" xfId="0" applyFont="1" applyFill="1" applyBorder="1" applyAlignment="1">
      <alignment horizontal="left" vertical="center" wrapText="1"/>
    </xf>
    <xf numFmtId="3" fontId="2" fillId="0" borderId="58" xfId="0" applyNumberFormat="1" applyFont="1" applyBorder="1" applyAlignment="1">
      <alignment horizontal="right" vertical="center"/>
    </xf>
    <xf numFmtId="3" fontId="2" fillId="0" borderId="59" xfId="0" applyNumberFormat="1" applyFont="1" applyBorder="1" applyAlignment="1">
      <alignment horizontal="right" vertical="center"/>
    </xf>
    <xf numFmtId="3" fontId="2" fillId="0" borderId="60" xfId="0" applyNumberFormat="1" applyFont="1" applyBorder="1" applyAlignment="1">
      <alignment horizontal="right" vertical="center"/>
    </xf>
    <xf numFmtId="0" fontId="9" fillId="0" borderId="0" xfId="0" applyFont="1"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wrapText="1"/>
    </xf>
    <xf numFmtId="165" fontId="9" fillId="0" borderId="9" xfId="0" applyNumberFormat="1" applyFont="1" applyFill="1" applyBorder="1" applyAlignment="1">
      <alignment horizontal="right" vertical="center"/>
    </xf>
    <xf numFmtId="165" fontId="9" fillId="0" borderId="10" xfId="0" applyNumberFormat="1" applyFont="1" applyFill="1" applyBorder="1" applyAlignment="1">
      <alignment horizontal="right" vertical="center"/>
    </xf>
    <xf numFmtId="3" fontId="9" fillId="0" borderId="35" xfId="0" applyNumberFormat="1" applyFont="1" applyBorder="1" applyAlignment="1">
      <alignment horizontal="right" vertical="center"/>
    </xf>
    <xf numFmtId="3" fontId="9" fillId="0" borderId="36" xfId="0" applyNumberFormat="1" applyFont="1" applyBorder="1" applyAlignment="1">
      <alignment horizontal="right" vertical="center"/>
    </xf>
    <xf numFmtId="3" fontId="9" fillId="0" borderId="37" xfId="0" applyNumberFormat="1" applyFont="1" applyBorder="1" applyAlignment="1">
      <alignment horizontal="right" vertical="center"/>
    </xf>
  </cellXfs>
  <cellStyles count="2">
    <cellStyle name="Normálna" xfId="0" builtinId="0"/>
    <cellStyle name="Percentá" xfId="1" builtinId="5"/>
  </cellStyles>
  <dxfs count="18">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fgColor indexed="64"/>
          <bgColor rgb="FFFFC7CE"/>
        </patternFill>
      </fill>
    </dxf>
    <dxf>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Dokumentacia\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CLIENTS\Slovensky_rozvojovy_fond\2017\zavierka_2017\FS_SRF_2017%20SK_UZPOD_no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1"/>
      <sheetName val="Hárok2"/>
      <sheetName val="Hárok3"/>
      <sheetName val="Input data"/>
      <sheetName val="BS"/>
      <sheetName val="BS old"/>
      <sheetName val="P&amp;L old"/>
      <sheetName val="VYSVETLIVKY"/>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TB_2016"/>
      <sheetName val="TB_2015"/>
      <sheetName val="GL"/>
      <sheetName val="P&amp;L"/>
      <sheetName val="SK Cover sheet"/>
      <sheetName val="BS-SK Statutory"/>
      <sheetName val="IS-SK Statutory "/>
      <sheetName val="Notes- SK Template"/>
      <sheetName val="Notes-SK Cover sheet"/>
      <sheetName val="BS-SK Statutory old"/>
      <sheetName val="IS-SK Statutoryold "/>
      <sheetName val="IS-SK Cover sheet"/>
      <sheetName val="Cash Flow SK"/>
      <sheetName val="E_Cover sheet"/>
      <sheetName val="BS-E Cover sheet"/>
      <sheetName val="BS-E Statutory"/>
      <sheetName val="BS- E Statutory"/>
      <sheetName val="IS-E Cover sheet"/>
      <sheetName val="IS-E Statutory"/>
      <sheetName val="IS-E Statutory m"/>
      <sheetName val="Notes-E Cover sheet"/>
      <sheetName val="Notes - E Template"/>
      <sheetName val="Cash Flow (ENG)"/>
      <sheetName val="G-Cover sheet"/>
      <sheetName val="BS-G Cover sheet"/>
      <sheetName val="BS - G Statutoryo"/>
    </sheetNames>
    <sheetDataSet>
      <sheetData sheetId="0"/>
      <sheetData sheetId="1"/>
      <sheetData sheetId="2"/>
      <sheetData sheetId="3">
        <row r="3">
          <cell r="F3" t="str">
            <v>Slovenský Rozvojový Fond, a.s.</v>
          </cell>
        </row>
      </sheetData>
      <sheetData sheetId="4">
        <row r="30">
          <cell r="D30">
            <v>6674840</v>
          </cell>
        </row>
      </sheetData>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K1211"/>
  <sheetViews>
    <sheetView showGridLines="0" tabSelected="1" view="pageBreakPreview" topLeftCell="A1168" zoomScale="115" zoomScaleNormal="115" zoomScaleSheetLayoutView="115" zoomScalePageLayoutView="80" workbookViewId="0">
      <selection activeCell="T1178" sqref="T1178"/>
    </sheetView>
  </sheetViews>
  <sheetFormatPr defaultColWidth="9.140625" defaultRowHeight="14.25" customHeight="1" x14ac:dyDescent="0.2"/>
  <cols>
    <col min="1" max="1" width="3.42578125" style="6" customWidth="1"/>
    <col min="2" max="2" width="1.5703125" style="8" customWidth="1"/>
    <col min="3" max="34" width="3.42578125" style="8" customWidth="1"/>
    <col min="35" max="16384" width="9.140625" style="8"/>
  </cols>
  <sheetData>
    <row r="1" spans="1:43" s="5" customFormat="1" ht="15.75" customHeight="1" thickBot="1" x14ac:dyDescent="0.25">
      <c r="A1" s="1" t="s">
        <v>0</v>
      </c>
      <c r="B1" s="170" t="s">
        <v>1</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1"/>
      <c r="AI1" s="157" t="s">
        <v>2</v>
      </c>
      <c r="AJ1" s="158"/>
      <c r="AK1" s="158"/>
      <c r="AL1" s="158"/>
      <c r="AM1" s="159"/>
      <c r="AN1" s="2"/>
      <c r="AO1" s="3" t="s">
        <v>3</v>
      </c>
      <c r="AP1" s="4"/>
      <c r="AQ1" s="2"/>
    </row>
    <row r="2" spans="1:43" s="7" customFormat="1" ht="9" customHeight="1" x14ac:dyDescent="0.2">
      <c r="A2" s="6"/>
      <c r="AI2" s="8"/>
      <c r="AJ2" s="8"/>
      <c r="AK2" s="8"/>
      <c r="AL2" s="8"/>
      <c r="AM2" s="8"/>
      <c r="AN2" s="8"/>
      <c r="AO2" s="8"/>
      <c r="AP2" s="8"/>
      <c r="AQ2" s="8"/>
    </row>
    <row r="3" spans="1:43" s="7" customFormat="1" ht="15" customHeight="1" x14ac:dyDescent="0.2">
      <c r="A3" s="6"/>
      <c r="D3" s="9" t="s">
        <v>4</v>
      </c>
      <c r="E3" s="10"/>
      <c r="F3" s="10"/>
      <c r="G3" s="10"/>
      <c r="H3" s="10"/>
      <c r="I3" s="10"/>
      <c r="J3" s="11"/>
      <c r="K3" s="12"/>
      <c r="L3" s="13" t="s">
        <v>5</v>
      </c>
      <c r="M3" s="172">
        <v>2022209904</v>
      </c>
      <c r="N3" s="173"/>
      <c r="O3" s="173"/>
      <c r="P3" s="173"/>
      <c r="Q3" s="173"/>
      <c r="R3" s="173"/>
      <c r="S3" s="173"/>
      <c r="T3" s="173"/>
      <c r="U3" s="173"/>
      <c r="V3" s="174"/>
      <c r="X3" s="13" t="s">
        <v>6</v>
      </c>
      <c r="Y3" s="172">
        <v>36615773</v>
      </c>
      <c r="Z3" s="173"/>
      <c r="AA3" s="173"/>
      <c r="AB3" s="173"/>
      <c r="AC3" s="173"/>
      <c r="AD3" s="173"/>
      <c r="AE3" s="173"/>
      <c r="AF3" s="174"/>
      <c r="AG3" s="14" t="str">
        <f>MID([2]Hárok1!$C$26,9,1)</f>
        <v/>
      </c>
      <c r="AH3" s="14" t="str">
        <f>MID([2]Hárok1!$C$24,10,1)</f>
        <v/>
      </c>
      <c r="AI3" s="8"/>
      <c r="AJ3" s="8"/>
      <c r="AK3" s="8"/>
      <c r="AL3" s="8"/>
      <c r="AM3" s="8"/>
      <c r="AN3" s="8"/>
      <c r="AO3" s="8"/>
      <c r="AP3" s="8"/>
      <c r="AQ3" s="8"/>
    </row>
    <row r="4" spans="1:43" s="7" customFormat="1" ht="15" hidden="1" customHeight="1" x14ac:dyDescent="0.2">
      <c r="A4" s="6"/>
      <c r="D4" s="15"/>
      <c r="E4" s="12"/>
      <c r="F4" s="12"/>
      <c r="G4" s="12"/>
      <c r="H4" s="12"/>
      <c r="I4" s="12"/>
      <c r="J4" s="12"/>
      <c r="K4" s="12"/>
      <c r="W4" s="13"/>
      <c r="X4" s="14"/>
      <c r="Y4" s="14"/>
      <c r="Z4" s="14"/>
      <c r="AA4" s="14"/>
      <c r="AB4" s="14"/>
      <c r="AC4" s="14"/>
      <c r="AD4" s="14"/>
      <c r="AE4" s="14"/>
      <c r="AF4" s="14"/>
      <c r="AG4" s="14"/>
      <c r="AI4" s="8"/>
      <c r="AJ4" s="8"/>
      <c r="AK4" s="8"/>
      <c r="AL4" s="8"/>
      <c r="AM4" s="8"/>
      <c r="AN4" s="8"/>
      <c r="AO4" s="8"/>
      <c r="AP4" s="8"/>
      <c r="AQ4" s="8"/>
    </row>
    <row r="5" spans="1:43" s="7" customFormat="1" ht="15" customHeight="1" x14ac:dyDescent="0.2">
      <c r="A5" s="6"/>
      <c r="D5" s="15">
        <f>[2]Hárok1!F3</f>
        <v>0</v>
      </c>
      <c r="E5" s="12"/>
      <c r="F5" s="12"/>
      <c r="G5" s="12"/>
      <c r="H5" s="12"/>
      <c r="I5" s="12"/>
      <c r="J5" s="12"/>
      <c r="K5" s="12"/>
      <c r="W5" s="13"/>
      <c r="X5" s="14"/>
      <c r="Y5" s="14"/>
      <c r="Z5" s="14"/>
      <c r="AA5" s="14"/>
      <c r="AB5" s="14"/>
      <c r="AC5" s="14"/>
      <c r="AD5" s="14"/>
      <c r="AE5" s="14"/>
      <c r="AF5" s="14"/>
      <c r="AG5" s="14"/>
      <c r="AI5" s="8"/>
      <c r="AJ5" s="8"/>
      <c r="AK5" s="8"/>
      <c r="AL5" s="8"/>
      <c r="AM5" s="8"/>
      <c r="AN5" s="8"/>
      <c r="AO5" s="8"/>
      <c r="AP5" s="8"/>
      <c r="AQ5" s="8"/>
    </row>
    <row r="6" spans="1:43" s="7" customFormat="1" ht="21.75" customHeight="1" x14ac:dyDescent="0.2">
      <c r="A6" s="6"/>
      <c r="AI6" s="8"/>
      <c r="AJ6" s="8"/>
      <c r="AK6" s="8"/>
      <c r="AL6" s="8"/>
      <c r="AM6" s="8"/>
      <c r="AN6" s="8"/>
      <c r="AO6" s="8"/>
      <c r="AP6" s="8"/>
      <c r="AQ6" s="8"/>
    </row>
    <row r="7" spans="1:43" s="7" customFormat="1" x14ac:dyDescent="0.2">
      <c r="A7" s="6"/>
      <c r="D7" s="16" t="s">
        <v>7</v>
      </c>
      <c r="AI7" s="8"/>
      <c r="AJ7" s="8"/>
      <c r="AK7" s="8"/>
      <c r="AL7" s="8"/>
      <c r="AM7" s="8"/>
      <c r="AN7" s="8"/>
      <c r="AO7" s="8"/>
      <c r="AP7" s="8"/>
      <c r="AQ7" s="8"/>
    </row>
    <row r="8" spans="1:43" s="7" customFormat="1" x14ac:dyDescent="0.2">
      <c r="A8" s="6"/>
      <c r="D8" s="16"/>
      <c r="AI8" s="8"/>
      <c r="AJ8" s="8"/>
      <c r="AK8" s="8"/>
      <c r="AL8" s="8"/>
      <c r="AM8" s="8"/>
      <c r="AN8" s="8"/>
      <c r="AO8" s="8"/>
      <c r="AP8" s="8"/>
      <c r="AQ8" s="8"/>
    </row>
    <row r="9" spans="1:43" s="7" customFormat="1" ht="15" customHeight="1" x14ac:dyDescent="0.2">
      <c r="A9" s="6"/>
      <c r="D9" s="160" t="s">
        <v>8</v>
      </c>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I9" s="8"/>
      <c r="AJ9" s="8"/>
      <c r="AK9" s="8"/>
      <c r="AL9" s="8"/>
      <c r="AM9" s="8"/>
      <c r="AN9" s="8"/>
      <c r="AO9" s="8"/>
      <c r="AP9" s="8"/>
      <c r="AQ9" s="8"/>
    </row>
    <row r="10" spans="1:43" s="7" customFormat="1" x14ac:dyDescent="0.2">
      <c r="A10" s="6"/>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I10" s="8"/>
      <c r="AJ10" s="8"/>
      <c r="AK10" s="8"/>
      <c r="AL10" s="8"/>
      <c r="AM10" s="8"/>
      <c r="AN10" s="8"/>
      <c r="AO10" s="8"/>
      <c r="AP10" s="8"/>
      <c r="AQ10" s="8"/>
    </row>
    <row r="11" spans="1:43" s="7" customFormat="1" x14ac:dyDescent="0.2">
      <c r="A11" s="6"/>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I11" s="8"/>
      <c r="AJ11" s="8"/>
      <c r="AK11" s="8"/>
      <c r="AL11" s="8"/>
      <c r="AM11" s="8"/>
      <c r="AN11" s="8"/>
      <c r="AO11" s="8"/>
      <c r="AP11" s="8"/>
      <c r="AQ11" s="8"/>
    </row>
    <row r="12" spans="1:43" s="7" customFormat="1" x14ac:dyDescent="0.2">
      <c r="A12" s="6"/>
      <c r="D12" s="160"/>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I12" s="8"/>
      <c r="AJ12" s="8"/>
      <c r="AK12" s="8"/>
      <c r="AL12" s="8"/>
      <c r="AM12" s="8"/>
      <c r="AN12" s="8"/>
      <c r="AO12" s="8"/>
      <c r="AP12" s="8"/>
      <c r="AQ12" s="8"/>
    </row>
    <row r="13" spans="1:43" s="7" customFormat="1" x14ac:dyDescent="0.2">
      <c r="A13" s="6"/>
      <c r="AI13" s="8"/>
      <c r="AJ13" s="8"/>
      <c r="AK13" s="8"/>
      <c r="AL13" s="8"/>
      <c r="AM13" s="8"/>
      <c r="AN13" s="8"/>
      <c r="AO13" s="8"/>
      <c r="AP13" s="8"/>
      <c r="AQ13" s="8"/>
    </row>
    <row r="14" spans="1:43" s="7" customFormat="1" ht="42.75" customHeight="1" x14ac:dyDescent="0.2">
      <c r="A14" s="6"/>
      <c r="D14" s="160" t="s">
        <v>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I14" s="8"/>
      <c r="AJ14" s="8"/>
      <c r="AK14" s="8"/>
      <c r="AL14" s="8"/>
      <c r="AM14" s="8"/>
      <c r="AN14" s="8"/>
      <c r="AO14" s="8"/>
      <c r="AP14" s="8"/>
      <c r="AQ14" s="8"/>
    </row>
    <row r="15" spans="1:43" s="7" customFormat="1" ht="9.75" customHeight="1" x14ac:dyDescent="0.2">
      <c r="A15" s="6"/>
      <c r="D15" s="160"/>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I15" s="8"/>
      <c r="AJ15" s="8"/>
      <c r="AK15" s="8"/>
      <c r="AL15" s="8"/>
      <c r="AM15" s="8"/>
      <c r="AN15" s="8"/>
      <c r="AO15" s="8"/>
      <c r="AP15" s="8"/>
      <c r="AQ15" s="8"/>
    </row>
    <row r="16" spans="1:43" s="7" customFormat="1" ht="13.9" customHeight="1" x14ac:dyDescent="0.2">
      <c r="A16" s="6"/>
      <c r="D16" s="17"/>
      <c r="AI16" s="8"/>
      <c r="AJ16" s="8"/>
      <c r="AK16" s="8"/>
      <c r="AL16" s="8"/>
      <c r="AM16" s="8"/>
      <c r="AN16" s="8"/>
      <c r="AO16" s="8"/>
      <c r="AP16" s="8"/>
      <c r="AQ16" s="8"/>
    </row>
    <row r="17" spans="1:43" s="7" customFormat="1" ht="13.9" customHeight="1" x14ac:dyDescent="0.2">
      <c r="A17" s="6"/>
      <c r="D17" s="17"/>
      <c r="AI17" s="8"/>
      <c r="AJ17" s="8"/>
      <c r="AK17" s="8"/>
      <c r="AL17" s="8"/>
      <c r="AM17" s="8"/>
      <c r="AN17" s="8"/>
      <c r="AO17" s="8"/>
      <c r="AP17" s="8"/>
      <c r="AQ17" s="8"/>
    </row>
    <row r="18" spans="1:43" s="7" customFormat="1" ht="13.9" customHeight="1" x14ac:dyDescent="0.2">
      <c r="A18" s="6"/>
      <c r="D18" s="17" t="s">
        <v>10</v>
      </c>
      <c r="AI18" s="8"/>
      <c r="AJ18" s="8"/>
      <c r="AK18" s="8"/>
      <c r="AL18" s="8"/>
      <c r="AM18" s="8"/>
      <c r="AN18" s="8"/>
      <c r="AO18" s="8"/>
      <c r="AP18" s="8"/>
      <c r="AQ18" s="8"/>
    </row>
    <row r="19" spans="1:43" s="7" customFormat="1" x14ac:dyDescent="0.2">
      <c r="A19" s="6"/>
      <c r="D19" s="18" t="s">
        <v>11</v>
      </c>
      <c r="E19" s="19" t="s">
        <v>12</v>
      </c>
      <c r="AI19" s="8"/>
      <c r="AJ19" s="8"/>
      <c r="AK19" s="8"/>
      <c r="AL19" s="8"/>
      <c r="AM19" s="8"/>
      <c r="AN19" s="8"/>
      <c r="AO19" s="8"/>
      <c r="AP19" s="8"/>
      <c r="AQ19" s="8"/>
    </row>
    <row r="20" spans="1:43" s="7" customFormat="1" x14ac:dyDescent="0.2">
      <c r="A20" s="6"/>
      <c r="D20" s="18" t="s">
        <v>13</v>
      </c>
      <c r="E20" s="19" t="s">
        <v>14</v>
      </c>
      <c r="AI20" s="8"/>
      <c r="AJ20" s="8"/>
      <c r="AK20" s="8"/>
      <c r="AL20" s="8"/>
      <c r="AM20" s="8"/>
      <c r="AN20" s="8"/>
      <c r="AO20" s="8"/>
      <c r="AP20" s="8"/>
      <c r="AQ20" s="8"/>
    </row>
    <row r="21" spans="1:43" s="7" customFormat="1" x14ac:dyDescent="0.2">
      <c r="A21" s="6"/>
      <c r="AI21" s="8"/>
      <c r="AJ21" s="8"/>
      <c r="AK21" s="8"/>
      <c r="AL21" s="8"/>
      <c r="AM21" s="8"/>
      <c r="AN21" s="8"/>
      <c r="AO21" s="8"/>
      <c r="AP21" s="8"/>
      <c r="AQ21" s="8"/>
    </row>
    <row r="22" spans="1:43" s="7" customFormat="1" x14ac:dyDescent="0.2">
      <c r="A22" s="6"/>
      <c r="D22" s="17" t="s">
        <v>15</v>
      </c>
      <c r="AI22" s="8"/>
      <c r="AJ22" s="8"/>
      <c r="AK22" s="8"/>
      <c r="AL22" s="8"/>
      <c r="AM22" s="8"/>
      <c r="AN22" s="8"/>
      <c r="AO22" s="8"/>
      <c r="AP22" s="8"/>
      <c r="AQ22" s="8"/>
    </row>
    <row r="23" spans="1:43" s="7" customFormat="1" ht="15" thickBot="1" x14ac:dyDescent="0.25">
      <c r="A23" s="6"/>
      <c r="AI23" s="8"/>
      <c r="AJ23" s="8"/>
      <c r="AK23" s="8"/>
      <c r="AL23" s="8"/>
      <c r="AM23" s="8"/>
      <c r="AN23" s="8"/>
      <c r="AO23" s="8"/>
      <c r="AP23" s="8"/>
      <c r="AQ23" s="8"/>
    </row>
    <row r="24" spans="1:43" s="7" customFormat="1" ht="34.5" customHeight="1" thickBot="1" x14ac:dyDescent="0.25">
      <c r="A24" s="6">
        <v>1</v>
      </c>
      <c r="D24" s="161" t="s">
        <v>16</v>
      </c>
      <c r="E24" s="161"/>
      <c r="F24" s="161"/>
      <c r="G24" s="161"/>
      <c r="H24" s="161"/>
      <c r="I24" s="161"/>
      <c r="J24" s="161"/>
      <c r="K24" s="161"/>
      <c r="L24" s="161"/>
      <c r="M24" s="161"/>
      <c r="N24" s="161"/>
      <c r="O24" s="161"/>
      <c r="P24" s="161" t="s">
        <v>17</v>
      </c>
      <c r="Q24" s="161"/>
      <c r="R24" s="161"/>
      <c r="S24" s="161"/>
      <c r="T24" s="161"/>
      <c r="U24" s="161"/>
      <c r="V24" s="161"/>
      <c r="W24" s="161"/>
      <c r="X24" s="161"/>
      <c r="Y24" s="161" t="s">
        <v>18</v>
      </c>
      <c r="Z24" s="161"/>
      <c r="AA24" s="161"/>
      <c r="AB24" s="161"/>
      <c r="AC24" s="161"/>
      <c r="AD24" s="161"/>
      <c r="AE24" s="161"/>
      <c r="AF24" s="161"/>
      <c r="AG24" s="161"/>
      <c r="AI24" s="8"/>
      <c r="AJ24" s="8"/>
      <c r="AK24" s="8"/>
      <c r="AL24" s="8"/>
      <c r="AM24" s="8"/>
      <c r="AN24" s="8"/>
      <c r="AO24" s="8"/>
      <c r="AP24" s="8"/>
      <c r="AQ24" s="8"/>
    </row>
    <row r="25" spans="1:43" s="7" customFormat="1" ht="30" customHeight="1" x14ac:dyDescent="0.2">
      <c r="A25" s="6"/>
      <c r="D25" s="166" t="s">
        <v>19</v>
      </c>
      <c r="E25" s="166"/>
      <c r="F25" s="166"/>
      <c r="G25" s="166"/>
      <c r="H25" s="166"/>
      <c r="I25" s="166"/>
      <c r="J25" s="166"/>
      <c r="K25" s="166"/>
      <c r="L25" s="166"/>
      <c r="M25" s="166"/>
      <c r="N25" s="166"/>
      <c r="O25" s="166"/>
      <c r="P25" s="167">
        <v>0</v>
      </c>
      <c r="Q25" s="167"/>
      <c r="R25" s="167"/>
      <c r="S25" s="167"/>
      <c r="T25" s="167"/>
      <c r="U25" s="167"/>
      <c r="V25" s="167"/>
      <c r="W25" s="167"/>
      <c r="X25" s="167"/>
      <c r="Y25" s="167">
        <v>0</v>
      </c>
      <c r="Z25" s="167"/>
      <c r="AA25" s="167"/>
      <c r="AB25" s="167"/>
      <c r="AC25" s="167"/>
      <c r="AD25" s="167"/>
      <c r="AE25" s="167"/>
      <c r="AF25" s="167"/>
      <c r="AG25" s="167"/>
      <c r="AI25" s="8"/>
      <c r="AJ25" s="8"/>
      <c r="AK25" s="8"/>
      <c r="AL25" s="8"/>
      <c r="AM25" s="8"/>
      <c r="AN25" s="8"/>
      <c r="AO25" s="8"/>
      <c r="AP25" s="8"/>
      <c r="AQ25" s="8"/>
    </row>
    <row r="26" spans="1:43" s="7" customFormat="1" ht="30" customHeight="1" x14ac:dyDescent="0.2">
      <c r="A26" s="6"/>
      <c r="D26" s="168" t="s">
        <v>20</v>
      </c>
      <c r="E26" s="168"/>
      <c r="F26" s="168"/>
      <c r="G26" s="168"/>
      <c r="H26" s="168"/>
      <c r="I26" s="168"/>
      <c r="J26" s="168"/>
      <c r="K26" s="168"/>
      <c r="L26" s="168"/>
      <c r="M26" s="168"/>
      <c r="N26" s="168"/>
      <c r="O26" s="168"/>
      <c r="P26" s="169">
        <v>0</v>
      </c>
      <c r="Q26" s="169"/>
      <c r="R26" s="169"/>
      <c r="S26" s="169"/>
      <c r="T26" s="169"/>
      <c r="U26" s="169"/>
      <c r="V26" s="169"/>
      <c r="W26" s="169"/>
      <c r="X26" s="169"/>
      <c r="Y26" s="169">
        <v>0</v>
      </c>
      <c r="Z26" s="169"/>
      <c r="AA26" s="169"/>
      <c r="AB26" s="169"/>
      <c r="AC26" s="169"/>
      <c r="AD26" s="169"/>
      <c r="AE26" s="169"/>
      <c r="AF26" s="169"/>
      <c r="AG26" s="169"/>
      <c r="AI26" s="8"/>
      <c r="AJ26" s="8"/>
      <c r="AK26" s="8"/>
      <c r="AL26" s="8"/>
      <c r="AM26" s="8"/>
      <c r="AN26" s="8"/>
      <c r="AO26" s="8"/>
      <c r="AP26" s="8"/>
      <c r="AQ26" s="8"/>
    </row>
    <row r="27" spans="1:43" s="7" customFormat="1" ht="30" customHeight="1" thickBot="1" x14ac:dyDescent="0.25">
      <c r="A27" s="6"/>
      <c r="D27" s="162" t="s">
        <v>21</v>
      </c>
      <c r="E27" s="162"/>
      <c r="F27" s="162"/>
      <c r="G27" s="162"/>
      <c r="H27" s="162"/>
      <c r="I27" s="162"/>
      <c r="J27" s="162"/>
      <c r="K27" s="162"/>
      <c r="L27" s="162"/>
      <c r="M27" s="162"/>
      <c r="N27" s="162"/>
      <c r="O27" s="162"/>
      <c r="P27" s="163" t="s">
        <v>22</v>
      </c>
      <c r="Q27" s="163"/>
      <c r="R27" s="163"/>
      <c r="S27" s="163"/>
      <c r="T27" s="163"/>
      <c r="U27" s="163"/>
      <c r="V27" s="163"/>
      <c r="W27" s="163"/>
      <c r="X27" s="163"/>
      <c r="Y27" s="163" t="s">
        <v>22</v>
      </c>
      <c r="Z27" s="163"/>
      <c r="AA27" s="163"/>
      <c r="AB27" s="163"/>
      <c r="AC27" s="163"/>
      <c r="AD27" s="163"/>
      <c r="AE27" s="163"/>
      <c r="AF27" s="163"/>
      <c r="AG27" s="163"/>
      <c r="AI27" s="8"/>
      <c r="AJ27" s="8"/>
      <c r="AK27" s="8"/>
      <c r="AL27" s="8"/>
      <c r="AM27" s="8"/>
      <c r="AN27" s="8"/>
      <c r="AO27" s="8"/>
      <c r="AP27" s="8"/>
      <c r="AQ27" s="8"/>
    </row>
    <row r="28" spans="1:43" s="7" customFormat="1" x14ac:dyDescent="0.2">
      <c r="A28" s="6"/>
      <c r="AI28" s="8"/>
      <c r="AJ28" s="8"/>
      <c r="AK28" s="8"/>
      <c r="AL28" s="8"/>
      <c r="AM28" s="8"/>
      <c r="AN28" s="8"/>
      <c r="AO28" s="8"/>
      <c r="AP28" s="8"/>
      <c r="AQ28" s="8"/>
    </row>
    <row r="29" spans="1:43" s="7" customFormat="1" x14ac:dyDescent="0.2">
      <c r="A29" s="6"/>
      <c r="AI29" s="8"/>
      <c r="AJ29" s="8"/>
      <c r="AK29" s="8"/>
      <c r="AL29" s="8"/>
      <c r="AM29" s="8"/>
      <c r="AN29" s="8"/>
      <c r="AO29" s="8"/>
      <c r="AP29" s="8"/>
      <c r="AQ29" s="8"/>
    </row>
    <row r="30" spans="1:43" s="7" customFormat="1" ht="15" customHeight="1" x14ac:dyDescent="0.2">
      <c r="A30" s="6"/>
      <c r="D30" s="164" t="s">
        <v>23</v>
      </c>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I30" s="8"/>
      <c r="AJ30" s="8"/>
      <c r="AK30" s="8"/>
      <c r="AL30" s="8"/>
      <c r="AM30" s="8"/>
      <c r="AN30" s="8"/>
      <c r="AO30" s="8"/>
      <c r="AP30" s="8"/>
      <c r="AQ30" s="8"/>
    </row>
    <row r="31" spans="1:43" s="7" customFormat="1" x14ac:dyDescent="0.2">
      <c r="A31" s="6"/>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I31" s="8"/>
      <c r="AJ31" s="8"/>
      <c r="AK31" s="8"/>
      <c r="AL31" s="8"/>
      <c r="AM31" s="8"/>
      <c r="AN31" s="8"/>
      <c r="AO31" s="8"/>
      <c r="AP31" s="8"/>
      <c r="AQ31" s="8"/>
    </row>
    <row r="32" spans="1:43" s="7" customFormat="1" ht="15" thickBot="1" x14ac:dyDescent="0.25">
      <c r="A32" s="6"/>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I32" s="8"/>
      <c r="AJ32" s="8"/>
      <c r="AK32" s="8"/>
      <c r="AL32" s="8"/>
      <c r="AM32" s="8"/>
      <c r="AN32" s="8"/>
      <c r="AO32" s="8"/>
      <c r="AP32" s="8"/>
      <c r="AQ32" s="8"/>
    </row>
    <row r="33" spans="1:43" s="7" customFormat="1" ht="24.75" customHeight="1" thickBot="1" x14ac:dyDescent="0.25">
      <c r="A33" s="6" t="s">
        <v>24</v>
      </c>
      <c r="D33" s="165" t="s">
        <v>25</v>
      </c>
      <c r="E33" s="165"/>
      <c r="F33" s="165"/>
      <c r="G33" s="165"/>
      <c r="H33" s="165"/>
      <c r="I33" s="165"/>
      <c r="J33" s="165"/>
      <c r="K33" s="165"/>
      <c r="L33" s="165"/>
      <c r="M33" s="165"/>
      <c r="N33" s="165" t="s">
        <v>26</v>
      </c>
      <c r="O33" s="165"/>
      <c r="P33" s="165"/>
      <c r="Q33" s="165"/>
      <c r="R33" s="165"/>
      <c r="S33" s="165"/>
      <c r="T33" s="165"/>
      <c r="U33" s="165"/>
      <c r="V33" s="165"/>
      <c r="W33" s="165"/>
      <c r="X33" s="165" t="s">
        <v>27</v>
      </c>
      <c r="Y33" s="165"/>
      <c r="Z33" s="165"/>
      <c r="AA33" s="165"/>
      <c r="AB33" s="165"/>
      <c r="AC33" s="165" t="s">
        <v>28</v>
      </c>
      <c r="AD33" s="165"/>
      <c r="AE33" s="165"/>
      <c r="AF33" s="165"/>
      <c r="AG33" s="165"/>
      <c r="AI33" s="8"/>
      <c r="AJ33" s="8"/>
      <c r="AK33" s="8"/>
      <c r="AL33" s="8"/>
      <c r="AM33" s="8"/>
      <c r="AN33" s="8"/>
      <c r="AO33" s="8"/>
      <c r="AP33" s="8"/>
      <c r="AQ33" s="8"/>
    </row>
    <row r="34" spans="1:43" s="7" customFormat="1" ht="24.75" customHeight="1" thickBot="1" x14ac:dyDescent="0.25">
      <c r="A34" s="6"/>
      <c r="D34" s="165"/>
      <c r="E34" s="165"/>
      <c r="F34" s="165"/>
      <c r="G34" s="165"/>
      <c r="H34" s="165"/>
      <c r="I34" s="165"/>
      <c r="J34" s="165"/>
      <c r="K34" s="165"/>
      <c r="L34" s="165"/>
      <c r="M34" s="165"/>
      <c r="N34" s="165" t="s">
        <v>29</v>
      </c>
      <c r="O34" s="165"/>
      <c r="P34" s="165"/>
      <c r="Q34" s="165"/>
      <c r="R34" s="165"/>
      <c r="S34" s="165" t="s">
        <v>30</v>
      </c>
      <c r="T34" s="165"/>
      <c r="U34" s="165"/>
      <c r="V34" s="165"/>
      <c r="W34" s="165"/>
      <c r="X34" s="165"/>
      <c r="Y34" s="165"/>
      <c r="Z34" s="165"/>
      <c r="AA34" s="165"/>
      <c r="AB34" s="165"/>
      <c r="AC34" s="165"/>
      <c r="AD34" s="165"/>
      <c r="AE34" s="165"/>
      <c r="AF34" s="165"/>
      <c r="AG34" s="165"/>
      <c r="AI34" s="8"/>
      <c r="AJ34" s="8"/>
      <c r="AK34" s="8"/>
      <c r="AL34" s="8"/>
      <c r="AM34" s="8"/>
      <c r="AN34" s="8"/>
      <c r="AO34" s="8"/>
      <c r="AP34" s="8"/>
      <c r="AQ34" s="8"/>
    </row>
    <row r="35" spans="1:43" s="7" customFormat="1" ht="15.75" customHeight="1" x14ac:dyDescent="0.2">
      <c r="A35" s="6"/>
      <c r="D35" s="178" t="s">
        <v>31</v>
      </c>
      <c r="E35" s="178"/>
      <c r="F35" s="178"/>
      <c r="G35" s="178"/>
      <c r="H35" s="178"/>
      <c r="I35" s="178"/>
      <c r="J35" s="178"/>
      <c r="K35" s="178"/>
      <c r="L35" s="178"/>
      <c r="M35" s="178"/>
      <c r="N35" s="718">
        <v>829958</v>
      </c>
      <c r="O35" s="718"/>
      <c r="P35" s="718"/>
      <c r="Q35" s="718"/>
      <c r="R35" s="718"/>
      <c r="S35" s="179">
        <v>0.94979999999999998</v>
      </c>
      <c r="T35" s="179"/>
      <c r="U35" s="179"/>
      <c r="V35" s="179"/>
      <c r="W35" s="179"/>
      <c r="X35" s="180"/>
      <c r="Y35" s="180"/>
      <c r="Z35" s="180"/>
      <c r="AA35" s="180"/>
      <c r="AB35" s="180"/>
      <c r="AC35" s="180"/>
      <c r="AD35" s="180"/>
      <c r="AE35" s="180"/>
      <c r="AF35" s="180"/>
      <c r="AG35" s="180"/>
      <c r="AI35" s="8"/>
      <c r="AJ35" s="8"/>
      <c r="AK35" s="8"/>
      <c r="AL35" s="8"/>
      <c r="AM35" s="8"/>
      <c r="AN35" s="8"/>
      <c r="AO35" s="8"/>
      <c r="AP35" s="8"/>
      <c r="AQ35" s="8"/>
    </row>
    <row r="36" spans="1:43" s="7" customFormat="1" ht="15.75" customHeight="1" x14ac:dyDescent="0.2">
      <c r="A36" s="6"/>
      <c r="D36" s="175" t="s">
        <v>32</v>
      </c>
      <c r="E36" s="175"/>
      <c r="F36" s="175"/>
      <c r="G36" s="175"/>
      <c r="H36" s="175"/>
      <c r="I36" s="175"/>
      <c r="J36" s="175"/>
      <c r="K36" s="175"/>
      <c r="L36" s="175"/>
      <c r="M36" s="175"/>
      <c r="N36" s="719">
        <v>43866</v>
      </c>
      <c r="O36" s="719"/>
      <c r="P36" s="719"/>
      <c r="Q36" s="719"/>
      <c r="R36" s="719"/>
      <c r="S36" s="181">
        <v>5.0099999999999999E-2</v>
      </c>
      <c r="T36" s="181"/>
      <c r="U36" s="181"/>
      <c r="V36" s="181"/>
      <c r="W36" s="181"/>
      <c r="X36" s="177"/>
      <c r="Y36" s="177"/>
      <c r="Z36" s="177"/>
      <c r="AA36" s="177"/>
      <c r="AB36" s="177"/>
      <c r="AC36" s="177"/>
      <c r="AD36" s="177"/>
      <c r="AE36" s="177"/>
      <c r="AF36" s="177"/>
      <c r="AG36" s="177"/>
      <c r="AI36" s="8"/>
      <c r="AJ36" s="8"/>
      <c r="AK36" s="8"/>
      <c r="AL36" s="8"/>
      <c r="AM36" s="8"/>
      <c r="AN36" s="8"/>
      <c r="AO36" s="8"/>
      <c r="AP36" s="8"/>
      <c r="AQ36" s="8"/>
    </row>
    <row r="37" spans="1:43" s="7" customFormat="1" ht="15.75" customHeight="1" x14ac:dyDescent="0.2">
      <c r="A37" s="6"/>
      <c r="D37" s="175"/>
      <c r="E37" s="175"/>
      <c r="F37" s="175"/>
      <c r="G37" s="175"/>
      <c r="H37" s="175"/>
      <c r="I37" s="175"/>
      <c r="J37" s="175"/>
      <c r="K37" s="175"/>
      <c r="L37" s="175"/>
      <c r="M37" s="175"/>
      <c r="N37" s="176"/>
      <c r="O37" s="176"/>
      <c r="P37" s="176"/>
      <c r="Q37" s="176"/>
      <c r="R37" s="176"/>
      <c r="S37" s="177"/>
      <c r="T37" s="177"/>
      <c r="U37" s="177"/>
      <c r="V37" s="177"/>
      <c r="W37" s="177"/>
      <c r="X37" s="177"/>
      <c r="Y37" s="177"/>
      <c r="Z37" s="177"/>
      <c r="AA37" s="177"/>
      <c r="AB37" s="177"/>
      <c r="AC37" s="177"/>
      <c r="AD37" s="177"/>
      <c r="AE37" s="177"/>
      <c r="AF37" s="177"/>
      <c r="AG37" s="177"/>
      <c r="AI37" s="8"/>
      <c r="AJ37" s="8"/>
      <c r="AK37" s="8"/>
      <c r="AL37" s="8"/>
      <c r="AM37" s="8"/>
      <c r="AN37" s="8"/>
      <c r="AO37" s="8"/>
      <c r="AP37" s="8"/>
      <c r="AQ37" s="8"/>
    </row>
    <row r="38" spans="1:43" s="7" customFormat="1" ht="15.75" customHeight="1" x14ac:dyDescent="0.2">
      <c r="A38" s="6"/>
      <c r="D38" s="175"/>
      <c r="E38" s="175"/>
      <c r="F38" s="175"/>
      <c r="G38" s="175"/>
      <c r="H38" s="175"/>
      <c r="I38" s="175"/>
      <c r="J38" s="175"/>
      <c r="K38" s="175"/>
      <c r="L38" s="175"/>
      <c r="M38" s="175"/>
      <c r="N38" s="176"/>
      <c r="O38" s="176"/>
      <c r="P38" s="176"/>
      <c r="Q38" s="176"/>
      <c r="R38" s="176"/>
      <c r="S38" s="177"/>
      <c r="T38" s="177"/>
      <c r="U38" s="177"/>
      <c r="V38" s="177"/>
      <c r="W38" s="177"/>
      <c r="X38" s="177"/>
      <c r="Y38" s="177"/>
      <c r="Z38" s="177"/>
      <c r="AA38" s="177"/>
      <c r="AB38" s="177"/>
      <c r="AC38" s="177"/>
      <c r="AD38" s="177"/>
      <c r="AE38" s="177"/>
      <c r="AF38" s="177"/>
      <c r="AG38" s="177"/>
      <c r="AI38" s="8"/>
      <c r="AJ38" s="8"/>
      <c r="AK38" s="8"/>
      <c r="AL38" s="8"/>
      <c r="AM38" s="8"/>
      <c r="AN38" s="8"/>
      <c r="AO38" s="8"/>
      <c r="AP38" s="8"/>
      <c r="AQ38" s="8"/>
    </row>
    <row r="39" spans="1:43" s="7" customFormat="1" ht="15.75" customHeight="1" x14ac:dyDescent="0.2">
      <c r="A39" s="6"/>
      <c r="D39" s="175"/>
      <c r="E39" s="175"/>
      <c r="F39" s="175"/>
      <c r="G39" s="175"/>
      <c r="H39" s="175"/>
      <c r="I39" s="175"/>
      <c r="J39" s="175"/>
      <c r="K39" s="175"/>
      <c r="L39" s="175"/>
      <c r="M39" s="175"/>
      <c r="N39" s="176"/>
      <c r="O39" s="176"/>
      <c r="P39" s="176"/>
      <c r="Q39" s="176"/>
      <c r="R39" s="176"/>
      <c r="S39" s="177"/>
      <c r="T39" s="177"/>
      <c r="U39" s="177"/>
      <c r="V39" s="177"/>
      <c r="W39" s="177"/>
      <c r="X39" s="177"/>
      <c r="Y39" s="177"/>
      <c r="Z39" s="177"/>
      <c r="AA39" s="177"/>
      <c r="AB39" s="177"/>
      <c r="AC39" s="177"/>
      <c r="AD39" s="177"/>
      <c r="AE39" s="177"/>
      <c r="AF39" s="177"/>
      <c r="AG39" s="177"/>
      <c r="AI39" s="8"/>
      <c r="AJ39" s="8"/>
      <c r="AK39" s="8"/>
      <c r="AL39" s="8"/>
      <c r="AM39" s="8"/>
      <c r="AN39" s="8"/>
      <c r="AO39" s="8"/>
      <c r="AP39" s="8"/>
      <c r="AQ39" s="8"/>
    </row>
    <row r="40" spans="1:43" s="7" customFormat="1" ht="15.75" customHeight="1" thickBot="1" x14ac:dyDescent="0.25">
      <c r="A40" s="6"/>
      <c r="D40" s="182" t="s">
        <v>33</v>
      </c>
      <c r="E40" s="183"/>
      <c r="F40" s="183"/>
      <c r="G40" s="183"/>
      <c r="H40" s="183"/>
      <c r="I40" s="183"/>
      <c r="J40" s="183"/>
      <c r="K40" s="183"/>
      <c r="L40" s="183"/>
      <c r="M40" s="184"/>
      <c r="N40" s="185">
        <f>SUM(N35:R39)</f>
        <v>873824</v>
      </c>
      <c r="O40" s="185"/>
      <c r="P40" s="185"/>
      <c r="Q40" s="185"/>
      <c r="R40" s="185"/>
      <c r="S40" s="186">
        <f t="shared" ref="S40" si="0">SUM(S35:W39)</f>
        <v>0.99990000000000001</v>
      </c>
      <c r="T40" s="187"/>
      <c r="U40" s="187"/>
      <c r="V40" s="187"/>
      <c r="W40" s="188"/>
      <c r="X40" s="186">
        <f t="shared" ref="X40" si="1">SUM(X35:AB39)</f>
        <v>0</v>
      </c>
      <c r="Y40" s="187"/>
      <c r="Z40" s="187"/>
      <c r="AA40" s="187"/>
      <c r="AB40" s="188"/>
      <c r="AC40" s="186">
        <f t="shared" ref="AC40" si="2">SUM(AC35:AG39)</f>
        <v>0</v>
      </c>
      <c r="AD40" s="187"/>
      <c r="AE40" s="187"/>
      <c r="AF40" s="187"/>
      <c r="AG40" s="188"/>
      <c r="AI40" s="8"/>
      <c r="AJ40" s="8"/>
      <c r="AK40" s="8"/>
      <c r="AL40" s="8"/>
      <c r="AM40" s="8"/>
      <c r="AN40" s="8"/>
      <c r="AO40" s="8"/>
      <c r="AP40" s="8"/>
      <c r="AQ40" s="8"/>
    </row>
    <row r="41" spans="1:43" s="7" customFormat="1" x14ac:dyDescent="0.2">
      <c r="A41" s="6"/>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I41" s="8"/>
      <c r="AJ41" s="8"/>
      <c r="AK41" s="8"/>
      <c r="AL41" s="8"/>
      <c r="AM41" s="8"/>
      <c r="AN41" s="8"/>
      <c r="AO41" s="8"/>
      <c r="AP41" s="8"/>
      <c r="AQ41" s="8"/>
    </row>
    <row r="42" spans="1:43" s="7" customFormat="1" x14ac:dyDescent="0.2">
      <c r="A42" s="6"/>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I42" s="8"/>
      <c r="AJ42" s="8"/>
      <c r="AK42" s="8"/>
      <c r="AL42" s="8"/>
      <c r="AM42" s="8"/>
      <c r="AN42" s="8"/>
      <c r="AO42" s="8"/>
      <c r="AP42" s="8"/>
      <c r="AQ42" s="8"/>
    </row>
    <row r="43" spans="1:43" s="7" customFormat="1" ht="15" thickBot="1" x14ac:dyDescent="0.25">
      <c r="A43" s="6"/>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I43" s="8"/>
      <c r="AJ43" s="8"/>
      <c r="AK43" s="8"/>
      <c r="AL43" s="8"/>
      <c r="AM43" s="8"/>
      <c r="AN43" s="8"/>
      <c r="AO43" s="8"/>
      <c r="AP43" s="8"/>
      <c r="AQ43" s="8"/>
    </row>
    <row r="44" spans="1:43" s="7" customFormat="1" ht="24.75" customHeight="1" thickBot="1" x14ac:dyDescent="0.25">
      <c r="A44" s="6" t="s">
        <v>34</v>
      </c>
      <c r="D44" s="165" t="s">
        <v>35</v>
      </c>
      <c r="E44" s="165"/>
      <c r="F44" s="165"/>
      <c r="G44" s="165"/>
      <c r="H44" s="165"/>
      <c r="I44" s="165"/>
      <c r="J44" s="165"/>
      <c r="K44" s="165"/>
      <c r="L44" s="165"/>
      <c r="M44" s="165"/>
      <c r="N44" s="165"/>
      <c r="O44" s="165"/>
      <c r="P44" s="165" t="s">
        <v>26</v>
      </c>
      <c r="Q44" s="165"/>
      <c r="R44" s="165"/>
      <c r="S44" s="165"/>
      <c r="T44" s="165"/>
      <c r="U44" s="165"/>
      <c r="V44" s="165"/>
      <c r="W44" s="165"/>
      <c r="X44" s="165"/>
      <c r="Y44" s="165" t="s">
        <v>27</v>
      </c>
      <c r="Z44" s="165"/>
      <c r="AA44" s="165"/>
      <c r="AB44" s="165"/>
      <c r="AC44" s="165" t="s">
        <v>28</v>
      </c>
      <c r="AD44" s="165"/>
      <c r="AE44" s="165"/>
      <c r="AF44" s="165"/>
      <c r="AG44" s="165"/>
      <c r="AI44" s="8"/>
      <c r="AJ44" s="8"/>
      <c r="AK44" s="8"/>
      <c r="AL44" s="8"/>
      <c r="AM44" s="8"/>
      <c r="AN44" s="8"/>
      <c r="AO44" s="8"/>
      <c r="AP44" s="8"/>
      <c r="AQ44" s="8"/>
    </row>
    <row r="45" spans="1:43" s="7" customFormat="1" ht="24.75" customHeight="1" thickBot="1" x14ac:dyDescent="0.25">
      <c r="A45" s="6"/>
      <c r="D45" s="165" t="s">
        <v>25</v>
      </c>
      <c r="E45" s="165"/>
      <c r="F45" s="165"/>
      <c r="G45" s="165"/>
      <c r="H45" s="165"/>
      <c r="I45" s="165"/>
      <c r="J45" s="165"/>
      <c r="K45" s="165"/>
      <c r="L45" s="165" t="s">
        <v>36</v>
      </c>
      <c r="M45" s="165"/>
      <c r="N45" s="165"/>
      <c r="O45" s="165"/>
      <c r="P45" s="165" t="s">
        <v>29</v>
      </c>
      <c r="Q45" s="165"/>
      <c r="R45" s="165"/>
      <c r="S45" s="165"/>
      <c r="T45" s="165"/>
      <c r="U45" s="165" t="s">
        <v>30</v>
      </c>
      <c r="V45" s="165"/>
      <c r="W45" s="165"/>
      <c r="X45" s="165"/>
      <c r="Y45" s="165"/>
      <c r="Z45" s="165"/>
      <c r="AA45" s="165"/>
      <c r="AB45" s="165"/>
      <c r="AC45" s="165"/>
      <c r="AD45" s="165"/>
      <c r="AE45" s="165"/>
      <c r="AF45" s="165"/>
      <c r="AG45" s="165"/>
      <c r="AI45" s="8"/>
      <c r="AJ45" s="8"/>
      <c r="AK45" s="8"/>
      <c r="AL45" s="8"/>
      <c r="AM45" s="8"/>
      <c r="AN45" s="8"/>
      <c r="AO45" s="8"/>
      <c r="AP45" s="8"/>
      <c r="AQ45" s="8"/>
    </row>
    <row r="46" spans="1:43" s="7" customFormat="1" ht="15.75" customHeight="1" x14ac:dyDescent="0.2">
      <c r="A46" s="6"/>
      <c r="D46" s="191"/>
      <c r="E46" s="191"/>
      <c r="F46" s="191"/>
      <c r="G46" s="191"/>
      <c r="H46" s="191"/>
      <c r="I46" s="191"/>
      <c r="J46" s="191"/>
      <c r="K46" s="191"/>
      <c r="L46" s="192"/>
      <c r="M46" s="192"/>
      <c r="N46" s="192"/>
      <c r="O46" s="192"/>
      <c r="P46" s="193"/>
      <c r="Q46" s="193"/>
      <c r="R46" s="193"/>
      <c r="S46" s="193"/>
      <c r="T46" s="193"/>
      <c r="U46" s="180"/>
      <c r="V46" s="180"/>
      <c r="W46" s="180"/>
      <c r="X46" s="180"/>
      <c r="Y46" s="180"/>
      <c r="Z46" s="180"/>
      <c r="AA46" s="180"/>
      <c r="AB46" s="180"/>
      <c r="AC46" s="180"/>
      <c r="AD46" s="180"/>
      <c r="AE46" s="180"/>
      <c r="AF46" s="180"/>
      <c r="AG46" s="180"/>
      <c r="AI46" s="8"/>
      <c r="AJ46" s="8"/>
      <c r="AK46" s="8"/>
      <c r="AL46" s="8"/>
      <c r="AM46" s="8"/>
      <c r="AN46" s="8"/>
      <c r="AO46" s="8"/>
      <c r="AP46" s="8"/>
      <c r="AQ46" s="8"/>
    </row>
    <row r="47" spans="1:43" s="7" customFormat="1" ht="15.75" customHeight="1" x14ac:dyDescent="0.2">
      <c r="A47" s="6"/>
      <c r="D47" s="189"/>
      <c r="E47" s="189"/>
      <c r="F47" s="189"/>
      <c r="G47" s="189"/>
      <c r="H47" s="189"/>
      <c r="I47" s="189"/>
      <c r="J47" s="189"/>
      <c r="K47" s="189"/>
      <c r="L47" s="177"/>
      <c r="M47" s="177"/>
      <c r="N47" s="177"/>
      <c r="O47" s="177"/>
      <c r="P47" s="190"/>
      <c r="Q47" s="190"/>
      <c r="R47" s="190"/>
      <c r="S47" s="190"/>
      <c r="T47" s="190"/>
      <c r="U47" s="177"/>
      <c r="V47" s="177"/>
      <c r="W47" s="177"/>
      <c r="X47" s="177"/>
      <c r="Y47" s="177"/>
      <c r="Z47" s="177"/>
      <c r="AA47" s="177"/>
      <c r="AB47" s="177"/>
      <c r="AC47" s="177"/>
      <c r="AD47" s="177"/>
      <c r="AE47" s="177"/>
      <c r="AF47" s="177"/>
      <c r="AG47" s="177"/>
      <c r="AI47" s="8"/>
      <c r="AJ47" s="8"/>
      <c r="AK47" s="8"/>
      <c r="AL47" s="8"/>
      <c r="AM47" s="8"/>
      <c r="AN47" s="8"/>
      <c r="AO47" s="8"/>
      <c r="AP47" s="8"/>
      <c r="AQ47" s="8"/>
    </row>
    <row r="48" spans="1:43" s="7" customFormat="1" ht="15.75" customHeight="1" x14ac:dyDescent="0.2">
      <c r="A48" s="6"/>
      <c r="D48" s="189"/>
      <c r="E48" s="189"/>
      <c r="F48" s="189"/>
      <c r="G48" s="189"/>
      <c r="H48" s="189"/>
      <c r="I48" s="189"/>
      <c r="J48" s="189"/>
      <c r="K48" s="189"/>
      <c r="L48" s="177"/>
      <c r="M48" s="177"/>
      <c r="N48" s="177"/>
      <c r="O48" s="177"/>
      <c r="P48" s="190"/>
      <c r="Q48" s="190"/>
      <c r="R48" s="190"/>
      <c r="S48" s="190"/>
      <c r="T48" s="190"/>
      <c r="U48" s="177"/>
      <c r="V48" s="177"/>
      <c r="W48" s="177"/>
      <c r="X48" s="177"/>
      <c r="Y48" s="177"/>
      <c r="Z48" s="177"/>
      <c r="AA48" s="177"/>
      <c r="AB48" s="177"/>
      <c r="AC48" s="177"/>
      <c r="AD48" s="177"/>
      <c r="AE48" s="177"/>
      <c r="AF48" s="177"/>
      <c r="AG48" s="177"/>
      <c r="AI48" s="8"/>
      <c r="AJ48" s="8"/>
      <c r="AK48" s="8"/>
      <c r="AL48" s="8"/>
      <c r="AM48" s="8"/>
      <c r="AN48" s="8"/>
      <c r="AO48" s="8"/>
      <c r="AP48" s="8"/>
      <c r="AQ48" s="8"/>
    </row>
    <row r="49" spans="1:43" s="7" customFormat="1" ht="15.75" customHeight="1" x14ac:dyDescent="0.2">
      <c r="A49" s="6"/>
      <c r="D49" s="189"/>
      <c r="E49" s="189"/>
      <c r="F49" s="189"/>
      <c r="G49" s="189"/>
      <c r="H49" s="189"/>
      <c r="I49" s="189"/>
      <c r="J49" s="189"/>
      <c r="K49" s="189"/>
      <c r="L49" s="177"/>
      <c r="M49" s="177"/>
      <c r="N49" s="177"/>
      <c r="O49" s="177"/>
      <c r="P49" s="190"/>
      <c r="Q49" s="190"/>
      <c r="R49" s="190"/>
      <c r="S49" s="190"/>
      <c r="T49" s="190"/>
      <c r="U49" s="177"/>
      <c r="V49" s="177"/>
      <c r="W49" s="177"/>
      <c r="X49" s="177"/>
      <c r="Y49" s="177"/>
      <c r="Z49" s="177"/>
      <c r="AA49" s="177"/>
      <c r="AB49" s="177"/>
      <c r="AC49" s="177"/>
      <c r="AD49" s="177"/>
      <c r="AE49" s="177"/>
      <c r="AF49" s="177"/>
      <c r="AG49" s="177"/>
      <c r="AI49" s="8"/>
      <c r="AJ49" s="8"/>
      <c r="AK49" s="8"/>
      <c r="AL49" s="8"/>
      <c r="AM49" s="8"/>
      <c r="AN49" s="8"/>
      <c r="AO49" s="8"/>
      <c r="AP49" s="8"/>
      <c r="AQ49" s="8"/>
    </row>
    <row r="50" spans="1:43" s="7" customFormat="1" ht="15.75" customHeight="1" thickBot="1" x14ac:dyDescent="0.25">
      <c r="A50" s="6"/>
      <c r="D50" s="196" t="s">
        <v>33</v>
      </c>
      <c r="E50" s="197"/>
      <c r="F50" s="197"/>
      <c r="G50" s="197"/>
      <c r="H50" s="197"/>
      <c r="I50" s="197"/>
      <c r="J50" s="197"/>
      <c r="K50" s="198"/>
      <c r="L50" s="199" t="s">
        <v>37</v>
      </c>
      <c r="M50" s="199"/>
      <c r="N50" s="199"/>
      <c r="O50" s="199"/>
      <c r="P50" s="200">
        <f>SUM(P46:T49)</f>
        <v>0</v>
      </c>
      <c r="Q50" s="200"/>
      <c r="R50" s="200"/>
      <c r="S50" s="200"/>
      <c r="T50" s="200"/>
      <c r="U50" s="201">
        <f>SUM(U46:X49)</f>
        <v>0</v>
      </c>
      <c r="V50" s="201"/>
      <c r="W50" s="201"/>
      <c r="X50" s="201"/>
      <c r="Y50" s="201">
        <f>SUM(Y46:AB49)</f>
        <v>0</v>
      </c>
      <c r="Z50" s="201"/>
      <c r="AA50" s="201"/>
      <c r="AB50" s="201"/>
      <c r="AC50" s="201">
        <f>SUM(AC46:AG49)</f>
        <v>0</v>
      </c>
      <c r="AD50" s="201"/>
      <c r="AE50" s="201"/>
      <c r="AF50" s="201"/>
      <c r="AG50" s="201"/>
      <c r="AI50" s="8"/>
      <c r="AJ50" s="8"/>
      <c r="AK50" s="8"/>
      <c r="AL50" s="8"/>
      <c r="AM50" s="8"/>
      <c r="AN50" s="8"/>
      <c r="AO50" s="8"/>
      <c r="AP50" s="8"/>
      <c r="AQ50" s="8"/>
    </row>
    <row r="51" spans="1:43" s="7" customFormat="1" x14ac:dyDescent="0.2">
      <c r="A51" s="6"/>
      <c r="AI51" s="8"/>
      <c r="AJ51" s="8"/>
      <c r="AK51" s="8"/>
      <c r="AL51" s="8"/>
      <c r="AM51" s="8"/>
      <c r="AN51" s="8"/>
      <c r="AO51" s="8"/>
      <c r="AP51" s="8"/>
      <c r="AQ51" s="8"/>
    </row>
    <row r="52" spans="1:43" s="7" customFormat="1" x14ac:dyDescent="0.2">
      <c r="A52" s="6"/>
      <c r="AI52" s="8"/>
      <c r="AJ52" s="8"/>
      <c r="AK52" s="8"/>
      <c r="AL52" s="8"/>
      <c r="AM52" s="8"/>
      <c r="AN52" s="8"/>
      <c r="AO52" s="8"/>
      <c r="AP52" s="8"/>
      <c r="AQ52" s="8"/>
    </row>
    <row r="53" spans="1:43" s="7" customFormat="1" ht="14.25" hidden="1" customHeight="1" x14ac:dyDescent="0.2">
      <c r="A53" s="6"/>
      <c r="D53" s="160" t="s">
        <v>38</v>
      </c>
      <c r="E53" s="160"/>
      <c r="F53" s="160"/>
      <c r="G53" s="160"/>
      <c r="H53" s="160"/>
      <c r="I53" s="160"/>
      <c r="J53" s="160"/>
      <c r="K53" s="160"/>
      <c r="L53" s="160"/>
      <c r="M53" s="160"/>
      <c r="N53" s="160"/>
      <c r="O53" s="160"/>
      <c r="P53" s="160"/>
      <c r="Q53" s="160"/>
      <c r="R53" s="160"/>
      <c r="S53" s="160"/>
      <c r="T53" s="160"/>
      <c r="U53" s="160"/>
      <c r="V53" s="160"/>
      <c r="W53" s="160"/>
      <c r="X53" s="160"/>
      <c r="Y53" s="160"/>
      <c r="Z53" s="160"/>
      <c r="AA53" s="160"/>
      <c r="AB53" s="160"/>
      <c r="AC53" s="160"/>
      <c r="AD53" s="160"/>
      <c r="AE53" s="160"/>
      <c r="AF53" s="160"/>
      <c r="AG53" s="160"/>
      <c r="AI53" s="8"/>
      <c r="AJ53" s="8"/>
      <c r="AK53" s="8"/>
      <c r="AL53" s="8"/>
      <c r="AM53" s="8"/>
      <c r="AN53" s="8"/>
      <c r="AO53" s="8"/>
      <c r="AP53" s="8"/>
      <c r="AQ53" s="8"/>
    </row>
    <row r="54" spans="1:43" s="7" customFormat="1" hidden="1" x14ac:dyDescent="0.2">
      <c r="A54" s="6"/>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I54" s="8"/>
      <c r="AJ54" s="8"/>
      <c r="AK54" s="8"/>
      <c r="AL54" s="8"/>
      <c r="AM54" s="8"/>
      <c r="AN54" s="8"/>
      <c r="AO54" s="8"/>
      <c r="AP54" s="8"/>
      <c r="AQ54" s="8"/>
    </row>
    <row r="55" spans="1:43" s="7" customFormat="1" hidden="1" x14ac:dyDescent="0.2">
      <c r="A55" s="6"/>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I55" s="8"/>
      <c r="AJ55" s="8"/>
      <c r="AK55" s="8"/>
      <c r="AL55" s="8"/>
      <c r="AM55" s="8"/>
      <c r="AN55" s="8"/>
      <c r="AO55" s="8"/>
      <c r="AP55" s="8"/>
      <c r="AQ55" s="8"/>
    </row>
    <row r="56" spans="1:43" s="7" customFormat="1" hidden="1" x14ac:dyDescent="0.2">
      <c r="A56" s="6"/>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I56" s="8"/>
      <c r="AJ56" s="8"/>
      <c r="AK56" s="8"/>
      <c r="AL56" s="8"/>
      <c r="AM56" s="8"/>
      <c r="AN56" s="8"/>
      <c r="AO56" s="8"/>
      <c r="AP56" s="8"/>
      <c r="AQ56" s="8"/>
    </row>
    <row r="57" spans="1:43" s="7" customFormat="1" hidden="1" x14ac:dyDescent="0.2">
      <c r="A57" s="6"/>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I57" s="8"/>
      <c r="AJ57" s="8"/>
      <c r="AK57" s="8"/>
      <c r="AL57" s="8"/>
      <c r="AM57" s="8"/>
      <c r="AN57" s="8"/>
      <c r="AO57" s="8"/>
      <c r="AP57" s="8"/>
      <c r="AQ57" s="8"/>
    </row>
    <row r="58" spans="1:43" s="7" customFormat="1" ht="14.25" hidden="1" customHeight="1" x14ac:dyDescent="0.2">
      <c r="A58" s="6"/>
      <c r="D58" s="160" t="s">
        <v>39</v>
      </c>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I58" s="8"/>
      <c r="AJ58" s="8"/>
      <c r="AK58" s="8"/>
      <c r="AL58" s="8"/>
      <c r="AM58" s="8"/>
      <c r="AN58" s="8"/>
      <c r="AO58" s="8"/>
      <c r="AP58" s="8"/>
      <c r="AQ58" s="8"/>
    </row>
    <row r="59" spans="1:43" s="7" customFormat="1" hidden="1" x14ac:dyDescent="0.2">
      <c r="A59" s="6"/>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I59" s="8"/>
      <c r="AJ59" s="8"/>
      <c r="AK59" s="8"/>
      <c r="AL59" s="8"/>
      <c r="AM59" s="8"/>
      <c r="AN59" s="8"/>
      <c r="AO59" s="8"/>
      <c r="AP59" s="8"/>
      <c r="AQ59" s="8"/>
    </row>
    <row r="60" spans="1:43" s="7" customFormat="1" hidden="1" x14ac:dyDescent="0.2">
      <c r="A60" s="6"/>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I60" s="8"/>
      <c r="AJ60" s="8"/>
      <c r="AK60" s="8"/>
      <c r="AL60" s="8"/>
      <c r="AM60" s="8"/>
      <c r="AN60" s="8"/>
      <c r="AO60" s="8"/>
      <c r="AP60" s="8"/>
      <c r="AQ60" s="8"/>
    </row>
    <row r="61" spans="1:43" s="7" customFormat="1" hidden="1" x14ac:dyDescent="0.2">
      <c r="A61" s="6"/>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c r="AB61" s="160"/>
      <c r="AC61" s="160"/>
      <c r="AD61" s="160"/>
      <c r="AE61" s="160"/>
      <c r="AF61" s="160"/>
      <c r="AG61" s="160"/>
      <c r="AI61" s="8"/>
      <c r="AJ61" s="8"/>
      <c r="AK61" s="8"/>
      <c r="AL61" s="8"/>
      <c r="AM61" s="8"/>
      <c r="AN61" s="8"/>
      <c r="AO61" s="8"/>
      <c r="AP61" s="8"/>
      <c r="AQ61" s="8"/>
    </row>
    <row r="62" spans="1:43" s="7" customFormat="1" x14ac:dyDescent="0.2">
      <c r="A62" s="6"/>
      <c r="AI62" s="8"/>
      <c r="AJ62" s="8"/>
      <c r="AK62" s="8"/>
      <c r="AL62" s="8"/>
      <c r="AM62" s="8"/>
      <c r="AN62" s="8"/>
      <c r="AO62" s="8"/>
      <c r="AP62" s="8"/>
      <c r="AQ62" s="8"/>
    </row>
    <row r="63" spans="1:43" s="7" customFormat="1" ht="14.25" customHeight="1" x14ac:dyDescent="0.2">
      <c r="A63" s="6"/>
      <c r="D63" s="194" t="s">
        <v>632</v>
      </c>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I63" s="8"/>
      <c r="AJ63" s="8"/>
      <c r="AK63" s="8"/>
      <c r="AL63" s="8"/>
      <c r="AM63" s="8"/>
      <c r="AN63" s="8"/>
      <c r="AO63" s="8"/>
      <c r="AP63" s="8"/>
      <c r="AQ63" s="8"/>
    </row>
    <row r="64" spans="1:43" s="7" customFormat="1" ht="30.6" customHeight="1" x14ac:dyDescent="0.2">
      <c r="A64" s="6"/>
      <c r="D64" s="194"/>
      <c r="E64" s="194"/>
      <c r="F64" s="194"/>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I64" s="8"/>
      <c r="AJ64" s="8"/>
      <c r="AK64" s="8"/>
      <c r="AL64" s="8"/>
      <c r="AM64" s="8"/>
      <c r="AN64" s="8"/>
      <c r="AO64" s="8"/>
      <c r="AP64" s="8"/>
      <c r="AQ64" s="8"/>
    </row>
    <row r="65" spans="1:43" s="7" customFormat="1" x14ac:dyDescent="0.2">
      <c r="A65" s="6"/>
      <c r="AI65" s="8"/>
      <c r="AJ65" s="8"/>
      <c r="AK65" s="8"/>
      <c r="AL65" s="8"/>
      <c r="AM65" s="8"/>
      <c r="AN65" s="8"/>
      <c r="AO65" s="8"/>
      <c r="AP65" s="8"/>
      <c r="AQ65" s="8"/>
    </row>
    <row r="66" spans="1:43" s="7" customFormat="1" x14ac:dyDescent="0.2">
      <c r="A66" s="6"/>
      <c r="AI66" s="8"/>
      <c r="AJ66" s="8"/>
      <c r="AK66" s="8"/>
      <c r="AL66" s="8"/>
      <c r="AM66" s="8"/>
      <c r="AN66" s="8"/>
      <c r="AO66" s="8"/>
      <c r="AP66" s="8"/>
      <c r="AQ66" s="8"/>
    </row>
    <row r="67" spans="1:43" s="7" customFormat="1" x14ac:dyDescent="0.2">
      <c r="A67" s="6"/>
      <c r="AI67" s="8"/>
      <c r="AJ67" s="8"/>
      <c r="AK67" s="8"/>
      <c r="AL67" s="8"/>
      <c r="AM67" s="8"/>
      <c r="AN67" s="8"/>
      <c r="AO67" s="8"/>
      <c r="AP67" s="8"/>
      <c r="AQ67" s="8"/>
    </row>
    <row r="68" spans="1:43" s="7" customFormat="1" x14ac:dyDescent="0.2">
      <c r="A68" s="6"/>
      <c r="D68" s="17" t="s">
        <v>642</v>
      </c>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I68" s="8"/>
      <c r="AJ68" s="8"/>
      <c r="AK68" s="8"/>
      <c r="AL68" s="8"/>
      <c r="AM68" s="8"/>
      <c r="AN68" s="8"/>
      <c r="AO68" s="8"/>
      <c r="AP68" s="8"/>
      <c r="AQ68" s="8"/>
    </row>
    <row r="69" spans="1:43" s="7" customFormat="1" x14ac:dyDescent="0.2">
      <c r="A69" s="6"/>
      <c r="AI69" s="8"/>
      <c r="AJ69" s="8"/>
      <c r="AK69" s="8"/>
      <c r="AL69" s="8"/>
      <c r="AM69" s="8"/>
      <c r="AN69" s="8"/>
      <c r="AO69" s="8"/>
      <c r="AP69" s="8"/>
      <c r="AQ69" s="8"/>
    </row>
    <row r="70" spans="1:43" s="7" customFormat="1" ht="15" thickBot="1" x14ac:dyDescent="0.25">
      <c r="A70" s="6"/>
      <c r="D70" s="195" t="s">
        <v>40</v>
      </c>
      <c r="E70" s="195"/>
      <c r="F70" s="195"/>
      <c r="G70" s="195"/>
      <c r="H70" s="195"/>
      <c r="I70" s="195"/>
      <c r="J70" s="195"/>
      <c r="K70" s="195"/>
      <c r="L70" s="195"/>
      <c r="M70" s="195"/>
      <c r="N70" s="195"/>
      <c r="O70" s="195"/>
      <c r="AI70" s="8"/>
      <c r="AJ70" s="8"/>
      <c r="AK70" s="8"/>
      <c r="AL70" s="8"/>
      <c r="AM70" s="8"/>
      <c r="AN70" s="8"/>
      <c r="AO70" s="8"/>
      <c r="AP70" s="8"/>
      <c r="AQ70" s="8"/>
    </row>
    <row r="71" spans="1:43" s="7" customFormat="1" ht="15" thickTop="1" x14ac:dyDescent="0.2">
      <c r="A71" s="6"/>
      <c r="D71" s="21" t="s">
        <v>41</v>
      </c>
      <c r="E71" s="21"/>
      <c r="F71" s="21"/>
      <c r="G71" s="21" t="s">
        <v>42</v>
      </c>
      <c r="H71" s="21"/>
      <c r="I71" s="21"/>
      <c r="J71" s="21"/>
      <c r="K71" s="21"/>
      <c r="L71" s="21"/>
      <c r="M71" s="21"/>
      <c r="N71" s="21"/>
      <c r="O71" s="21"/>
      <c r="AI71" s="8"/>
      <c r="AJ71" s="8"/>
      <c r="AK71" s="8"/>
      <c r="AL71" s="8"/>
      <c r="AM71" s="8"/>
      <c r="AN71" s="8"/>
      <c r="AO71" s="8"/>
      <c r="AP71" s="8"/>
      <c r="AQ71" s="8"/>
    </row>
    <row r="72" spans="1:43" s="7" customFormat="1" x14ac:dyDescent="0.2">
      <c r="A72" s="6"/>
      <c r="D72" s="22" t="s">
        <v>43</v>
      </c>
      <c r="G72" s="23"/>
      <c r="AI72" s="8"/>
      <c r="AJ72" s="8"/>
      <c r="AK72" s="8"/>
      <c r="AL72" s="8"/>
      <c r="AM72" s="8"/>
      <c r="AN72" s="8"/>
      <c r="AO72" s="8"/>
      <c r="AP72" s="8"/>
      <c r="AQ72" s="8"/>
    </row>
    <row r="73" spans="1:43" s="7" customFormat="1" x14ac:dyDescent="0.2">
      <c r="A73" s="6"/>
      <c r="D73" s="22" t="s">
        <v>44</v>
      </c>
      <c r="G73" s="23" t="s">
        <v>45</v>
      </c>
      <c r="AI73" s="8"/>
      <c r="AJ73" s="8"/>
      <c r="AK73" s="8"/>
      <c r="AL73" s="8"/>
      <c r="AM73" s="8"/>
      <c r="AN73" s="8"/>
      <c r="AO73" s="8"/>
      <c r="AP73" s="8"/>
      <c r="AQ73" s="8"/>
    </row>
    <row r="74" spans="1:43" s="7" customFormat="1" x14ac:dyDescent="0.2">
      <c r="A74" s="6"/>
      <c r="D74" s="22" t="s">
        <v>44</v>
      </c>
      <c r="G74" s="23" t="s">
        <v>46</v>
      </c>
      <c r="AI74" s="8"/>
      <c r="AJ74" s="8"/>
      <c r="AK74" s="8"/>
      <c r="AL74" s="8"/>
      <c r="AM74" s="8"/>
      <c r="AN74" s="8"/>
      <c r="AO74" s="8"/>
      <c r="AP74" s="8"/>
      <c r="AQ74" s="8"/>
    </row>
    <row r="75" spans="1:43" s="7" customFormat="1" x14ac:dyDescent="0.2">
      <c r="A75" s="6"/>
      <c r="D75" s="22" t="s">
        <v>44</v>
      </c>
      <c r="G75" s="23" t="s">
        <v>47</v>
      </c>
      <c r="AI75" s="8"/>
      <c r="AJ75" s="8"/>
      <c r="AK75" s="8"/>
      <c r="AL75" s="8"/>
      <c r="AM75" s="8"/>
      <c r="AN75" s="8"/>
      <c r="AO75" s="8"/>
      <c r="AP75" s="8"/>
      <c r="AQ75" s="8"/>
    </row>
    <row r="76" spans="1:43" s="7" customFormat="1" x14ac:dyDescent="0.2">
      <c r="A76" s="6"/>
      <c r="AI76" s="8"/>
      <c r="AJ76" s="8"/>
      <c r="AK76" s="8"/>
      <c r="AL76" s="8"/>
      <c r="AM76" s="8"/>
      <c r="AN76" s="8"/>
      <c r="AO76" s="8"/>
      <c r="AP76" s="8"/>
      <c r="AQ76" s="8"/>
    </row>
    <row r="77" spans="1:43" s="7" customFormat="1" ht="15" thickBot="1" x14ac:dyDescent="0.25">
      <c r="A77" s="6"/>
      <c r="D77" s="195" t="s">
        <v>48</v>
      </c>
      <c r="E77" s="195"/>
      <c r="F77" s="195"/>
      <c r="G77" s="195"/>
      <c r="H77" s="195"/>
      <c r="I77" s="195"/>
      <c r="J77" s="195"/>
      <c r="K77" s="195"/>
      <c r="L77" s="195"/>
      <c r="M77" s="195"/>
      <c r="N77" s="195"/>
      <c r="O77" s="195"/>
      <c r="AI77" s="8"/>
      <c r="AJ77" s="8"/>
      <c r="AK77" s="8"/>
      <c r="AL77" s="8"/>
      <c r="AM77" s="8"/>
      <c r="AN77" s="8"/>
      <c r="AO77" s="8"/>
      <c r="AP77" s="8"/>
      <c r="AQ77" s="8"/>
    </row>
    <row r="78" spans="1:43" s="7" customFormat="1" ht="15" thickTop="1" x14ac:dyDescent="0.2">
      <c r="A78" s="6"/>
      <c r="D78" s="21" t="s">
        <v>41</v>
      </c>
      <c r="E78" s="21"/>
      <c r="F78" s="21"/>
      <c r="G78" s="21" t="s">
        <v>49</v>
      </c>
      <c r="H78" s="21"/>
      <c r="I78" s="21"/>
      <c r="J78" s="21"/>
      <c r="K78" s="21"/>
      <c r="L78" s="21"/>
      <c r="M78" s="21"/>
      <c r="N78" s="21"/>
      <c r="O78" s="21"/>
      <c r="AI78" s="8"/>
      <c r="AJ78" s="8"/>
      <c r="AK78" s="8"/>
      <c r="AL78" s="8"/>
      <c r="AM78" s="8"/>
      <c r="AN78" s="8"/>
      <c r="AO78" s="8"/>
      <c r="AP78" s="8"/>
      <c r="AQ78" s="8"/>
    </row>
    <row r="79" spans="1:43" s="7" customFormat="1" x14ac:dyDescent="0.2">
      <c r="A79" s="6"/>
      <c r="D79" s="22" t="s">
        <v>43</v>
      </c>
      <c r="E79" s="24"/>
      <c r="AI79" s="8"/>
      <c r="AJ79" s="8"/>
      <c r="AK79" s="8"/>
      <c r="AL79" s="8"/>
      <c r="AM79" s="8"/>
      <c r="AN79" s="8"/>
      <c r="AO79" s="8"/>
      <c r="AP79" s="8"/>
      <c r="AQ79" s="8"/>
    </row>
    <row r="80" spans="1:43" s="7" customFormat="1" x14ac:dyDescent="0.2">
      <c r="A80" s="6"/>
      <c r="D80" s="22" t="s">
        <v>44</v>
      </c>
      <c r="E80" s="24"/>
      <c r="F80" s="25"/>
      <c r="G80" s="25" t="s">
        <v>50</v>
      </c>
      <c r="H80" s="26"/>
      <c r="I80" s="26"/>
      <c r="AI80" s="8"/>
      <c r="AJ80" s="8"/>
      <c r="AK80" s="8"/>
      <c r="AL80" s="8"/>
      <c r="AM80" s="8"/>
      <c r="AN80" s="8"/>
      <c r="AO80" s="8"/>
      <c r="AP80" s="8"/>
      <c r="AQ80" s="8"/>
    </row>
    <row r="81" spans="1:43" s="7" customFormat="1" x14ac:dyDescent="0.2">
      <c r="A81" s="6"/>
      <c r="D81" s="22" t="s">
        <v>44</v>
      </c>
      <c r="E81" s="24"/>
      <c r="F81" s="25"/>
      <c r="G81" s="25" t="s">
        <v>51</v>
      </c>
      <c r="H81" s="26"/>
      <c r="I81" s="26"/>
      <c r="AI81" s="8"/>
      <c r="AJ81" s="8"/>
      <c r="AK81" s="8"/>
      <c r="AL81" s="8"/>
      <c r="AM81" s="8"/>
      <c r="AN81" s="8"/>
      <c r="AO81" s="8"/>
      <c r="AP81" s="8"/>
      <c r="AQ81" s="8"/>
    </row>
    <row r="82" spans="1:43" s="7" customFormat="1" x14ac:dyDescent="0.2">
      <c r="A82" s="6"/>
      <c r="D82" s="22" t="s">
        <v>44</v>
      </c>
      <c r="F82" s="27"/>
      <c r="G82" s="25" t="s">
        <v>52</v>
      </c>
      <c r="AI82" s="8"/>
      <c r="AJ82" s="8"/>
      <c r="AK82" s="8"/>
      <c r="AL82" s="8"/>
      <c r="AM82" s="8"/>
      <c r="AN82" s="8"/>
      <c r="AO82" s="8"/>
      <c r="AP82" s="8"/>
      <c r="AQ82" s="8"/>
    </row>
    <row r="83" spans="1:43" s="7" customFormat="1" ht="14.25" customHeight="1" x14ac:dyDescent="0.2">
      <c r="A83" s="6"/>
      <c r="D83" s="160" t="s">
        <v>53</v>
      </c>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I83" s="8"/>
      <c r="AJ83" s="8"/>
      <c r="AK83" s="8"/>
      <c r="AL83" s="8"/>
      <c r="AM83" s="8"/>
      <c r="AN83" s="8"/>
      <c r="AO83" s="8"/>
      <c r="AP83" s="8"/>
      <c r="AQ83" s="8"/>
    </row>
    <row r="84" spans="1:43" s="7" customFormat="1" x14ac:dyDescent="0.2">
      <c r="A84" s="6"/>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c r="AB84" s="160"/>
      <c r="AC84" s="160"/>
      <c r="AD84" s="160"/>
      <c r="AE84" s="160"/>
      <c r="AF84" s="160"/>
      <c r="AG84" s="160"/>
      <c r="AI84" s="8"/>
      <c r="AJ84" s="8"/>
      <c r="AK84" s="8"/>
      <c r="AL84" s="8"/>
      <c r="AM84" s="8"/>
      <c r="AN84" s="8"/>
      <c r="AO84" s="8"/>
      <c r="AP84" s="8"/>
      <c r="AQ84" s="8"/>
    </row>
    <row r="85" spans="1:43" s="7" customFormat="1" x14ac:dyDescent="0.2">
      <c r="A85" s="6"/>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I85" s="8"/>
      <c r="AJ85" s="8"/>
      <c r="AK85" s="8"/>
      <c r="AL85" s="8"/>
      <c r="AM85" s="8"/>
      <c r="AN85" s="8"/>
      <c r="AO85" s="8"/>
      <c r="AP85" s="8"/>
      <c r="AQ85" s="8"/>
    </row>
    <row r="86" spans="1:43" s="7" customFormat="1" x14ac:dyDescent="0.2">
      <c r="A86" s="6"/>
      <c r="AI86" s="8"/>
      <c r="AJ86" s="8"/>
      <c r="AK86" s="8"/>
      <c r="AL86" s="8"/>
      <c r="AM86" s="8"/>
      <c r="AN86" s="8"/>
      <c r="AO86" s="8"/>
      <c r="AP86" s="8"/>
      <c r="AQ86" s="8"/>
    </row>
    <row r="87" spans="1:43" s="7" customFormat="1" x14ac:dyDescent="0.2">
      <c r="A87" s="6"/>
      <c r="D87" s="16" t="s">
        <v>54</v>
      </c>
      <c r="AI87" s="8"/>
      <c r="AJ87" s="8"/>
      <c r="AK87" s="8"/>
      <c r="AL87" s="8"/>
      <c r="AM87" s="8"/>
      <c r="AN87" s="8"/>
      <c r="AO87" s="8"/>
      <c r="AP87" s="8"/>
      <c r="AQ87" s="8"/>
    </row>
    <row r="88" spans="1:43" s="7" customFormat="1" x14ac:dyDescent="0.2">
      <c r="A88" s="6"/>
      <c r="AI88" s="8"/>
      <c r="AJ88" s="8"/>
      <c r="AK88" s="8"/>
      <c r="AL88" s="8"/>
      <c r="AM88" s="8"/>
      <c r="AN88" s="8"/>
      <c r="AO88" s="8"/>
      <c r="AP88" s="8"/>
      <c r="AQ88" s="8"/>
    </row>
    <row r="89" spans="1:43" s="7" customFormat="1" x14ac:dyDescent="0.2">
      <c r="A89" s="6"/>
      <c r="D89" s="160" t="s">
        <v>55</v>
      </c>
      <c r="E89" s="160"/>
      <c r="F89" s="160"/>
      <c r="G89" s="160"/>
      <c r="H89" s="160"/>
      <c r="I89" s="160"/>
      <c r="J89" s="160"/>
      <c r="K89" s="160"/>
      <c r="L89" s="160"/>
      <c r="M89" s="160"/>
      <c r="N89" s="160"/>
      <c r="O89" s="160"/>
      <c r="P89" s="160"/>
      <c r="Q89" s="160"/>
      <c r="R89" s="160"/>
      <c r="S89" s="160"/>
      <c r="T89" s="160"/>
      <c r="U89" s="160"/>
      <c r="V89" s="160"/>
      <c r="W89" s="160"/>
      <c r="X89" s="160"/>
      <c r="Y89" s="160"/>
      <c r="Z89" s="160"/>
      <c r="AA89" s="160"/>
      <c r="AB89" s="160"/>
      <c r="AC89" s="160"/>
      <c r="AD89" s="160"/>
      <c r="AE89" s="160"/>
      <c r="AF89" s="160"/>
      <c r="AG89" s="160"/>
      <c r="AI89" s="8"/>
      <c r="AJ89" s="8"/>
      <c r="AK89" s="8"/>
      <c r="AL89" s="8"/>
      <c r="AM89" s="8"/>
      <c r="AN89" s="8"/>
      <c r="AO89" s="8"/>
      <c r="AP89" s="8"/>
      <c r="AQ89" s="8"/>
    </row>
    <row r="90" spans="1:43" s="7" customFormat="1" x14ac:dyDescent="0.2">
      <c r="A90" s="6"/>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I90" s="8"/>
      <c r="AJ90" s="8"/>
      <c r="AK90" s="8"/>
      <c r="AL90" s="8"/>
      <c r="AM90" s="8"/>
      <c r="AN90" s="8"/>
      <c r="AO90" s="8"/>
      <c r="AP90" s="8"/>
      <c r="AQ90" s="8"/>
    </row>
    <row r="91" spans="1:43" s="7" customFormat="1" x14ac:dyDescent="0.2">
      <c r="A91" s="6"/>
      <c r="AI91" s="8"/>
      <c r="AJ91" s="8"/>
      <c r="AK91" s="8"/>
      <c r="AL91" s="8"/>
      <c r="AM91" s="8"/>
      <c r="AN91" s="8"/>
      <c r="AO91" s="8"/>
      <c r="AP91" s="8"/>
      <c r="AQ91" s="8"/>
    </row>
    <row r="92" spans="1:43" s="7" customFormat="1" x14ac:dyDescent="0.2">
      <c r="A92" s="6"/>
      <c r="D92" s="160" t="s">
        <v>651</v>
      </c>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I92" s="8"/>
      <c r="AJ92" s="8"/>
      <c r="AK92" s="8"/>
      <c r="AL92" s="8"/>
      <c r="AM92" s="8"/>
      <c r="AN92" s="8"/>
      <c r="AO92" s="8"/>
      <c r="AP92" s="8"/>
      <c r="AQ92" s="8"/>
    </row>
    <row r="93" spans="1:43" s="7" customFormat="1" x14ac:dyDescent="0.2">
      <c r="A93" s="6"/>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c r="AE93" s="160"/>
      <c r="AF93" s="160"/>
      <c r="AG93" s="160"/>
      <c r="AI93" s="8"/>
      <c r="AJ93" s="8"/>
      <c r="AK93" s="8"/>
      <c r="AL93" s="8"/>
      <c r="AM93" s="8"/>
      <c r="AN93" s="8"/>
      <c r="AO93" s="8"/>
      <c r="AP93" s="8"/>
      <c r="AQ93" s="8"/>
    </row>
    <row r="94" spans="1:43" s="7" customFormat="1" x14ac:dyDescent="0.2">
      <c r="A94" s="6"/>
      <c r="AI94" s="8"/>
      <c r="AJ94" s="8"/>
      <c r="AK94" s="8"/>
      <c r="AL94" s="8"/>
      <c r="AM94" s="8"/>
      <c r="AN94" s="8"/>
      <c r="AO94" s="8"/>
      <c r="AP94" s="8"/>
      <c r="AQ94" s="8"/>
    </row>
    <row r="95" spans="1:43" s="7" customFormat="1" ht="14.25" hidden="1" customHeight="1" x14ac:dyDescent="0.2">
      <c r="A95" s="6"/>
      <c r="D95" s="160" t="s">
        <v>56</v>
      </c>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I95" s="8"/>
      <c r="AJ95" s="8"/>
      <c r="AK95" s="8"/>
      <c r="AL95" s="8"/>
      <c r="AM95" s="8"/>
      <c r="AN95" s="8"/>
      <c r="AO95" s="8"/>
      <c r="AP95" s="8"/>
      <c r="AQ95" s="8"/>
    </row>
    <row r="96" spans="1:43" s="7" customFormat="1" hidden="1" x14ac:dyDescent="0.2">
      <c r="A96" s="6"/>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I96" s="8"/>
      <c r="AJ96" s="8"/>
      <c r="AK96" s="8"/>
      <c r="AL96" s="8"/>
      <c r="AM96" s="8"/>
      <c r="AN96" s="8"/>
      <c r="AO96" s="8"/>
      <c r="AP96" s="8"/>
      <c r="AQ96" s="8"/>
    </row>
    <row r="97" spans="1:43" s="7" customFormat="1" hidden="1" x14ac:dyDescent="0.2">
      <c r="A97" s="6"/>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I97" s="8"/>
      <c r="AJ97" s="8"/>
      <c r="AK97" s="8"/>
      <c r="AL97" s="8"/>
      <c r="AM97" s="8"/>
      <c r="AN97" s="8"/>
      <c r="AO97" s="8"/>
      <c r="AP97" s="8"/>
      <c r="AQ97" s="8"/>
    </row>
    <row r="98" spans="1:43" s="7" customFormat="1" hidden="1" x14ac:dyDescent="0.2">
      <c r="A98" s="6"/>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I98" s="8"/>
      <c r="AJ98" s="8"/>
      <c r="AK98" s="8"/>
      <c r="AL98" s="8"/>
      <c r="AM98" s="8"/>
      <c r="AN98" s="8"/>
      <c r="AO98" s="8"/>
      <c r="AP98" s="8"/>
      <c r="AQ98" s="8"/>
    </row>
    <row r="99" spans="1:43" s="7" customFormat="1" x14ac:dyDescent="0.2">
      <c r="A99" s="6"/>
      <c r="AI99" s="8"/>
      <c r="AJ99" s="8"/>
      <c r="AK99" s="8"/>
      <c r="AL99" s="8"/>
      <c r="AM99" s="8"/>
      <c r="AN99" s="8"/>
      <c r="AO99" s="8"/>
      <c r="AP99" s="8"/>
      <c r="AQ99" s="8"/>
    </row>
    <row r="100" spans="1:43" s="7" customFormat="1" x14ac:dyDescent="0.2">
      <c r="A100" s="6"/>
      <c r="D100" s="16" t="s">
        <v>57</v>
      </c>
      <c r="AI100" s="8"/>
      <c r="AJ100" s="8"/>
      <c r="AK100" s="8"/>
      <c r="AL100" s="8"/>
      <c r="AM100" s="8"/>
      <c r="AN100" s="8"/>
      <c r="AO100" s="8"/>
      <c r="AP100" s="8"/>
      <c r="AQ100" s="8"/>
    </row>
    <row r="101" spans="1:43" s="7" customFormat="1" x14ac:dyDescent="0.2">
      <c r="A101" s="6"/>
      <c r="AI101" s="8"/>
      <c r="AJ101" s="8"/>
      <c r="AK101" s="8"/>
      <c r="AL101" s="8"/>
      <c r="AM101" s="8"/>
      <c r="AN101" s="8"/>
      <c r="AO101" s="8"/>
      <c r="AP101" s="8"/>
      <c r="AQ101" s="8"/>
    </row>
    <row r="102" spans="1:43" s="7" customFormat="1" x14ac:dyDescent="0.2">
      <c r="A102" s="6"/>
      <c r="D102" s="160" t="s">
        <v>643</v>
      </c>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I102" s="8"/>
      <c r="AJ102" s="8"/>
      <c r="AK102" s="8"/>
      <c r="AL102" s="8"/>
      <c r="AM102" s="8"/>
      <c r="AN102" s="8"/>
      <c r="AO102" s="8"/>
      <c r="AP102" s="8"/>
      <c r="AQ102" s="8"/>
    </row>
    <row r="103" spans="1:43" s="7" customFormat="1" x14ac:dyDescent="0.2">
      <c r="A103" s="6"/>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c r="AB103" s="160"/>
      <c r="AC103" s="160"/>
      <c r="AD103" s="160"/>
      <c r="AE103" s="160"/>
      <c r="AF103" s="160"/>
      <c r="AG103" s="160"/>
      <c r="AI103" s="8"/>
      <c r="AJ103" s="8"/>
      <c r="AK103" s="8"/>
      <c r="AL103" s="8"/>
      <c r="AM103" s="8"/>
      <c r="AN103" s="8"/>
      <c r="AO103" s="8"/>
      <c r="AP103" s="8"/>
      <c r="AQ103" s="8"/>
    </row>
    <row r="104" spans="1:43" s="7" customFormat="1" x14ac:dyDescent="0.2">
      <c r="A104" s="6"/>
      <c r="AI104" s="8"/>
      <c r="AJ104" s="8"/>
      <c r="AK104" s="8"/>
      <c r="AL104" s="8"/>
      <c r="AM104" s="8"/>
      <c r="AN104" s="8"/>
      <c r="AO104" s="8"/>
      <c r="AP104" s="8"/>
      <c r="AQ104" s="8"/>
    </row>
    <row r="105" spans="1:43" s="7" customFormat="1" x14ac:dyDescent="0.2">
      <c r="A105" s="6"/>
      <c r="D105" s="16" t="s">
        <v>58</v>
      </c>
      <c r="AI105" s="8"/>
      <c r="AJ105" s="8"/>
      <c r="AK105" s="8"/>
      <c r="AL105" s="8"/>
      <c r="AM105" s="8"/>
      <c r="AN105" s="8"/>
      <c r="AO105" s="8"/>
      <c r="AP105" s="8"/>
      <c r="AQ105" s="8"/>
    </row>
    <row r="106" spans="1:43" s="7" customFormat="1" x14ac:dyDescent="0.2">
      <c r="A106" s="6"/>
      <c r="AI106" s="8"/>
      <c r="AJ106" s="8"/>
      <c r="AK106" s="8"/>
      <c r="AL106" s="8"/>
      <c r="AM106" s="8"/>
      <c r="AN106" s="8"/>
      <c r="AO106" s="8"/>
      <c r="AP106" s="8"/>
      <c r="AQ106" s="8"/>
    </row>
    <row r="107" spans="1:43" s="7" customFormat="1" x14ac:dyDescent="0.2">
      <c r="A107" s="6"/>
      <c r="D107" s="160" t="s">
        <v>59</v>
      </c>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I107" s="8"/>
      <c r="AJ107" s="8"/>
      <c r="AK107" s="8"/>
      <c r="AL107" s="8"/>
      <c r="AM107" s="8"/>
      <c r="AN107" s="8"/>
      <c r="AO107" s="8"/>
      <c r="AP107" s="8"/>
      <c r="AQ107" s="8"/>
    </row>
    <row r="108" spans="1:43" s="7" customFormat="1" x14ac:dyDescent="0.2">
      <c r="A108" s="6"/>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I108" s="8"/>
      <c r="AJ108" s="8"/>
      <c r="AK108" s="8"/>
      <c r="AL108" s="8"/>
      <c r="AM108" s="8"/>
      <c r="AN108" s="8"/>
      <c r="AO108" s="8"/>
      <c r="AP108" s="8"/>
      <c r="AQ108" s="8"/>
    </row>
    <row r="109" spans="1:43" s="7" customFormat="1" x14ac:dyDescent="0.2">
      <c r="A109" s="6"/>
      <c r="AI109" s="8"/>
      <c r="AJ109" s="8"/>
      <c r="AK109" s="8"/>
      <c r="AL109" s="8"/>
      <c r="AM109" s="8"/>
      <c r="AN109" s="8"/>
      <c r="AO109" s="8"/>
      <c r="AP109" s="8"/>
      <c r="AQ109" s="8"/>
    </row>
    <row r="110" spans="1:43" s="7" customFormat="1" x14ac:dyDescent="0.2">
      <c r="A110" s="6"/>
      <c r="D110" s="160" t="s">
        <v>60</v>
      </c>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I110" s="8"/>
      <c r="AJ110" s="8"/>
      <c r="AK110" s="8"/>
      <c r="AL110" s="8"/>
      <c r="AM110" s="8"/>
      <c r="AN110" s="8"/>
      <c r="AO110" s="8"/>
      <c r="AP110" s="8"/>
      <c r="AQ110" s="8"/>
    </row>
    <row r="111" spans="1:43" s="7" customFormat="1" x14ac:dyDescent="0.2">
      <c r="A111" s="6"/>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E111" s="160"/>
      <c r="AF111" s="160"/>
      <c r="AG111" s="160"/>
      <c r="AI111" s="8"/>
      <c r="AJ111" s="8"/>
      <c r="AK111" s="8"/>
      <c r="AL111" s="8"/>
      <c r="AM111" s="8"/>
      <c r="AN111" s="8"/>
      <c r="AO111" s="8"/>
      <c r="AP111" s="8"/>
      <c r="AQ111" s="8"/>
    </row>
    <row r="112" spans="1:43" s="7" customFormat="1" x14ac:dyDescent="0.2">
      <c r="A112" s="6"/>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I112" s="8"/>
      <c r="AJ112" s="8"/>
      <c r="AK112" s="8"/>
      <c r="AL112" s="8"/>
      <c r="AM112" s="8"/>
      <c r="AN112" s="8"/>
      <c r="AO112" s="8"/>
      <c r="AP112" s="8"/>
      <c r="AQ112" s="8"/>
    </row>
    <row r="113" spans="1:43" s="7" customFormat="1" x14ac:dyDescent="0.2">
      <c r="A113" s="6"/>
      <c r="D113" s="160" t="s">
        <v>61</v>
      </c>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c r="AB113" s="160"/>
      <c r="AC113" s="160"/>
      <c r="AD113" s="160"/>
      <c r="AE113" s="160"/>
      <c r="AF113" s="160"/>
      <c r="AG113" s="160"/>
      <c r="AI113" s="8"/>
      <c r="AJ113" s="8"/>
      <c r="AK113" s="8"/>
      <c r="AL113" s="8"/>
      <c r="AM113" s="8"/>
      <c r="AN113" s="8"/>
      <c r="AO113" s="8"/>
      <c r="AP113" s="8"/>
      <c r="AQ113" s="8"/>
    </row>
    <row r="114" spans="1:43" s="7" customFormat="1" x14ac:dyDescent="0.2">
      <c r="A114" s="6"/>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c r="AB114" s="160"/>
      <c r="AC114" s="160"/>
      <c r="AD114" s="160"/>
      <c r="AE114" s="160"/>
      <c r="AF114" s="160"/>
      <c r="AG114" s="160"/>
      <c r="AI114" s="8"/>
      <c r="AJ114" s="8"/>
      <c r="AK114" s="8"/>
      <c r="AL114" s="8"/>
      <c r="AM114" s="8"/>
      <c r="AN114" s="8"/>
      <c r="AO114" s="8"/>
      <c r="AP114" s="8"/>
      <c r="AQ114" s="8"/>
    </row>
    <row r="115" spans="1:43" s="7" customFormat="1" x14ac:dyDescent="0.2">
      <c r="A115" s="6"/>
      <c r="AI115" s="8"/>
      <c r="AJ115" s="8"/>
      <c r="AK115" s="8"/>
      <c r="AL115" s="8"/>
      <c r="AM115" s="8"/>
      <c r="AN115" s="8"/>
      <c r="AO115" s="8"/>
      <c r="AP115" s="8"/>
      <c r="AQ115" s="8"/>
    </row>
    <row r="116" spans="1:43" s="7" customFormat="1" x14ac:dyDescent="0.2">
      <c r="A116" s="6"/>
      <c r="D116" s="30" t="s">
        <v>62</v>
      </c>
      <c r="AI116" s="8"/>
      <c r="AJ116" s="8"/>
      <c r="AK116" s="8"/>
      <c r="AL116" s="8"/>
      <c r="AM116" s="8"/>
      <c r="AN116" s="8"/>
      <c r="AO116" s="8"/>
      <c r="AP116" s="8"/>
      <c r="AQ116" s="8"/>
    </row>
    <row r="117" spans="1:43" s="7" customFormat="1" x14ac:dyDescent="0.2">
      <c r="A117" s="6"/>
      <c r="AI117" s="8"/>
      <c r="AJ117" s="8"/>
      <c r="AK117" s="8"/>
      <c r="AL117" s="8"/>
      <c r="AM117" s="8"/>
      <c r="AN117" s="8"/>
      <c r="AO117" s="8"/>
      <c r="AP117" s="8"/>
      <c r="AQ117" s="8"/>
    </row>
    <row r="118" spans="1:43" s="7" customFormat="1" x14ac:dyDescent="0.2">
      <c r="A118" s="6"/>
      <c r="D118" s="160" t="s">
        <v>63</v>
      </c>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c r="AB118" s="160"/>
      <c r="AC118" s="160"/>
      <c r="AD118" s="160"/>
      <c r="AE118" s="160"/>
      <c r="AF118" s="160"/>
      <c r="AG118" s="160"/>
      <c r="AI118" s="8"/>
      <c r="AJ118" s="8"/>
      <c r="AK118" s="8"/>
      <c r="AL118" s="8"/>
      <c r="AM118" s="8"/>
      <c r="AN118" s="8"/>
      <c r="AO118" s="8"/>
      <c r="AP118" s="8"/>
      <c r="AQ118" s="8"/>
    </row>
    <row r="119" spans="1:43" s="7" customFormat="1" x14ac:dyDescent="0.2">
      <c r="A119" s="6"/>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c r="AB119" s="160"/>
      <c r="AC119" s="160"/>
      <c r="AD119" s="160"/>
      <c r="AE119" s="160"/>
      <c r="AF119" s="160"/>
      <c r="AG119" s="160"/>
      <c r="AI119" s="8"/>
      <c r="AJ119" s="8"/>
      <c r="AK119" s="8"/>
      <c r="AL119" s="8"/>
      <c r="AM119" s="8"/>
      <c r="AN119" s="8"/>
      <c r="AO119" s="8"/>
      <c r="AP119" s="8"/>
      <c r="AQ119" s="8"/>
    </row>
    <row r="120" spans="1:43" s="7" customFormat="1" x14ac:dyDescent="0.2">
      <c r="A120" s="6"/>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I120" s="8"/>
      <c r="AJ120" s="8"/>
      <c r="AK120" s="8"/>
      <c r="AL120" s="8"/>
      <c r="AM120" s="8"/>
      <c r="AN120" s="8"/>
      <c r="AO120" s="8"/>
      <c r="AP120" s="8"/>
      <c r="AQ120" s="8"/>
    </row>
    <row r="121" spans="1:43" s="7" customFormat="1" x14ac:dyDescent="0.2">
      <c r="A121" s="6"/>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I121" s="8"/>
      <c r="AJ121" s="8"/>
      <c r="AK121" s="8"/>
      <c r="AL121" s="8"/>
      <c r="AM121" s="8"/>
      <c r="AN121" s="8"/>
      <c r="AO121" s="8"/>
      <c r="AP121" s="8"/>
      <c r="AQ121" s="8"/>
    </row>
    <row r="122" spans="1:43" s="7" customFormat="1" ht="29.25" customHeight="1" thickBot="1" x14ac:dyDescent="0.25">
      <c r="A122" s="6"/>
      <c r="D122" s="5"/>
      <c r="E122" s="5"/>
      <c r="F122" s="5"/>
      <c r="G122" s="5"/>
      <c r="H122" s="5"/>
      <c r="I122" s="5"/>
      <c r="J122" s="5"/>
      <c r="K122" s="5"/>
      <c r="L122" s="5"/>
      <c r="M122" s="5"/>
      <c r="N122" s="5"/>
      <c r="O122" s="204" t="s">
        <v>64</v>
      </c>
      <c r="P122" s="204"/>
      <c r="Q122" s="204"/>
      <c r="R122" s="204"/>
      <c r="S122" s="204"/>
      <c r="T122" s="204" t="s">
        <v>65</v>
      </c>
      <c r="U122" s="204"/>
      <c r="V122" s="204"/>
      <c r="W122" s="204"/>
      <c r="X122" s="204"/>
      <c r="Y122" s="204" t="s">
        <v>66</v>
      </c>
      <c r="Z122" s="204"/>
      <c r="AA122" s="204"/>
      <c r="AB122" s="204"/>
      <c r="AC122" s="204"/>
      <c r="AI122" s="8"/>
      <c r="AJ122" s="8"/>
      <c r="AK122" s="8"/>
      <c r="AL122" s="8"/>
      <c r="AM122" s="8"/>
      <c r="AN122" s="8"/>
      <c r="AO122" s="8"/>
      <c r="AP122" s="8"/>
      <c r="AQ122" s="8"/>
    </row>
    <row r="123" spans="1:43" s="7" customFormat="1" x14ac:dyDescent="0.2">
      <c r="A123" s="6"/>
      <c r="D123" s="202" t="s">
        <v>67</v>
      </c>
      <c r="E123" s="202"/>
      <c r="F123" s="202"/>
      <c r="G123" s="202"/>
      <c r="H123" s="202"/>
      <c r="I123" s="202"/>
      <c r="J123" s="202"/>
      <c r="K123" s="202"/>
      <c r="L123" s="202"/>
      <c r="M123" s="202"/>
      <c r="N123" s="202"/>
      <c r="O123" s="203" t="s">
        <v>22</v>
      </c>
      <c r="P123" s="203"/>
      <c r="Q123" s="203"/>
      <c r="R123" s="203"/>
      <c r="S123" s="203"/>
      <c r="T123" s="203" t="s">
        <v>22</v>
      </c>
      <c r="U123" s="203"/>
      <c r="V123" s="203"/>
      <c r="W123" s="203"/>
      <c r="X123" s="203"/>
      <c r="Y123" s="203" t="s">
        <v>22</v>
      </c>
      <c r="Z123" s="203"/>
      <c r="AA123" s="203"/>
      <c r="AB123" s="203"/>
      <c r="AC123" s="203"/>
      <c r="AI123" s="8"/>
      <c r="AJ123" s="8"/>
      <c r="AK123" s="8"/>
      <c r="AL123" s="8"/>
      <c r="AM123" s="8"/>
      <c r="AN123" s="8"/>
      <c r="AO123" s="8"/>
      <c r="AP123" s="8"/>
      <c r="AQ123" s="8"/>
    </row>
    <row r="124" spans="1:43" s="7" customFormat="1" x14ac:dyDescent="0.2">
      <c r="A124" s="6"/>
      <c r="D124" s="202" t="s">
        <v>68</v>
      </c>
      <c r="E124" s="202"/>
      <c r="F124" s="202"/>
      <c r="G124" s="202"/>
      <c r="H124" s="202"/>
      <c r="I124" s="202"/>
      <c r="J124" s="202"/>
      <c r="K124" s="202"/>
      <c r="L124" s="202"/>
      <c r="M124" s="202"/>
      <c r="N124" s="202"/>
      <c r="O124" s="203" t="s">
        <v>22</v>
      </c>
      <c r="P124" s="203"/>
      <c r="Q124" s="203"/>
      <c r="R124" s="203"/>
      <c r="S124" s="203"/>
      <c r="T124" s="203" t="s">
        <v>22</v>
      </c>
      <c r="U124" s="203"/>
      <c r="V124" s="203"/>
      <c r="W124" s="203"/>
      <c r="X124" s="203"/>
      <c r="Y124" s="203" t="s">
        <v>22</v>
      </c>
      <c r="Z124" s="203"/>
      <c r="AA124" s="203"/>
      <c r="AB124" s="203"/>
      <c r="AC124" s="203"/>
      <c r="AI124" s="8"/>
      <c r="AJ124" s="8"/>
      <c r="AK124" s="8"/>
      <c r="AL124" s="8"/>
      <c r="AM124" s="8"/>
      <c r="AN124" s="8"/>
      <c r="AO124" s="8"/>
      <c r="AP124" s="8"/>
      <c r="AQ124" s="8"/>
    </row>
    <row r="125" spans="1:43" s="7" customFormat="1" x14ac:dyDescent="0.2">
      <c r="A125" s="6"/>
      <c r="D125" s="202" t="s">
        <v>69</v>
      </c>
      <c r="E125" s="202"/>
      <c r="F125" s="202"/>
      <c r="G125" s="202"/>
      <c r="H125" s="202"/>
      <c r="I125" s="202"/>
      <c r="J125" s="202"/>
      <c r="K125" s="202"/>
      <c r="L125" s="202"/>
      <c r="M125" s="202"/>
      <c r="N125" s="202"/>
      <c r="O125" s="203" t="s">
        <v>22</v>
      </c>
      <c r="P125" s="203"/>
      <c r="Q125" s="203"/>
      <c r="R125" s="203"/>
      <c r="S125" s="203"/>
      <c r="T125" s="203" t="s">
        <v>22</v>
      </c>
      <c r="U125" s="203"/>
      <c r="V125" s="203"/>
      <c r="W125" s="203"/>
      <c r="X125" s="203"/>
      <c r="Y125" s="203" t="s">
        <v>22</v>
      </c>
      <c r="Z125" s="203"/>
      <c r="AA125" s="203"/>
      <c r="AB125" s="203"/>
      <c r="AC125" s="203"/>
      <c r="AI125" s="8"/>
      <c r="AJ125" s="8"/>
      <c r="AK125" s="8"/>
      <c r="AL125" s="8"/>
      <c r="AM125" s="8"/>
      <c r="AN125" s="8"/>
      <c r="AO125" s="8"/>
      <c r="AP125" s="8"/>
      <c r="AQ125" s="8"/>
    </row>
    <row r="126" spans="1:43" s="7" customFormat="1" x14ac:dyDescent="0.2">
      <c r="A126" s="6"/>
      <c r="D126" s="202" t="s">
        <v>70</v>
      </c>
      <c r="E126" s="202"/>
      <c r="F126" s="202"/>
      <c r="G126" s="202"/>
      <c r="H126" s="202"/>
      <c r="I126" s="202"/>
      <c r="J126" s="202"/>
      <c r="K126" s="202"/>
      <c r="L126" s="202"/>
      <c r="M126" s="202"/>
      <c r="N126" s="202"/>
      <c r="O126" s="203" t="s">
        <v>22</v>
      </c>
      <c r="P126" s="203"/>
      <c r="Q126" s="203"/>
      <c r="R126" s="203"/>
      <c r="S126" s="203"/>
      <c r="T126" s="203" t="s">
        <v>22</v>
      </c>
      <c r="U126" s="203"/>
      <c r="V126" s="203"/>
      <c r="W126" s="203"/>
      <c r="X126" s="203"/>
      <c r="Y126" s="203" t="s">
        <v>22</v>
      </c>
      <c r="Z126" s="203"/>
      <c r="AA126" s="203"/>
      <c r="AB126" s="203"/>
      <c r="AC126" s="203"/>
      <c r="AI126" s="8"/>
      <c r="AJ126" s="8"/>
      <c r="AK126" s="8"/>
      <c r="AL126" s="8"/>
      <c r="AM126" s="8"/>
      <c r="AN126" s="8"/>
      <c r="AO126" s="8"/>
      <c r="AP126" s="8"/>
      <c r="AQ126" s="8"/>
    </row>
    <row r="127" spans="1:43" s="7" customFormat="1" x14ac:dyDescent="0.2">
      <c r="A127" s="6"/>
      <c r="D127" s="205" t="s">
        <v>71</v>
      </c>
      <c r="E127" s="205"/>
      <c r="F127" s="205"/>
      <c r="G127" s="205"/>
      <c r="H127" s="205"/>
      <c r="I127" s="205"/>
      <c r="J127" s="205"/>
      <c r="K127" s="205"/>
      <c r="L127" s="205"/>
      <c r="M127" s="205"/>
      <c r="N127" s="205"/>
      <c r="O127" s="206" t="s">
        <v>22</v>
      </c>
      <c r="P127" s="206"/>
      <c r="Q127" s="206"/>
      <c r="R127" s="206"/>
      <c r="S127" s="206"/>
      <c r="T127" s="206" t="s">
        <v>22</v>
      </c>
      <c r="U127" s="206"/>
      <c r="V127" s="206"/>
      <c r="W127" s="206"/>
      <c r="X127" s="206"/>
      <c r="Y127" s="206" t="s">
        <v>22</v>
      </c>
      <c r="Z127" s="206"/>
      <c r="AA127" s="206"/>
      <c r="AB127" s="206"/>
      <c r="AC127" s="206"/>
      <c r="AI127" s="8"/>
      <c r="AJ127" s="8"/>
      <c r="AK127" s="8"/>
      <c r="AL127" s="8"/>
      <c r="AM127" s="8"/>
      <c r="AN127" s="8"/>
      <c r="AO127" s="8"/>
      <c r="AP127" s="8"/>
      <c r="AQ127" s="8"/>
    </row>
    <row r="128" spans="1:43" s="7" customFormat="1" x14ac:dyDescent="0.2">
      <c r="A128" s="6"/>
      <c r="D128" s="32"/>
      <c r="AI128" s="8"/>
      <c r="AJ128" s="8"/>
      <c r="AK128" s="8"/>
      <c r="AL128" s="8"/>
      <c r="AM128" s="8"/>
      <c r="AN128" s="8"/>
      <c r="AO128" s="8"/>
      <c r="AP128" s="8"/>
      <c r="AQ128" s="8"/>
    </row>
    <row r="129" spans="1:43" s="7" customFormat="1" x14ac:dyDescent="0.2">
      <c r="A129" s="6"/>
      <c r="D129" s="160" t="s">
        <v>72</v>
      </c>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c r="AB129" s="160"/>
      <c r="AC129" s="160"/>
      <c r="AD129" s="160"/>
      <c r="AE129" s="160"/>
      <c r="AF129" s="160"/>
      <c r="AG129" s="160"/>
      <c r="AI129" s="8"/>
      <c r="AJ129" s="8"/>
      <c r="AK129" s="8"/>
      <c r="AL129" s="8"/>
      <c r="AM129" s="8"/>
      <c r="AN129" s="8"/>
      <c r="AO129" s="8"/>
      <c r="AP129" s="8"/>
      <c r="AQ129" s="8"/>
    </row>
    <row r="130" spans="1:43" s="7" customFormat="1" x14ac:dyDescent="0.2">
      <c r="A130" s="6"/>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I130" s="8"/>
      <c r="AJ130" s="8"/>
      <c r="AK130" s="8"/>
      <c r="AL130" s="8"/>
      <c r="AM130" s="8"/>
      <c r="AN130" s="8"/>
      <c r="AO130" s="8"/>
      <c r="AP130" s="8"/>
      <c r="AQ130" s="8"/>
    </row>
    <row r="131" spans="1:43" s="7" customFormat="1" x14ac:dyDescent="0.2">
      <c r="A131" s="6"/>
      <c r="AI131" s="8"/>
      <c r="AJ131" s="8"/>
      <c r="AK131" s="8"/>
      <c r="AL131" s="8"/>
      <c r="AM131" s="8"/>
      <c r="AN131" s="8"/>
      <c r="AO131" s="8"/>
      <c r="AP131" s="8"/>
      <c r="AQ131" s="8"/>
    </row>
    <row r="132" spans="1:43" s="7" customFormat="1" x14ac:dyDescent="0.2">
      <c r="A132" s="6"/>
      <c r="D132" s="16" t="s">
        <v>73</v>
      </c>
      <c r="AI132" s="8"/>
      <c r="AJ132" s="8"/>
      <c r="AK132" s="8"/>
      <c r="AL132" s="8"/>
      <c r="AM132" s="8"/>
      <c r="AN132" s="8"/>
      <c r="AO132" s="8"/>
      <c r="AP132" s="8"/>
      <c r="AQ132" s="8"/>
    </row>
    <row r="133" spans="1:43" s="7" customFormat="1" x14ac:dyDescent="0.2">
      <c r="A133" s="6"/>
      <c r="AI133" s="8"/>
      <c r="AJ133" s="8"/>
      <c r="AK133" s="8"/>
      <c r="AL133" s="8"/>
      <c r="AM133" s="8"/>
      <c r="AN133" s="8"/>
      <c r="AO133" s="8"/>
      <c r="AP133" s="8"/>
      <c r="AQ133" s="8"/>
    </row>
    <row r="134" spans="1:43" s="7" customFormat="1" x14ac:dyDescent="0.2">
      <c r="A134" s="6"/>
      <c r="D134" s="160" t="s">
        <v>74</v>
      </c>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I134" s="8"/>
      <c r="AJ134" s="8"/>
      <c r="AK134" s="8"/>
      <c r="AL134" s="8"/>
      <c r="AM134" s="8"/>
      <c r="AN134" s="8"/>
      <c r="AO134" s="8"/>
      <c r="AP134" s="8"/>
      <c r="AQ134" s="8"/>
    </row>
    <row r="135" spans="1:43" s="7" customFormat="1" x14ac:dyDescent="0.2">
      <c r="A135" s="6"/>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c r="AB135" s="160"/>
      <c r="AC135" s="160"/>
      <c r="AD135" s="160"/>
      <c r="AE135" s="160"/>
      <c r="AF135" s="160"/>
      <c r="AG135" s="160"/>
      <c r="AI135" s="8"/>
      <c r="AJ135" s="8"/>
      <c r="AK135" s="8"/>
      <c r="AL135" s="8"/>
      <c r="AM135" s="8"/>
      <c r="AN135" s="8"/>
      <c r="AO135" s="8"/>
      <c r="AP135" s="8"/>
      <c r="AQ135" s="8"/>
    </row>
    <row r="136" spans="1:43" s="7" customFormat="1" x14ac:dyDescent="0.2">
      <c r="A136" s="6"/>
      <c r="AI136" s="8"/>
      <c r="AJ136" s="8"/>
      <c r="AK136" s="8"/>
      <c r="AL136" s="8"/>
      <c r="AM136" s="8"/>
      <c r="AN136" s="8"/>
      <c r="AO136" s="8"/>
      <c r="AP136" s="8"/>
      <c r="AQ136" s="8"/>
    </row>
    <row r="137" spans="1:43" s="7" customFormat="1" x14ac:dyDescent="0.2">
      <c r="A137" s="6"/>
      <c r="D137" s="160" t="s">
        <v>75</v>
      </c>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160"/>
      <c r="AG137" s="160"/>
      <c r="AI137" s="8"/>
      <c r="AJ137" s="8"/>
      <c r="AK137" s="8"/>
      <c r="AL137" s="8"/>
      <c r="AM137" s="8"/>
      <c r="AN137" s="8"/>
      <c r="AO137" s="8"/>
      <c r="AP137" s="8"/>
      <c r="AQ137" s="8"/>
    </row>
    <row r="138" spans="1:43" s="7" customFormat="1" x14ac:dyDescent="0.2">
      <c r="A138" s="6"/>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c r="AB138" s="160"/>
      <c r="AC138" s="160"/>
      <c r="AD138" s="160"/>
      <c r="AE138" s="160"/>
      <c r="AF138" s="160"/>
      <c r="AG138" s="160"/>
      <c r="AI138" s="8"/>
      <c r="AJ138" s="8"/>
      <c r="AK138" s="8"/>
      <c r="AL138" s="8"/>
      <c r="AM138" s="8"/>
      <c r="AN138" s="8"/>
      <c r="AO138" s="8"/>
      <c r="AP138" s="8"/>
      <c r="AQ138" s="8"/>
    </row>
    <row r="139" spans="1:43" s="7" customFormat="1" x14ac:dyDescent="0.2">
      <c r="A139" s="6"/>
      <c r="AI139" s="8"/>
      <c r="AJ139" s="8"/>
      <c r="AK139" s="8"/>
      <c r="AL139" s="8"/>
      <c r="AM139" s="8"/>
      <c r="AN139" s="8"/>
      <c r="AO139" s="8"/>
      <c r="AP139" s="8"/>
      <c r="AQ139" s="8"/>
    </row>
    <row r="140" spans="1:43" s="7" customFormat="1" x14ac:dyDescent="0.2">
      <c r="A140" s="6"/>
      <c r="D140" s="160" t="s">
        <v>631</v>
      </c>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60"/>
      <c r="AC140" s="160"/>
      <c r="AD140" s="160"/>
      <c r="AE140" s="160"/>
      <c r="AF140" s="160"/>
      <c r="AG140" s="160"/>
      <c r="AI140" s="8"/>
      <c r="AJ140" s="8"/>
      <c r="AK140" s="8"/>
      <c r="AL140" s="8"/>
      <c r="AM140" s="8"/>
      <c r="AN140" s="8"/>
      <c r="AO140" s="8"/>
      <c r="AP140" s="8"/>
      <c r="AQ140" s="8"/>
    </row>
    <row r="141" spans="1:43" s="7" customFormat="1" x14ac:dyDescent="0.2">
      <c r="A141" s="6"/>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c r="AB141" s="160"/>
      <c r="AC141" s="160"/>
      <c r="AD141" s="160"/>
      <c r="AE141" s="160"/>
      <c r="AF141" s="160"/>
      <c r="AG141" s="160"/>
      <c r="AI141" s="8"/>
      <c r="AJ141" s="8"/>
      <c r="AK141" s="8"/>
      <c r="AL141" s="8"/>
      <c r="AM141" s="8"/>
      <c r="AN141" s="8"/>
      <c r="AO141" s="8"/>
      <c r="AP141" s="8"/>
      <c r="AQ141" s="8"/>
    </row>
    <row r="142" spans="1:43" s="7" customFormat="1" x14ac:dyDescent="0.2">
      <c r="A142" s="6"/>
      <c r="AI142" s="8"/>
      <c r="AJ142" s="8"/>
      <c r="AK142" s="8"/>
      <c r="AL142" s="8"/>
      <c r="AM142" s="8"/>
      <c r="AN142" s="8"/>
      <c r="AO142" s="8"/>
      <c r="AP142" s="8"/>
      <c r="AQ142" s="8"/>
    </row>
    <row r="143" spans="1:43" s="7" customFormat="1" x14ac:dyDescent="0.2">
      <c r="A143" s="6"/>
      <c r="D143" s="160" t="s">
        <v>76</v>
      </c>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c r="AB143" s="160"/>
      <c r="AC143" s="160"/>
      <c r="AD143" s="160"/>
      <c r="AE143" s="160"/>
      <c r="AF143" s="160"/>
      <c r="AG143" s="160"/>
      <c r="AI143" s="8"/>
      <c r="AJ143" s="8"/>
      <c r="AK143" s="8"/>
      <c r="AL143" s="8"/>
      <c r="AM143" s="8"/>
      <c r="AN143" s="8"/>
      <c r="AO143" s="8"/>
      <c r="AP143" s="8"/>
      <c r="AQ143" s="8"/>
    </row>
    <row r="144" spans="1:43" s="7" customFormat="1" x14ac:dyDescent="0.2">
      <c r="A144" s="6"/>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c r="AB144" s="160"/>
      <c r="AC144" s="160"/>
      <c r="AD144" s="160"/>
      <c r="AE144" s="160"/>
      <c r="AF144" s="160"/>
      <c r="AG144" s="160"/>
      <c r="AI144" s="8"/>
      <c r="AJ144" s="8"/>
      <c r="AK144" s="8"/>
      <c r="AL144" s="8"/>
      <c r="AM144" s="8"/>
      <c r="AN144" s="8"/>
      <c r="AO144" s="8"/>
      <c r="AP144" s="8"/>
      <c r="AQ144" s="8"/>
    </row>
    <row r="145" spans="1:43" s="7" customFormat="1" x14ac:dyDescent="0.2">
      <c r="A145" s="6"/>
      <c r="AI145" s="8"/>
      <c r="AJ145" s="8"/>
      <c r="AK145" s="8"/>
      <c r="AL145" s="8"/>
      <c r="AM145" s="8"/>
      <c r="AN145" s="8"/>
      <c r="AO145" s="8"/>
      <c r="AP145" s="8"/>
      <c r="AQ145" s="8"/>
    </row>
    <row r="146" spans="1:43" s="7" customFormat="1" x14ac:dyDescent="0.2">
      <c r="A146" s="6"/>
      <c r="D146" s="160" t="s">
        <v>77</v>
      </c>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c r="AB146" s="160"/>
      <c r="AC146" s="160"/>
      <c r="AD146" s="160"/>
      <c r="AE146" s="160"/>
      <c r="AF146" s="160"/>
      <c r="AG146" s="160"/>
      <c r="AI146" s="8"/>
      <c r="AJ146" s="8"/>
      <c r="AK146" s="8"/>
      <c r="AL146" s="8"/>
      <c r="AM146" s="8"/>
      <c r="AN146" s="8"/>
      <c r="AO146" s="8"/>
      <c r="AP146" s="8"/>
      <c r="AQ146" s="8"/>
    </row>
    <row r="147" spans="1:43" s="7" customFormat="1" x14ac:dyDescent="0.2">
      <c r="A147" s="6"/>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c r="AB147" s="160"/>
      <c r="AC147" s="160"/>
      <c r="AD147" s="160"/>
      <c r="AE147" s="160"/>
      <c r="AF147" s="160"/>
      <c r="AG147" s="160"/>
      <c r="AI147" s="8"/>
      <c r="AJ147" s="8"/>
      <c r="AK147" s="8"/>
      <c r="AL147" s="8"/>
      <c r="AM147" s="8"/>
      <c r="AN147" s="8"/>
      <c r="AO147" s="8"/>
      <c r="AP147" s="8"/>
      <c r="AQ147" s="8"/>
    </row>
    <row r="148" spans="1:43" s="7" customFormat="1" x14ac:dyDescent="0.2">
      <c r="A148" s="6"/>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c r="AB148" s="160"/>
      <c r="AC148" s="160"/>
      <c r="AD148" s="160"/>
      <c r="AE148" s="160"/>
      <c r="AF148" s="160"/>
      <c r="AG148" s="160"/>
      <c r="AI148" s="8"/>
      <c r="AJ148" s="8"/>
      <c r="AK148" s="8"/>
      <c r="AL148" s="8"/>
      <c r="AM148" s="8"/>
      <c r="AN148" s="8"/>
      <c r="AO148" s="8"/>
      <c r="AP148" s="8"/>
      <c r="AQ148" s="8"/>
    </row>
    <row r="149" spans="1:43" s="7" customFormat="1" x14ac:dyDescent="0.2">
      <c r="A149" s="6"/>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c r="AB149" s="160"/>
      <c r="AC149" s="160"/>
      <c r="AD149" s="160"/>
      <c r="AE149" s="160"/>
      <c r="AF149" s="160"/>
      <c r="AG149" s="160"/>
      <c r="AI149" s="8"/>
      <c r="AJ149" s="8"/>
      <c r="AK149" s="8"/>
      <c r="AL149" s="8"/>
      <c r="AM149" s="8"/>
      <c r="AN149" s="8"/>
      <c r="AO149" s="8"/>
      <c r="AP149" s="8"/>
      <c r="AQ149" s="8"/>
    </row>
    <row r="150" spans="1:43" s="7" customFormat="1" x14ac:dyDescent="0.2">
      <c r="A150" s="6"/>
      <c r="AI150" s="8"/>
      <c r="AJ150" s="8"/>
      <c r="AK150" s="8"/>
      <c r="AL150" s="8"/>
      <c r="AM150" s="8"/>
      <c r="AN150" s="8"/>
      <c r="AO150" s="8"/>
      <c r="AP150" s="8"/>
      <c r="AQ150" s="8"/>
    </row>
    <row r="151" spans="1:43" s="7" customFormat="1" x14ac:dyDescent="0.2">
      <c r="A151" s="6"/>
      <c r="D151" s="30" t="s">
        <v>62</v>
      </c>
      <c r="AI151" s="8"/>
      <c r="AJ151" s="8"/>
      <c r="AK151" s="8"/>
      <c r="AL151" s="8"/>
      <c r="AM151" s="8"/>
      <c r="AN151" s="8"/>
      <c r="AO151" s="8"/>
      <c r="AP151" s="8"/>
      <c r="AQ151" s="8"/>
    </row>
    <row r="152" spans="1:43" s="7" customFormat="1" x14ac:dyDescent="0.2">
      <c r="A152" s="6"/>
      <c r="AI152" s="8"/>
      <c r="AJ152" s="8"/>
      <c r="AK152" s="8"/>
      <c r="AL152" s="8"/>
      <c r="AM152" s="8"/>
      <c r="AN152" s="8"/>
      <c r="AO152" s="8"/>
      <c r="AP152" s="8"/>
      <c r="AQ152" s="8"/>
    </row>
    <row r="153" spans="1:43" s="7" customFormat="1" x14ac:dyDescent="0.2">
      <c r="A153" s="6"/>
      <c r="D153" s="160" t="s">
        <v>78</v>
      </c>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c r="AB153" s="160"/>
      <c r="AC153" s="160"/>
      <c r="AD153" s="160"/>
      <c r="AE153" s="160"/>
      <c r="AF153" s="160"/>
      <c r="AG153" s="160"/>
      <c r="AI153" s="8"/>
      <c r="AJ153" s="8"/>
      <c r="AK153" s="8"/>
      <c r="AL153" s="8"/>
      <c r="AM153" s="8"/>
      <c r="AN153" s="8"/>
      <c r="AO153" s="8"/>
      <c r="AP153" s="8"/>
      <c r="AQ153" s="8"/>
    </row>
    <row r="154" spans="1:43" s="7" customFormat="1" x14ac:dyDescent="0.2">
      <c r="A154" s="6"/>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I154" s="8"/>
      <c r="AJ154" s="8"/>
      <c r="AK154" s="8"/>
      <c r="AL154" s="8"/>
      <c r="AM154" s="8"/>
      <c r="AN154" s="8"/>
      <c r="AO154" s="8"/>
      <c r="AP154" s="8"/>
      <c r="AQ154" s="8"/>
    </row>
    <row r="155" spans="1:43" s="7" customFormat="1" x14ac:dyDescent="0.2">
      <c r="A155" s="6"/>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I155" s="8"/>
      <c r="AJ155" s="8"/>
      <c r="AK155" s="8"/>
      <c r="AL155" s="8"/>
      <c r="AM155" s="8"/>
      <c r="AN155" s="8"/>
      <c r="AO155" s="8"/>
      <c r="AP155" s="8"/>
      <c r="AQ155" s="8"/>
    </row>
    <row r="156" spans="1:43" s="7" customFormat="1" x14ac:dyDescent="0.2">
      <c r="A156" s="6"/>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I156" s="8"/>
      <c r="AJ156" s="8"/>
      <c r="AK156" s="8"/>
      <c r="AL156" s="8"/>
      <c r="AM156" s="8"/>
      <c r="AN156" s="8"/>
      <c r="AO156" s="8"/>
      <c r="AP156" s="8"/>
      <c r="AQ156" s="8"/>
    </row>
    <row r="157" spans="1:43" s="7" customFormat="1" ht="29.25" customHeight="1" thickBot="1" x14ac:dyDescent="0.25">
      <c r="A157" s="6"/>
      <c r="D157" s="5"/>
      <c r="E157" s="5"/>
      <c r="F157" s="5"/>
      <c r="G157" s="5"/>
      <c r="H157" s="5"/>
      <c r="I157" s="5"/>
      <c r="J157" s="5"/>
      <c r="K157" s="5"/>
      <c r="L157" s="5"/>
      <c r="M157" s="5"/>
      <c r="N157" s="5"/>
      <c r="O157" s="204" t="s">
        <v>64</v>
      </c>
      <c r="P157" s="204"/>
      <c r="Q157" s="204"/>
      <c r="R157" s="204"/>
      <c r="S157" s="204"/>
      <c r="T157" s="204" t="s">
        <v>65</v>
      </c>
      <c r="U157" s="204"/>
      <c r="V157" s="204"/>
      <c r="W157" s="204"/>
      <c r="X157" s="204"/>
      <c r="Y157" s="204" t="s">
        <v>66</v>
      </c>
      <c r="Z157" s="204"/>
      <c r="AA157" s="204"/>
      <c r="AB157" s="204"/>
      <c r="AC157" s="204"/>
      <c r="AI157" s="8"/>
      <c r="AJ157" s="8"/>
      <c r="AK157" s="8"/>
      <c r="AL157" s="8"/>
      <c r="AM157" s="8"/>
      <c r="AN157" s="8"/>
      <c r="AO157" s="8"/>
      <c r="AP157" s="8"/>
      <c r="AQ157" s="8"/>
    </row>
    <row r="158" spans="1:43" s="7" customFormat="1" x14ac:dyDescent="0.2">
      <c r="A158" s="6"/>
      <c r="D158" s="202" t="s">
        <v>79</v>
      </c>
      <c r="E158" s="202"/>
      <c r="F158" s="202"/>
      <c r="G158" s="202"/>
      <c r="H158" s="202"/>
      <c r="I158" s="202"/>
      <c r="J158" s="202"/>
      <c r="K158" s="202"/>
      <c r="L158" s="202"/>
      <c r="M158" s="202"/>
      <c r="N158" s="202"/>
      <c r="O158" s="203" t="s">
        <v>22</v>
      </c>
      <c r="P158" s="203"/>
      <c r="Q158" s="203"/>
      <c r="R158" s="203"/>
      <c r="S158" s="203"/>
      <c r="T158" s="203" t="s">
        <v>22</v>
      </c>
      <c r="U158" s="203"/>
      <c r="V158" s="203"/>
      <c r="W158" s="203"/>
      <c r="X158" s="203"/>
      <c r="Y158" s="203" t="s">
        <v>22</v>
      </c>
      <c r="Z158" s="203"/>
      <c r="AA158" s="203"/>
      <c r="AB158" s="203"/>
      <c r="AC158" s="203"/>
      <c r="AI158" s="8"/>
      <c r="AJ158" s="8"/>
      <c r="AK158" s="8"/>
      <c r="AL158" s="8"/>
      <c r="AM158" s="8"/>
      <c r="AN158" s="8"/>
      <c r="AO158" s="8"/>
      <c r="AP158" s="8"/>
      <c r="AQ158" s="8"/>
    </row>
    <row r="159" spans="1:43" s="7" customFormat="1" x14ac:dyDescent="0.2">
      <c r="A159" s="6"/>
      <c r="D159" s="202" t="s">
        <v>80</v>
      </c>
      <c r="E159" s="202"/>
      <c r="F159" s="202"/>
      <c r="G159" s="202"/>
      <c r="H159" s="202"/>
      <c r="I159" s="202"/>
      <c r="J159" s="202"/>
      <c r="K159" s="202"/>
      <c r="L159" s="202"/>
      <c r="M159" s="202"/>
      <c r="N159" s="202"/>
      <c r="O159" s="203" t="s">
        <v>22</v>
      </c>
      <c r="P159" s="203"/>
      <c r="Q159" s="203"/>
      <c r="R159" s="203"/>
      <c r="S159" s="203"/>
      <c r="T159" s="203" t="s">
        <v>22</v>
      </c>
      <c r="U159" s="203"/>
      <c r="V159" s="203"/>
      <c r="W159" s="203"/>
      <c r="X159" s="203"/>
      <c r="Y159" s="203" t="s">
        <v>22</v>
      </c>
      <c r="Z159" s="203"/>
      <c r="AA159" s="203"/>
      <c r="AB159" s="203"/>
      <c r="AC159" s="203"/>
      <c r="AI159" s="8"/>
      <c r="AJ159" s="8"/>
      <c r="AK159" s="8"/>
      <c r="AL159" s="8"/>
      <c r="AM159" s="8"/>
      <c r="AN159" s="8"/>
      <c r="AO159" s="8"/>
      <c r="AP159" s="8"/>
      <c r="AQ159" s="8"/>
    </row>
    <row r="160" spans="1:43" s="7" customFormat="1" x14ac:dyDescent="0.2">
      <c r="A160" s="6"/>
      <c r="D160" s="202" t="s">
        <v>81</v>
      </c>
      <c r="E160" s="202"/>
      <c r="F160" s="202"/>
      <c r="G160" s="202"/>
      <c r="H160" s="202"/>
      <c r="I160" s="202"/>
      <c r="J160" s="202"/>
      <c r="K160" s="202"/>
      <c r="L160" s="202"/>
      <c r="M160" s="202"/>
      <c r="N160" s="202"/>
      <c r="O160" s="203" t="s">
        <v>22</v>
      </c>
      <c r="P160" s="203"/>
      <c r="Q160" s="203"/>
      <c r="R160" s="203"/>
      <c r="S160" s="203"/>
      <c r="T160" s="203" t="s">
        <v>22</v>
      </c>
      <c r="U160" s="203"/>
      <c r="V160" s="203"/>
      <c r="W160" s="203"/>
      <c r="X160" s="203"/>
      <c r="Y160" s="203" t="s">
        <v>22</v>
      </c>
      <c r="Z160" s="203"/>
      <c r="AA160" s="203"/>
      <c r="AB160" s="203"/>
      <c r="AC160" s="203"/>
      <c r="AI160" s="8"/>
      <c r="AJ160" s="8"/>
      <c r="AK160" s="8"/>
      <c r="AL160" s="8"/>
      <c r="AM160" s="8"/>
      <c r="AN160" s="8"/>
      <c r="AO160" s="8"/>
      <c r="AP160" s="8"/>
      <c r="AQ160" s="8"/>
    </row>
    <row r="161" spans="1:43" s="7" customFormat="1" x14ac:dyDescent="0.2">
      <c r="A161" s="6"/>
      <c r="D161" s="202" t="s">
        <v>82</v>
      </c>
      <c r="E161" s="202"/>
      <c r="F161" s="202"/>
      <c r="G161" s="202"/>
      <c r="H161" s="202"/>
      <c r="I161" s="202"/>
      <c r="J161" s="202"/>
      <c r="K161" s="202"/>
      <c r="L161" s="202"/>
      <c r="M161" s="202"/>
      <c r="N161" s="202"/>
      <c r="O161" s="203" t="s">
        <v>22</v>
      </c>
      <c r="P161" s="203"/>
      <c r="Q161" s="203"/>
      <c r="R161" s="203"/>
      <c r="S161" s="203"/>
      <c r="T161" s="203" t="s">
        <v>22</v>
      </c>
      <c r="U161" s="203"/>
      <c r="V161" s="203"/>
      <c r="W161" s="203"/>
      <c r="X161" s="203"/>
      <c r="Y161" s="203" t="s">
        <v>22</v>
      </c>
      <c r="Z161" s="203"/>
      <c r="AA161" s="203"/>
      <c r="AB161" s="203"/>
      <c r="AC161" s="203"/>
      <c r="AI161" s="8"/>
      <c r="AJ161" s="8"/>
      <c r="AK161" s="8"/>
      <c r="AL161" s="8"/>
      <c r="AM161" s="8"/>
      <c r="AN161" s="8"/>
      <c r="AO161" s="8"/>
      <c r="AP161" s="8"/>
      <c r="AQ161" s="8"/>
    </row>
    <row r="162" spans="1:43" s="7" customFormat="1" x14ac:dyDescent="0.2">
      <c r="A162" s="6"/>
      <c r="D162" s="205" t="s">
        <v>83</v>
      </c>
      <c r="E162" s="205"/>
      <c r="F162" s="205"/>
      <c r="G162" s="205"/>
      <c r="H162" s="205"/>
      <c r="I162" s="205"/>
      <c r="J162" s="205"/>
      <c r="K162" s="205"/>
      <c r="L162" s="205"/>
      <c r="M162" s="205"/>
      <c r="N162" s="205"/>
      <c r="O162" s="206" t="s">
        <v>22</v>
      </c>
      <c r="P162" s="206"/>
      <c r="Q162" s="206"/>
      <c r="R162" s="206"/>
      <c r="S162" s="206"/>
      <c r="T162" s="206" t="s">
        <v>22</v>
      </c>
      <c r="U162" s="206"/>
      <c r="V162" s="206"/>
      <c r="W162" s="206"/>
      <c r="X162" s="206"/>
      <c r="Y162" s="206" t="s">
        <v>22</v>
      </c>
      <c r="Z162" s="206"/>
      <c r="AA162" s="206"/>
      <c r="AB162" s="206"/>
      <c r="AC162" s="206"/>
      <c r="AI162" s="8"/>
      <c r="AJ162" s="8"/>
      <c r="AK162" s="8"/>
      <c r="AL162" s="8"/>
      <c r="AM162" s="8"/>
      <c r="AN162" s="8"/>
      <c r="AO162" s="8"/>
      <c r="AP162" s="8"/>
      <c r="AQ162" s="8"/>
    </row>
    <row r="163" spans="1:43" s="7" customFormat="1" x14ac:dyDescent="0.2">
      <c r="A163" s="6"/>
      <c r="AI163" s="8"/>
      <c r="AJ163" s="8"/>
      <c r="AK163" s="8"/>
      <c r="AL163" s="8"/>
      <c r="AM163" s="8"/>
      <c r="AN163" s="8"/>
      <c r="AO163" s="8"/>
      <c r="AP163" s="8"/>
      <c r="AQ163" s="8"/>
    </row>
    <row r="164" spans="1:43" s="7" customFormat="1" x14ac:dyDescent="0.2">
      <c r="A164" s="6"/>
      <c r="D164" s="160" t="s">
        <v>84</v>
      </c>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I164" s="8"/>
      <c r="AJ164" s="8"/>
      <c r="AK164" s="8"/>
      <c r="AL164" s="8"/>
      <c r="AM164" s="8"/>
      <c r="AN164" s="8"/>
      <c r="AO164" s="8"/>
      <c r="AP164" s="8"/>
      <c r="AQ164" s="8"/>
    </row>
    <row r="165" spans="1:43" s="7" customFormat="1" x14ac:dyDescent="0.2">
      <c r="A165" s="6"/>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c r="AB165" s="160"/>
      <c r="AC165" s="160"/>
      <c r="AD165" s="160"/>
      <c r="AE165" s="160"/>
      <c r="AF165" s="160"/>
      <c r="AG165" s="160"/>
      <c r="AI165" s="8"/>
      <c r="AJ165" s="8"/>
      <c r="AK165" s="8"/>
      <c r="AL165" s="8"/>
      <c r="AM165" s="8"/>
      <c r="AN165" s="8"/>
      <c r="AO165" s="8"/>
      <c r="AP165" s="8"/>
      <c r="AQ165" s="8"/>
    </row>
    <row r="166" spans="1:43" s="7" customFormat="1" x14ac:dyDescent="0.2">
      <c r="A166" s="6"/>
      <c r="D166" s="153" t="s">
        <v>633</v>
      </c>
      <c r="E166" s="154"/>
      <c r="F166" s="154"/>
      <c r="G166" s="154"/>
      <c r="H166" s="154"/>
      <c r="I166" s="154"/>
      <c r="J166" s="154"/>
      <c r="K166" s="154"/>
      <c r="L166" s="154"/>
      <c r="M166" s="154"/>
      <c r="N166" s="154"/>
      <c r="O166" s="154"/>
      <c r="P166" s="154"/>
      <c r="Q166" s="154"/>
      <c r="R166" s="154"/>
      <c r="S166" s="154"/>
      <c r="T166" s="154"/>
      <c r="U166" s="154"/>
      <c r="V166" s="154"/>
      <c r="AI166" s="8"/>
      <c r="AJ166" s="8"/>
      <c r="AK166" s="8"/>
      <c r="AL166" s="8"/>
      <c r="AM166" s="8"/>
      <c r="AN166" s="8"/>
      <c r="AO166" s="8"/>
      <c r="AP166" s="8"/>
      <c r="AQ166" s="8"/>
    </row>
    <row r="167" spans="1:43" s="7" customFormat="1" x14ac:dyDescent="0.2">
      <c r="A167" s="6"/>
      <c r="AI167" s="8"/>
      <c r="AJ167" s="8"/>
      <c r="AK167" s="8"/>
      <c r="AL167" s="8"/>
      <c r="AM167" s="8"/>
      <c r="AN167" s="8"/>
      <c r="AO167" s="8"/>
      <c r="AP167" s="8"/>
      <c r="AQ167" s="8"/>
    </row>
    <row r="168" spans="1:43" s="7" customFormat="1" x14ac:dyDescent="0.2">
      <c r="A168" s="6"/>
      <c r="D168" s="16" t="s">
        <v>85</v>
      </c>
      <c r="AI168" s="8"/>
      <c r="AJ168" s="8"/>
      <c r="AK168" s="8"/>
      <c r="AL168" s="8"/>
      <c r="AM168" s="8"/>
      <c r="AN168" s="8"/>
      <c r="AO168" s="8"/>
      <c r="AP168" s="8"/>
      <c r="AQ168" s="8"/>
    </row>
    <row r="169" spans="1:43" s="7" customFormat="1" x14ac:dyDescent="0.2">
      <c r="A169" s="6"/>
      <c r="AI169" s="8"/>
      <c r="AJ169" s="8"/>
      <c r="AK169" s="8"/>
      <c r="AL169" s="8"/>
      <c r="AM169" s="8"/>
      <c r="AN169" s="8"/>
      <c r="AO169" s="8"/>
      <c r="AP169" s="8"/>
      <c r="AQ169" s="8"/>
    </row>
    <row r="170" spans="1:43" s="7" customFormat="1" x14ac:dyDescent="0.2">
      <c r="A170" s="6"/>
      <c r="D170" s="160" t="s">
        <v>86</v>
      </c>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c r="AI170" s="8"/>
      <c r="AJ170" s="8"/>
      <c r="AK170" s="8"/>
      <c r="AL170" s="8"/>
      <c r="AM170" s="8"/>
      <c r="AN170" s="8"/>
      <c r="AO170" s="8"/>
      <c r="AP170" s="8"/>
      <c r="AQ170" s="8"/>
    </row>
    <row r="171" spans="1:43" s="7" customFormat="1" x14ac:dyDescent="0.2">
      <c r="A171" s="6"/>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c r="AB171" s="160"/>
      <c r="AC171" s="160"/>
      <c r="AD171" s="160"/>
      <c r="AE171" s="160"/>
      <c r="AF171" s="160"/>
      <c r="AG171" s="160"/>
      <c r="AI171" s="8"/>
      <c r="AJ171" s="8"/>
      <c r="AK171" s="8"/>
      <c r="AL171" s="8"/>
      <c r="AM171" s="8"/>
      <c r="AN171" s="8"/>
      <c r="AO171" s="8"/>
      <c r="AP171" s="8"/>
      <c r="AQ171" s="8"/>
    </row>
    <row r="172" spans="1:43" s="7" customFormat="1" x14ac:dyDescent="0.2">
      <c r="A172" s="6"/>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c r="AI172" s="8"/>
      <c r="AJ172" s="8"/>
      <c r="AK172" s="8"/>
      <c r="AL172" s="8"/>
      <c r="AM172" s="8"/>
      <c r="AN172" s="8"/>
      <c r="AO172" s="8"/>
      <c r="AP172" s="8"/>
      <c r="AQ172" s="8"/>
    </row>
    <row r="173" spans="1:43" s="7" customFormat="1" x14ac:dyDescent="0.2">
      <c r="A173" s="6"/>
      <c r="AI173" s="8"/>
      <c r="AJ173" s="8"/>
      <c r="AK173" s="8"/>
      <c r="AL173" s="8"/>
      <c r="AM173" s="8"/>
      <c r="AN173" s="8"/>
      <c r="AO173" s="8"/>
      <c r="AP173" s="8"/>
      <c r="AQ173" s="8"/>
    </row>
    <row r="174" spans="1:43" s="7" customFormat="1" x14ac:dyDescent="0.2">
      <c r="A174" s="6"/>
      <c r="D174" s="160" t="s">
        <v>87</v>
      </c>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c r="AB174" s="160"/>
      <c r="AC174" s="160"/>
      <c r="AD174" s="160"/>
      <c r="AE174" s="160"/>
      <c r="AF174" s="160"/>
      <c r="AG174" s="160"/>
      <c r="AI174" s="8"/>
      <c r="AJ174" s="8"/>
      <c r="AK174" s="8"/>
      <c r="AL174" s="8"/>
      <c r="AM174" s="8"/>
      <c r="AN174" s="8"/>
      <c r="AO174" s="8"/>
      <c r="AP174" s="8"/>
      <c r="AQ174" s="8"/>
    </row>
    <row r="175" spans="1:43" s="7" customFormat="1" x14ac:dyDescent="0.2">
      <c r="A175" s="6"/>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c r="AB175" s="160"/>
      <c r="AC175" s="160"/>
      <c r="AD175" s="160"/>
      <c r="AE175" s="160"/>
      <c r="AF175" s="160"/>
      <c r="AG175" s="160"/>
      <c r="AI175" s="8"/>
      <c r="AJ175" s="8"/>
      <c r="AK175" s="8"/>
      <c r="AL175" s="8"/>
      <c r="AM175" s="8"/>
      <c r="AN175" s="8"/>
      <c r="AO175" s="8"/>
      <c r="AP175" s="8"/>
      <c r="AQ175" s="8"/>
    </row>
    <row r="176" spans="1:43" s="7" customFormat="1" x14ac:dyDescent="0.2">
      <c r="A176" s="6"/>
      <c r="AI176" s="8"/>
      <c r="AJ176" s="8"/>
      <c r="AK176" s="8"/>
      <c r="AL176" s="8"/>
      <c r="AM176" s="8"/>
      <c r="AN176" s="8"/>
      <c r="AO176" s="8"/>
      <c r="AP176" s="8"/>
      <c r="AQ176" s="8"/>
    </row>
    <row r="177" spans="1:43" s="7" customFormat="1" x14ac:dyDescent="0.2">
      <c r="A177" s="6"/>
      <c r="D177" s="160" t="s">
        <v>88</v>
      </c>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c r="AI177" s="8"/>
      <c r="AJ177" s="8"/>
      <c r="AK177" s="8"/>
      <c r="AL177" s="8"/>
      <c r="AM177" s="8"/>
      <c r="AN177" s="8"/>
      <c r="AO177" s="8"/>
      <c r="AP177" s="8"/>
      <c r="AQ177" s="8"/>
    </row>
    <row r="178" spans="1:43" s="7" customFormat="1" x14ac:dyDescent="0.2">
      <c r="A178" s="6"/>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c r="AB178" s="160"/>
      <c r="AC178" s="160"/>
      <c r="AD178" s="160"/>
      <c r="AE178" s="160"/>
      <c r="AF178" s="160"/>
      <c r="AG178" s="160"/>
      <c r="AI178" s="8"/>
      <c r="AJ178" s="8"/>
      <c r="AK178" s="8"/>
      <c r="AL178" s="8"/>
      <c r="AM178" s="8"/>
      <c r="AN178" s="8"/>
      <c r="AO178" s="8"/>
      <c r="AP178" s="8"/>
      <c r="AQ178" s="8"/>
    </row>
    <row r="179" spans="1:43" s="7" customFormat="1" x14ac:dyDescent="0.2">
      <c r="A179" s="6"/>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c r="AB179" s="160"/>
      <c r="AC179" s="160"/>
      <c r="AD179" s="160"/>
      <c r="AE179" s="160"/>
      <c r="AF179" s="160"/>
      <c r="AG179" s="160"/>
      <c r="AI179" s="8"/>
      <c r="AJ179" s="8"/>
      <c r="AK179" s="8"/>
      <c r="AL179" s="8"/>
      <c r="AM179" s="8"/>
      <c r="AN179" s="8"/>
      <c r="AO179" s="8"/>
      <c r="AP179" s="8"/>
      <c r="AQ179" s="8"/>
    </row>
    <row r="180" spans="1:43" s="7" customFormat="1" x14ac:dyDescent="0.2">
      <c r="A180" s="6"/>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c r="AE180" s="160"/>
      <c r="AF180" s="160"/>
      <c r="AG180" s="160"/>
      <c r="AI180" s="8"/>
      <c r="AJ180" s="8"/>
      <c r="AK180" s="8"/>
      <c r="AL180" s="8"/>
      <c r="AM180" s="8"/>
      <c r="AN180" s="8"/>
      <c r="AO180" s="8"/>
      <c r="AP180" s="8"/>
      <c r="AQ180" s="8"/>
    </row>
    <row r="181" spans="1:43" s="7" customFormat="1" x14ac:dyDescent="0.2">
      <c r="A181" s="6"/>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c r="AI181" s="8"/>
      <c r="AJ181" s="8"/>
      <c r="AK181" s="8"/>
      <c r="AL181" s="8"/>
      <c r="AM181" s="8"/>
      <c r="AN181" s="8"/>
      <c r="AO181" s="8"/>
      <c r="AP181" s="8"/>
      <c r="AQ181" s="8"/>
    </row>
    <row r="182" spans="1:43" s="7" customFormat="1" x14ac:dyDescent="0.2">
      <c r="A182" s="6"/>
      <c r="AI182" s="8"/>
      <c r="AJ182" s="8"/>
      <c r="AK182" s="8"/>
      <c r="AL182" s="8"/>
      <c r="AM182" s="8"/>
      <c r="AN182" s="8"/>
      <c r="AO182" s="8"/>
      <c r="AP182" s="8"/>
      <c r="AQ182" s="8"/>
    </row>
    <row r="183" spans="1:43" s="7" customFormat="1" x14ac:dyDescent="0.2">
      <c r="A183" s="6"/>
      <c r="D183" s="160" t="s">
        <v>89</v>
      </c>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I183" s="8"/>
      <c r="AJ183" s="8"/>
      <c r="AK183" s="8"/>
      <c r="AL183" s="8"/>
      <c r="AM183" s="8"/>
      <c r="AN183" s="8"/>
      <c r="AO183" s="8"/>
      <c r="AP183" s="8"/>
      <c r="AQ183" s="8"/>
    </row>
    <row r="184" spans="1:43" s="7" customFormat="1" x14ac:dyDescent="0.2">
      <c r="A184" s="6"/>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I184" s="8"/>
      <c r="AJ184" s="8"/>
      <c r="AK184" s="8"/>
      <c r="AL184" s="8"/>
      <c r="AM184" s="8"/>
      <c r="AN184" s="8"/>
      <c r="AO184" s="8"/>
      <c r="AP184" s="8"/>
      <c r="AQ184" s="8"/>
    </row>
    <row r="185" spans="1:43" s="7" customFormat="1" x14ac:dyDescent="0.2">
      <c r="A185" s="6"/>
      <c r="AI185" s="8"/>
      <c r="AJ185" s="8"/>
      <c r="AK185" s="8"/>
      <c r="AL185" s="8"/>
      <c r="AM185" s="8"/>
      <c r="AN185" s="8"/>
      <c r="AO185" s="8"/>
      <c r="AP185" s="8"/>
      <c r="AQ185" s="8"/>
    </row>
    <row r="186" spans="1:43" s="7" customFormat="1" x14ac:dyDescent="0.2">
      <c r="A186" s="6"/>
      <c r="D186" s="7" t="s">
        <v>22</v>
      </c>
      <c r="E186" s="160" t="s">
        <v>90</v>
      </c>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c r="AB186" s="160"/>
      <c r="AC186" s="160"/>
      <c r="AD186" s="160"/>
      <c r="AE186" s="160"/>
      <c r="AF186" s="160"/>
      <c r="AG186" s="160"/>
      <c r="AI186" s="8"/>
      <c r="AJ186" s="8"/>
      <c r="AK186" s="8"/>
      <c r="AL186" s="8"/>
      <c r="AM186" s="8"/>
      <c r="AN186" s="8"/>
      <c r="AO186" s="8"/>
      <c r="AP186" s="8"/>
      <c r="AQ186" s="8"/>
    </row>
    <row r="187" spans="1:43" s="7" customFormat="1" x14ac:dyDescent="0.2">
      <c r="A187" s="6"/>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c r="AB187" s="160"/>
      <c r="AC187" s="160"/>
      <c r="AD187" s="160"/>
      <c r="AE187" s="160"/>
      <c r="AF187" s="160"/>
      <c r="AG187" s="160"/>
      <c r="AI187" s="8"/>
      <c r="AJ187" s="8"/>
      <c r="AK187" s="8"/>
      <c r="AL187" s="8"/>
      <c r="AM187" s="8"/>
      <c r="AN187" s="8"/>
      <c r="AO187" s="8"/>
      <c r="AP187" s="8"/>
      <c r="AQ187" s="8"/>
    </row>
    <row r="188" spans="1:43" s="7" customFormat="1" ht="14.25" customHeight="1" x14ac:dyDescent="0.2">
      <c r="A188" s="6"/>
      <c r="D188" s="7" t="s">
        <v>22</v>
      </c>
      <c r="E188" s="209" t="s">
        <v>91</v>
      </c>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c r="AI188" s="8"/>
      <c r="AJ188" s="8"/>
      <c r="AK188" s="8"/>
      <c r="AL188" s="8"/>
      <c r="AM188" s="8"/>
      <c r="AN188" s="8"/>
      <c r="AO188" s="8"/>
      <c r="AP188" s="8"/>
      <c r="AQ188" s="8"/>
    </row>
    <row r="189" spans="1:43" s="7" customFormat="1" x14ac:dyDescent="0.2">
      <c r="A189" s="6"/>
      <c r="D189" s="7" t="s">
        <v>22</v>
      </c>
      <c r="E189" s="160" t="s">
        <v>92</v>
      </c>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160"/>
      <c r="AE189" s="160"/>
      <c r="AF189" s="160"/>
      <c r="AG189" s="160"/>
      <c r="AI189" s="8"/>
      <c r="AJ189" s="8"/>
      <c r="AK189" s="8"/>
      <c r="AL189" s="8"/>
      <c r="AM189" s="8"/>
      <c r="AN189" s="8"/>
      <c r="AO189" s="8"/>
      <c r="AP189" s="8"/>
      <c r="AQ189" s="8"/>
    </row>
    <row r="190" spans="1:43" s="7" customFormat="1" x14ac:dyDescent="0.2">
      <c r="A190" s="6"/>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c r="AB190" s="160"/>
      <c r="AC190" s="160"/>
      <c r="AD190" s="160"/>
      <c r="AE190" s="160"/>
      <c r="AF190" s="160"/>
      <c r="AG190" s="160"/>
      <c r="AI190" s="8"/>
      <c r="AJ190" s="8"/>
      <c r="AK190" s="8"/>
      <c r="AL190" s="8"/>
      <c r="AM190" s="8"/>
      <c r="AN190" s="8"/>
      <c r="AO190" s="8"/>
      <c r="AP190" s="8"/>
      <c r="AQ190" s="8"/>
    </row>
    <row r="191" spans="1:43" s="7" customFormat="1" x14ac:dyDescent="0.2">
      <c r="A191" s="6"/>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c r="AB191" s="160"/>
      <c r="AC191" s="160"/>
      <c r="AD191" s="160"/>
      <c r="AE191" s="160"/>
      <c r="AF191" s="160"/>
      <c r="AG191" s="160"/>
      <c r="AI191" s="8"/>
      <c r="AJ191" s="8"/>
      <c r="AK191" s="8"/>
      <c r="AL191" s="8"/>
      <c r="AM191" s="8"/>
      <c r="AN191" s="8"/>
      <c r="AO191" s="8"/>
      <c r="AP191" s="8"/>
      <c r="AQ191" s="8"/>
    </row>
    <row r="192" spans="1:43" s="7" customFormat="1" x14ac:dyDescent="0.2">
      <c r="A192" s="6"/>
      <c r="AI192" s="8"/>
      <c r="AJ192" s="8"/>
      <c r="AK192" s="8"/>
      <c r="AL192" s="8"/>
      <c r="AM192" s="8"/>
      <c r="AN192" s="8"/>
      <c r="AO192" s="8"/>
      <c r="AP192" s="8"/>
      <c r="AQ192" s="8"/>
    </row>
    <row r="193" spans="1:43" s="7" customFormat="1" x14ac:dyDescent="0.2">
      <c r="A193" s="6"/>
      <c r="D193" s="160" t="s">
        <v>93</v>
      </c>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I193" s="8"/>
      <c r="AJ193" s="8"/>
      <c r="AK193" s="8"/>
      <c r="AL193" s="8"/>
      <c r="AM193" s="8"/>
      <c r="AN193" s="8"/>
      <c r="AO193" s="8"/>
      <c r="AP193" s="8"/>
      <c r="AQ193" s="8"/>
    </row>
    <row r="194" spans="1:43" s="7" customFormat="1" x14ac:dyDescent="0.2">
      <c r="A194" s="6"/>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I194" s="8"/>
      <c r="AJ194" s="8"/>
      <c r="AK194" s="8"/>
      <c r="AL194" s="8"/>
      <c r="AM194" s="8"/>
      <c r="AN194" s="8"/>
      <c r="AO194" s="8"/>
      <c r="AP194" s="8"/>
      <c r="AQ194" s="8"/>
    </row>
    <row r="195" spans="1:43" s="7" customFormat="1" x14ac:dyDescent="0.2">
      <c r="A195" s="6"/>
      <c r="AI195" s="8"/>
      <c r="AJ195" s="8"/>
      <c r="AK195" s="8"/>
      <c r="AL195" s="8"/>
      <c r="AM195" s="8"/>
      <c r="AN195" s="8"/>
      <c r="AO195" s="8"/>
      <c r="AP195" s="8"/>
      <c r="AQ195" s="8"/>
    </row>
    <row r="196" spans="1:43" s="7" customFormat="1" x14ac:dyDescent="0.2">
      <c r="A196" s="6"/>
      <c r="D196" s="160" t="s">
        <v>94</v>
      </c>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c r="AB196" s="160"/>
      <c r="AC196" s="160"/>
      <c r="AD196" s="160"/>
      <c r="AE196" s="160"/>
      <c r="AF196" s="160"/>
      <c r="AG196" s="160"/>
      <c r="AI196" s="8"/>
      <c r="AJ196" s="8"/>
      <c r="AK196" s="8"/>
      <c r="AL196" s="8"/>
      <c r="AM196" s="8"/>
      <c r="AN196" s="8"/>
      <c r="AO196" s="8"/>
      <c r="AP196" s="8"/>
      <c r="AQ196" s="8"/>
    </row>
    <row r="197" spans="1:43" s="7" customFormat="1" x14ac:dyDescent="0.2">
      <c r="A197" s="6"/>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c r="AB197" s="160"/>
      <c r="AC197" s="160"/>
      <c r="AD197" s="160"/>
      <c r="AE197" s="160"/>
      <c r="AF197" s="160"/>
      <c r="AG197" s="160"/>
      <c r="AI197" s="8"/>
      <c r="AJ197" s="8"/>
      <c r="AK197" s="8"/>
      <c r="AL197" s="8"/>
      <c r="AM197" s="8"/>
      <c r="AN197" s="8"/>
      <c r="AO197" s="8"/>
      <c r="AP197" s="8"/>
      <c r="AQ197" s="8"/>
    </row>
    <row r="198" spans="1:43" s="7" customFormat="1" x14ac:dyDescent="0.2">
      <c r="A198" s="6"/>
      <c r="AI198" s="8"/>
      <c r="AJ198" s="8"/>
      <c r="AK198" s="8"/>
      <c r="AL198" s="8"/>
      <c r="AM198" s="8"/>
      <c r="AN198" s="8"/>
      <c r="AO198" s="8"/>
      <c r="AP198" s="8"/>
      <c r="AQ198" s="8"/>
    </row>
    <row r="199" spans="1:43" s="7" customFormat="1" x14ac:dyDescent="0.2">
      <c r="A199" s="6"/>
      <c r="D199" s="16" t="s">
        <v>95</v>
      </c>
      <c r="AI199" s="8"/>
      <c r="AJ199" s="8"/>
      <c r="AK199" s="8"/>
      <c r="AL199" s="8"/>
      <c r="AM199" s="8"/>
      <c r="AN199" s="8"/>
      <c r="AO199" s="8"/>
      <c r="AP199" s="8"/>
      <c r="AQ199" s="8"/>
    </row>
    <row r="200" spans="1:43" s="7" customFormat="1" x14ac:dyDescent="0.2">
      <c r="A200" s="6"/>
      <c r="AI200" s="8"/>
      <c r="AJ200" s="8"/>
      <c r="AK200" s="8"/>
      <c r="AL200" s="8"/>
      <c r="AM200" s="8"/>
      <c r="AN200" s="8"/>
      <c r="AO200" s="8"/>
      <c r="AP200" s="8"/>
      <c r="AQ200" s="8"/>
    </row>
    <row r="201" spans="1:43" s="7" customFormat="1" x14ac:dyDescent="0.2">
      <c r="A201" s="6"/>
      <c r="D201" s="160" t="s">
        <v>96</v>
      </c>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c r="AB201" s="160"/>
      <c r="AC201" s="160"/>
      <c r="AD201" s="160"/>
      <c r="AE201" s="160"/>
      <c r="AF201" s="160"/>
      <c r="AG201" s="160"/>
      <c r="AI201" s="8"/>
      <c r="AJ201" s="8"/>
      <c r="AK201" s="8"/>
      <c r="AL201" s="8"/>
      <c r="AM201" s="8"/>
      <c r="AN201" s="8"/>
      <c r="AO201" s="8"/>
      <c r="AP201" s="8"/>
      <c r="AQ201" s="8"/>
    </row>
    <row r="202" spans="1:43" s="7" customFormat="1" x14ac:dyDescent="0.2">
      <c r="A202" s="6"/>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c r="AB202" s="160"/>
      <c r="AC202" s="160"/>
      <c r="AD202" s="160"/>
      <c r="AE202" s="160"/>
      <c r="AF202" s="160"/>
      <c r="AG202" s="160"/>
      <c r="AI202" s="8"/>
      <c r="AJ202" s="8"/>
      <c r="AK202" s="8"/>
      <c r="AL202" s="8"/>
      <c r="AM202" s="8"/>
      <c r="AN202" s="8"/>
      <c r="AO202" s="8"/>
      <c r="AP202" s="8"/>
      <c r="AQ202" s="8"/>
    </row>
    <row r="203" spans="1:43" s="7" customFormat="1" x14ac:dyDescent="0.2">
      <c r="A203" s="6"/>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c r="AB203" s="160"/>
      <c r="AC203" s="160"/>
      <c r="AD203" s="160"/>
      <c r="AE203" s="160"/>
      <c r="AF203" s="160"/>
      <c r="AG203" s="160"/>
      <c r="AI203" s="8"/>
      <c r="AJ203" s="8"/>
      <c r="AK203" s="8"/>
      <c r="AL203" s="8"/>
      <c r="AM203" s="8"/>
      <c r="AN203" s="8"/>
      <c r="AO203" s="8"/>
      <c r="AP203" s="8"/>
      <c r="AQ203" s="8"/>
    </row>
    <row r="204" spans="1:43" s="7" customFormat="1" x14ac:dyDescent="0.2">
      <c r="A204" s="6"/>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I204" s="8"/>
      <c r="AJ204" s="8"/>
      <c r="AK204" s="8"/>
      <c r="AL204" s="8"/>
      <c r="AM204" s="8"/>
      <c r="AN204" s="8"/>
      <c r="AO204" s="8"/>
      <c r="AP204" s="8"/>
      <c r="AQ204" s="8"/>
    </row>
    <row r="205" spans="1:43" s="7" customFormat="1" x14ac:dyDescent="0.2">
      <c r="A205" s="6"/>
      <c r="AI205" s="8"/>
      <c r="AJ205" s="8"/>
      <c r="AK205" s="8"/>
      <c r="AL205" s="8"/>
      <c r="AM205" s="8"/>
      <c r="AN205" s="8"/>
      <c r="AO205" s="8"/>
      <c r="AP205" s="8"/>
      <c r="AQ205" s="8"/>
    </row>
    <row r="206" spans="1:43" s="7" customFormat="1" x14ac:dyDescent="0.2">
      <c r="A206" s="6"/>
      <c r="D206" s="160" t="s">
        <v>97</v>
      </c>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c r="AB206" s="160"/>
      <c r="AC206" s="160"/>
      <c r="AD206" s="160"/>
      <c r="AE206" s="160"/>
      <c r="AF206" s="160"/>
      <c r="AG206" s="160"/>
      <c r="AI206" s="8"/>
      <c r="AJ206" s="8"/>
      <c r="AK206" s="8"/>
      <c r="AL206" s="8"/>
      <c r="AM206" s="8"/>
      <c r="AN206" s="8"/>
      <c r="AO206" s="8"/>
      <c r="AP206" s="8"/>
      <c r="AQ206" s="8"/>
    </row>
    <row r="207" spans="1:43" s="7" customFormat="1" x14ac:dyDescent="0.2">
      <c r="A207" s="6"/>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I207" s="8"/>
      <c r="AJ207" s="8"/>
      <c r="AK207" s="8"/>
      <c r="AL207" s="8"/>
      <c r="AM207" s="8"/>
      <c r="AN207" s="8"/>
      <c r="AO207" s="8"/>
      <c r="AP207" s="8"/>
      <c r="AQ207" s="8"/>
    </row>
    <row r="208" spans="1:43" s="7" customFormat="1" x14ac:dyDescent="0.2">
      <c r="A208" s="6"/>
      <c r="AI208" s="8"/>
      <c r="AJ208" s="8"/>
      <c r="AK208" s="8"/>
      <c r="AL208" s="8"/>
      <c r="AM208" s="8"/>
      <c r="AN208" s="8"/>
      <c r="AO208" s="8"/>
      <c r="AP208" s="8"/>
      <c r="AQ208" s="8"/>
    </row>
    <row r="209" spans="1:43" s="7" customFormat="1" x14ac:dyDescent="0.2">
      <c r="A209" s="6"/>
      <c r="D209" s="207" t="s">
        <v>98</v>
      </c>
      <c r="E209" s="207"/>
      <c r="F209" s="207"/>
      <c r="G209" s="207"/>
      <c r="H209" s="207"/>
      <c r="I209" s="207"/>
      <c r="J209" s="207"/>
      <c r="K209" s="207"/>
      <c r="L209" s="207"/>
      <c r="M209" s="207"/>
      <c r="N209" s="207"/>
      <c r="O209" s="207"/>
      <c r="P209" s="207"/>
      <c r="Q209" s="207"/>
      <c r="R209" s="207"/>
      <c r="S209" s="207"/>
      <c r="T209" s="207"/>
      <c r="U209" s="207"/>
      <c r="V209" s="207"/>
      <c r="W209" s="207"/>
      <c r="X209" s="207"/>
      <c r="Y209" s="207"/>
      <c r="Z209" s="207"/>
      <c r="AA209" s="207"/>
      <c r="AB209" s="207"/>
      <c r="AC209" s="207"/>
      <c r="AD209" s="207"/>
      <c r="AE209" s="207"/>
      <c r="AF209" s="207"/>
      <c r="AG209" s="207"/>
      <c r="AI209" s="8"/>
      <c r="AJ209" s="8"/>
      <c r="AK209" s="8"/>
      <c r="AL209" s="8"/>
      <c r="AM209" s="8"/>
      <c r="AN209" s="8"/>
      <c r="AO209" s="8"/>
      <c r="AP209" s="8"/>
      <c r="AQ209" s="8"/>
    </row>
    <row r="210" spans="1:43" s="7" customFormat="1" x14ac:dyDescent="0.2">
      <c r="A210" s="6"/>
      <c r="D210" s="32" t="s">
        <v>653</v>
      </c>
      <c r="E210" s="32"/>
      <c r="F210" s="32"/>
      <c r="G210" s="32"/>
      <c r="H210" s="32"/>
      <c r="I210" s="32"/>
      <c r="J210" s="32"/>
      <c r="K210" s="32"/>
      <c r="L210" s="32"/>
      <c r="M210" s="32"/>
      <c r="N210" s="32"/>
      <c r="O210" s="32"/>
      <c r="P210" s="32"/>
      <c r="Q210" s="32"/>
      <c r="R210" s="32"/>
      <c r="S210" s="32"/>
      <c r="AI210" s="8"/>
      <c r="AJ210" s="8"/>
      <c r="AK210" s="8"/>
      <c r="AL210" s="8"/>
      <c r="AM210" s="8"/>
      <c r="AN210" s="8"/>
      <c r="AO210" s="8"/>
      <c r="AP210" s="8"/>
      <c r="AQ210" s="8"/>
    </row>
    <row r="211" spans="1:43" s="7" customFormat="1" x14ac:dyDescent="0.2">
      <c r="A211" s="6"/>
      <c r="AI211" s="8"/>
      <c r="AJ211" s="8"/>
      <c r="AK211" s="8"/>
      <c r="AL211" s="8"/>
      <c r="AM211" s="8"/>
      <c r="AN211" s="8"/>
      <c r="AO211" s="8"/>
      <c r="AP211" s="8"/>
      <c r="AQ211" s="8"/>
    </row>
    <row r="212" spans="1:43" s="7" customFormat="1" x14ac:dyDescent="0.2">
      <c r="A212" s="6"/>
      <c r="D212" s="16" t="s">
        <v>99</v>
      </c>
      <c r="AI212" s="8"/>
      <c r="AJ212" s="8"/>
      <c r="AK212" s="8"/>
      <c r="AL212" s="8"/>
      <c r="AM212" s="8"/>
      <c r="AN212" s="8"/>
      <c r="AO212" s="8"/>
      <c r="AP212" s="8"/>
      <c r="AQ212" s="8"/>
    </row>
    <row r="213" spans="1:43" s="7" customFormat="1" x14ac:dyDescent="0.2">
      <c r="A213" s="6"/>
      <c r="AI213" s="8"/>
      <c r="AJ213" s="8"/>
      <c r="AK213" s="8"/>
      <c r="AL213" s="8"/>
      <c r="AM213" s="8"/>
      <c r="AN213" s="8"/>
      <c r="AO213" s="8"/>
      <c r="AP213" s="8"/>
      <c r="AQ213" s="8"/>
    </row>
    <row r="214" spans="1:43" s="7" customFormat="1" x14ac:dyDescent="0.2">
      <c r="A214" s="6"/>
      <c r="D214" s="160" t="s">
        <v>100</v>
      </c>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I214" s="8"/>
      <c r="AJ214" s="8"/>
      <c r="AK214" s="8"/>
      <c r="AL214" s="8"/>
      <c r="AM214" s="8"/>
      <c r="AN214" s="8"/>
      <c r="AO214" s="8"/>
      <c r="AP214" s="8"/>
      <c r="AQ214" s="8"/>
    </row>
    <row r="215" spans="1:43" s="7" customFormat="1" x14ac:dyDescent="0.2">
      <c r="A215" s="6"/>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c r="AB215" s="160"/>
      <c r="AC215" s="160"/>
      <c r="AD215" s="160"/>
      <c r="AE215" s="160"/>
      <c r="AF215" s="160"/>
      <c r="AG215" s="160"/>
      <c r="AI215" s="8"/>
      <c r="AJ215" s="8"/>
      <c r="AK215" s="8"/>
      <c r="AL215" s="8"/>
      <c r="AM215" s="8"/>
      <c r="AN215" s="8"/>
      <c r="AO215" s="8"/>
      <c r="AP215" s="8"/>
      <c r="AQ215" s="8"/>
    </row>
    <row r="216" spans="1:43" s="7" customFormat="1" x14ac:dyDescent="0.2">
      <c r="A216" s="6"/>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I216" s="8"/>
      <c r="AJ216" s="8"/>
      <c r="AK216" s="8"/>
      <c r="AL216" s="8"/>
      <c r="AM216" s="8"/>
      <c r="AN216" s="8"/>
      <c r="AO216" s="8"/>
      <c r="AP216" s="8"/>
      <c r="AQ216" s="8"/>
    </row>
    <row r="217" spans="1:43" s="7" customFormat="1" x14ac:dyDescent="0.2">
      <c r="A217" s="6"/>
      <c r="D217" s="7" t="s">
        <v>22</v>
      </c>
      <c r="E217" s="160" t="s">
        <v>101</v>
      </c>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c r="AB217" s="160"/>
      <c r="AC217" s="160"/>
      <c r="AD217" s="160"/>
      <c r="AE217" s="160"/>
      <c r="AF217" s="160"/>
      <c r="AG217" s="160"/>
      <c r="AI217" s="8"/>
      <c r="AJ217" s="8"/>
      <c r="AK217" s="8"/>
      <c r="AL217" s="8"/>
      <c r="AM217" s="8"/>
      <c r="AN217" s="8"/>
      <c r="AO217" s="8"/>
      <c r="AP217" s="8"/>
      <c r="AQ217" s="8"/>
    </row>
    <row r="218" spans="1:43" s="7" customFormat="1" x14ac:dyDescent="0.2">
      <c r="A218" s="6"/>
      <c r="D218" s="7" t="s">
        <v>22</v>
      </c>
      <c r="E218" s="160" t="s">
        <v>102</v>
      </c>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I218" s="8"/>
      <c r="AJ218" s="8"/>
      <c r="AK218" s="8"/>
      <c r="AL218" s="8"/>
      <c r="AM218" s="8"/>
      <c r="AN218" s="8"/>
      <c r="AO218" s="8"/>
      <c r="AP218" s="8"/>
      <c r="AQ218" s="8"/>
    </row>
    <row r="219" spans="1:43" s="7" customFormat="1" ht="14.25" customHeight="1" x14ac:dyDescent="0.2">
      <c r="A219" s="6"/>
      <c r="D219" s="7" t="s">
        <v>22</v>
      </c>
      <c r="E219" s="208" t="s">
        <v>103</v>
      </c>
      <c r="F219" s="208"/>
      <c r="G219" s="208"/>
      <c r="H219" s="208"/>
      <c r="I219" s="208"/>
      <c r="J219" s="208"/>
      <c r="K219" s="208"/>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I219" s="8"/>
      <c r="AJ219" s="8"/>
      <c r="AK219" s="8"/>
      <c r="AL219" s="8"/>
      <c r="AM219" s="8"/>
      <c r="AN219" s="8"/>
      <c r="AO219" s="8"/>
      <c r="AP219" s="8"/>
      <c r="AQ219" s="8"/>
    </row>
    <row r="220" spans="1:43" s="7" customFormat="1" x14ac:dyDescent="0.2">
      <c r="A220" s="6"/>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I220" s="8"/>
      <c r="AJ220" s="8"/>
      <c r="AK220" s="8"/>
      <c r="AL220" s="8"/>
      <c r="AM220" s="8"/>
      <c r="AN220" s="8"/>
      <c r="AO220" s="8"/>
      <c r="AP220" s="8"/>
      <c r="AQ220" s="8"/>
    </row>
    <row r="221" spans="1:43" s="7" customFormat="1" x14ac:dyDescent="0.2">
      <c r="A221" s="6"/>
      <c r="D221" s="160" t="s">
        <v>104</v>
      </c>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c r="AB221" s="160"/>
      <c r="AC221" s="160"/>
      <c r="AD221" s="160"/>
      <c r="AE221" s="160"/>
      <c r="AF221" s="160"/>
      <c r="AG221" s="160"/>
      <c r="AI221" s="8"/>
      <c r="AJ221" s="8"/>
      <c r="AK221" s="8"/>
      <c r="AL221" s="8"/>
      <c r="AM221" s="8"/>
      <c r="AN221" s="8"/>
      <c r="AO221" s="8"/>
      <c r="AP221" s="8"/>
      <c r="AQ221" s="8"/>
    </row>
    <row r="222" spans="1:43" s="7" customFormat="1" x14ac:dyDescent="0.2">
      <c r="A222" s="6"/>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c r="AB222" s="160"/>
      <c r="AC222" s="160"/>
      <c r="AD222" s="160"/>
      <c r="AE222" s="160"/>
      <c r="AF222" s="160"/>
      <c r="AG222" s="160"/>
      <c r="AI222" s="8"/>
      <c r="AJ222" s="8"/>
      <c r="AK222" s="8"/>
      <c r="AL222" s="8"/>
      <c r="AM222" s="8"/>
      <c r="AN222" s="8"/>
      <c r="AO222" s="8"/>
      <c r="AP222" s="8"/>
      <c r="AQ222" s="8"/>
    </row>
    <row r="223" spans="1:43" s="7" customFormat="1" x14ac:dyDescent="0.2">
      <c r="A223" s="6"/>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c r="AB223" s="160"/>
      <c r="AC223" s="160"/>
      <c r="AD223" s="160"/>
      <c r="AE223" s="160"/>
      <c r="AF223" s="160"/>
      <c r="AG223" s="160"/>
      <c r="AI223" s="8"/>
      <c r="AJ223" s="8"/>
      <c r="AK223" s="8"/>
      <c r="AL223" s="8"/>
      <c r="AM223" s="8"/>
      <c r="AN223" s="8"/>
      <c r="AO223" s="8"/>
      <c r="AP223" s="8"/>
      <c r="AQ223" s="8"/>
    </row>
    <row r="224" spans="1:43" s="7" customFormat="1" x14ac:dyDescent="0.2">
      <c r="A224" s="6"/>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c r="AB224" s="160"/>
      <c r="AC224" s="160"/>
      <c r="AD224" s="160"/>
      <c r="AE224" s="160"/>
      <c r="AF224" s="160"/>
      <c r="AG224" s="160"/>
      <c r="AI224" s="8"/>
      <c r="AJ224" s="8"/>
      <c r="AK224" s="8"/>
      <c r="AL224" s="8"/>
      <c r="AM224" s="8"/>
      <c r="AN224" s="8"/>
      <c r="AO224" s="8"/>
      <c r="AP224" s="8"/>
      <c r="AQ224" s="8"/>
    </row>
    <row r="225" spans="1:43" s="7" customFormat="1" x14ac:dyDescent="0.2">
      <c r="A225" s="6"/>
      <c r="AI225" s="8"/>
      <c r="AJ225" s="8"/>
      <c r="AK225" s="8"/>
      <c r="AL225" s="8"/>
      <c r="AM225" s="8"/>
      <c r="AN225" s="8"/>
      <c r="AO225" s="8"/>
      <c r="AP225" s="8"/>
      <c r="AQ225" s="8"/>
    </row>
    <row r="226" spans="1:43" s="7" customFormat="1" x14ac:dyDescent="0.2">
      <c r="A226" s="6"/>
      <c r="D226" s="16" t="s">
        <v>105</v>
      </c>
      <c r="AI226" s="8"/>
      <c r="AJ226" s="8"/>
      <c r="AK226" s="8"/>
      <c r="AL226" s="8"/>
      <c r="AM226" s="8"/>
      <c r="AN226" s="8"/>
      <c r="AO226" s="8"/>
      <c r="AP226" s="8"/>
      <c r="AQ226" s="8"/>
    </row>
    <row r="227" spans="1:43" s="7" customFormat="1" x14ac:dyDescent="0.2">
      <c r="A227" s="6"/>
      <c r="AI227" s="8"/>
      <c r="AJ227" s="8"/>
      <c r="AK227" s="8"/>
      <c r="AL227" s="8"/>
      <c r="AM227" s="8"/>
      <c r="AN227" s="8"/>
      <c r="AO227" s="8"/>
      <c r="AP227" s="8"/>
      <c r="AQ227" s="8"/>
    </row>
    <row r="228" spans="1:43" s="7" customFormat="1" x14ac:dyDescent="0.2">
      <c r="A228" s="6"/>
      <c r="D228" s="160" t="s">
        <v>106</v>
      </c>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I228" s="8"/>
      <c r="AJ228" s="8"/>
      <c r="AK228" s="8"/>
      <c r="AL228" s="8"/>
      <c r="AM228" s="8"/>
      <c r="AN228" s="8"/>
      <c r="AO228" s="8"/>
      <c r="AP228" s="8"/>
      <c r="AQ228" s="8"/>
    </row>
    <row r="229" spans="1:43" s="7" customFormat="1" x14ac:dyDescent="0.2">
      <c r="A229" s="6"/>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c r="AB229" s="160"/>
      <c r="AC229" s="160"/>
      <c r="AD229" s="160"/>
      <c r="AE229" s="160"/>
      <c r="AF229" s="160"/>
      <c r="AG229" s="160"/>
      <c r="AI229" s="8"/>
      <c r="AJ229" s="8"/>
      <c r="AK229" s="8"/>
      <c r="AL229" s="8"/>
      <c r="AM229" s="8"/>
      <c r="AN229" s="8"/>
      <c r="AO229" s="8"/>
      <c r="AP229" s="8"/>
      <c r="AQ229" s="8"/>
    </row>
    <row r="230" spans="1:43" s="7" customFormat="1" x14ac:dyDescent="0.2">
      <c r="A230" s="6"/>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c r="AB230" s="160"/>
      <c r="AC230" s="160"/>
      <c r="AD230" s="160"/>
      <c r="AE230" s="160"/>
      <c r="AF230" s="160"/>
      <c r="AG230" s="160"/>
      <c r="AI230" s="8"/>
      <c r="AJ230" s="8"/>
      <c r="AK230" s="8"/>
      <c r="AL230" s="8"/>
      <c r="AM230" s="8"/>
      <c r="AN230" s="8"/>
      <c r="AO230" s="8"/>
      <c r="AP230" s="8"/>
      <c r="AQ230" s="8"/>
    </row>
    <row r="231" spans="1:43" s="7" customFormat="1" x14ac:dyDescent="0.2">
      <c r="A231" s="6"/>
      <c r="AI231" s="8"/>
      <c r="AJ231" s="8"/>
      <c r="AK231" s="8"/>
      <c r="AL231" s="8"/>
      <c r="AM231" s="8"/>
      <c r="AN231" s="8"/>
      <c r="AO231" s="8"/>
      <c r="AP231" s="8"/>
      <c r="AQ231" s="8"/>
    </row>
    <row r="232" spans="1:43" s="7" customFormat="1" x14ac:dyDescent="0.2">
      <c r="A232" s="6"/>
      <c r="D232" s="160" t="s">
        <v>644</v>
      </c>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I232" s="8"/>
      <c r="AJ232" s="8"/>
      <c r="AK232" s="8"/>
      <c r="AL232" s="8"/>
      <c r="AM232" s="8"/>
      <c r="AN232" s="8"/>
      <c r="AO232" s="8"/>
      <c r="AP232" s="8"/>
      <c r="AQ232" s="8"/>
    </row>
    <row r="233" spans="1:43" s="7" customFormat="1" x14ac:dyDescent="0.2">
      <c r="A233" s="6"/>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c r="AB233" s="160"/>
      <c r="AC233" s="160"/>
      <c r="AD233" s="160"/>
      <c r="AE233" s="160"/>
      <c r="AF233" s="160"/>
      <c r="AG233" s="160"/>
      <c r="AI233" s="8"/>
      <c r="AJ233" s="8"/>
      <c r="AK233" s="8"/>
      <c r="AL233" s="8"/>
      <c r="AM233" s="8"/>
      <c r="AN233" s="8"/>
      <c r="AO233" s="8"/>
      <c r="AP233" s="8"/>
      <c r="AQ233" s="8"/>
    </row>
    <row r="234" spans="1:43" s="7" customFormat="1" x14ac:dyDescent="0.2">
      <c r="A234" s="6"/>
      <c r="AI234" s="8"/>
      <c r="AJ234" s="8"/>
      <c r="AK234" s="8"/>
      <c r="AL234" s="8"/>
      <c r="AM234" s="8"/>
      <c r="AN234" s="8"/>
      <c r="AO234" s="8"/>
      <c r="AP234" s="8"/>
      <c r="AQ234" s="8"/>
    </row>
    <row r="235" spans="1:43" s="7" customFormat="1" x14ac:dyDescent="0.2">
      <c r="A235" s="6"/>
      <c r="D235" s="16" t="s">
        <v>107</v>
      </c>
      <c r="AI235" s="8"/>
      <c r="AJ235" s="8"/>
      <c r="AK235" s="8"/>
      <c r="AL235" s="8"/>
      <c r="AM235" s="8"/>
      <c r="AN235" s="8"/>
      <c r="AO235" s="8"/>
      <c r="AP235" s="8"/>
      <c r="AQ235" s="8"/>
    </row>
    <row r="236" spans="1:43" s="7" customFormat="1" x14ac:dyDescent="0.2">
      <c r="A236" s="6"/>
      <c r="AI236" s="8"/>
      <c r="AJ236" s="8"/>
      <c r="AK236" s="8"/>
      <c r="AL236" s="8"/>
      <c r="AM236" s="8"/>
      <c r="AN236" s="8"/>
      <c r="AO236" s="8"/>
      <c r="AP236" s="8"/>
      <c r="AQ236" s="8"/>
    </row>
    <row r="237" spans="1:43" s="7" customFormat="1" x14ac:dyDescent="0.2">
      <c r="A237" s="6"/>
      <c r="D237" s="210" t="s">
        <v>108</v>
      </c>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c r="AI237" s="8"/>
      <c r="AJ237" s="8"/>
      <c r="AK237" s="8"/>
      <c r="AL237" s="8"/>
      <c r="AM237" s="8"/>
      <c r="AN237" s="8"/>
      <c r="AO237" s="8"/>
      <c r="AP237" s="8"/>
      <c r="AQ237" s="8"/>
    </row>
    <row r="238" spans="1:43" s="7" customFormat="1" x14ac:dyDescent="0.2">
      <c r="A238" s="6"/>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c r="AI238" s="8"/>
      <c r="AJ238" s="8"/>
      <c r="AK238" s="8"/>
      <c r="AL238" s="8"/>
      <c r="AM238" s="8"/>
      <c r="AN238" s="8"/>
      <c r="AO238" s="8"/>
      <c r="AP238" s="8"/>
      <c r="AQ238" s="8"/>
    </row>
    <row r="239" spans="1:43" s="7" customFormat="1" x14ac:dyDescent="0.2">
      <c r="A239" s="6"/>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c r="AI239" s="8"/>
      <c r="AJ239" s="8"/>
      <c r="AK239" s="8"/>
      <c r="AL239" s="8"/>
      <c r="AM239" s="8"/>
      <c r="AN239" s="8"/>
      <c r="AO239" s="8"/>
      <c r="AP239" s="8"/>
      <c r="AQ239" s="8"/>
    </row>
    <row r="240" spans="1:43" s="7" customFormat="1" x14ac:dyDescent="0.2">
      <c r="A240" s="6"/>
      <c r="AI240" s="8"/>
      <c r="AJ240" s="8"/>
      <c r="AK240" s="8"/>
      <c r="AL240" s="8"/>
      <c r="AM240" s="8"/>
      <c r="AN240" s="8"/>
      <c r="AO240" s="8"/>
      <c r="AP240" s="8"/>
      <c r="AQ240" s="8"/>
    </row>
    <row r="241" spans="1:43" s="7" customFormat="1" x14ac:dyDescent="0.2">
      <c r="A241" s="6"/>
      <c r="D241" s="16" t="s">
        <v>109</v>
      </c>
      <c r="AI241" s="8"/>
      <c r="AJ241" s="8"/>
      <c r="AK241" s="8"/>
      <c r="AL241" s="8"/>
      <c r="AM241" s="8"/>
      <c r="AN241" s="8"/>
      <c r="AO241" s="8"/>
      <c r="AP241" s="8"/>
      <c r="AQ241" s="8"/>
    </row>
    <row r="242" spans="1:43" s="7" customFormat="1" x14ac:dyDescent="0.2">
      <c r="A242" s="6"/>
      <c r="AI242" s="8"/>
      <c r="AJ242" s="8"/>
      <c r="AK242" s="8"/>
      <c r="AL242" s="8"/>
      <c r="AM242" s="8"/>
      <c r="AN242" s="8"/>
      <c r="AO242" s="8"/>
      <c r="AP242" s="8"/>
      <c r="AQ242" s="8"/>
    </row>
    <row r="243" spans="1:43" s="7" customFormat="1" x14ac:dyDescent="0.2">
      <c r="A243" s="6"/>
      <c r="D243" s="160" t="s">
        <v>110</v>
      </c>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c r="AB243" s="160"/>
      <c r="AC243" s="160"/>
      <c r="AD243" s="160"/>
      <c r="AE243" s="160"/>
      <c r="AF243" s="160"/>
      <c r="AG243" s="160"/>
      <c r="AI243" s="8"/>
      <c r="AJ243" s="8"/>
      <c r="AK243" s="8"/>
      <c r="AL243" s="8"/>
      <c r="AM243" s="8"/>
      <c r="AN243" s="8"/>
      <c r="AO243" s="8"/>
      <c r="AP243" s="8"/>
      <c r="AQ243" s="8"/>
    </row>
    <row r="244" spans="1:43" s="7" customFormat="1" x14ac:dyDescent="0.2">
      <c r="A244" s="6"/>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c r="AB244" s="160"/>
      <c r="AC244" s="160"/>
      <c r="AD244" s="160"/>
      <c r="AE244" s="160"/>
      <c r="AF244" s="160"/>
      <c r="AG244" s="160"/>
      <c r="AI244" s="8"/>
      <c r="AJ244" s="8"/>
      <c r="AK244" s="8"/>
      <c r="AL244" s="8"/>
      <c r="AM244" s="8"/>
      <c r="AN244" s="8"/>
      <c r="AO244" s="8"/>
      <c r="AP244" s="8"/>
      <c r="AQ244" s="8"/>
    </row>
    <row r="245" spans="1:43" s="7" customFormat="1" x14ac:dyDescent="0.2">
      <c r="A245" s="6"/>
      <c r="AI245" s="8"/>
      <c r="AJ245" s="8"/>
      <c r="AK245" s="8"/>
      <c r="AL245" s="8"/>
      <c r="AM245" s="8"/>
      <c r="AN245" s="8"/>
      <c r="AO245" s="8"/>
      <c r="AP245" s="8"/>
      <c r="AQ245" s="8"/>
    </row>
    <row r="246" spans="1:43" s="7" customFormat="1" x14ac:dyDescent="0.2">
      <c r="A246" s="6"/>
      <c r="D246" s="16" t="s">
        <v>111</v>
      </c>
      <c r="AI246" s="8"/>
      <c r="AJ246" s="8"/>
      <c r="AK246" s="8"/>
      <c r="AL246" s="8"/>
      <c r="AM246" s="8"/>
      <c r="AN246" s="8"/>
      <c r="AO246" s="8"/>
      <c r="AP246" s="8"/>
      <c r="AQ246" s="8"/>
    </row>
    <row r="247" spans="1:43" s="7" customFormat="1" x14ac:dyDescent="0.2">
      <c r="A247" s="6"/>
      <c r="AI247" s="8"/>
      <c r="AJ247" s="8"/>
      <c r="AK247" s="8"/>
      <c r="AL247" s="8"/>
      <c r="AM247" s="8"/>
      <c r="AN247" s="8"/>
      <c r="AO247" s="8"/>
      <c r="AP247" s="8"/>
      <c r="AQ247" s="8"/>
    </row>
    <row r="248" spans="1:43" s="7" customFormat="1" x14ac:dyDescent="0.2">
      <c r="A248" s="6"/>
      <c r="D248" s="160" t="s">
        <v>112</v>
      </c>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I248" s="8"/>
      <c r="AJ248" s="8"/>
      <c r="AK248" s="8"/>
      <c r="AL248" s="8"/>
      <c r="AM248" s="8"/>
      <c r="AN248" s="8"/>
      <c r="AO248" s="8"/>
      <c r="AP248" s="8"/>
      <c r="AQ248" s="8"/>
    </row>
    <row r="249" spans="1:43" s="7" customFormat="1" x14ac:dyDescent="0.2">
      <c r="A249" s="6"/>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c r="AB249" s="160"/>
      <c r="AC249" s="160"/>
      <c r="AD249" s="160"/>
      <c r="AE249" s="160"/>
      <c r="AF249" s="160"/>
      <c r="AG249" s="160"/>
      <c r="AI249" s="8"/>
      <c r="AJ249" s="8"/>
      <c r="AK249" s="8"/>
      <c r="AL249" s="8"/>
      <c r="AM249" s="8"/>
      <c r="AN249" s="8"/>
      <c r="AO249" s="8"/>
      <c r="AP249" s="8"/>
      <c r="AQ249" s="8"/>
    </row>
    <row r="250" spans="1:43" s="7" customFormat="1" x14ac:dyDescent="0.2">
      <c r="A250" s="6"/>
      <c r="AI250" s="8"/>
      <c r="AJ250" s="8"/>
      <c r="AK250" s="8"/>
      <c r="AL250" s="8"/>
      <c r="AM250" s="8"/>
      <c r="AN250" s="8"/>
      <c r="AO250" s="8"/>
      <c r="AP250" s="8"/>
      <c r="AQ250" s="8"/>
    </row>
    <row r="251" spans="1:43" s="7" customFormat="1" x14ac:dyDescent="0.2">
      <c r="A251" s="6"/>
      <c r="D251" s="160" t="s">
        <v>113</v>
      </c>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c r="AB251" s="160"/>
      <c r="AC251" s="160"/>
      <c r="AD251" s="160"/>
      <c r="AE251" s="160"/>
      <c r="AF251" s="160"/>
      <c r="AG251" s="160"/>
      <c r="AI251" s="8"/>
      <c r="AJ251" s="8"/>
      <c r="AK251" s="8"/>
      <c r="AL251" s="8"/>
      <c r="AM251" s="8"/>
      <c r="AN251" s="8"/>
      <c r="AO251" s="8"/>
      <c r="AP251" s="8"/>
      <c r="AQ251" s="8"/>
    </row>
    <row r="252" spans="1:43" s="7" customFormat="1" x14ac:dyDescent="0.2">
      <c r="A252" s="6"/>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c r="AB252" s="160"/>
      <c r="AC252" s="160"/>
      <c r="AD252" s="160"/>
      <c r="AE252" s="160"/>
      <c r="AF252" s="160"/>
      <c r="AG252" s="160"/>
      <c r="AI252" s="8"/>
      <c r="AJ252" s="8"/>
      <c r="AK252" s="8"/>
      <c r="AL252" s="8"/>
      <c r="AM252" s="8"/>
      <c r="AN252" s="8"/>
      <c r="AO252" s="8"/>
      <c r="AP252" s="8"/>
      <c r="AQ252" s="8"/>
    </row>
    <row r="253" spans="1:43" s="7" customFormat="1" x14ac:dyDescent="0.2">
      <c r="A253" s="6"/>
      <c r="AI253" s="8"/>
      <c r="AJ253" s="8"/>
      <c r="AK253" s="8"/>
      <c r="AL253" s="8"/>
      <c r="AM253" s="8"/>
      <c r="AN253" s="8"/>
      <c r="AO253" s="8"/>
      <c r="AP253" s="8"/>
      <c r="AQ253" s="8"/>
    </row>
    <row r="254" spans="1:43" s="7" customFormat="1" x14ac:dyDescent="0.2">
      <c r="A254" s="6"/>
      <c r="D254" s="16" t="s">
        <v>114</v>
      </c>
      <c r="AI254" s="8"/>
      <c r="AJ254" s="8"/>
      <c r="AK254" s="8"/>
      <c r="AL254" s="8"/>
      <c r="AM254" s="8"/>
      <c r="AN254" s="8"/>
      <c r="AO254" s="8"/>
      <c r="AP254" s="8"/>
      <c r="AQ254" s="8"/>
    </row>
    <row r="255" spans="1:43" s="7" customFormat="1" x14ac:dyDescent="0.2">
      <c r="A255" s="6"/>
      <c r="AI255" s="8"/>
      <c r="AJ255" s="8"/>
      <c r="AK255" s="8"/>
      <c r="AL255" s="8"/>
      <c r="AM255" s="8"/>
      <c r="AN255" s="8"/>
      <c r="AO255" s="8"/>
      <c r="AP255" s="8"/>
      <c r="AQ255" s="8"/>
    </row>
    <row r="256" spans="1:43" s="7" customFormat="1" x14ac:dyDescent="0.2">
      <c r="A256" s="6"/>
      <c r="D256" s="160" t="s">
        <v>115</v>
      </c>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c r="AB256" s="160"/>
      <c r="AC256" s="160"/>
      <c r="AD256" s="160"/>
      <c r="AE256" s="160"/>
      <c r="AF256" s="160"/>
      <c r="AG256" s="160"/>
      <c r="AI256" s="8"/>
      <c r="AJ256" s="8"/>
      <c r="AK256" s="8"/>
      <c r="AL256" s="8"/>
      <c r="AM256" s="8"/>
      <c r="AN256" s="8"/>
      <c r="AO256" s="8"/>
      <c r="AP256" s="8"/>
      <c r="AQ256" s="8"/>
    </row>
    <row r="257" spans="1:43" s="7" customFormat="1" x14ac:dyDescent="0.2">
      <c r="A257" s="6"/>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c r="AB257" s="160"/>
      <c r="AC257" s="160"/>
      <c r="AD257" s="160"/>
      <c r="AE257" s="160"/>
      <c r="AF257" s="160"/>
      <c r="AG257" s="160"/>
      <c r="AI257" s="8"/>
      <c r="AJ257" s="8"/>
      <c r="AK257" s="8"/>
      <c r="AL257" s="8"/>
      <c r="AM257" s="8"/>
      <c r="AN257" s="8"/>
      <c r="AO257" s="8"/>
      <c r="AP257" s="8"/>
      <c r="AQ257" s="8"/>
    </row>
    <row r="258" spans="1:43" s="7" customFormat="1" x14ac:dyDescent="0.2">
      <c r="A258" s="6"/>
      <c r="AI258" s="8"/>
      <c r="AJ258" s="8"/>
      <c r="AK258" s="8"/>
      <c r="AL258" s="8"/>
      <c r="AM258" s="8"/>
      <c r="AN258" s="8"/>
      <c r="AO258" s="8"/>
      <c r="AP258" s="8"/>
      <c r="AQ258" s="8"/>
    </row>
    <row r="259" spans="1:43" s="7" customFormat="1" x14ac:dyDescent="0.2">
      <c r="A259" s="6"/>
      <c r="D259" s="160" t="s">
        <v>116</v>
      </c>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c r="AB259" s="160"/>
      <c r="AC259" s="160"/>
      <c r="AD259" s="160"/>
      <c r="AE259" s="160"/>
      <c r="AF259" s="160"/>
      <c r="AG259" s="160"/>
      <c r="AI259" s="8"/>
      <c r="AJ259" s="8"/>
      <c r="AK259" s="8"/>
      <c r="AL259" s="8"/>
      <c r="AM259" s="8"/>
      <c r="AN259" s="8"/>
      <c r="AO259" s="8"/>
      <c r="AP259" s="8"/>
      <c r="AQ259" s="8"/>
    </row>
    <row r="260" spans="1:43" s="7" customFormat="1" x14ac:dyDescent="0.2">
      <c r="A260" s="6"/>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c r="AB260" s="160"/>
      <c r="AC260" s="160"/>
      <c r="AD260" s="160"/>
      <c r="AE260" s="160"/>
      <c r="AF260" s="160"/>
      <c r="AG260" s="160"/>
      <c r="AI260" s="8"/>
      <c r="AJ260" s="8"/>
      <c r="AK260" s="8"/>
      <c r="AL260" s="8"/>
      <c r="AM260" s="8"/>
      <c r="AN260" s="8"/>
      <c r="AO260" s="8"/>
      <c r="AP260" s="8"/>
      <c r="AQ260" s="8"/>
    </row>
    <row r="261" spans="1:43" s="7" customFormat="1" x14ac:dyDescent="0.2">
      <c r="A261" s="6"/>
      <c r="AI261" s="8"/>
      <c r="AJ261" s="8"/>
      <c r="AK261" s="8"/>
      <c r="AL261" s="8"/>
      <c r="AM261" s="8"/>
      <c r="AN261" s="8"/>
      <c r="AO261" s="8"/>
      <c r="AP261" s="8"/>
      <c r="AQ261" s="8"/>
    </row>
    <row r="262" spans="1:43" s="7" customFormat="1" x14ac:dyDescent="0.2">
      <c r="A262" s="6"/>
      <c r="D262" s="16" t="s">
        <v>117</v>
      </c>
      <c r="AI262" s="8"/>
      <c r="AJ262" s="8"/>
      <c r="AK262" s="8"/>
      <c r="AL262" s="8"/>
      <c r="AM262" s="8"/>
      <c r="AN262" s="8"/>
      <c r="AO262" s="8"/>
      <c r="AP262" s="8"/>
      <c r="AQ262" s="8"/>
    </row>
    <row r="263" spans="1:43" s="7" customFormat="1" x14ac:dyDescent="0.2">
      <c r="A263" s="6"/>
      <c r="AI263" s="8"/>
      <c r="AJ263" s="8"/>
      <c r="AK263" s="8"/>
      <c r="AL263" s="8"/>
      <c r="AM263" s="8"/>
      <c r="AN263" s="8"/>
      <c r="AO263" s="8"/>
      <c r="AP263" s="8"/>
      <c r="AQ263" s="8"/>
    </row>
    <row r="264" spans="1:43" s="7" customFormat="1" x14ac:dyDescent="0.2">
      <c r="A264" s="6"/>
      <c r="D264" s="160" t="s">
        <v>118</v>
      </c>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c r="AB264" s="160"/>
      <c r="AC264" s="160"/>
      <c r="AD264" s="160"/>
      <c r="AE264" s="160"/>
      <c r="AF264" s="160"/>
      <c r="AG264" s="160"/>
      <c r="AI264" s="8"/>
      <c r="AJ264" s="8"/>
      <c r="AK264" s="8"/>
      <c r="AL264" s="8"/>
      <c r="AM264" s="8"/>
      <c r="AN264" s="8"/>
      <c r="AO264" s="8"/>
      <c r="AP264" s="8"/>
      <c r="AQ264" s="8"/>
    </row>
    <row r="265" spans="1:43" s="7" customFormat="1" x14ac:dyDescent="0.2">
      <c r="A265" s="6"/>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c r="AB265" s="160"/>
      <c r="AC265" s="160"/>
      <c r="AD265" s="160"/>
      <c r="AE265" s="160"/>
      <c r="AF265" s="160"/>
      <c r="AG265" s="160"/>
      <c r="AI265" s="8"/>
      <c r="AJ265" s="8"/>
      <c r="AK265" s="8"/>
      <c r="AL265" s="8"/>
      <c r="AM265" s="8"/>
      <c r="AN265" s="8"/>
      <c r="AO265" s="8"/>
      <c r="AP265" s="8"/>
      <c r="AQ265" s="8"/>
    </row>
    <row r="266" spans="1:43" s="7" customFormat="1" x14ac:dyDescent="0.2">
      <c r="A266" s="6"/>
      <c r="AI266" s="8"/>
      <c r="AJ266" s="8"/>
      <c r="AK266" s="8"/>
      <c r="AL266" s="8"/>
      <c r="AM266" s="8"/>
      <c r="AN266" s="8"/>
      <c r="AO266" s="8"/>
      <c r="AP266" s="8"/>
      <c r="AQ266" s="8"/>
    </row>
    <row r="267" spans="1:43" s="7" customFormat="1" x14ac:dyDescent="0.2">
      <c r="A267" s="6"/>
      <c r="D267" s="16" t="s">
        <v>119</v>
      </c>
      <c r="AI267" s="8"/>
      <c r="AJ267" s="8"/>
      <c r="AK267" s="8"/>
      <c r="AL267" s="8"/>
      <c r="AM267" s="8"/>
      <c r="AN267" s="8"/>
      <c r="AO267" s="8"/>
      <c r="AP267" s="8"/>
      <c r="AQ267" s="8"/>
    </row>
    <row r="268" spans="1:43" s="7" customFormat="1" x14ac:dyDescent="0.2">
      <c r="A268" s="6"/>
      <c r="AI268" s="8"/>
      <c r="AJ268" s="8"/>
      <c r="AK268" s="8"/>
      <c r="AL268" s="8"/>
      <c r="AM268" s="8"/>
      <c r="AN268" s="8"/>
      <c r="AO268" s="8"/>
      <c r="AP268" s="8"/>
      <c r="AQ268" s="8"/>
    </row>
    <row r="269" spans="1:43" s="7" customFormat="1" x14ac:dyDescent="0.2">
      <c r="A269" s="6"/>
      <c r="D269" s="160" t="s">
        <v>120</v>
      </c>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c r="AB269" s="160"/>
      <c r="AC269" s="160"/>
      <c r="AD269" s="160"/>
      <c r="AE269" s="160"/>
      <c r="AF269" s="160"/>
      <c r="AG269" s="160"/>
      <c r="AI269" s="8"/>
      <c r="AJ269" s="8"/>
      <c r="AK269" s="8"/>
      <c r="AL269" s="8"/>
      <c r="AM269" s="8"/>
      <c r="AN269" s="8"/>
      <c r="AO269" s="8"/>
      <c r="AP269" s="8"/>
      <c r="AQ269" s="8"/>
    </row>
    <row r="270" spans="1:43" s="7" customFormat="1" x14ac:dyDescent="0.2">
      <c r="A270" s="6"/>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c r="AB270" s="160"/>
      <c r="AC270" s="160"/>
      <c r="AD270" s="160"/>
      <c r="AE270" s="160"/>
      <c r="AF270" s="160"/>
      <c r="AG270" s="160"/>
      <c r="AI270" s="8"/>
      <c r="AJ270" s="8"/>
      <c r="AK270" s="8"/>
      <c r="AL270" s="8"/>
      <c r="AM270" s="8"/>
      <c r="AN270" s="8"/>
      <c r="AO270" s="8"/>
      <c r="AP270" s="8"/>
      <c r="AQ270" s="8"/>
    </row>
    <row r="271" spans="1:43" s="7" customFormat="1" x14ac:dyDescent="0.2">
      <c r="A271" s="6"/>
      <c r="AI271" s="8"/>
      <c r="AJ271" s="8"/>
      <c r="AK271" s="8"/>
      <c r="AL271" s="8"/>
      <c r="AM271" s="8"/>
      <c r="AN271" s="8"/>
      <c r="AO271" s="8"/>
      <c r="AP271" s="8"/>
      <c r="AQ271" s="8"/>
    </row>
    <row r="272" spans="1:43" s="7" customFormat="1" x14ac:dyDescent="0.2">
      <c r="A272" s="6"/>
      <c r="D272" s="160" t="s">
        <v>121</v>
      </c>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c r="AB272" s="160"/>
      <c r="AC272" s="160"/>
      <c r="AD272" s="160"/>
      <c r="AE272" s="160"/>
      <c r="AF272" s="160"/>
      <c r="AG272" s="160"/>
      <c r="AI272" s="8"/>
      <c r="AJ272" s="8"/>
      <c r="AK272" s="8"/>
      <c r="AL272" s="8"/>
      <c r="AM272" s="8"/>
      <c r="AN272" s="8"/>
      <c r="AO272" s="8"/>
      <c r="AP272" s="8"/>
      <c r="AQ272" s="8"/>
    </row>
    <row r="273" spans="1:43" s="7" customFormat="1" x14ac:dyDescent="0.2">
      <c r="A273" s="6"/>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c r="AB273" s="160"/>
      <c r="AC273" s="160"/>
      <c r="AD273" s="160"/>
      <c r="AE273" s="160"/>
      <c r="AF273" s="160"/>
      <c r="AG273" s="160"/>
      <c r="AI273" s="8"/>
      <c r="AJ273" s="8"/>
      <c r="AK273" s="8"/>
      <c r="AL273" s="8"/>
      <c r="AM273" s="8"/>
      <c r="AN273" s="8"/>
      <c r="AO273" s="8"/>
      <c r="AP273" s="8"/>
      <c r="AQ273" s="8"/>
    </row>
    <row r="274" spans="1:43" s="7" customFormat="1" x14ac:dyDescent="0.2">
      <c r="A274" s="6"/>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c r="AB274" s="160"/>
      <c r="AC274" s="160"/>
      <c r="AD274" s="160"/>
      <c r="AE274" s="160"/>
      <c r="AF274" s="160"/>
      <c r="AG274" s="160"/>
      <c r="AI274" s="8"/>
      <c r="AJ274" s="8"/>
      <c r="AK274" s="8"/>
      <c r="AL274" s="8"/>
      <c r="AM274" s="8"/>
      <c r="AN274" s="8"/>
      <c r="AO274" s="8"/>
      <c r="AP274" s="8"/>
      <c r="AQ274" s="8"/>
    </row>
    <row r="275" spans="1:43" s="7" customFormat="1" x14ac:dyDescent="0.2">
      <c r="A275" s="6"/>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c r="AB275" s="160"/>
      <c r="AC275" s="160"/>
      <c r="AD275" s="160"/>
      <c r="AE275" s="160"/>
      <c r="AF275" s="160"/>
      <c r="AG275" s="160"/>
      <c r="AI275" s="8"/>
      <c r="AJ275" s="8"/>
      <c r="AK275" s="8"/>
      <c r="AL275" s="8"/>
      <c r="AM275" s="8"/>
      <c r="AN275" s="8"/>
      <c r="AO275" s="8"/>
      <c r="AP275" s="8"/>
      <c r="AQ275" s="8"/>
    </row>
    <row r="276" spans="1:43" s="7" customFormat="1" x14ac:dyDescent="0.2">
      <c r="A276" s="6"/>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c r="AB276" s="160"/>
      <c r="AC276" s="160"/>
      <c r="AD276" s="160"/>
      <c r="AE276" s="160"/>
      <c r="AF276" s="160"/>
      <c r="AG276" s="160"/>
      <c r="AI276" s="8"/>
      <c r="AJ276" s="8"/>
      <c r="AK276" s="8"/>
      <c r="AL276" s="8"/>
      <c r="AM276" s="8"/>
      <c r="AN276" s="8"/>
      <c r="AO276" s="8"/>
      <c r="AP276" s="8"/>
      <c r="AQ276" s="8"/>
    </row>
    <row r="277" spans="1:43" s="7" customFormat="1" ht="14.25" customHeight="1" x14ac:dyDescent="0.2">
      <c r="A277" s="6"/>
      <c r="D277" s="208" t="s">
        <v>122</v>
      </c>
      <c r="E277" s="208"/>
      <c r="F277" s="208"/>
      <c r="G277" s="208"/>
      <c r="H277" s="208"/>
      <c r="I277" s="208"/>
      <c r="J277" s="208"/>
      <c r="K277" s="208"/>
      <c r="L277" s="208"/>
      <c r="M277" s="208"/>
      <c r="N277" s="208"/>
      <c r="O277" s="208"/>
      <c r="P277" s="208"/>
      <c r="Q277" s="208"/>
      <c r="R277" s="208"/>
      <c r="S277" s="208"/>
      <c r="T277" s="208"/>
      <c r="U277" s="208"/>
      <c r="V277" s="208"/>
      <c r="W277" s="208"/>
      <c r="X277" s="208"/>
      <c r="Y277" s="208"/>
      <c r="Z277" s="208"/>
      <c r="AA277" s="208"/>
      <c r="AB277" s="208"/>
      <c r="AC277" s="208"/>
      <c r="AD277" s="208"/>
      <c r="AE277" s="208"/>
      <c r="AF277" s="208"/>
      <c r="AG277" s="208"/>
      <c r="AI277" s="8"/>
      <c r="AJ277" s="8"/>
      <c r="AK277" s="8"/>
      <c r="AL277" s="8"/>
      <c r="AM277" s="8"/>
      <c r="AN277" s="8"/>
      <c r="AO277" s="8"/>
      <c r="AP277" s="8"/>
      <c r="AQ277" s="8"/>
    </row>
    <row r="278" spans="1:43" s="7" customFormat="1" x14ac:dyDescent="0.2">
      <c r="A278" s="6"/>
      <c r="D278" s="208"/>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I278" s="8"/>
      <c r="AJ278" s="8"/>
      <c r="AK278" s="8"/>
      <c r="AL278" s="8"/>
      <c r="AM278" s="8"/>
      <c r="AN278" s="8"/>
      <c r="AO278" s="8"/>
      <c r="AP278" s="8"/>
      <c r="AQ278" s="8"/>
    </row>
    <row r="279" spans="1:43" s="7" customFormat="1" x14ac:dyDescent="0.2">
      <c r="A279" s="6"/>
      <c r="D279" s="208"/>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I279" s="8"/>
      <c r="AJ279" s="8"/>
      <c r="AK279" s="8"/>
      <c r="AL279" s="8"/>
      <c r="AM279" s="8"/>
      <c r="AN279" s="8"/>
      <c r="AO279" s="8"/>
      <c r="AP279" s="8"/>
      <c r="AQ279" s="8"/>
    </row>
    <row r="280" spans="1:43" s="7" customFormat="1" x14ac:dyDescent="0.2">
      <c r="A280" s="6"/>
      <c r="D280" s="208"/>
      <c r="E280" s="208"/>
      <c r="F280" s="208"/>
      <c r="G280" s="208"/>
      <c r="H280" s="208"/>
      <c r="I280" s="208"/>
      <c r="J280" s="208"/>
      <c r="K280" s="208"/>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I280" s="8"/>
      <c r="AJ280" s="8"/>
      <c r="AK280" s="8"/>
      <c r="AL280" s="8"/>
      <c r="AM280" s="8"/>
      <c r="AN280" s="8"/>
      <c r="AO280" s="8"/>
      <c r="AP280" s="8"/>
      <c r="AQ280" s="8"/>
    </row>
    <row r="281" spans="1:43" s="7" customFormat="1" x14ac:dyDescent="0.2">
      <c r="A281" s="6"/>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I281" s="8"/>
      <c r="AJ281" s="8"/>
      <c r="AK281" s="8"/>
      <c r="AL281" s="8"/>
      <c r="AM281" s="8"/>
      <c r="AN281" s="8"/>
      <c r="AO281" s="8"/>
      <c r="AP281" s="8"/>
      <c r="AQ281" s="8"/>
    </row>
    <row r="282" spans="1:43" s="7" customFormat="1" x14ac:dyDescent="0.2">
      <c r="A282" s="6"/>
      <c r="D282" s="208"/>
      <c r="E282" s="208"/>
      <c r="F282" s="208"/>
      <c r="G282" s="208"/>
      <c r="H282" s="208"/>
      <c r="I282" s="208"/>
      <c r="J282" s="208"/>
      <c r="K282" s="208"/>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I282" s="8"/>
      <c r="AJ282" s="8"/>
      <c r="AK282" s="8"/>
      <c r="AL282" s="8"/>
      <c r="AM282" s="8"/>
      <c r="AN282" s="8"/>
      <c r="AO282" s="8"/>
      <c r="AP282" s="8"/>
      <c r="AQ282" s="8"/>
    </row>
    <row r="283" spans="1:43" s="7" customFormat="1" x14ac:dyDescent="0.2">
      <c r="A283" s="6"/>
      <c r="D283" s="208"/>
      <c r="E283" s="208"/>
      <c r="F283" s="208"/>
      <c r="G283" s="208"/>
      <c r="H283" s="208"/>
      <c r="I283" s="208"/>
      <c r="J283" s="208"/>
      <c r="K283" s="208"/>
      <c r="L283" s="208"/>
      <c r="M283" s="208"/>
      <c r="N283" s="208"/>
      <c r="O283" s="208"/>
      <c r="P283" s="208"/>
      <c r="Q283" s="208"/>
      <c r="R283" s="208"/>
      <c r="S283" s="208"/>
      <c r="T283" s="208"/>
      <c r="U283" s="208"/>
      <c r="V283" s="208"/>
      <c r="W283" s="208"/>
      <c r="X283" s="208"/>
      <c r="Y283" s="208"/>
      <c r="Z283" s="208"/>
      <c r="AA283" s="208"/>
      <c r="AB283" s="208"/>
      <c r="AC283" s="208"/>
      <c r="AD283" s="208"/>
      <c r="AE283" s="208"/>
      <c r="AF283" s="208"/>
      <c r="AG283" s="208"/>
      <c r="AI283" s="8"/>
      <c r="AJ283" s="8"/>
      <c r="AK283" s="8"/>
      <c r="AL283" s="8"/>
      <c r="AM283" s="8"/>
      <c r="AN283" s="8"/>
      <c r="AO283" s="8"/>
      <c r="AP283" s="8"/>
      <c r="AQ283" s="8"/>
    </row>
    <row r="284" spans="1:43" s="7" customFormat="1" x14ac:dyDescent="0.2">
      <c r="A284" s="6"/>
      <c r="D284" s="208"/>
      <c r="E284" s="208"/>
      <c r="F284" s="208"/>
      <c r="G284" s="208"/>
      <c r="H284" s="208"/>
      <c r="I284" s="208"/>
      <c r="J284" s="208"/>
      <c r="K284" s="208"/>
      <c r="L284" s="208"/>
      <c r="M284" s="208"/>
      <c r="N284" s="208"/>
      <c r="O284" s="208"/>
      <c r="P284" s="208"/>
      <c r="Q284" s="208"/>
      <c r="R284" s="208"/>
      <c r="S284" s="208"/>
      <c r="T284" s="208"/>
      <c r="U284" s="208"/>
      <c r="V284" s="208"/>
      <c r="W284" s="208"/>
      <c r="X284" s="208"/>
      <c r="Y284" s="208"/>
      <c r="Z284" s="208"/>
      <c r="AA284" s="208"/>
      <c r="AB284" s="208"/>
      <c r="AC284" s="208"/>
      <c r="AD284" s="208"/>
      <c r="AE284" s="208"/>
      <c r="AF284" s="208"/>
      <c r="AG284" s="208"/>
      <c r="AI284" s="8"/>
      <c r="AJ284" s="8"/>
      <c r="AK284" s="8"/>
      <c r="AL284" s="8"/>
      <c r="AM284" s="8"/>
      <c r="AN284" s="8"/>
      <c r="AO284" s="8"/>
      <c r="AP284" s="8"/>
      <c r="AQ284" s="8"/>
    </row>
    <row r="285" spans="1:43" s="7" customFormat="1" x14ac:dyDescent="0.2">
      <c r="A285" s="6"/>
      <c r="D285" s="208"/>
      <c r="E285" s="208"/>
      <c r="F285" s="208"/>
      <c r="G285" s="208"/>
      <c r="H285" s="208"/>
      <c r="I285" s="208"/>
      <c r="J285" s="208"/>
      <c r="K285" s="208"/>
      <c r="L285" s="208"/>
      <c r="M285" s="208"/>
      <c r="N285" s="208"/>
      <c r="O285" s="208"/>
      <c r="P285" s="208"/>
      <c r="Q285" s="208"/>
      <c r="R285" s="208"/>
      <c r="S285" s="208"/>
      <c r="T285" s="208"/>
      <c r="U285" s="208"/>
      <c r="V285" s="208"/>
      <c r="W285" s="208"/>
      <c r="X285" s="208"/>
      <c r="Y285" s="208"/>
      <c r="Z285" s="208"/>
      <c r="AA285" s="208"/>
      <c r="AB285" s="208"/>
      <c r="AC285" s="208"/>
      <c r="AD285" s="208"/>
      <c r="AE285" s="208"/>
      <c r="AF285" s="208"/>
      <c r="AG285" s="208"/>
      <c r="AI285" s="8"/>
      <c r="AJ285" s="8"/>
      <c r="AK285" s="8"/>
      <c r="AL285" s="8"/>
      <c r="AM285" s="8"/>
      <c r="AN285" s="8"/>
      <c r="AO285" s="8"/>
      <c r="AP285" s="8"/>
      <c r="AQ285" s="8"/>
    </row>
    <row r="286" spans="1:43" s="7" customFormat="1" x14ac:dyDescent="0.2">
      <c r="A286" s="6"/>
      <c r="D286" s="16" t="s">
        <v>123</v>
      </c>
      <c r="AI286" s="8"/>
      <c r="AJ286" s="8"/>
      <c r="AK286" s="8"/>
      <c r="AL286" s="8"/>
      <c r="AM286" s="8"/>
      <c r="AN286" s="8"/>
      <c r="AO286" s="8"/>
      <c r="AP286" s="8"/>
      <c r="AQ286" s="8"/>
    </row>
    <row r="287" spans="1:43" s="7" customFormat="1" x14ac:dyDescent="0.2">
      <c r="A287" s="6"/>
      <c r="AI287" s="8"/>
      <c r="AJ287" s="8"/>
      <c r="AK287" s="8"/>
      <c r="AL287" s="8"/>
      <c r="AM287" s="8"/>
      <c r="AN287" s="8"/>
      <c r="AO287" s="8"/>
      <c r="AP287" s="8"/>
      <c r="AQ287" s="8"/>
    </row>
    <row r="288" spans="1:43" s="7" customFormat="1" x14ac:dyDescent="0.2">
      <c r="A288" s="6"/>
      <c r="D288" s="160" t="s">
        <v>124</v>
      </c>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c r="AB288" s="160"/>
      <c r="AC288" s="160"/>
      <c r="AD288" s="160"/>
      <c r="AE288" s="160"/>
      <c r="AF288" s="160"/>
      <c r="AG288" s="160"/>
      <c r="AI288" s="8"/>
      <c r="AJ288" s="8"/>
      <c r="AK288" s="8"/>
      <c r="AL288" s="8"/>
      <c r="AM288" s="8"/>
      <c r="AN288" s="8"/>
      <c r="AO288" s="8"/>
      <c r="AP288" s="8"/>
      <c r="AQ288" s="8"/>
    </row>
    <row r="289" spans="1:43" s="7" customFormat="1" x14ac:dyDescent="0.2">
      <c r="A289" s="6"/>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c r="AB289" s="160"/>
      <c r="AC289" s="160"/>
      <c r="AD289" s="160"/>
      <c r="AE289" s="160"/>
      <c r="AF289" s="160"/>
      <c r="AG289" s="160"/>
      <c r="AI289" s="8"/>
      <c r="AJ289" s="8"/>
      <c r="AK289" s="8"/>
      <c r="AL289" s="8"/>
      <c r="AM289" s="8"/>
      <c r="AN289" s="8"/>
      <c r="AO289" s="8"/>
      <c r="AP289" s="8"/>
      <c r="AQ289" s="8"/>
    </row>
    <row r="290" spans="1:43" s="7" customFormat="1" x14ac:dyDescent="0.2">
      <c r="A290" s="6"/>
      <c r="AI290" s="8"/>
      <c r="AJ290" s="8"/>
      <c r="AK290" s="8"/>
      <c r="AL290" s="8"/>
      <c r="AM290" s="8"/>
      <c r="AN290" s="8"/>
      <c r="AO290" s="8"/>
      <c r="AP290" s="8"/>
      <c r="AQ290" s="8"/>
    </row>
    <row r="291" spans="1:43" s="7" customFormat="1" x14ac:dyDescent="0.2">
      <c r="A291" s="6"/>
      <c r="D291" s="160" t="s">
        <v>125</v>
      </c>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c r="AB291" s="160"/>
      <c r="AC291" s="160"/>
      <c r="AD291" s="160"/>
      <c r="AE291" s="160"/>
      <c r="AF291" s="160"/>
      <c r="AG291" s="160"/>
      <c r="AI291" s="8"/>
      <c r="AJ291" s="8"/>
      <c r="AK291" s="8"/>
      <c r="AL291" s="8"/>
      <c r="AM291" s="8"/>
      <c r="AN291" s="8"/>
      <c r="AO291" s="8"/>
      <c r="AP291" s="8"/>
      <c r="AQ291" s="8"/>
    </row>
    <row r="292" spans="1:43" s="7" customFormat="1" x14ac:dyDescent="0.2">
      <c r="A292" s="6"/>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c r="AB292" s="160"/>
      <c r="AC292" s="160"/>
      <c r="AD292" s="160"/>
      <c r="AE292" s="160"/>
      <c r="AF292" s="160"/>
      <c r="AG292" s="160"/>
      <c r="AI292" s="8"/>
      <c r="AJ292" s="8"/>
      <c r="AK292" s="8"/>
      <c r="AL292" s="8"/>
      <c r="AM292" s="8"/>
      <c r="AN292" s="8"/>
      <c r="AO292" s="8"/>
      <c r="AP292" s="8"/>
      <c r="AQ292" s="8"/>
    </row>
    <row r="293" spans="1:43" s="7" customFormat="1" x14ac:dyDescent="0.2">
      <c r="A293" s="6"/>
      <c r="AI293" s="8"/>
      <c r="AJ293" s="8"/>
      <c r="AK293" s="8"/>
      <c r="AL293" s="8"/>
      <c r="AM293" s="8"/>
      <c r="AN293" s="8"/>
      <c r="AO293" s="8"/>
      <c r="AP293" s="8"/>
      <c r="AQ293" s="8"/>
    </row>
    <row r="294" spans="1:43" s="7" customFormat="1" x14ac:dyDescent="0.2">
      <c r="A294" s="6"/>
      <c r="D294" s="160" t="s">
        <v>126</v>
      </c>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c r="AB294" s="160"/>
      <c r="AC294" s="160"/>
      <c r="AD294" s="160"/>
      <c r="AE294" s="160"/>
      <c r="AF294" s="160"/>
      <c r="AG294" s="160"/>
      <c r="AI294" s="8"/>
      <c r="AJ294" s="8"/>
      <c r="AK294" s="8"/>
      <c r="AL294" s="8"/>
      <c r="AM294" s="8"/>
      <c r="AN294" s="8"/>
      <c r="AO294" s="8"/>
      <c r="AP294" s="8"/>
      <c r="AQ294" s="8"/>
    </row>
    <row r="295" spans="1:43" s="7" customFormat="1" x14ac:dyDescent="0.2">
      <c r="A295" s="6"/>
      <c r="AI295" s="8"/>
      <c r="AJ295" s="8"/>
      <c r="AK295" s="8"/>
      <c r="AL295" s="8"/>
      <c r="AM295" s="8"/>
      <c r="AN295" s="8"/>
      <c r="AO295" s="8"/>
      <c r="AP295" s="8"/>
      <c r="AQ295" s="8"/>
    </row>
    <row r="296" spans="1:43" s="7" customFormat="1" x14ac:dyDescent="0.2">
      <c r="A296" s="6"/>
      <c r="D296" s="16" t="s">
        <v>127</v>
      </c>
      <c r="AI296" s="8"/>
      <c r="AJ296" s="8"/>
      <c r="AK296" s="8"/>
      <c r="AL296" s="8"/>
      <c r="AM296" s="8"/>
      <c r="AN296" s="8"/>
      <c r="AO296" s="8"/>
      <c r="AP296" s="8"/>
      <c r="AQ296" s="8"/>
    </row>
    <row r="297" spans="1:43" s="7" customFormat="1" x14ac:dyDescent="0.2">
      <c r="A297" s="6"/>
      <c r="AI297" s="8"/>
      <c r="AJ297" s="8"/>
      <c r="AK297" s="8"/>
      <c r="AL297" s="8"/>
      <c r="AM297" s="8"/>
      <c r="AN297" s="8"/>
      <c r="AO297" s="8"/>
      <c r="AP297" s="8"/>
      <c r="AQ297" s="8"/>
    </row>
    <row r="298" spans="1:43" s="7" customFormat="1" x14ac:dyDescent="0.2">
      <c r="A298" s="6"/>
      <c r="D298" s="160" t="s">
        <v>128</v>
      </c>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c r="AB298" s="160"/>
      <c r="AC298" s="160"/>
      <c r="AD298" s="160"/>
      <c r="AE298" s="160"/>
      <c r="AF298" s="160"/>
      <c r="AG298" s="160"/>
      <c r="AI298" s="8"/>
      <c r="AJ298" s="8"/>
      <c r="AK298" s="8"/>
      <c r="AL298" s="8"/>
      <c r="AM298" s="8"/>
      <c r="AN298" s="8"/>
      <c r="AO298" s="8"/>
      <c r="AP298" s="8"/>
      <c r="AQ298" s="8"/>
    </row>
    <row r="299" spans="1:43" s="7" customFormat="1" x14ac:dyDescent="0.2">
      <c r="A299" s="6"/>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c r="AB299" s="160"/>
      <c r="AC299" s="160"/>
      <c r="AD299" s="160"/>
      <c r="AE299" s="160"/>
      <c r="AF299" s="160"/>
      <c r="AG299" s="160"/>
      <c r="AI299" s="8"/>
      <c r="AJ299" s="8"/>
      <c r="AK299" s="8"/>
      <c r="AL299" s="8"/>
      <c r="AM299" s="8"/>
      <c r="AN299" s="8"/>
      <c r="AO299" s="8"/>
      <c r="AP299" s="8"/>
      <c r="AQ299" s="8"/>
    </row>
    <row r="300" spans="1:43" s="7" customFormat="1" x14ac:dyDescent="0.2">
      <c r="A300" s="6"/>
      <c r="AI300" s="8"/>
      <c r="AJ300" s="8"/>
      <c r="AK300" s="8"/>
      <c r="AL300" s="8"/>
      <c r="AM300" s="8"/>
      <c r="AN300" s="8"/>
      <c r="AO300" s="8"/>
      <c r="AP300" s="8"/>
      <c r="AQ300" s="8"/>
    </row>
    <row r="301" spans="1:43" s="7" customFormat="1" x14ac:dyDescent="0.2">
      <c r="A301" s="6"/>
      <c r="D301" s="210" t="s">
        <v>129</v>
      </c>
      <c r="E301" s="210"/>
      <c r="F301" s="210"/>
      <c r="G301" s="210"/>
      <c r="H301" s="210"/>
      <c r="I301" s="210"/>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c r="AI301" s="8"/>
      <c r="AJ301" s="8"/>
      <c r="AK301" s="8"/>
      <c r="AL301" s="8"/>
      <c r="AM301" s="8"/>
      <c r="AN301" s="8"/>
      <c r="AO301" s="8"/>
      <c r="AP301" s="8"/>
      <c r="AQ301" s="8"/>
    </row>
    <row r="302" spans="1:43" s="7" customFormat="1" x14ac:dyDescent="0.2">
      <c r="A302" s="6"/>
      <c r="AI302" s="8"/>
      <c r="AJ302" s="8"/>
      <c r="AK302" s="8"/>
      <c r="AL302" s="8"/>
      <c r="AM302" s="8"/>
      <c r="AN302" s="8"/>
      <c r="AO302" s="8"/>
      <c r="AP302" s="8"/>
      <c r="AQ302" s="8"/>
    </row>
    <row r="303" spans="1:43" s="7" customFormat="1" x14ac:dyDescent="0.2">
      <c r="A303" s="6"/>
      <c r="D303" s="16" t="s">
        <v>130</v>
      </c>
      <c r="AI303" s="8"/>
      <c r="AJ303" s="8"/>
      <c r="AK303" s="8"/>
      <c r="AL303" s="8"/>
      <c r="AM303" s="8"/>
      <c r="AN303" s="8"/>
      <c r="AO303" s="8"/>
      <c r="AP303" s="8"/>
      <c r="AQ303" s="8"/>
    </row>
    <row r="304" spans="1:43" s="7" customFormat="1" x14ac:dyDescent="0.2">
      <c r="A304" s="6"/>
      <c r="AI304" s="8"/>
      <c r="AJ304" s="8"/>
      <c r="AK304" s="8"/>
      <c r="AL304" s="8"/>
      <c r="AM304" s="8"/>
      <c r="AN304" s="8"/>
      <c r="AO304" s="8"/>
      <c r="AP304" s="8"/>
      <c r="AQ304" s="8"/>
    </row>
    <row r="305" spans="1:43" s="7" customFormat="1" x14ac:dyDescent="0.2">
      <c r="A305" s="6"/>
      <c r="D305" s="160" t="s">
        <v>131</v>
      </c>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c r="AB305" s="160"/>
      <c r="AC305" s="160"/>
      <c r="AD305" s="160"/>
      <c r="AE305" s="160"/>
      <c r="AF305" s="160"/>
      <c r="AG305" s="160"/>
      <c r="AI305" s="8"/>
      <c r="AJ305" s="8"/>
      <c r="AK305" s="8"/>
      <c r="AL305" s="8"/>
      <c r="AM305" s="8"/>
      <c r="AN305" s="8"/>
      <c r="AO305" s="8"/>
      <c r="AP305" s="8"/>
      <c r="AQ305" s="8"/>
    </row>
    <row r="306" spans="1:43" s="7" customFormat="1" x14ac:dyDescent="0.2">
      <c r="A306" s="6"/>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c r="AB306" s="160"/>
      <c r="AC306" s="160"/>
      <c r="AD306" s="160"/>
      <c r="AE306" s="160"/>
      <c r="AF306" s="160"/>
      <c r="AG306" s="160"/>
      <c r="AI306" s="8"/>
      <c r="AJ306" s="8"/>
      <c r="AK306" s="8"/>
      <c r="AL306" s="8"/>
      <c r="AM306" s="8"/>
      <c r="AN306" s="8"/>
      <c r="AO306" s="8"/>
      <c r="AP306" s="8"/>
      <c r="AQ306" s="8"/>
    </row>
    <row r="307" spans="1:43" s="7" customFormat="1" x14ac:dyDescent="0.2">
      <c r="A307" s="6"/>
      <c r="AI307" s="8"/>
      <c r="AJ307" s="8"/>
      <c r="AK307" s="8"/>
      <c r="AL307" s="8"/>
      <c r="AM307" s="8"/>
      <c r="AN307" s="8"/>
      <c r="AO307" s="8"/>
      <c r="AP307" s="8"/>
      <c r="AQ307" s="8"/>
    </row>
    <row r="308" spans="1:43" s="7" customFormat="1" x14ac:dyDescent="0.2">
      <c r="A308" s="6"/>
      <c r="D308" s="7" t="s">
        <v>22</v>
      </c>
      <c r="E308" s="160" t="s">
        <v>132</v>
      </c>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c r="AB308" s="160"/>
      <c r="AC308" s="160"/>
      <c r="AD308" s="160"/>
      <c r="AE308" s="160"/>
      <c r="AF308" s="160"/>
      <c r="AG308" s="160"/>
      <c r="AI308" s="8"/>
      <c r="AJ308" s="8"/>
      <c r="AK308" s="8"/>
      <c r="AL308" s="8"/>
      <c r="AM308" s="8"/>
      <c r="AN308" s="8"/>
      <c r="AO308" s="8"/>
      <c r="AP308" s="8"/>
      <c r="AQ308" s="8"/>
    </row>
    <row r="309" spans="1:43" s="7" customFormat="1" x14ac:dyDescent="0.2">
      <c r="A309" s="6"/>
      <c r="D309" s="7" t="s">
        <v>22</v>
      </c>
      <c r="E309" s="160" t="s">
        <v>133</v>
      </c>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c r="AB309" s="160"/>
      <c r="AC309" s="160"/>
      <c r="AD309" s="160"/>
      <c r="AE309" s="160"/>
      <c r="AF309" s="160"/>
      <c r="AG309" s="160"/>
      <c r="AI309" s="8"/>
      <c r="AJ309" s="8"/>
      <c r="AK309" s="8"/>
      <c r="AL309" s="8"/>
      <c r="AM309" s="8"/>
      <c r="AN309" s="8"/>
      <c r="AO309" s="8"/>
      <c r="AP309" s="8"/>
      <c r="AQ309" s="8"/>
    </row>
    <row r="310" spans="1:43" s="7" customFormat="1" x14ac:dyDescent="0.2">
      <c r="A310" s="6"/>
      <c r="D310" s="7" t="s">
        <v>22</v>
      </c>
      <c r="E310" s="160" t="s">
        <v>134</v>
      </c>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c r="AB310" s="160"/>
      <c r="AC310" s="160"/>
      <c r="AD310" s="160"/>
      <c r="AE310" s="160"/>
      <c r="AF310" s="160"/>
      <c r="AG310" s="160"/>
      <c r="AI310" s="8"/>
      <c r="AJ310" s="8"/>
      <c r="AK310" s="8"/>
      <c r="AL310" s="8"/>
      <c r="AM310" s="8"/>
      <c r="AN310" s="8"/>
      <c r="AO310" s="8"/>
      <c r="AP310" s="8"/>
      <c r="AQ310" s="8"/>
    </row>
    <row r="311" spans="1:43" s="7" customFormat="1" x14ac:dyDescent="0.2">
      <c r="A311" s="6"/>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c r="AB311" s="160"/>
      <c r="AC311" s="160"/>
      <c r="AD311" s="160"/>
      <c r="AE311" s="160"/>
      <c r="AF311" s="160"/>
      <c r="AG311" s="160"/>
      <c r="AI311" s="8"/>
      <c r="AJ311" s="8"/>
      <c r="AK311" s="8"/>
      <c r="AL311" s="8"/>
      <c r="AM311" s="8"/>
      <c r="AN311" s="8"/>
      <c r="AO311" s="8"/>
      <c r="AP311" s="8"/>
      <c r="AQ311" s="8"/>
    </row>
    <row r="312" spans="1:43" s="7" customFormat="1" x14ac:dyDescent="0.2">
      <c r="A312" s="6"/>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c r="AB312" s="160"/>
      <c r="AC312" s="160"/>
      <c r="AD312" s="160"/>
      <c r="AE312" s="160"/>
      <c r="AF312" s="160"/>
      <c r="AG312" s="160"/>
      <c r="AI312" s="8"/>
      <c r="AJ312" s="8"/>
      <c r="AK312" s="8"/>
      <c r="AL312" s="8"/>
      <c r="AM312" s="8"/>
      <c r="AN312" s="8"/>
      <c r="AO312" s="8"/>
      <c r="AP312" s="8"/>
      <c r="AQ312" s="8"/>
    </row>
    <row r="313" spans="1:43" s="7" customFormat="1" x14ac:dyDescent="0.2">
      <c r="A313" s="6"/>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c r="AB313" s="160"/>
      <c r="AC313" s="160"/>
      <c r="AD313" s="160"/>
      <c r="AE313" s="160"/>
      <c r="AF313" s="160"/>
      <c r="AG313" s="160"/>
      <c r="AI313" s="8"/>
      <c r="AJ313" s="8"/>
      <c r="AK313" s="8"/>
      <c r="AL313" s="8"/>
      <c r="AM313" s="8"/>
      <c r="AN313" s="8"/>
      <c r="AO313" s="8"/>
      <c r="AP313" s="8"/>
      <c r="AQ313" s="8"/>
    </row>
    <row r="314" spans="1:43" s="7" customFormat="1" x14ac:dyDescent="0.2">
      <c r="A314" s="6"/>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c r="AB314" s="160"/>
      <c r="AC314" s="160"/>
      <c r="AD314" s="160"/>
      <c r="AE314" s="160"/>
      <c r="AF314" s="160"/>
      <c r="AG314" s="160"/>
      <c r="AI314" s="8"/>
      <c r="AJ314" s="8"/>
      <c r="AK314" s="8"/>
      <c r="AL314" s="8"/>
      <c r="AM314" s="8"/>
      <c r="AN314" s="8"/>
      <c r="AO314" s="8"/>
      <c r="AP314" s="8"/>
      <c r="AQ314" s="8"/>
    </row>
    <row r="315" spans="1:43" s="7" customFormat="1" x14ac:dyDescent="0.2">
      <c r="A315" s="6"/>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c r="AB315" s="160"/>
      <c r="AC315" s="160"/>
      <c r="AD315" s="160"/>
      <c r="AE315" s="160"/>
      <c r="AF315" s="160"/>
      <c r="AG315" s="160"/>
      <c r="AI315" s="8"/>
      <c r="AJ315" s="8"/>
      <c r="AK315" s="8"/>
      <c r="AL315" s="8"/>
      <c r="AM315" s="8"/>
      <c r="AN315" s="8"/>
      <c r="AO315" s="8"/>
      <c r="AP315" s="8"/>
      <c r="AQ315" s="8"/>
    </row>
    <row r="316" spans="1:43" s="7" customFormat="1" x14ac:dyDescent="0.2">
      <c r="A316" s="6"/>
      <c r="AI316" s="8"/>
      <c r="AJ316" s="8"/>
      <c r="AK316" s="8"/>
      <c r="AL316" s="8"/>
      <c r="AM316" s="8"/>
      <c r="AN316" s="8"/>
      <c r="AO316" s="8"/>
      <c r="AP316" s="8"/>
      <c r="AQ316" s="8"/>
    </row>
    <row r="317" spans="1:43" s="7" customFormat="1" x14ac:dyDescent="0.2">
      <c r="A317" s="6"/>
      <c r="D317" s="160" t="s">
        <v>135</v>
      </c>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c r="AB317" s="160"/>
      <c r="AC317" s="160"/>
      <c r="AD317" s="160"/>
      <c r="AE317" s="160"/>
      <c r="AF317" s="160"/>
      <c r="AG317" s="160"/>
      <c r="AI317" s="8"/>
      <c r="AJ317" s="8"/>
      <c r="AK317" s="8"/>
      <c r="AL317" s="8"/>
      <c r="AM317" s="8"/>
      <c r="AN317" s="8"/>
      <c r="AO317" s="8"/>
      <c r="AP317" s="8"/>
      <c r="AQ317" s="8"/>
    </row>
    <row r="318" spans="1:43" s="7" customFormat="1" x14ac:dyDescent="0.2">
      <c r="A318" s="6"/>
      <c r="AI318" s="8"/>
      <c r="AJ318" s="8"/>
      <c r="AK318" s="8"/>
      <c r="AL318" s="8"/>
      <c r="AM318" s="8"/>
      <c r="AN318" s="8"/>
      <c r="AO318" s="8"/>
      <c r="AP318" s="8"/>
      <c r="AQ318" s="8"/>
    </row>
    <row r="319" spans="1:43" s="7" customFormat="1" x14ac:dyDescent="0.2">
      <c r="A319" s="6"/>
      <c r="D319" s="160" t="s">
        <v>136</v>
      </c>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c r="AB319" s="160"/>
      <c r="AC319" s="160"/>
      <c r="AD319" s="160"/>
      <c r="AE319" s="160"/>
      <c r="AF319" s="160"/>
      <c r="AG319" s="160"/>
      <c r="AI319" s="8"/>
      <c r="AJ319" s="8"/>
      <c r="AK319" s="8"/>
      <c r="AL319" s="8"/>
      <c r="AM319" s="8"/>
      <c r="AN319" s="8"/>
      <c r="AO319" s="8"/>
      <c r="AP319" s="8"/>
      <c r="AQ319" s="8"/>
    </row>
    <row r="320" spans="1:43" s="7" customFormat="1" x14ac:dyDescent="0.2">
      <c r="A320" s="6"/>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c r="AB320" s="160"/>
      <c r="AC320" s="160"/>
      <c r="AD320" s="160"/>
      <c r="AE320" s="160"/>
      <c r="AF320" s="160"/>
      <c r="AG320" s="160"/>
      <c r="AI320" s="8"/>
      <c r="AJ320" s="8"/>
      <c r="AK320" s="8"/>
      <c r="AL320" s="8"/>
      <c r="AM320" s="8"/>
      <c r="AN320" s="8"/>
      <c r="AO320" s="8"/>
      <c r="AP320" s="8"/>
      <c r="AQ320" s="8"/>
    </row>
    <row r="321" spans="1:43" s="7" customFormat="1" x14ac:dyDescent="0.2">
      <c r="A321" s="6"/>
      <c r="AI321" s="8"/>
      <c r="AJ321" s="8"/>
      <c r="AK321" s="8"/>
      <c r="AL321" s="8"/>
      <c r="AM321" s="8"/>
      <c r="AN321" s="8"/>
      <c r="AO321" s="8"/>
      <c r="AP321" s="8"/>
      <c r="AQ321" s="8"/>
    </row>
    <row r="322" spans="1:43" s="7" customFormat="1" x14ac:dyDescent="0.2">
      <c r="A322" s="6"/>
      <c r="D322" s="160" t="s">
        <v>137</v>
      </c>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c r="AB322" s="160"/>
      <c r="AC322" s="160"/>
      <c r="AD322" s="160"/>
      <c r="AE322" s="160"/>
      <c r="AF322" s="160"/>
      <c r="AG322" s="160"/>
      <c r="AI322" s="8"/>
      <c r="AJ322" s="8"/>
      <c r="AK322" s="8"/>
      <c r="AL322" s="8"/>
      <c r="AM322" s="8"/>
      <c r="AN322" s="8"/>
      <c r="AO322" s="8"/>
      <c r="AP322" s="8"/>
      <c r="AQ322" s="8"/>
    </row>
    <row r="323" spans="1:43" s="7" customFormat="1" x14ac:dyDescent="0.2">
      <c r="A323" s="6"/>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c r="AB323" s="160"/>
      <c r="AC323" s="160"/>
      <c r="AD323" s="160"/>
      <c r="AE323" s="160"/>
      <c r="AF323" s="160"/>
      <c r="AG323" s="160"/>
      <c r="AI323" s="8"/>
      <c r="AJ323" s="8"/>
      <c r="AK323" s="8"/>
      <c r="AL323" s="8"/>
      <c r="AM323" s="8"/>
      <c r="AN323" s="8"/>
      <c r="AO323" s="8"/>
      <c r="AP323" s="8"/>
      <c r="AQ323" s="8"/>
    </row>
    <row r="324" spans="1:43" s="7" customFormat="1" x14ac:dyDescent="0.2">
      <c r="A324" s="6"/>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c r="AB324" s="160"/>
      <c r="AC324" s="160"/>
      <c r="AD324" s="160"/>
      <c r="AE324" s="160"/>
      <c r="AF324" s="160"/>
      <c r="AG324" s="160"/>
      <c r="AI324" s="8"/>
      <c r="AJ324" s="8"/>
      <c r="AK324" s="8"/>
      <c r="AL324" s="8"/>
      <c r="AM324" s="8"/>
      <c r="AN324" s="8"/>
      <c r="AO324" s="8"/>
      <c r="AP324" s="8"/>
      <c r="AQ324" s="8"/>
    </row>
    <row r="325" spans="1:43" s="7" customFormat="1" x14ac:dyDescent="0.2">
      <c r="A325" s="6"/>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c r="AB325" s="160"/>
      <c r="AC325" s="160"/>
      <c r="AD325" s="160"/>
      <c r="AE325" s="160"/>
      <c r="AF325" s="160"/>
      <c r="AG325" s="160"/>
      <c r="AI325" s="8"/>
      <c r="AJ325" s="8"/>
      <c r="AK325" s="8"/>
      <c r="AL325" s="8"/>
      <c r="AM325" s="8"/>
      <c r="AN325" s="8"/>
      <c r="AO325" s="8"/>
      <c r="AP325" s="8"/>
      <c r="AQ325" s="8"/>
    </row>
    <row r="326" spans="1:43" s="7" customFormat="1" x14ac:dyDescent="0.2">
      <c r="A326" s="6"/>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c r="AB326" s="160"/>
      <c r="AC326" s="160"/>
      <c r="AD326" s="160"/>
      <c r="AE326" s="160"/>
      <c r="AF326" s="160"/>
      <c r="AG326" s="160"/>
      <c r="AI326" s="8"/>
      <c r="AJ326" s="8"/>
      <c r="AK326" s="8"/>
      <c r="AL326" s="8"/>
      <c r="AM326" s="8"/>
      <c r="AN326" s="8"/>
      <c r="AO326" s="8"/>
      <c r="AP326" s="8"/>
      <c r="AQ326" s="8"/>
    </row>
    <row r="327" spans="1:43" s="7" customFormat="1" x14ac:dyDescent="0.2">
      <c r="A327" s="6"/>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I327" s="8"/>
      <c r="AJ327" s="8"/>
      <c r="AK327" s="8"/>
      <c r="AL327" s="8"/>
      <c r="AM327" s="8"/>
      <c r="AN327" s="8"/>
      <c r="AO327" s="8"/>
      <c r="AP327" s="8"/>
      <c r="AQ327" s="8"/>
    </row>
    <row r="328" spans="1:43" s="7" customFormat="1" x14ac:dyDescent="0.2">
      <c r="A328" s="6"/>
      <c r="AI328" s="8"/>
      <c r="AJ328" s="8"/>
      <c r="AK328" s="8"/>
      <c r="AL328" s="8"/>
      <c r="AM328" s="8"/>
      <c r="AN328" s="8"/>
      <c r="AO328" s="8"/>
      <c r="AP328" s="8"/>
      <c r="AQ328" s="8"/>
    </row>
    <row r="329" spans="1:43" s="7" customFormat="1" x14ac:dyDescent="0.2">
      <c r="A329" s="6"/>
      <c r="D329" s="160" t="s">
        <v>138</v>
      </c>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c r="AB329" s="160"/>
      <c r="AC329" s="160"/>
      <c r="AD329" s="160"/>
      <c r="AE329" s="160"/>
      <c r="AF329" s="160"/>
      <c r="AG329" s="160"/>
      <c r="AI329" s="8"/>
      <c r="AJ329" s="8"/>
      <c r="AK329" s="8"/>
      <c r="AL329" s="8"/>
      <c r="AM329" s="8"/>
      <c r="AN329" s="8"/>
      <c r="AO329" s="8"/>
      <c r="AP329" s="8"/>
      <c r="AQ329" s="8"/>
    </row>
    <row r="330" spans="1:43" s="7" customFormat="1" x14ac:dyDescent="0.2">
      <c r="A330" s="6"/>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c r="AB330" s="160"/>
      <c r="AC330" s="160"/>
      <c r="AD330" s="160"/>
      <c r="AE330" s="160"/>
      <c r="AF330" s="160"/>
      <c r="AG330" s="160"/>
      <c r="AI330" s="8"/>
      <c r="AJ330" s="8"/>
      <c r="AK330" s="8"/>
      <c r="AL330" s="8"/>
      <c r="AM330" s="8"/>
      <c r="AN330" s="8"/>
      <c r="AO330" s="8"/>
      <c r="AP330" s="8"/>
      <c r="AQ330" s="8"/>
    </row>
    <row r="331" spans="1:43" s="7" customFormat="1" x14ac:dyDescent="0.2">
      <c r="A331" s="6"/>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c r="AB331" s="160"/>
      <c r="AC331" s="160"/>
      <c r="AD331" s="160"/>
      <c r="AE331" s="160"/>
      <c r="AF331" s="160"/>
      <c r="AG331" s="160"/>
      <c r="AI331" s="8"/>
      <c r="AJ331" s="8"/>
      <c r="AK331" s="8"/>
      <c r="AL331" s="8"/>
      <c r="AM331" s="8"/>
      <c r="AN331" s="8"/>
      <c r="AO331" s="8"/>
      <c r="AP331" s="8"/>
      <c r="AQ331" s="8"/>
    </row>
    <row r="332" spans="1:43" s="7" customFormat="1" x14ac:dyDescent="0.2">
      <c r="A332" s="6"/>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c r="AB332" s="160"/>
      <c r="AC332" s="160"/>
      <c r="AD332" s="160"/>
      <c r="AE332" s="160"/>
      <c r="AF332" s="160"/>
      <c r="AG332" s="160"/>
      <c r="AI332" s="8"/>
      <c r="AJ332" s="8"/>
      <c r="AK332" s="8"/>
      <c r="AL332" s="8"/>
      <c r="AM332" s="8"/>
      <c r="AN332" s="8"/>
      <c r="AO332" s="8"/>
      <c r="AP332" s="8"/>
      <c r="AQ332" s="8"/>
    </row>
    <row r="333" spans="1:43" s="7" customFormat="1" x14ac:dyDescent="0.2">
      <c r="A333" s="6"/>
      <c r="AI333" s="8"/>
      <c r="AJ333" s="8"/>
      <c r="AK333" s="8"/>
      <c r="AL333" s="8"/>
      <c r="AM333" s="8"/>
      <c r="AN333" s="8"/>
      <c r="AO333" s="8"/>
      <c r="AP333" s="8"/>
      <c r="AQ333" s="8"/>
    </row>
    <row r="334" spans="1:43" s="7" customFormat="1" x14ac:dyDescent="0.2">
      <c r="A334" s="6"/>
      <c r="D334" s="160" t="s">
        <v>139</v>
      </c>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c r="AB334" s="160"/>
      <c r="AC334" s="160"/>
      <c r="AD334" s="160"/>
      <c r="AE334" s="160"/>
      <c r="AF334" s="160"/>
      <c r="AG334" s="160"/>
      <c r="AI334" s="8"/>
      <c r="AJ334" s="8"/>
      <c r="AK334" s="8"/>
      <c r="AL334" s="8"/>
      <c r="AM334" s="8"/>
      <c r="AN334" s="8"/>
      <c r="AO334" s="8"/>
      <c r="AP334" s="8"/>
      <c r="AQ334" s="8"/>
    </row>
    <row r="335" spans="1:43" s="7" customFormat="1" x14ac:dyDescent="0.2">
      <c r="A335" s="6"/>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c r="AB335" s="160"/>
      <c r="AC335" s="160"/>
      <c r="AD335" s="160"/>
      <c r="AE335" s="160"/>
      <c r="AF335" s="160"/>
      <c r="AG335" s="160"/>
      <c r="AI335" s="8"/>
      <c r="AJ335" s="8"/>
      <c r="AK335" s="8"/>
      <c r="AL335" s="8"/>
      <c r="AM335" s="8"/>
      <c r="AN335" s="8"/>
      <c r="AO335" s="8"/>
      <c r="AP335" s="8"/>
      <c r="AQ335" s="8"/>
    </row>
    <row r="336" spans="1:43" s="7" customFormat="1" x14ac:dyDescent="0.2">
      <c r="A336" s="6"/>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c r="AB336" s="160"/>
      <c r="AC336" s="160"/>
      <c r="AD336" s="160"/>
      <c r="AE336" s="160"/>
      <c r="AF336" s="160"/>
      <c r="AG336" s="160"/>
      <c r="AI336" s="8"/>
      <c r="AJ336" s="8"/>
      <c r="AK336" s="8"/>
      <c r="AL336" s="8"/>
      <c r="AM336" s="8"/>
      <c r="AN336" s="8"/>
      <c r="AO336" s="8"/>
      <c r="AP336" s="8"/>
      <c r="AQ336" s="8"/>
    </row>
    <row r="337" spans="1:43" s="7" customFormat="1" x14ac:dyDescent="0.2">
      <c r="A337" s="6"/>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c r="AB337" s="160"/>
      <c r="AC337" s="160"/>
      <c r="AD337" s="160"/>
      <c r="AE337" s="160"/>
      <c r="AF337" s="160"/>
      <c r="AG337" s="160"/>
      <c r="AI337" s="8"/>
      <c r="AJ337" s="8"/>
      <c r="AK337" s="8"/>
      <c r="AL337" s="8"/>
      <c r="AM337" s="8"/>
      <c r="AN337" s="8"/>
      <c r="AO337" s="8"/>
      <c r="AP337" s="8"/>
      <c r="AQ337" s="8"/>
    </row>
    <row r="338" spans="1:43" s="7" customFormat="1" x14ac:dyDescent="0.2">
      <c r="A338" s="6"/>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c r="AB338" s="160"/>
      <c r="AC338" s="160"/>
      <c r="AD338" s="160"/>
      <c r="AE338" s="160"/>
      <c r="AF338" s="160"/>
      <c r="AG338" s="160"/>
      <c r="AI338" s="8"/>
      <c r="AJ338" s="8"/>
      <c r="AK338" s="8"/>
      <c r="AL338" s="8"/>
      <c r="AM338" s="8"/>
      <c r="AN338" s="8"/>
      <c r="AO338" s="8"/>
      <c r="AP338" s="8"/>
      <c r="AQ338" s="8"/>
    </row>
    <row r="339" spans="1:43" s="7" customFormat="1" x14ac:dyDescent="0.2">
      <c r="A339" s="6"/>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c r="AB339" s="160"/>
      <c r="AC339" s="160"/>
      <c r="AD339" s="160"/>
      <c r="AE339" s="160"/>
      <c r="AF339" s="160"/>
      <c r="AG339" s="160"/>
      <c r="AI339" s="8"/>
      <c r="AJ339" s="8"/>
      <c r="AK339" s="8"/>
      <c r="AL339" s="8"/>
      <c r="AM339" s="8"/>
      <c r="AN339" s="8"/>
      <c r="AO339" s="8"/>
      <c r="AP339" s="8"/>
      <c r="AQ339" s="8"/>
    </row>
    <row r="340" spans="1:43" s="7" customFormat="1" x14ac:dyDescent="0.2">
      <c r="A340" s="6"/>
      <c r="D340" s="153" t="s">
        <v>652</v>
      </c>
      <c r="E340" s="153"/>
      <c r="F340" s="153"/>
      <c r="G340" s="153"/>
      <c r="H340" s="153"/>
      <c r="I340" s="153"/>
      <c r="J340" s="153"/>
      <c r="K340" s="153"/>
      <c r="L340" s="153"/>
      <c r="M340" s="153"/>
      <c r="N340" s="153"/>
      <c r="O340" s="153"/>
      <c r="P340" s="153"/>
      <c r="Q340" s="153"/>
      <c r="R340" s="153"/>
      <c r="AI340" s="8"/>
      <c r="AJ340" s="8"/>
      <c r="AK340" s="8"/>
      <c r="AL340" s="8"/>
      <c r="AM340" s="8"/>
      <c r="AN340" s="8"/>
      <c r="AO340" s="8"/>
      <c r="AP340" s="8"/>
      <c r="AQ340" s="8"/>
    </row>
    <row r="341" spans="1:43" s="7" customFormat="1" x14ac:dyDescent="0.2">
      <c r="A341" s="6"/>
      <c r="D341" s="153"/>
      <c r="E341" s="153"/>
      <c r="F341" s="153"/>
      <c r="G341" s="153"/>
      <c r="H341" s="153"/>
      <c r="I341" s="153"/>
      <c r="J341" s="153"/>
      <c r="K341" s="153"/>
      <c r="L341" s="153"/>
      <c r="M341" s="153"/>
      <c r="N341" s="153"/>
      <c r="O341" s="153"/>
      <c r="P341" s="153"/>
      <c r="Q341" s="153"/>
      <c r="R341" s="153"/>
      <c r="AI341" s="8"/>
      <c r="AJ341" s="8"/>
      <c r="AK341" s="8"/>
      <c r="AL341" s="8"/>
      <c r="AM341" s="8"/>
      <c r="AN341" s="8"/>
      <c r="AO341" s="8"/>
      <c r="AP341" s="8"/>
      <c r="AQ341" s="8"/>
    </row>
    <row r="342" spans="1:43" s="7" customFormat="1" x14ac:dyDescent="0.2">
      <c r="A342" s="6"/>
      <c r="D342" s="16" t="s">
        <v>140</v>
      </c>
      <c r="AI342" s="8"/>
      <c r="AJ342" s="8"/>
      <c r="AK342" s="8"/>
      <c r="AL342" s="8"/>
      <c r="AM342" s="8"/>
      <c r="AN342" s="8"/>
      <c r="AO342" s="8"/>
      <c r="AP342" s="8"/>
      <c r="AQ342" s="8"/>
    </row>
    <row r="343" spans="1:43" s="7" customFormat="1" x14ac:dyDescent="0.2">
      <c r="A343" s="6"/>
      <c r="AI343" s="8"/>
      <c r="AJ343" s="8"/>
      <c r="AK343" s="8"/>
      <c r="AL343" s="8"/>
      <c r="AM343" s="8"/>
      <c r="AN343" s="8"/>
      <c r="AO343" s="8"/>
      <c r="AP343" s="8"/>
      <c r="AQ343" s="8"/>
    </row>
    <row r="344" spans="1:43" s="7" customFormat="1" x14ac:dyDescent="0.2">
      <c r="A344" s="6"/>
      <c r="D344" s="160" t="s">
        <v>141</v>
      </c>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c r="AB344" s="160"/>
      <c r="AC344" s="160"/>
      <c r="AD344" s="160"/>
      <c r="AE344" s="160"/>
      <c r="AF344" s="160"/>
      <c r="AG344" s="160"/>
      <c r="AI344" s="8"/>
      <c r="AJ344" s="8"/>
      <c r="AK344" s="8"/>
      <c r="AL344" s="8"/>
      <c r="AM344" s="8"/>
      <c r="AN344" s="8"/>
      <c r="AO344" s="8"/>
      <c r="AP344" s="8"/>
      <c r="AQ344" s="8"/>
    </row>
    <row r="345" spans="1:43" s="7" customFormat="1" x14ac:dyDescent="0.2">
      <c r="A345" s="6"/>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I345" s="8"/>
      <c r="AJ345" s="8"/>
      <c r="AK345" s="8"/>
      <c r="AL345" s="8"/>
      <c r="AM345" s="8"/>
      <c r="AN345" s="8"/>
      <c r="AO345" s="8"/>
      <c r="AP345" s="8"/>
      <c r="AQ345" s="8"/>
    </row>
    <row r="346" spans="1:43" s="7" customFormat="1" ht="14.25" customHeight="1" x14ac:dyDescent="0.2">
      <c r="A346" s="6"/>
      <c r="D346" s="7" t="s">
        <v>22</v>
      </c>
      <c r="E346" s="160" t="s">
        <v>142</v>
      </c>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c r="AB346" s="160"/>
      <c r="AC346" s="160"/>
      <c r="AD346" s="160"/>
      <c r="AE346" s="160"/>
      <c r="AF346" s="160"/>
      <c r="AG346" s="160"/>
      <c r="AI346" s="8"/>
      <c r="AJ346" s="8"/>
      <c r="AK346" s="8"/>
      <c r="AL346" s="8"/>
      <c r="AM346" s="8"/>
      <c r="AN346" s="8"/>
      <c r="AO346" s="8"/>
      <c r="AP346" s="8"/>
      <c r="AQ346" s="8"/>
    </row>
    <row r="347" spans="1:43" s="7" customFormat="1" ht="14.25" customHeight="1" x14ac:dyDescent="0.2">
      <c r="A347" s="6"/>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c r="AB347" s="160"/>
      <c r="AC347" s="160"/>
      <c r="AD347" s="160"/>
      <c r="AE347" s="160"/>
      <c r="AF347" s="160"/>
      <c r="AG347" s="160"/>
      <c r="AI347" s="8"/>
      <c r="AJ347" s="8"/>
      <c r="AK347" s="8"/>
      <c r="AL347" s="8"/>
      <c r="AM347" s="8"/>
      <c r="AN347" s="8"/>
      <c r="AO347" s="8"/>
      <c r="AP347" s="8"/>
      <c r="AQ347" s="8"/>
    </row>
    <row r="348" spans="1:43" s="7" customFormat="1" x14ac:dyDescent="0.2">
      <c r="A348" s="6"/>
      <c r="E348" s="34"/>
      <c r="F348" s="34"/>
      <c r="G348" s="34"/>
      <c r="H348" s="34"/>
      <c r="I348" s="34"/>
      <c r="J348" s="34"/>
      <c r="K348" s="34"/>
      <c r="L348" s="34"/>
      <c r="M348" s="34"/>
      <c r="N348" s="34"/>
      <c r="O348" s="34"/>
      <c r="P348" s="34"/>
      <c r="Q348" s="34"/>
      <c r="R348" s="34"/>
      <c r="S348" s="34"/>
      <c r="T348" s="34"/>
      <c r="U348" s="34"/>
      <c r="V348" s="34"/>
      <c r="W348" s="34"/>
      <c r="X348" s="34"/>
      <c r="Y348" s="34"/>
      <c r="Z348" s="34"/>
      <c r="AA348" s="34"/>
      <c r="AB348" s="34"/>
      <c r="AC348" s="34"/>
      <c r="AD348" s="34"/>
      <c r="AE348" s="34"/>
      <c r="AF348" s="34"/>
      <c r="AG348" s="34"/>
      <c r="AI348" s="8"/>
      <c r="AJ348" s="8"/>
      <c r="AK348" s="8"/>
      <c r="AL348" s="8"/>
      <c r="AM348" s="8"/>
      <c r="AN348" s="8"/>
      <c r="AO348" s="8"/>
      <c r="AP348" s="8"/>
      <c r="AQ348" s="8"/>
    </row>
    <row r="349" spans="1:43" s="7" customFormat="1" ht="14.25" customHeight="1" x14ac:dyDescent="0.2">
      <c r="A349" s="6"/>
      <c r="D349" s="7" t="s">
        <v>22</v>
      </c>
      <c r="E349" s="208" t="s">
        <v>143</v>
      </c>
      <c r="F349" s="208"/>
      <c r="G349" s="208"/>
      <c r="H349" s="208"/>
      <c r="I349" s="208"/>
      <c r="J349" s="208"/>
      <c r="K349" s="208"/>
      <c r="L349" s="208"/>
      <c r="M349" s="208"/>
      <c r="N349" s="208"/>
      <c r="O349" s="208"/>
      <c r="P349" s="208"/>
      <c r="Q349" s="208"/>
      <c r="R349" s="208"/>
      <c r="S349" s="208"/>
      <c r="T349" s="208"/>
      <c r="U349" s="208"/>
      <c r="V349" s="208"/>
      <c r="W349" s="208"/>
      <c r="X349" s="208"/>
      <c r="Y349" s="208"/>
      <c r="Z349" s="208"/>
      <c r="AA349" s="208"/>
      <c r="AB349" s="208"/>
      <c r="AC349" s="208"/>
      <c r="AD349" s="208"/>
      <c r="AE349" s="208"/>
      <c r="AF349" s="208"/>
      <c r="AG349" s="208"/>
      <c r="AI349" s="8"/>
      <c r="AJ349" s="8"/>
      <c r="AK349" s="8"/>
      <c r="AL349" s="8"/>
      <c r="AM349" s="8"/>
      <c r="AN349" s="8"/>
      <c r="AO349" s="8"/>
      <c r="AP349" s="8"/>
      <c r="AQ349" s="8"/>
    </row>
    <row r="350" spans="1:43" s="7" customFormat="1" x14ac:dyDescent="0.2">
      <c r="A350" s="6"/>
      <c r="E350" s="208"/>
      <c r="F350" s="208"/>
      <c r="G350" s="208"/>
      <c r="H350" s="208"/>
      <c r="I350" s="208"/>
      <c r="J350" s="208"/>
      <c r="K350" s="208"/>
      <c r="L350" s="208"/>
      <c r="M350" s="208"/>
      <c r="N350" s="208"/>
      <c r="O350" s="208"/>
      <c r="P350" s="208"/>
      <c r="Q350" s="208"/>
      <c r="R350" s="208"/>
      <c r="S350" s="208"/>
      <c r="T350" s="208"/>
      <c r="U350" s="208"/>
      <c r="V350" s="208"/>
      <c r="W350" s="208"/>
      <c r="X350" s="208"/>
      <c r="Y350" s="208"/>
      <c r="Z350" s="208"/>
      <c r="AA350" s="208"/>
      <c r="AB350" s="208"/>
      <c r="AC350" s="208"/>
      <c r="AD350" s="208"/>
      <c r="AE350" s="208"/>
      <c r="AF350" s="208"/>
      <c r="AG350" s="208"/>
      <c r="AI350" s="8"/>
      <c r="AJ350" s="8"/>
      <c r="AK350" s="8"/>
      <c r="AL350" s="8"/>
      <c r="AM350" s="8"/>
      <c r="AN350" s="8"/>
      <c r="AO350" s="8"/>
      <c r="AP350" s="8"/>
      <c r="AQ350" s="8"/>
    </row>
    <row r="351" spans="1:43" s="7" customFormat="1" x14ac:dyDescent="0.2">
      <c r="A351" s="6"/>
      <c r="E351" s="208"/>
      <c r="F351" s="208"/>
      <c r="G351" s="208"/>
      <c r="H351" s="208"/>
      <c r="I351" s="208"/>
      <c r="J351" s="208"/>
      <c r="K351" s="208"/>
      <c r="L351" s="208"/>
      <c r="M351" s="208"/>
      <c r="N351" s="208"/>
      <c r="O351" s="208"/>
      <c r="P351" s="208"/>
      <c r="Q351" s="208"/>
      <c r="R351" s="208"/>
      <c r="S351" s="208"/>
      <c r="T351" s="208"/>
      <c r="U351" s="208"/>
      <c r="V351" s="208"/>
      <c r="W351" s="208"/>
      <c r="X351" s="208"/>
      <c r="Y351" s="208"/>
      <c r="Z351" s="208"/>
      <c r="AA351" s="208"/>
      <c r="AB351" s="208"/>
      <c r="AC351" s="208"/>
      <c r="AD351" s="208"/>
      <c r="AE351" s="208"/>
      <c r="AF351" s="208"/>
      <c r="AG351" s="208"/>
      <c r="AI351" s="8"/>
      <c r="AJ351" s="8"/>
      <c r="AK351" s="8"/>
      <c r="AL351" s="8"/>
      <c r="AM351" s="8"/>
      <c r="AN351" s="8"/>
      <c r="AO351" s="8"/>
      <c r="AP351" s="8"/>
      <c r="AQ351" s="8"/>
    </row>
    <row r="352" spans="1:43" s="7" customFormat="1" x14ac:dyDescent="0.2">
      <c r="A352" s="6"/>
      <c r="AI352" s="8"/>
      <c r="AJ352" s="8"/>
      <c r="AK352" s="8"/>
      <c r="AL352" s="8"/>
      <c r="AM352" s="8"/>
      <c r="AN352" s="8"/>
      <c r="AO352" s="8"/>
      <c r="AP352" s="8"/>
      <c r="AQ352" s="8"/>
    </row>
    <row r="353" spans="1:43" s="7" customFormat="1" x14ac:dyDescent="0.2">
      <c r="A353" s="6"/>
      <c r="D353" s="160" t="s">
        <v>144</v>
      </c>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c r="AB353" s="160"/>
      <c r="AC353" s="160"/>
      <c r="AD353" s="160"/>
      <c r="AE353" s="160"/>
      <c r="AF353" s="160"/>
      <c r="AG353" s="160"/>
      <c r="AI353" s="8"/>
      <c r="AJ353" s="8"/>
      <c r="AK353" s="8"/>
      <c r="AL353" s="8"/>
      <c r="AM353" s="8"/>
      <c r="AN353" s="8"/>
      <c r="AO353" s="8"/>
      <c r="AP353" s="8"/>
      <c r="AQ353" s="8"/>
    </row>
    <row r="354" spans="1:43" s="7" customFormat="1" x14ac:dyDescent="0.2">
      <c r="A354" s="6"/>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c r="AB354" s="160"/>
      <c r="AC354" s="160"/>
      <c r="AD354" s="160"/>
      <c r="AE354" s="160"/>
      <c r="AF354" s="160"/>
      <c r="AG354" s="160"/>
      <c r="AI354" s="8"/>
      <c r="AJ354" s="8"/>
      <c r="AK354" s="8"/>
      <c r="AL354" s="8"/>
      <c r="AM354" s="8"/>
      <c r="AN354" s="8"/>
      <c r="AO354" s="8"/>
      <c r="AP354" s="8"/>
      <c r="AQ354" s="8"/>
    </row>
    <row r="355" spans="1:43" s="7" customFormat="1" x14ac:dyDescent="0.2">
      <c r="A355" s="6"/>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c r="AB355" s="160"/>
      <c r="AC355" s="160"/>
      <c r="AD355" s="160"/>
      <c r="AE355" s="160"/>
      <c r="AF355" s="160"/>
      <c r="AG355" s="160"/>
      <c r="AI355" s="8"/>
      <c r="AJ355" s="8"/>
      <c r="AK355" s="8"/>
      <c r="AL355" s="8"/>
      <c r="AM355" s="8"/>
      <c r="AN355" s="8"/>
      <c r="AO355" s="8"/>
      <c r="AP355" s="8"/>
      <c r="AQ355" s="8"/>
    </row>
    <row r="356" spans="1:43" s="7" customFormat="1" x14ac:dyDescent="0.2">
      <c r="A356" s="6"/>
      <c r="D356" s="153" t="s">
        <v>634</v>
      </c>
      <c r="E356" s="153"/>
      <c r="F356" s="153"/>
      <c r="G356" s="153"/>
      <c r="H356" s="153"/>
      <c r="I356" s="153"/>
      <c r="J356" s="153"/>
      <c r="K356" s="153"/>
      <c r="L356" s="153"/>
      <c r="M356" s="153"/>
      <c r="N356" s="153"/>
      <c r="O356" s="153"/>
      <c r="P356" s="153"/>
      <c r="Q356" s="153"/>
      <c r="R356" s="153"/>
      <c r="AI356" s="8"/>
      <c r="AJ356" s="8"/>
      <c r="AK356" s="8"/>
      <c r="AL356" s="8"/>
      <c r="AM356" s="8"/>
      <c r="AN356" s="8"/>
      <c r="AO356" s="8"/>
      <c r="AP356" s="8"/>
      <c r="AQ356" s="8"/>
    </row>
    <row r="357" spans="1:43" s="7" customFormat="1" x14ac:dyDescent="0.2">
      <c r="A357" s="6"/>
      <c r="D357" s="16" t="s">
        <v>145</v>
      </c>
      <c r="AI357" s="8"/>
      <c r="AJ357" s="8"/>
      <c r="AK357" s="8"/>
      <c r="AL357" s="8"/>
      <c r="AM357" s="8"/>
      <c r="AN357" s="8"/>
      <c r="AO357" s="8"/>
      <c r="AP357" s="8"/>
      <c r="AQ357" s="8"/>
    </row>
    <row r="358" spans="1:43" s="7" customFormat="1" x14ac:dyDescent="0.2">
      <c r="A358" s="6"/>
      <c r="AI358" s="8"/>
      <c r="AJ358" s="8"/>
      <c r="AK358" s="8"/>
      <c r="AL358" s="8"/>
      <c r="AM358" s="8"/>
      <c r="AN358" s="8"/>
      <c r="AO358" s="8"/>
      <c r="AP358" s="8"/>
      <c r="AQ358" s="8"/>
    </row>
    <row r="359" spans="1:43" s="7" customFormat="1" x14ac:dyDescent="0.2">
      <c r="A359" s="6"/>
      <c r="D359" s="160" t="s">
        <v>146</v>
      </c>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c r="AB359" s="160"/>
      <c r="AC359" s="160"/>
      <c r="AD359" s="160"/>
      <c r="AE359" s="160"/>
      <c r="AF359" s="160"/>
      <c r="AG359" s="160"/>
      <c r="AI359" s="8"/>
      <c r="AJ359" s="8"/>
      <c r="AK359" s="8"/>
      <c r="AL359" s="8"/>
      <c r="AM359" s="8"/>
      <c r="AN359" s="8"/>
      <c r="AO359" s="8"/>
      <c r="AP359" s="8"/>
      <c r="AQ359" s="8"/>
    </row>
    <row r="360" spans="1:43" s="7" customFormat="1" x14ac:dyDescent="0.2">
      <c r="A360" s="6"/>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c r="AB360" s="160"/>
      <c r="AC360" s="160"/>
      <c r="AD360" s="160"/>
      <c r="AE360" s="160"/>
      <c r="AF360" s="160"/>
      <c r="AG360" s="160"/>
      <c r="AI360" s="8"/>
      <c r="AJ360" s="8"/>
      <c r="AK360" s="8"/>
      <c r="AL360" s="8"/>
      <c r="AM360" s="8"/>
      <c r="AN360" s="8"/>
      <c r="AO360" s="8"/>
      <c r="AP360" s="8"/>
      <c r="AQ360" s="8"/>
    </row>
    <row r="361" spans="1:43" s="7" customFormat="1" x14ac:dyDescent="0.2">
      <c r="A361" s="6"/>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c r="AB361" s="160"/>
      <c r="AC361" s="160"/>
      <c r="AD361" s="160"/>
      <c r="AE361" s="160"/>
      <c r="AF361" s="160"/>
      <c r="AG361" s="160"/>
      <c r="AI361" s="8"/>
      <c r="AJ361" s="8"/>
      <c r="AK361" s="8"/>
      <c r="AL361" s="8"/>
      <c r="AM361" s="8"/>
      <c r="AN361" s="8"/>
      <c r="AO361" s="8"/>
      <c r="AP361" s="8"/>
      <c r="AQ361" s="8"/>
    </row>
    <row r="362" spans="1:43" s="7" customFormat="1" x14ac:dyDescent="0.2">
      <c r="A362" s="6"/>
      <c r="AI362" s="8"/>
      <c r="AJ362" s="8"/>
      <c r="AK362" s="8"/>
      <c r="AL362" s="8"/>
      <c r="AM362" s="8"/>
      <c r="AN362" s="8"/>
      <c r="AO362" s="8"/>
      <c r="AP362" s="8"/>
      <c r="AQ362" s="8"/>
    </row>
    <row r="363" spans="1:43" s="7" customFormat="1" x14ac:dyDescent="0.2">
      <c r="A363" s="6"/>
      <c r="D363" s="7" t="s">
        <v>22</v>
      </c>
      <c r="E363" s="160" t="s">
        <v>147</v>
      </c>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c r="AB363" s="160"/>
      <c r="AC363" s="160"/>
      <c r="AD363" s="160"/>
      <c r="AE363" s="160"/>
      <c r="AF363" s="160"/>
      <c r="AG363" s="160"/>
      <c r="AI363" s="8"/>
      <c r="AJ363" s="8"/>
      <c r="AK363" s="8"/>
      <c r="AL363" s="8"/>
      <c r="AM363" s="8"/>
      <c r="AN363" s="8"/>
      <c r="AO363" s="8"/>
      <c r="AP363" s="8"/>
      <c r="AQ363" s="8"/>
    </row>
    <row r="364" spans="1:43" s="7" customFormat="1" x14ac:dyDescent="0.2">
      <c r="A364" s="6"/>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c r="AB364" s="160"/>
      <c r="AC364" s="160"/>
      <c r="AD364" s="160"/>
      <c r="AE364" s="160"/>
      <c r="AF364" s="160"/>
      <c r="AG364" s="160"/>
      <c r="AI364" s="8"/>
      <c r="AJ364" s="8"/>
      <c r="AK364" s="8"/>
      <c r="AL364" s="8"/>
      <c r="AM364" s="8"/>
      <c r="AN364" s="8"/>
      <c r="AO364" s="8"/>
      <c r="AP364" s="8"/>
      <c r="AQ364" s="8"/>
    </row>
    <row r="365" spans="1:43" s="7" customFormat="1" x14ac:dyDescent="0.2">
      <c r="A365" s="6"/>
      <c r="E365" s="34"/>
      <c r="F365" s="34"/>
      <c r="G365" s="34"/>
      <c r="H365" s="34"/>
      <c r="I365" s="34"/>
      <c r="J365" s="34"/>
      <c r="K365" s="34"/>
      <c r="L365" s="34"/>
      <c r="M365" s="34"/>
      <c r="N365" s="34"/>
      <c r="O365" s="34"/>
      <c r="P365" s="34"/>
      <c r="Q365" s="34"/>
      <c r="R365" s="34"/>
      <c r="S365" s="34"/>
      <c r="T365" s="34"/>
      <c r="U365" s="34"/>
      <c r="V365" s="34"/>
      <c r="W365" s="34"/>
      <c r="X365" s="34"/>
      <c r="Y365" s="34"/>
      <c r="Z365" s="34"/>
      <c r="AA365" s="34"/>
      <c r="AB365" s="34"/>
      <c r="AC365" s="34"/>
      <c r="AD365" s="34"/>
      <c r="AE365" s="34"/>
      <c r="AF365" s="34"/>
      <c r="AG365" s="34"/>
      <c r="AI365" s="8"/>
      <c r="AJ365" s="8"/>
      <c r="AK365" s="8"/>
      <c r="AL365" s="8"/>
      <c r="AM365" s="8"/>
      <c r="AN365" s="8"/>
      <c r="AO365" s="8"/>
      <c r="AP365" s="8"/>
      <c r="AQ365" s="8"/>
    </row>
    <row r="366" spans="1:43" s="7" customFormat="1" x14ac:dyDescent="0.2">
      <c r="A366" s="6"/>
      <c r="D366" s="7" t="s">
        <v>22</v>
      </c>
      <c r="E366" s="160" t="s">
        <v>148</v>
      </c>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c r="AB366" s="160"/>
      <c r="AC366" s="160"/>
      <c r="AD366" s="160"/>
      <c r="AE366" s="160"/>
      <c r="AF366" s="160"/>
      <c r="AG366" s="160"/>
      <c r="AI366" s="8"/>
      <c r="AJ366" s="8"/>
      <c r="AK366" s="8"/>
      <c r="AL366" s="8"/>
      <c r="AM366" s="8"/>
      <c r="AN366" s="8"/>
      <c r="AO366" s="8"/>
      <c r="AP366" s="8"/>
      <c r="AQ366" s="8"/>
    </row>
    <row r="367" spans="1:43" s="7" customFormat="1" x14ac:dyDescent="0.2">
      <c r="A367" s="6"/>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c r="AB367" s="160"/>
      <c r="AC367" s="160"/>
      <c r="AD367" s="160"/>
      <c r="AE367" s="160"/>
      <c r="AF367" s="160"/>
      <c r="AG367" s="160"/>
      <c r="AI367" s="8"/>
      <c r="AJ367" s="8"/>
      <c r="AK367" s="8"/>
      <c r="AL367" s="8"/>
      <c r="AM367" s="8"/>
      <c r="AN367" s="8"/>
      <c r="AO367" s="8"/>
      <c r="AP367" s="8"/>
      <c r="AQ367" s="8"/>
    </row>
    <row r="368" spans="1:43" s="7" customFormat="1" x14ac:dyDescent="0.2">
      <c r="A368" s="6"/>
      <c r="AI368" s="8"/>
      <c r="AJ368" s="8"/>
      <c r="AK368" s="8"/>
      <c r="AL368" s="8"/>
      <c r="AM368" s="8"/>
      <c r="AN368" s="8"/>
      <c r="AO368" s="8"/>
      <c r="AP368" s="8"/>
      <c r="AQ368" s="8"/>
    </row>
    <row r="369" spans="1:43" s="7" customFormat="1" x14ac:dyDescent="0.2">
      <c r="A369" s="6"/>
      <c r="D369" s="7" t="s">
        <v>22</v>
      </c>
      <c r="E369" s="160" t="s">
        <v>149</v>
      </c>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c r="AB369" s="160"/>
      <c r="AC369" s="160"/>
      <c r="AD369" s="160"/>
      <c r="AE369" s="160"/>
      <c r="AF369" s="160"/>
      <c r="AG369" s="160"/>
      <c r="AI369" s="8"/>
      <c r="AJ369" s="8"/>
      <c r="AK369" s="8"/>
      <c r="AL369" s="8"/>
      <c r="AM369" s="8"/>
      <c r="AN369" s="8"/>
      <c r="AO369" s="8"/>
      <c r="AP369" s="8"/>
      <c r="AQ369" s="8"/>
    </row>
    <row r="370" spans="1:43" s="7" customFormat="1" x14ac:dyDescent="0.2">
      <c r="A370" s="6"/>
      <c r="AI370" s="8"/>
      <c r="AJ370" s="8"/>
      <c r="AK370" s="8"/>
      <c r="AL370" s="8"/>
      <c r="AM370" s="8"/>
      <c r="AN370" s="8"/>
      <c r="AO370" s="8"/>
      <c r="AP370" s="8"/>
      <c r="AQ370" s="8"/>
    </row>
    <row r="371" spans="1:43" s="7" customFormat="1" x14ac:dyDescent="0.2">
      <c r="A371" s="6"/>
      <c r="D371" s="160" t="s">
        <v>150</v>
      </c>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c r="AB371" s="160"/>
      <c r="AC371" s="160"/>
      <c r="AD371" s="160"/>
      <c r="AE371" s="160"/>
      <c r="AF371" s="160"/>
      <c r="AG371" s="160"/>
      <c r="AI371" s="8"/>
      <c r="AJ371" s="8"/>
      <c r="AK371" s="8"/>
      <c r="AL371" s="8"/>
      <c r="AM371" s="8"/>
      <c r="AN371" s="8"/>
      <c r="AO371" s="8"/>
      <c r="AP371" s="8"/>
      <c r="AQ371" s="8"/>
    </row>
    <row r="372" spans="1:43" s="7" customFormat="1" x14ac:dyDescent="0.2">
      <c r="A372" s="6"/>
      <c r="D372" s="153" t="s">
        <v>635</v>
      </c>
      <c r="E372" s="153"/>
      <c r="F372" s="153"/>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c r="AF372" s="153"/>
      <c r="AI372" s="8"/>
      <c r="AJ372" s="8"/>
      <c r="AK372" s="8"/>
      <c r="AL372" s="8"/>
      <c r="AM372" s="8"/>
      <c r="AN372" s="8"/>
      <c r="AO372" s="8"/>
      <c r="AP372" s="8"/>
      <c r="AQ372" s="8"/>
    </row>
    <row r="373" spans="1:43" s="7" customFormat="1" x14ac:dyDescent="0.2">
      <c r="A373" s="6"/>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I373" s="8"/>
      <c r="AJ373" s="8"/>
      <c r="AK373" s="8"/>
      <c r="AL373" s="8"/>
      <c r="AM373" s="8"/>
      <c r="AN373" s="8"/>
      <c r="AO373" s="8"/>
      <c r="AP373" s="8"/>
      <c r="AQ373" s="8"/>
    </row>
    <row r="374" spans="1:43" s="7" customFormat="1" x14ac:dyDescent="0.2">
      <c r="A374" s="6"/>
      <c r="D374" s="16" t="s">
        <v>151</v>
      </c>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I374" s="8"/>
      <c r="AJ374" s="8"/>
      <c r="AK374" s="8"/>
      <c r="AL374" s="8"/>
      <c r="AM374" s="8"/>
      <c r="AN374" s="8"/>
      <c r="AO374" s="8"/>
      <c r="AP374" s="8"/>
      <c r="AQ374" s="8"/>
    </row>
    <row r="375" spans="1:43" s="7" customFormat="1" x14ac:dyDescent="0.2">
      <c r="A375" s="6"/>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I375" s="8"/>
      <c r="AJ375" s="8"/>
      <c r="AK375" s="8"/>
      <c r="AL375" s="8"/>
      <c r="AM375" s="8"/>
      <c r="AN375" s="8"/>
      <c r="AO375" s="8"/>
      <c r="AP375" s="8"/>
      <c r="AQ375" s="8"/>
    </row>
    <row r="376" spans="1:43" s="7" customFormat="1" ht="14.25" customHeight="1" x14ac:dyDescent="0.2">
      <c r="A376" s="6"/>
      <c r="D376" s="32" t="s">
        <v>645</v>
      </c>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I376" s="8"/>
      <c r="AJ376" s="8"/>
      <c r="AK376" s="8"/>
      <c r="AL376" s="8"/>
      <c r="AM376" s="8"/>
      <c r="AN376" s="8"/>
      <c r="AO376" s="8"/>
      <c r="AP376" s="8"/>
      <c r="AQ376" s="8"/>
    </row>
    <row r="377" spans="1:43" s="7" customFormat="1" x14ac:dyDescent="0.2">
      <c r="A377" s="6"/>
      <c r="AI377" s="8"/>
      <c r="AJ377" s="8"/>
      <c r="AK377" s="8"/>
      <c r="AL377" s="8"/>
      <c r="AM377" s="8"/>
      <c r="AN377" s="8"/>
      <c r="AO377" s="8"/>
      <c r="AP377" s="8"/>
      <c r="AQ377" s="8"/>
    </row>
    <row r="378" spans="1:43" s="7" customFormat="1" x14ac:dyDescent="0.2">
      <c r="A378" s="6"/>
      <c r="D378" s="16" t="s">
        <v>152</v>
      </c>
      <c r="AI378" s="8"/>
      <c r="AJ378" s="8"/>
      <c r="AK378" s="8"/>
      <c r="AL378" s="8"/>
      <c r="AM378" s="8"/>
      <c r="AN378" s="8"/>
      <c r="AO378" s="8"/>
      <c r="AP378" s="8"/>
      <c r="AQ378" s="8"/>
    </row>
    <row r="379" spans="1:43" s="7" customFormat="1" hidden="1" x14ac:dyDescent="0.2">
      <c r="A379" s="6"/>
      <c r="D379" s="160" t="s">
        <v>153</v>
      </c>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c r="AB379" s="160"/>
      <c r="AC379" s="160"/>
      <c r="AD379" s="160"/>
      <c r="AE379" s="160"/>
      <c r="AF379" s="160"/>
      <c r="AG379" s="160"/>
      <c r="AI379" s="8"/>
      <c r="AJ379" s="8"/>
      <c r="AK379" s="8"/>
      <c r="AL379" s="8"/>
      <c r="AM379" s="8"/>
      <c r="AN379" s="8"/>
      <c r="AO379" s="8"/>
      <c r="AP379" s="8"/>
      <c r="AQ379" s="8"/>
    </row>
    <row r="380" spans="1:43" s="7" customFormat="1" hidden="1" x14ac:dyDescent="0.2">
      <c r="A380" s="6"/>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c r="AB380" s="160"/>
      <c r="AC380" s="160"/>
      <c r="AD380" s="160"/>
      <c r="AE380" s="160"/>
      <c r="AF380" s="160"/>
      <c r="AG380" s="160"/>
      <c r="AI380" s="8"/>
      <c r="AJ380" s="8"/>
      <c r="AK380" s="8"/>
      <c r="AL380" s="8"/>
      <c r="AM380" s="8"/>
      <c r="AN380" s="8"/>
      <c r="AO380" s="8"/>
      <c r="AP380" s="8"/>
      <c r="AQ380" s="8"/>
    </row>
    <row r="381" spans="1:43" s="7" customFormat="1" hidden="1" x14ac:dyDescent="0.2">
      <c r="A381" s="6"/>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I381" s="8"/>
      <c r="AJ381" s="8"/>
      <c r="AK381" s="8"/>
      <c r="AL381" s="8"/>
      <c r="AM381" s="8"/>
      <c r="AN381" s="8"/>
      <c r="AO381" s="8"/>
      <c r="AP381" s="8"/>
      <c r="AQ381" s="8"/>
    </row>
    <row r="382" spans="1:43" s="7" customFormat="1" hidden="1" x14ac:dyDescent="0.2">
      <c r="A382" s="6"/>
      <c r="AI382" s="8"/>
      <c r="AJ382" s="8"/>
      <c r="AK382" s="8"/>
      <c r="AL382" s="8"/>
      <c r="AM382" s="8"/>
      <c r="AN382" s="8"/>
      <c r="AO382" s="8"/>
      <c r="AP382" s="8"/>
      <c r="AQ382" s="8"/>
    </row>
    <row r="383" spans="1:43" s="7" customFormat="1" hidden="1" x14ac:dyDescent="0.2">
      <c r="A383" s="6"/>
      <c r="D383" s="160" t="s">
        <v>154</v>
      </c>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c r="AB383" s="160"/>
      <c r="AC383" s="160"/>
      <c r="AD383" s="160"/>
      <c r="AE383" s="160"/>
      <c r="AF383" s="160"/>
      <c r="AG383" s="160"/>
      <c r="AI383" s="8"/>
      <c r="AJ383" s="8"/>
      <c r="AK383" s="8"/>
      <c r="AL383" s="8"/>
      <c r="AM383" s="8"/>
      <c r="AN383" s="8"/>
      <c r="AO383" s="8"/>
      <c r="AP383" s="8"/>
      <c r="AQ383" s="8"/>
    </row>
    <row r="384" spans="1:43" s="7" customFormat="1" hidden="1" x14ac:dyDescent="0.2">
      <c r="A384" s="6"/>
      <c r="AI384" s="8"/>
      <c r="AJ384" s="8"/>
      <c r="AK384" s="8"/>
      <c r="AL384" s="8"/>
      <c r="AM384" s="8"/>
      <c r="AN384" s="8"/>
      <c r="AO384" s="8"/>
      <c r="AP384" s="8"/>
      <c r="AQ384" s="8"/>
    </row>
    <row r="385" spans="1:43" s="7" customFormat="1" hidden="1" x14ac:dyDescent="0.2">
      <c r="A385" s="6"/>
      <c r="D385" s="160" t="s">
        <v>155</v>
      </c>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c r="AB385" s="160"/>
      <c r="AC385" s="160"/>
      <c r="AD385" s="160"/>
      <c r="AE385" s="160"/>
      <c r="AF385" s="160"/>
      <c r="AG385" s="160"/>
      <c r="AI385" s="8"/>
      <c r="AJ385" s="8"/>
      <c r="AK385" s="8"/>
      <c r="AL385" s="8"/>
      <c r="AM385" s="8"/>
      <c r="AN385" s="8"/>
      <c r="AO385" s="8"/>
      <c r="AP385" s="8"/>
      <c r="AQ385" s="8"/>
    </row>
    <row r="386" spans="1:43" s="7" customFormat="1" hidden="1" x14ac:dyDescent="0.2">
      <c r="A386" s="6"/>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c r="AB386" s="160"/>
      <c r="AC386" s="160"/>
      <c r="AD386" s="160"/>
      <c r="AE386" s="160"/>
      <c r="AF386" s="160"/>
      <c r="AG386" s="160"/>
      <c r="AI386" s="8"/>
      <c r="AJ386" s="8"/>
      <c r="AK386" s="8"/>
      <c r="AL386" s="8"/>
      <c r="AM386" s="8"/>
      <c r="AN386" s="8"/>
      <c r="AO386" s="8"/>
      <c r="AP386" s="8"/>
      <c r="AQ386" s="8"/>
    </row>
    <row r="387" spans="1:43" s="7" customFormat="1" hidden="1" x14ac:dyDescent="0.2">
      <c r="A387" s="6"/>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c r="AB387" s="160"/>
      <c r="AC387" s="160"/>
      <c r="AD387" s="160"/>
      <c r="AE387" s="160"/>
      <c r="AF387" s="160"/>
      <c r="AG387" s="160"/>
      <c r="AI387" s="8"/>
      <c r="AJ387" s="8"/>
      <c r="AK387" s="8"/>
      <c r="AL387" s="8"/>
      <c r="AM387" s="8"/>
      <c r="AN387" s="8"/>
      <c r="AO387" s="8"/>
      <c r="AP387" s="8"/>
      <c r="AQ387" s="8"/>
    </row>
    <row r="388" spans="1:43" s="7" customFormat="1" hidden="1" x14ac:dyDescent="0.2">
      <c r="A388" s="6"/>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c r="AB388" s="160"/>
      <c r="AC388" s="160"/>
      <c r="AD388" s="160"/>
      <c r="AE388" s="160"/>
      <c r="AF388" s="160"/>
      <c r="AG388" s="160"/>
      <c r="AI388" s="8"/>
      <c r="AJ388" s="8"/>
      <c r="AK388" s="8"/>
      <c r="AL388" s="8"/>
      <c r="AM388" s="8"/>
      <c r="AN388" s="8"/>
      <c r="AO388" s="8"/>
      <c r="AP388" s="8"/>
      <c r="AQ388" s="8"/>
    </row>
    <row r="389" spans="1:43" s="7" customFormat="1" hidden="1" x14ac:dyDescent="0.2">
      <c r="A389" s="6"/>
      <c r="D389" s="160" t="s">
        <v>156</v>
      </c>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c r="AB389" s="160"/>
      <c r="AC389" s="160"/>
      <c r="AD389" s="160"/>
      <c r="AE389" s="160"/>
      <c r="AF389" s="160"/>
      <c r="AG389" s="160"/>
      <c r="AI389" s="8"/>
      <c r="AJ389" s="8"/>
      <c r="AK389" s="8"/>
      <c r="AL389" s="8"/>
      <c r="AM389" s="8"/>
      <c r="AN389" s="8"/>
      <c r="AO389" s="8"/>
      <c r="AP389" s="8"/>
      <c r="AQ389" s="8"/>
    </row>
    <row r="390" spans="1:43" s="7" customFormat="1" hidden="1" x14ac:dyDescent="0.2">
      <c r="A390" s="6"/>
      <c r="AI390" s="8"/>
      <c r="AJ390" s="8"/>
      <c r="AK390" s="8"/>
      <c r="AL390" s="8"/>
      <c r="AM390" s="8"/>
      <c r="AN390" s="8"/>
      <c r="AO390" s="8"/>
      <c r="AP390" s="8"/>
      <c r="AQ390" s="8"/>
    </row>
    <row r="391" spans="1:43" s="7" customFormat="1" hidden="1" x14ac:dyDescent="0.2">
      <c r="A391" s="6"/>
      <c r="D391" s="16" t="s">
        <v>157</v>
      </c>
      <c r="AI391" s="8"/>
      <c r="AJ391" s="8"/>
      <c r="AK391" s="8"/>
      <c r="AL391" s="8"/>
      <c r="AM391" s="8"/>
      <c r="AN391" s="8"/>
      <c r="AO391" s="8"/>
      <c r="AP391" s="8"/>
      <c r="AQ391" s="8"/>
    </row>
    <row r="392" spans="1:43" s="7" customFormat="1" hidden="1" x14ac:dyDescent="0.2">
      <c r="A392" s="6"/>
      <c r="AI392" s="8"/>
      <c r="AJ392" s="8"/>
      <c r="AK392" s="8"/>
      <c r="AL392" s="8"/>
      <c r="AM392" s="8"/>
      <c r="AN392" s="8"/>
      <c r="AO392" s="8"/>
      <c r="AP392" s="8"/>
      <c r="AQ392" s="8"/>
    </row>
    <row r="393" spans="1:43" s="7" customFormat="1" hidden="1" x14ac:dyDescent="0.2">
      <c r="A393" s="6"/>
      <c r="D393" s="160" t="s">
        <v>158</v>
      </c>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c r="AB393" s="160"/>
      <c r="AC393" s="160"/>
      <c r="AD393" s="160"/>
      <c r="AE393" s="160"/>
      <c r="AF393" s="160"/>
      <c r="AG393" s="160"/>
      <c r="AI393" s="8"/>
      <c r="AJ393" s="8"/>
      <c r="AK393" s="8"/>
      <c r="AL393" s="8"/>
      <c r="AM393" s="8"/>
      <c r="AN393" s="8"/>
      <c r="AO393" s="8"/>
      <c r="AP393" s="8"/>
      <c r="AQ393" s="8"/>
    </row>
    <row r="394" spans="1:43" s="7" customFormat="1" hidden="1" x14ac:dyDescent="0.2">
      <c r="A394" s="6"/>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c r="AB394" s="160"/>
      <c r="AC394" s="160"/>
      <c r="AD394" s="160"/>
      <c r="AE394" s="160"/>
      <c r="AF394" s="160"/>
      <c r="AG394" s="160"/>
      <c r="AI394" s="8"/>
      <c r="AJ394" s="8"/>
      <c r="AK394" s="8"/>
      <c r="AL394" s="8"/>
      <c r="AM394" s="8"/>
      <c r="AN394" s="8"/>
      <c r="AO394" s="8"/>
      <c r="AP394" s="8"/>
      <c r="AQ394" s="8"/>
    </row>
    <row r="395" spans="1:43" s="7" customFormat="1" hidden="1" x14ac:dyDescent="0.2">
      <c r="A395" s="6"/>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c r="AB395" s="160"/>
      <c r="AC395" s="160"/>
      <c r="AD395" s="160"/>
      <c r="AE395" s="160"/>
      <c r="AF395" s="160"/>
      <c r="AG395" s="160"/>
      <c r="AI395" s="8"/>
      <c r="AJ395" s="8"/>
      <c r="AK395" s="8"/>
      <c r="AL395" s="8"/>
      <c r="AM395" s="8"/>
      <c r="AN395" s="8"/>
      <c r="AO395" s="8"/>
      <c r="AP395" s="8"/>
      <c r="AQ395" s="8"/>
    </row>
    <row r="396" spans="1:43" s="7" customFormat="1" hidden="1" x14ac:dyDescent="0.2">
      <c r="A396" s="6"/>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I396" s="8"/>
      <c r="AJ396" s="8"/>
      <c r="AK396" s="8"/>
      <c r="AL396" s="8"/>
      <c r="AM396" s="8"/>
      <c r="AN396" s="8"/>
      <c r="AO396" s="8"/>
      <c r="AP396" s="8"/>
      <c r="AQ396" s="8"/>
    </row>
    <row r="397" spans="1:43" s="7" customFormat="1" x14ac:dyDescent="0.2">
      <c r="A397" s="6"/>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I397" s="8"/>
      <c r="AJ397" s="8"/>
      <c r="AK397" s="8"/>
      <c r="AL397" s="8"/>
      <c r="AM397" s="8"/>
      <c r="AN397" s="8"/>
      <c r="AO397" s="8"/>
      <c r="AP397" s="8"/>
      <c r="AQ397" s="8"/>
    </row>
    <row r="398" spans="1:43" s="7" customFormat="1" x14ac:dyDescent="0.2">
      <c r="A398" s="6"/>
      <c r="D398" s="16" t="s">
        <v>159</v>
      </c>
      <c r="E398" s="36"/>
      <c r="F398" s="36"/>
      <c r="G398" s="20"/>
      <c r="H398" s="20"/>
      <c r="I398" s="20"/>
      <c r="J398" s="20"/>
      <c r="K398" s="20"/>
      <c r="L398" s="20"/>
      <c r="AI398" s="8"/>
      <c r="AJ398" s="8"/>
      <c r="AK398" s="8"/>
      <c r="AL398" s="8"/>
      <c r="AM398" s="8"/>
      <c r="AN398" s="8"/>
      <c r="AO398" s="8"/>
      <c r="AP398" s="8"/>
      <c r="AQ398" s="8"/>
    </row>
    <row r="399" spans="1:43" s="20" customFormat="1" x14ac:dyDescent="0.2">
      <c r="A399" s="37"/>
      <c r="E399" s="36"/>
      <c r="F399" s="36"/>
      <c r="AI399" s="38"/>
      <c r="AJ399" s="38"/>
      <c r="AK399" s="38"/>
      <c r="AL399" s="38"/>
      <c r="AM399" s="38"/>
      <c r="AN399" s="38"/>
      <c r="AO399" s="38"/>
      <c r="AP399" s="38"/>
      <c r="AQ399" s="38"/>
    </row>
    <row r="400" spans="1:43" s="7" customFormat="1" x14ac:dyDescent="0.2">
      <c r="A400" s="6"/>
      <c r="D400" s="32" t="s">
        <v>160</v>
      </c>
      <c r="E400" s="35"/>
      <c r="F400" s="35"/>
      <c r="AI400" s="8"/>
      <c r="AJ400" s="8"/>
      <c r="AK400" s="8"/>
      <c r="AL400" s="8"/>
      <c r="AM400" s="8"/>
      <c r="AN400" s="8"/>
      <c r="AO400" s="8"/>
      <c r="AP400" s="8"/>
      <c r="AQ400" s="8"/>
    </row>
    <row r="401" spans="1:63" s="7" customFormat="1" ht="15" thickBot="1" x14ac:dyDescent="0.25">
      <c r="A401" s="6"/>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I401" s="212" t="s">
        <v>161</v>
      </c>
      <c r="AJ401" s="212"/>
      <c r="AK401" s="212"/>
      <c r="AL401" s="212"/>
      <c r="AM401" s="212"/>
      <c r="AN401" s="212"/>
      <c r="AO401" s="212"/>
      <c r="AP401" s="212"/>
      <c r="AQ401" s="212"/>
      <c r="AR401" s="39"/>
      <c r="AS401" s="212" t="s">
        <v>162</v>
      </c>
      <c r="AT401" s="212"/>
      <c r="AU401" s="212"/>
      <c r="AV401" s="212"/>
      <c r="AW401" s="212"/>
      <c r="AX401" s="212"/>
      <c r="AY401" s="212"/>
      <c r="AZ401" s="212"/>
      <c r="BA401" s="212"/>
      <c r="BB401" s="39"/>
      <c r="BC401" s="212" t="s">
        <v>3</v>
      </c>
      <c r="BD401" s="212"/>
      <c r="BE401" s="212"/>
      <c r="BF401" s="212"/>
      <c r="BG401" s="212"/>
      <c r="BH401" s="212"/>
      <c r="BI401" s="212"/>
      <c r="BJ401" s="212"/>
      <c r="BK401" s="212"/>
    </row>
    <row r="402" spans="1:63" s="7" customFormat="1" ht="15" customHeight="1" thickBot="1" x14ac:dyDescent="0.25">
      <c r="A402" s="6" t="s">
        <v>163</v>
      </c>
      <c r="D402" s="213" t="s">
        <v>164</v>
      </c>
      <c r="E402" s="214"/>
      <c r="F402" s="214"/>
      <c r="G402" s="215"/>
      <c r="H402" s="219" t="s">
        <v>17</v>
      </c>
      <c r="I402" s="219"/>
      <c r="J402" s="219"/>
      <c r="K402" s="219"/>
      <c r="L402" s="219"/>
      <c r="M402" s="219"/>
      <c r="N402" s="219"/>
      <c r="O402" s="219"/>
      <c r="P402" s="219"/>
      <c r="Q402" s="219"/>
      <c r="R402" s="219"/>
      <c r="S402" s="219"/>
      <c r="T402" s="219"/>
      <c r="U402" s="219"/>
      <c r="V402" s="219"/>
      <c r="W402" s="219"/>
      <c r="X402" s="219"/>
      <c r="Y402" s="219"/>
      <c r="Z402" s="219"/>
      <c r="AA402" s="219"/>
      <c r="AB402" s="219"/>
      <c r="AC402" s="219"/>
      <c r="AD402" s="219"/>
      <c r="AE402" s="219"/>
      <c r="AF402" s="219"/>
      <c r="AG402" s="219"/>
      <c r="AH402" s="219"/>
      <c r="AI402" s="8"/>
      <c r="AJ402" s="8"/>
      <c r="AK402" s="8"/>
      <c r="AL402" s="8"/>
      <c r="AM402" s="8"/>
      <c r="AN402" s="8"/>
      <c r="AO402" s="8"/>
      <c r="AP402" s="8"/>
      <c r="AQ402" s="8"/>
    </row>
    <row r="403" spans="1:63" s="7" customFormat="1" ht="80.25" customHeight="1" thickTop="1" thickBot="1" x14ac:dyDescent="0.3">
      <c r="A403" s="6"/>
      <c r="D403" s="216"/>
      <c r="E403" s="217"/>
      <c r="F403" s="217"/>
      <c r="G403" s="218"/>
      <c r="H403" s="211" t="s">
        <v>165</v>
      </c>
      <c r="I403" s="211"/>
      <c r="J403" s="211"/>
      <c r="K403" s="211" t="s">
        <v>166</v>
      </c>
      <c r="L403" s="211"/>
      <c r="M403" s="211"/>
      <c r="N403" s="211" t="s">
        <v>167</v>
      </c>
      <c r="O403" s="211"/>
      <c r="P403" s="211"/>
      <c r="Q403" s="211" t="s">
        <v>168</v>
      </c>
      <c r="R403" s="211"/>
      <c r="S403" s="211"/>
      <c r="T403" s="211" t="s">
        <v>169</v>
      </c>
      <c r="U403" s="211"/>
      <c r="V403" s="211"/>
      <c r="W403" s="211" t="s">
        <v>170</v>
      </c>
      <c r="X403" s="211"/>
      <c r="Y403" s="211"/>
      <c r="Z403" s="211" t="s">
        <v>171</v>
      </c>
      <c r="AA403" s="211"/>
      <c r="AB403" s="211"/>
      <c r="AC403" s="211" t="s">
        <v>172</v>
      </c>
      <c r="AD403" s="211"/>
      <c r="AE403" s="211"/>
      <c r="AF403" s="211" t="s">
        <v>33</v>
      </c>
      <c r="AG403" s="211"/>
      <c r="AH403" s="211"/>
      <c r="AI403" s="40" t="s">
        <v>165</v>
      </c>
      <c r="AJ403" s="40" t="s">
        <v>166</v>
      </c>
      <c r="AK403" s="41" t="s">
        <v>167</v>
      </c>
      <c r="AL403" s="40" t="s">
        <v>168</v>
      </c>
      <c r="AM403" s="41" t="s">
        <v>169</v>
      </c>
      <c r="AN403" s="41" t="s">
        <v>170</v>
      </c>
      <c r="AO403" s="40" t="s">
        <v>171</v>
      </c>
      <c r="AP403" s="41" t="s">
        <v>172</v>
      </c>
      <c r="AQ403" s="41" t="s">
        <v>33</v>
      </c>
      <c r="AR403" s="42"/>
      <c r="AS403" s="41" t="s">
        <v>165</v>
      </c>
      <c r="AT403" s="40" t="s">
        <v>166</v>
      </c>
      <c r="AU403" s="41" t="s">
        <v>167</v>
      </c>
      <c r="AV403" s="40" t="s">
        <v>168</v>
      </c>
      <c r="AW403" s="41" t="s">
        <v>169</v>
      </c>
      <c r="AX403" s="41" t="s">
        <v>170</v>
      </c>
      <c r="AY403" s="40" t="s">
        <v>171</v>
      </c>
      <c r="AZ403" s="41" t="s">
        <v>172</v>
      </c>
      <c r="BA403" s="41" t="s">
        <v>33</v>
      </c>
      <c r="BB403" s="42"/>
      <c r="BC403" s="41" t="s">
        <v>165</v>
      </c>
      <c r="BD403" s="40" t="s">
        <v>166</v>
      </c>
      <c r="BE403" s="41" t="s">
        <v>167</v>
      </c>
      <c r="BF403" s="40" t="s">
        <v>168</v>
      </c>
      <c r="BG403" s="41" t="s">
        <v>169</v>
      </c>
      <c r="BH403" s="41" t="s">
        <v>170</v>
      </c>
      <c r="BI403" s="40" t="s">
        <v>171</v>
      </c>
      <c r="BJ403" s="41" t="s">
        <v>172</v>
      </c>
      <c r="BK403" s="41" t="s">
        <v>33</v>
      </c>
    </row>
    <row r="404" spans="1:63" s="7" customFormat="1" ht="15" thickBot="1" x14ac:dyDescent="0.25">
      <c r="A404" s="6"/>
      <c r="D404" s="224" t="s">
        <v>173</v>
      </c>
      <c r="E404" s="225"/>
      <c r="F404" s="225"/>
      <c r="G404" s="225"/>
      <c r="H404" s="225"/>
      <c r="I404" s="225"/>
      <c r="J404" s="225"/>
      <c r="K404" s="225"/>
      <c r="L404" s="225"/>
      <c r="M404" s="225"/>
      <c r="N404" s="225"/>
      <c r="O404" s="225"/>
      <c r="P404" s="225"/>
      <c r="Q404" s="225"/>
      <c r="R404" s="225"/>
      <c r="S404" s="225"/>
      <c r="T404" s="225"/>
      <c r="U404" s="225"/>
      <c r="V404" s="225"/>
      <c r="W404" s="225"/>
      <c r="X404" s="225"/>
      <c r="Y404" s="225"/>
      <c r="Z404" s="225"/>
      <c r="AA404" s="225"/>
      <c r="AB404" s="225"/>
      <c r="AC404" s="225"/>
      <c r="AD404" s="225"/>
      <c r="AE404" s="225"/>
      <c r="AF404" s="225"/>
      <c r="AG404" s="225"/>
      <c r="AH404" s="226"/>
      <c r="AI404" s="43"/>
      <c r="AJ404" s="43"/>
      <c r="AK404" s="43"/>
      <c r="AL404" s="43"/>
      <c r="AM404" s="43"/>
      <c r="AN404" s="43"/>
      <c r="AO404" s="43"/>
      <c r="AP404" s="43"/>
      <c r="AQ404" s="44"/>
      <c r="AS404" s="45"/>
      <c r="AT404" s="43"/>
      <c r="AU404" s="43"/>
      <c r="AV404" s="43"/>
      <c r="AW404" s="43"/>
      <c r="AX404" s="43"/>
      <c r="AY404" s="43"/>
      <c r="AZ404" s="43"/>
      <c r="BA404" s="44"/>
      <c r="BC404" s="45"/>
      <c r="BD404" s="43"/>
      <c r="BE404" s="43"/>
      <c r="BF404" s="43"/>
      <c r="BG404" s="43"/>
      <c r="BH404" s="43"/>
      <c r="BI404" s="43"/>
      <c r="BJ404" s="43"/>
      <c r="BK404" s="44"/>
    </row>
    <row r="405" spans="1:63" s="7" customFormat="1" ht="36" customHeight="1" x14ac:dyDescent="0.2">
      <c r="A405" s="6"/>
      <c r="D405" s="227" t="s">
        <v>174</v>
      </c>
      <c r="E405" s="227"/>
      <c r="F405" s="227"/>
      <c r="G405" s="227"/>
      <c r="H405" s="193">
        <f>H427</f>
        <v>3296017</v>
      </c>
      <c r="I405" s="193"/>
      <c r="J405" s="193"/>
      <c r="K405" s="193">
        <f>K427</f>
        <v>402500</v>
      </c>
      <c r="L405" s="193"/>
      <c r="M405" s="193"/>
      <c r="N405" s="193">
        <f t="shared" ref="N405" si="3">N427</f>
        <v>0</v>
      </c>
      <c r="O405" s="193"/>
      <c r="P405" s="193"/>
      <c r="Q405" s="193">
        <f>Q427</f>
        <v>1584809</v>
      </c>
      <c r="R405" s="193"/>
      <c r="S405" s="193"/>
      <c r="T405" s="193">
        <f t="shared" ref="T405" si="4">T427</f>
        <v>0</v>
      </c>
      <c r="U405" s="193"/>
      <c r="V405" s="193"/>
      <c r="W405" s="193"/>
      <c r="X405" s="193"/>
      <c r="Y405" s="193"/>
      <c r="Z405" s="193"/>
      <c r="AA405" s="193"/>
      <c r="AB405" s="193"/>
      <c r="AC405" s="193"/>
      <c r="AD405" s="193"/>
      <c r="AE405" s="193"/>
      <c r="AF405" s="220">
        <f>SUM(H405:AE405)</f>
        <v>5283326</v>
      </c>
      <c r="AG405" s="220"/>
      <c r="AH405" s="220"/>
      <c r="AI405" s="39"/>
      <c r="AJ405" s="39"/>
      <c r="AK405" s="39"/>
      <c r="AL405" s="39"/>
      <c r="AM405" s="39"/>
      <c r="AN405" s="39"/>
      <c r="AO405" s="39"/>
      <c r="AP405" s="39"/>
      <c r="AQ405" s="46">
        <f>SUM(H405:AE405)-AF405</f>
        <v>0</v>
      </c>
      <c r="AS405" s="47">
        <f>H405-H427</f>
        <v>0</v>
      </c>
      <c r="AT405" s="48">
        <f>K405-K427</f>
        <v>0</v>
      </c>
      <c r="AU405" s="48">
        <f>N405-N427</f>
        <v>0</v>
      </c>
      <c r="AV405" s="48">
        <f>Q405-Q427</f>
        <v>0</v>
      </c>
      <c r="AW405" s="48">
        <f>T405-T427</f>
        <v>0</v>
      </c>
      <c r="AX405" s="48">
        <f>W405-W427</f>
        <v>0</v>
      </c>
      <c r="AY405" s="48">
        <f>Z405-Z427</f>
        <v>0</v>
      </c>
      <c r="AZ405" s="48">
        <f>AC405-AC427</f>
        <v>0</v>
      </c>
      <c r="BA405" s="46">
        <f>AF405-AF427</f>
        <v>0</v>
      </c>
      <c r="BC405" s="49"/>
      <c r="BD405" s="39"/>
      <c r="BE405" s="39"/>
      <c r="BF405" s="39"/>
      <c r="BG405" s="39"/>
      <c r="BH405" s="39"/>
      <c r="BI405" s="39"/>
      <c r="BJ405" s="39"/>
      <c r="BK405" s="50"/>
    </row>
    <row r="406" spans="1:63" s="7" customFormat="1" x14ac:dyDescent="0.2">
      <c r="A406" s="6"/>
      <c r="D406" s="221" t="s">
        <v>175</v>
      </c>
      <c r="E406" s="221"/>
      <c r="F406" s="221"/>
      <c r="G406" s="221"/>
      <c r="H406" s="222"/>
      <c r="I406" s="222"/>
      <c r="J406" s="222"/>
      <c r="K406" s="223"/>
      <c r="L406" s="223"/>
      <c r="M406" s="223"/>
      <c r="N406" s="223"/>
      <c r="O406" s="223"/>
      <c r="P406" s="223"/>
      <c r="Q406" s="223"/>
      <c r="R406" s="223"/>
      <c r="S406" s="223"/>
      <c r="T406" s="223"/>
      <c r="U406" s="223"/>
      <c r="V406" s="223"/>
      <c r="W406" s="223"/>
      <c r="X406" s="223"/>
      <c r="Y406" s="223"/>
      <c r="Z406" s="223"/>
      <c r="AA406" s="223"/>
      <c r="AB406" s="223"/>
      <c r="AC406" s="190"/>
      <c r="AD406" s="190"/>
      <c r="AE406" s="190"/>
      <c r="AF406" s="228">
        <f>SUM(H406:AE406)</f>
        <v>0</v>
      </c>
      <c r="AG406" s="228"/>
      <c r="AH406" s="228"/>
      <c r="AI406" s="39"/>
      <c r="AJ406" s="39"/>
      <c r="AK406" s="39"/>
      <c r="AL406" s="39"/>
      <c r="AM406" s="39"/>
      <c r="AN406" s="39"/>
      <c r="AO406" s="39"/>
      <c r="AP406" s="39"/>
      <c r="AQ406" s="46">
        <f t="shared" ref="AQ406:AQ407" si="5">SUM(H406:AE406)-AF406</f>
        <v>0</v>
      </c>
      <c r="AS406" s="49"/>
      <c r="AT406" s="39"/>
      <c r="AU406" s="39"/>
      <c r="AV406" s="39"/>
      <c r="AW406" s="39"/>
      <c r="AX406" s="39"/>
      <c r="AY406" s="39"/>
      <c r="AZ406" s="39"/>
      <c r="BA406" s="50"/>
      <c r="BC406" s="49"/>
      <c r="BD406" s="39"/>
      <c r="BE406" s="39"/>
      <c r="BF406" s="39"/>
      <c r="BG406" s="39"/>
      <c r="BH406" s="39"/>
      <c r="BI406" s="39"/>
      <c r="BJ406" s="39"/>
      <c r="BK406" s="50"/>
    </row>
    <row r="407" spans="1:63" s="7" customFormat="1" x14ac:dyDescent="0.2">
      <c r="A407" s="6"/>
      <c r="D407" s="221" t="s">
        <v>176</v>
      </c>
      <c r="E407" s="221"/>
      <c r="F407" s="221"/>
      <c r="G407" s="221"/>
      <c r="H407" s="222">
        <v>234000</v>
      </c>
      <c r="I407" s="222"/>
      <c r="J407" s="222"/>
      <c r="K407" s="190"/>
      <c r="L407" s="190"/>
      <c r="M407" s="190"/>
      <c r="N407" s="190"/>
      <c r="O407" s="190"/>
      <c r="P407" s="190"/>
      <c r="Q407" s="190"/>
      <c r="R407" s="190"/>
      <c r="S407" s="190"/>
      <c r="T407" s="223"/>
      <c r="U407" s="223"/>
      <c r="V407" s="223"/>
      <c r="W407" s="223"/>
      <c r="X407" s="223"/>
      <c r="Y407" s="223"/>
      <c r="Z407" s="223"/>
      <c r="AA407" s="223"/>
      <c r="AB407" s="223"/>
      <c r="AC407" s="190"/>
      <c r="AD407" s="190"/>
      <c r="AE407" s="190"/>
      <c r="AF407" s="228">
        <f>SUM(H407:AE407)</f>
        <v>234000</v>
      </c>
      <c r="AG407" s="228"/>
      <c r="AH407" s="228"/>
      <c r="AI407" s="39"/>
      <c r="AJ407" s="39"/>
      <c r="AK407" s="39"/>
      <c r="AL407" s="39"/>
      <c r="AM407" s="39"/>
      <c r="AN407" s="39"/>
      <c r="AO407" s="39"/>
      <c r="AP407" s="39"/>
      <c r="AQ407" s="46">
        <f t="shared" si="5"/>
        <v>0</v>
      </c>
      <c r="AS407" s="49"/>
      <c r="AT407" s="39"/>
      <c r="AU407" s="39"/>
      <c r="AV407" s="39"/>
      <c r="AW407" s="39"/>
      <c r="AX407" s="39"/>
      <c r="AY407" s="39"/>
      <c r="AZ407" s="39"/>
      <c r="BA407" s="50"/>
      <c r="BC407" s="49"/>
      <c r="BD407" s="39"/>
      <c r="BE407" s="39"/>
      <c r="BF407" s="39"/>
      <c r="BG407" s="39"/>
      <c r="BH407" s="39"/>
      <c r="BI407" s="39"/>
      <c r="BJ407" s="39"/>
      <c r="BK407" s="50"/>
    </row>
    <row r="408" spans="1:63" s="7" customFormat="1" x14ac:dyDescent="0.2">
      <c r="A408" s="6"/>
      <c r="D408" s="221" t="s">
        <v>177</v>
      </c>
      <c r="E408" s="221"/>
      <c r="F408" s="221"/>
      <c r="G408" s="221"/>
      <c r="H408" s="229"/>
      <c r="I408" s="229"/>
      <c r="J408" s="229"/>
      <c r="K408" s="223"/>
      <c r="L408" s="223"/>
      <c r="M408" s="223"/>
      <c r="N408" s="223"/>
      <c r="O408" s="223"/>
      <c r="P408" s="223"/>
      <c r="Q408" s="223"/>
      <c r="R408" s="223"/>
      <c r="S408" s="223"/>
      <c r="T408" s="223"/>
      <c r="U408" s="223"/>
      <c r="V408" s="223"/>
      <c r="W408" s="223"/>
      <c r="X408" s="223"/>
      <c r="Y408" s="223"/>
      <c r="Z408" s="223"/>
      <c r="AA408" s="223"/>
      <c r="AB408" s="223"/>
      <c r="AC408" s="190"/>
      <c r="AD408" s="190"/>
      <c r="AE408" s="190"/>
      <c r="AF408" s="228">
        <f>SUM(H408:AE408)</f>
        <v>0</v>
      </c>
      <c r="AG408" s="228"/>
      <c r="AH408" s="228"/>
      <c r="AI408" s="39"/>
      <c r="AJ408" s="39"/>
      <c r="AK408" s="39"/>
      <c r="AL408" s="39"/>
      <c r="AM408" s="39"/>
      <c r="AN408" s="39"/>
      <c r="AO408" s="39"/>
      <c r="AP408" s="39"/>
      <c r="AQ408" s="46">
        <f>SUM(H408:AE408)-AF408</f>
        <v>0</v>
      </c>
      <c r="AS408" s="49"/>
      <c r="AT408" s="39"/>
      <c r="AU408" s="39"/>
      <c r="AV408" s="39"/>
      <c r="AW408" s="39"/>
      <c r="AX408" s="39"/>
      <c r="AY408" s="39"/>
      <c r="AZ408" s="39"/>
      <c r="BA408" s="50"/>
      <c r="BC408" s="49"/>
      <c r="BD408" s="39"/>
      <c r="BE408" s="39"/>
      <c r="BF408" s="39"/>
      <c r="BG408" s="39"/>
      <c r="BH408" s="39"/>
      <c r="BI408" s="39"/>
      <c r="BJ408" s="39"/>
      <c r="BK408" s="50"/>
    </row>
    <row r="409" spans="1:63" s="7" customFormat="1" ht="22.5" customHeight="1" thickBot="1" x14ac:dyDescent="0.25">
      <c r="A409" s="6"/>
      <c r="D409" s="232" t="s">
        <v>178</v>
      </c>
      <c r="E409" s="232"/>
      <c r="F409" s="232"/>
      <c r="G409" s="232"/>
      <c r="H409" s="230">
        <f>H405+H406-H407+H408</f>
        <v>3062017</v>
      </c>
      <c r="I409" s="230"/>
      <c r="J409" s="230"/>
      <c r="K409" s="230">
        <f t="shared" ref="K409" si="6">K405+K406-K407+K408</f>
        <v>402500</v>
      </c>
      <c r="L409" s="230"/>
      <c r="M409" s="230"/>
      <c r="N409" s="230"/>
      <c r="O409" s="230"/>
      <c r="P409" s="230"/>
      <c r="Q409" s="230">
        <f t="shared" ref="Q409" si="7">Q405+Q406-Q407+Q408</f>
        <v>1584809</v>
      </c>
      <c r="R409" s="230"/>
      <c r="S409" s="230"/>
      <c r="T409" s="230">
        <f t="shared" ref="T409" si="8">T405+T406-T407+T408</f>
        <v>0</v>
      </c>
      <c r="U409" s="230"/>
      <c r="V409" s="230"/>
      <c r="W409" s="230">
        <f t="shared" ref="W409" si="9">W405+W406-W407+W408</f>
        <v>0</v>
      </c>
      <c r="X409" s="230"/>
      <c r="Y409" s="230"/>
      <c r="Z409" s="230">
        <f t="shared" ref="Z409" si="10">Z405+Z406-Z407+Z408</f>
        <v>0</v>
      </c>
      <c r="AA409" s="230"/>
      <c r="AB409" s="230"/>
      <c r="AC409" s="230">
        <f t="shared" ref="AC409" si="11">AC405+AC406-AC407+AC408</f>
        <v>0</v>
      </c>
      <c r="AD409" s="230"/>
      <c r="AE409" s="230"/>
      <c r="AF409" s="230">
        <f t="shared" ref="AF409" si="12">AF405+AF406-AF407+AF408</f>
        <v>5049326</v>
      </c>
      <c r="AG409" s="230"/>
      <c r="AH409" s="230"/>
      <c r="AI409" s="48">
        <f>H405+H406-H407+H408-H409</f>
        <v>0</v>
      </c>
      <c r="AJ409" s="48">
        <f>K405+K406-K407+K408-K409</f>
        <v>0</v>
      </c>
      <c r="AK409" s="48">
        <f>N405+N406-N407+N408-N409</f>
        <v>0</v>
      </c>
      <c r="AL409" s="48">
        <f>Q405+Q406-Q407+Q408-Q409</f>
        <v>0</v>
      </c>
      <c r="AM409" s="48">
        <f>T405+T406-T407+T408-T408</f>
        <v>0</v>
      </c>
      <c r="AN409" s="48">
        <f>W405+W406-W407+W408-W409</f>
        <v>0</v>
      </c>
      <c r="AO409" s="48">
        <f>Z405+Z406-Z407+Z408-Z409</f>
        <v>0</v>
      </c>
      <c r="AP409" s="48">
        <f>AC405+AC406-AC407+AC408-AC409</f>
        <v>0</v>
      </c>
      <c r="AQ409" s="46">
        <f>AF405+AF406-AF407+AF408-AF409</f>
        <v>0</v>
      </c>
      <c r="AS409" s="49"/>
      <c r="AT409" s="39"/>
      <c r="AU409" s="39"/>
      <c r="AV409" s="39"/>
      <c r="AW409" s="39"/>
      <c r="AX409" s="39"/>
      <c r="AY409" s="39"/>
      <c r="AZ409" s="39"/>
      <c r="BA409" s="50"/>
      <c r="BC409" s="47" t="e">
        <f>H409-'[2]41'!$D$31</f>
        <v>#REF!</v>
      </c>
      <c r="BD409" s="48" t="e">
        <f>K409-'[2]41'!$D$32</f>
        <v>#REF!</v>
      </c>
      <c r="BE409" s="48" t="e">
        <f>N409-'[2]41'!$D$33</f>
        <v>#REF!</v>
      </c>
      <c r="BF409" s="48" t="e">
        <f>Q409-'[2]41'!$D$34-'[2]41'!$D$35</f>
        <v>#REF!</v>
      </c>
      <c r="BG409" s="48" t="e">
        <f>T409-'[2]41'!$D$36-'[2]41'!$D$37</f>
        <v>#REF!</v>
      </c>
      <c r="BH409" s="48" t="e">
        <f>W409-'[2]41'!$D$38</f>
        <v>#REF!</v>
      </c>
      <c r="BI409" s="48" t="e">
        <f>Z409-'[2]41'!$D$40</f>
        <v>#REF!</v>
      </c>
      <c r="BJ409" s="48" t="e">
        <f>AC409-'[2]41'!$D$41</f>
        <v>#REF!</v>
      </c>
      <c r="BK409" s="46" t="e">
        <f>AF409-'[2]41'!$D$30</f>
        <v>#REF!</v>
      </c>
    </row>
    <row r="410" spans="1:63" s="7" customFormat="1" ht="15" thickBot="1" x14ac:dyDescent="0.25">
      <c r="A410" s="6"/>
      <c r="D410" s="224" t="s">
        <v>179</v>
      </c>
      <c r="E410" s="225"/>
      <c r="F410" s="225"/>
      <c r="G410" s="225"/>
      <c r="H410" s="225"/>
      <c r="I410" s="225"/>
      <c r="J410" s="225"/>
      <c r="K410" s="225"/>
      <c r="L410" s="225"/>
      <c r="M410" s="225"/>
      <c r="N410" s="225"/>
      <c r="O410" s="225"/>
      <c r="P410" s="225"/>
      <c r="Q410" s="225"/>
      <c r="R410" s="225"/>
      <c r="S410" s="225"/>
      <c r="T410" s="225"/>
      <c r="U410" s="225"/>
      <c r="V410" s="225"/>
      <c r="W410" s="225"/>
      <c r="X410" s="225"/>
      <c r="Y410" s="225"/>
      <c r="Z410" s="225"/>
      <c r="AA410" s="225"/>
      <c r="AB410" s="225"/>
      <c r="AC410" s="225"/>
      <c r="AD410" s="225"/>
      <c r="AE410" s="225"/>
      <c r="AF410" s="225"/>
      <c r="AG410" s="225"/>
      <c r="AH410" s="226"/>
      <c r="AI410" s="39"/>
      <c r="AJ410" s="39"/>
      <c r="AK410" s="39"/>
      <c r="AL410" s="39"/>
      <c r="AM410" s="39"/>
      <c r="AN410" s="39"/>
      <c r="AO410" s="39"/>
      <c r="AP410" s="39"/>
      <c r="AQ410" s="46"/>
      <c r="AS410" s="49"/>
      <c r="AT410" s="39"/>
      <c r="AU410" s="39"/>
      <c r="AV410" s="39"/>
      <c r="AW410" s="39"/>
      <c r="AX410" s="39"/>
      <c r="AY410" s="39"/>
      <c r="AZ410" s="39"/>
      <c r="BA410" s="50"/>
      <c r="BC410" s="49"/>
      <c r="BD410" s="39"/>
      <c r="BE410" s="39"/>
      <c r="BF410" s="39"/>
      <c r="BG410" s="39"/>
      <c r="BH410" s="39"/>
      <c r="BI410" s="39"/>
      <c r="BJ410" s="39"/>
      <c r="BK410" s="50"/>
    </row>
    <row r="411" spans="1:63" s="7" customFormat="1" ht="51" customHeight="1" x14ac:dyDescent="0.2">
      <c r="A411" s="6"/>
      <c r="D411" s="227" t="s">
        <v>180</v>
      </c>
      <c r="E411" s="227"/>
      <c r="F411" s="227"/>
      <c r="G411" s="227"/>
      <c r="H411" s="231">
        <v>0</v>
      </c>
      <c r="I411" s="231"/>
      <c r="J411" s="231"/>
      <c r="K411" s="193">
        <f>K433</f>
        <v>0</v>
      </c>
      <c r="L411" s="193"/>
      <c r="M411" s="193"/>
      <c r="N411" s="193"/>
      <c r="O411" s="193"/>
      <c r="P411" s="193"/>
      <c r="Q411" s="193">
        <v>316562</v>
      </c>
      <c r="R411" s="193"/>
      <c r="S411" s="193"/>
      <c r="T411" s="193"/>
      <c r="U411" s="193"/>
      <c r="V411" s="193"/>
      <c r="W411" s="193"/>
      <c r="X411" s="193"/>
      <c r="Y411" s="193"/>
      <c r="Z411" s="193"/>
      <c r="AA411" s="193"/>
      <c r="AB411" s="193"/>
      <c r="AC411" s="193"/>
      <c r="AD411" s="193"/>
      <c r="AE411" s="193"/>
      <c r="AF411" s="220">
        <f>SUM(H411:AE411)</f>
        <v>316562</v>
      </c>
      <c r="AG411" s="220"/>
      <c r="AH411" s="220"/>
      <c r="AI411" s="39"/>
      <c r="AJ411" s="39"/>
      <c r="AK411" s="39"/>
      <c r="AL411" s="39"/>
      <c r="AM411" s="39"/>
      <c r="AN411" s="39"/>
      <c r="AO411" s="39"/>
      <c r="AP411" s="39"/>
      <c r="AQ411" s="46">
        <f>SUM(H411:AE411)-AF411</f>
        <v>0</v>
      </c>
      <c r="AS411" s="47">
        <f>H411-H433</f>
        <v>0</v>
      </c>
      <c r="AT411" s="48">
        <f>K411-K433</f>
        <v>0</v>
      </c>
      <c r="AU411" s="48">
        <f>N411-N433</f>
        <v>0</v>
      </c>
      <c r="AV411" s="48">
        <f>Q411-Q433</f>
        <v>0</v>
      </c>
      <c r="AW411" s="48">
        <f>T411-T433</f>
        <v>0</v>
      </c>
      <c r="AX411" s="48">
        <f>W411-W433</f>
        <v>0</v>
      </c>
      <c r="AY411" s="48">
        <f>Z411-Z433</f>
        <v>0</v>
      </c>
      <c r="AZ411" s="48">
        <f>AC411-AC433</f>
        <v>0</v>
      </c>
      <c r="BA411" s="46">
        <f>AF411-AF433</f>
        <v>0</v>
      </c>
      <c r="BC411" s="49"/>
      <c r="BD411" s="39"/>
      <c r="BE411" s="39"/>
      <c r="BF411" s="39"/>
      <c r="BG411" s="39"/>
      <c r="BH411" s="39"/>
      <c r="BI411" s="39"/>
      <c r="BJ411" s="39"/>
      <c r="BK411" s="50"/>
    </row>
    <row r="412" spans="1:63" s="7" customFormat="1" x14ac:dyDescent="0.2">
      <c r="A412" s="6"/>
      <c r="D412" s="221" t="s">
        <v>175</v>
      </c>
      <c r="E412" s="221"/>
      <c r="F412" s="221"/>
      <c r="G412" s="221"/>
      <c r="H412" s="229"/>
      <c r="I412" s="229"/>
      <c r="J412" s="229"/>
      <c r="K412" s="190"/>
      <c r="L412" s="190"/>
      <c r="M412" s="190"/>
      <c r="N412" s="223"/>
      <c r="O412" s="223"/>
      <c r="P412" s="223"/>
      <c r="Q412" s="190">
        <v>1072057</v>
      </c>
      <c r="R412" s="190"/>
      <c r="S412" s="190"/>
      <c r="T412" s="223"/>
      <c r="U412" s="223"/>
      <c r="V412" s="223"/>
      <c r="W412" s="223"/>
      <c r="X412" s="223"/>
      <c r="Y412" s="223"/>
      <c r="Z412" s="223"/>
      <c r="AA412" s="223"/>
      <c r="AB412" s="223"/>
      <c r="AC412" s="190"/>
      <c r="AD412" s="190"/>
      <c r="AE412" s="190"/>
      <c r="AF412" s="228">
        <f>SUM(H412:AE412)</f>
        <v>1072057</v>
      </c>
      <c r="AG412" s="228"/>
      <c r="AH412" s="228"/>
      <c r="AI412" s="39"/>
      <c r="AJ412" s="39"/>
      <c r="AK412" s="39"/>
      <c r="AL412" s="39"/>
      <c r="AM412" s="39"/>
      <c r="AN412" s="39"/>
      <c r="AO412" s="39"/>
      <c r="AP412" s="39"/>
      <c r="AQ412" s="46">
        <f>SUM(H412:AE412)-AF412</f>
        <v>0</v>
      </c>
      <c r="AS412" s="49"/>
      <c r="AT412" s="39"/>
      <c r="AU412" s="39"/>
      <c r="AV412" s="39"/>
      <c r="AW412" s="39"/>
      <c r="AX412" s="39"/>
      <c r="AY412" s="39"/>
      <c r="AZ412" s="39"/>
      <c r="BA412" s="50"/>
      <c r="BC412" s="49"/>
      <c r="BD412" s="39"/>
      <c r="BE412" s="39"/>
      <c r="BF412" s="39"/>
      <c r="BG412" s="39"/>
      <c r="BH412" s="39"/>
      <c r="BI412" s="39"/>
      <c r="BJ412" s="39"/>
      <c r="BK412" s="50"/>
    </row>
    <row r="413" spans="1:63" s="7" customFormat="1" x14ac:dyDescent="0.2">
      <c r="A413" s="6"/>
      <c r="D413" s="221" t="s">
        <v>176</v>
      </c>
      <c r="E413" s="221"/>
      <c r="F413" s="221"/>
      <c r="G413" s="221"/>
      <c r="H413" s="229"/>
      <c r="I413" s="229"/>
      <c r="J413" s="229"/>
      <c r="K413" s="190"/>
      <c r="L413" s="190"/>
      <c r="M413" s="190"/>
      <c r="N413" s="223"/>
      <c r="O413" s="223"/>
      <c r="P413" s="223"/>
      <c r="Q413" s="223"/>
      <c r="R413" s="223"/>
      <c r="S413" s="223"/>
      <c r="T413" s="223"/>
      <c r="U413" s="223"/>
      <c r="V413" s="223"/>
      <c r="W413" s="223"/>
      <c r="X413" s="223"/>
      <c r="Y413" s="223"/>
      <c r="Z413" s="223"/>
      <c r="AA413" s="223"/>
      <c r="AB413" s="223"/>
      <c r="AC413" s="190"/>
      <c r="AD413" s="190"/>
      <c r="AE413" s="190"/>
      <c r="AF413" s="228">
        <f>SUM(H413:AE413)</f>
        <v>0</v>
      </c>
      <c r="AG413" s="228"/>
      <c r="AH413" s="228"/>
      <c r="AI413" s="39"/>
      <c r="AJ413" s="39"/>
      <c r="AK413" s="39"/>
      <c r="AL413" s="39"/>
      <c r="AM413" s="39"/>
      <c r="AN413" s="39"/>
      <c r="AO413" s="39"/>
      <c r="AP413" s="39"/>
      <c r="AQ413" s="46"/>
      <c r="AS413" s="49"/>
      <c r="AT413" s="39"/>
      <c r="AU413" s="39"/>
      <c r="AV413" s="39"/>
      <c r="AW413" s="39"/>
      <c r="AX413" s="39"/>
      <c r="AY413" s="39"/>
      <c r="AZ413" s="39"/>
      <c r="BA413" s="50"/>
      <c r="BC413" s="49"/>
      <c r="BD413" s="39"/>
      <c r="BE413" s="39"/>
      <c r="BF413" s="39"/>
      <c r="BG413" s="39"/>
      <c r="BH413" s="39"/>
      <c r="BI413" s="39"/>
      <c r="BJ413" s="39"/>
      <c r="BK413" s="50"/>
    </row>
    <row r="414" spans="1:63" s="7" customFormat="1" x14ac:dyDescent="0.2">
      <c r="A414" s="6"/>
      <c r="D414" s="221" t="s">
        <v>177</v>
      </c>
      <c r="E414" s="221"/>
      <c r="F414" s="221"/>
      <c r="G414" s="221"/>
      <c r="H414" s="229"/>
      <c r="I414" s="229"/>
      <c r="J414" s="229"/>
      <c r="K414" s="223"/>
      <c r="L414" s="223"/>
      <c r="M414" s="223"/>
      <c r="N414" s="223"/>
      <c r="O414" s="223"/>
      <c r="P414" s="223"/>
      <c r="Q414" s="223"/>
      <c r="R414" s="223"/>
      <c r="S414" s="223"/>
      <c r="T414" s="223"/>
      <c r="U414" s="223"/>
      <c r="V414" s="223"/>
      <c r="W414" s="223"/>
      <c r="X414" s="223"/>
      <c r="Y414" s="223"/>
      <c r="Z414" s="223"/>
      <c r="AA414" s="223"/>
      <c r="AB414" s="223"/>
      <c r="AC414" s="190"/>
      <c r="AD414" s="190"/>
      <c r="AE414" s="190"/>
      <c r="AF414" s="228">
        <f>SUM(H414:AE414)</f>
        <v>0</v>
      </c>
      <c r="AG414" s="228"/>
      <c r="AH414" s="228"/>
      <c r="AI414" s="39"/>
      <c r="AJ414" s="39"/>
      <c r="AK414" s="39"/>
      <c r="AL414" s="39"/>
      <c r="AM414" s="39"/>
      <c r="AN414" s="39"/>
      <c r="AO414" s="39"/>
      <c r="AP414" s="39"/>
      <c r="AQ414" s="46">
        <f t="shared" ref="AQ414" si="13">SUM(H414:AE414)-AF414</f>
        <v>0</v>
      </c>
      <c r="AS414" s="49"/>
      <c r="AT414" s="39"/>
      <c r="AU414" s="39"/>
      <c r="AV414" s="39"/>
      <c r="AW414" s="39"/>
      <c r="AX414" s="39"/>
      <c r="AY414" s="39"/>
      <c r="AZ414" s="39"/>
      <c r="BA414" s="50"/>
      <c r="BC414" s="49"/>
      <c r="BD414" s="39"/>
      <c r="BE414" s="39"/>
      <c r="BF414" s="39"/>
      <c r="BG414" s="39"/>
      <c r="BH414" s="39"/>
      <c r="BI414" s="39"/>
      <c r="BJ414" s="39"/>
      <c r="BK414" s="50"/>
    </row>
    <row r="415" spans="1:63" s="7" customFormat="1" ht="31.9" customHeight="1" thickBot="1" x14ac:dyDescent="0.25">
      <c r="A415" s="6"/>
      <c r="D415" s="232" t="s">
        <v>178</v>
      </c>
      <c r="E415" s="232"/>
      <c r="F415" s="232"/>
      <c r="G415" s="232"/>
      <c r="H415" s="230">
        <f>H411+H412-H413+H414</f>
        <v>0</v>
      </c>
      <c r="I415" s="230"/>
      <c r="J415" s="230"/>
      <c r="K415" s="230">
        <f t="shared" ref="K415" si="14">K411+K412-K413+K414</f>
        <v>0</v>
      </c>
      <c r="L415" s="230"/>
      <c r="M415" s="230"/>
      <c r="N415" s="230">
        <f t="shared" ref="N415" si="15">N411+N412-N413+N414</f>
        <v>0</v>
      </c>
      <c r="O415" s="230"/>
      <c r="P415" s="230"/>
      <c r="Q415" s="230">
        <f t="shared" ref="Q415" si="16">Q411+Q412-Q413+Q414</f>
        <v>1388619</v>
      </c>
      <c r="R415" s="230"/>
      <c r="S415" s="230"/>
      <c r="T415" s="230">
        <f t="shared" ref="T415" si="17">T411+T412-T413+T414</f>
        <v>0</v>
      </c>
      <c r="U415" s="230"/>
      <c r="V415" s="230"/>
      <c r="W415" s="230">
        <f t="shared" ref="W415" si="18">W411+W412-W413+W414</f>
        <v>0</v>
      </c>
      <c r="X415" s="230"/>
      <c r="Y415" s="230"/>
      <c r="Z415" s="230">
        <f t="shared" ref="Z415" si="19">Z411+Z412-Z413+Z414</f>
        <v>0</v>
      </c>
      <c r="AA415" s="230"/>
      <c r="AB415" s="230"/>
      <c r="AC415" s="230">
        <f t="shared" ref="AC415" si="20">AC411+AC412-AC413+AC414</f>
        <v>0</v>
      </c>
      <c r="AD415" s="230"/>
      <c r="AE415" s="230"/>
      <c r="AF415" s="230">
        <f t="shared" ref="AF415" si="21">AF411+AF412-AF413+AF414</f>
        <v>1388619</v>
      </c>
      <c r="AG415" s="230"/>
      <c r="AH415" s="230"/>
      <c r="AI415" s="48">
        <f>H411+H412-H414-H415-H413</f>
        <v>0</v>
      </c>
      <c r="AJ415" s="48">
        <f>K411+K412-K413-K415</f>
        <v>0</v>
      </c>
      <c r="AK415" s="48">
        <f>N411+N412-N414-N415</f>
        <v>0</v>
      </c>
      <c r="AL415" s="48">
        <f>Q411+Q412-Q414-Q415</f>
        <v>0</v>
      </c>
      <c r="AM415" s="48">
        <f>T411+T412-T414-T415</f>
        <v>0</v>
      </c>
      <c r="AN415" s="48">
        <f>W411+W412-W414-W415</f>
        <v>0</v>
      </c>
      <c r="AO415" s="48">
        <f>Z411+Z412-Z414-Z415</f>
        <v>0</v>
      </c>
      <c r="AP415" s="48">
        <f>AC411+AC412-AC414-AC415</f>
        <v>0</v>
      </c>
      <c r="AQ415" s="46">
        <f>AF411+AF412-AF414-AF415-AF413</f>
        <v>0</v>
      </c>
      <c r="AS415" s="49"/>
      <c r="AT415" s="39"/>
      <c r="AU415" s="39"/>
      <c r="AV415" s="39"/>
      <c r="AW415" s="39"/>
      <c r="AX415" s="39"/>
      <c r="AY415" s="39"/>
      <c r="AZ415" s="39"/>
      <c r="BA415" s="50"/>
      <c r="BC415" s="49"/>
      <c r="BD415" s="39"/>
      <c r="BE415" s="39"/>
      <c r="BF415" s="39"/>
      <c r="BG415" s="39"/>
      <c r="BH415" s="39"/>
      <c r="BI415" s="39"/>
      <c r="BJ415" s="39"/>
      <c r="BK415" s="50"/>
    </row>
    <row r="416" spans="1:63" s="7" customFormat="1" ht="15" thickBot="1" x14ac:dyDescent="0.25">
      <c r="A416" s="6"/>
      <c r="D416" s="224" t="s">
        <v>181</v>
      </c>
      <c r="E416" s="225"/>
      <c r="F416" s="225"/>
      <c r="G416" s="225"/>
      <c r="H416" s="225"/>
      <c r="I416" s="225"/>
      <c r="J416" s="225"/>
      <c r="K416" s="225"/>
      <c r="L416" s="225"/>
      <c r="M416" s="225"/>
      <c r="N416" s="225"/>
      <c r="O416" s="225"/>
      <c r="P416" s="225"/>
      <c r="Q416" s="225"/>
      <c r="R416" s="225"/>
      <c r="S416" s="225"/>
      <c r="T416" s="225"/>
      <c r="U416" s="225"/>
      <c r="V416" s="225"/>
      <c r="W416" s="225"/>
      <c r="X416" s="225"/>
      <c r="Y416" s="225"/>
      <c r="Z416" s="225"/>
      <c r="AA416" s="225"/>
      <c r="AB416" s="225"/>
      <c r="AC416" s="225"/>
      <c r="AD416" s="225"/>
      <c r="AE416" s="225"/>
      <c r="AF416" s="225"/>
      <c r="AG416" s="225"/>
      <c r="AH416" s="226"/>
      <c r="AI416" s="39"/>
      <c r="AJ416" s="39"/>
      <c r="AK416" s="39"/>
      <c r="AL416" s="39"/>
      <c r="AM416" s="39"/>
      <c r="AN416" s="39"/>
      <c r="AO416" s="39"/>
      <c r="AP416" s="39"/>
      <c r="AQ416" s="46"/>
      <c r="AS416" s="49"/>
      <c r="AT416" s="39"/>
      <c r="AU416" s="39"/>
      <c r="AV416" s="39"/>
      <c r="AW416" s="39"/>
      <c r="AX416" s="39"/>
      <c r="AY416" s="39"/>
      <c r="AZ416" s="39"/>
      <c r="BA416" s="50"/>
      <c r="BC416" s="49"/>
      <c r="BD416" s="39"/>
      <c r="BE416" s="39"/>
      <c r="BF416" s="39"/>
      <c r="BG416" s="39"/>
      <c r="BH416" s="39"/>
      <c r="BI416" s="39"/>
      <c r="BJ416" s="39"/>
      <c r="BK416" s="50"/>
    </row>
    <row r="417" spans="1:63" s="7" customFormat="1" ht="37.9" customHeight="1" x14ac:dyDescent="0.2">
      <c r="A417" s="6"/>
      <c r="D417" s="234" t="s">
        <v>180</v>
      </c>
      <c r="E417" s="234"/>
      <c r="F417" s="234"/>
      <c r="G417" s="234"/>
      <c r="H417" s="233">
        <f>H405-H411</f>
        <v>3296017</v>
      </c>
      <c r="I417" s="233"/>
      <c r="J417" s="233"/>
      <c r="K417" s="233">
        <f>K405-K411</f>
        <v>402500</v>
      </c>
      <c r="L417" s="233"/>
      <c r="M417" s="233"/>
      <c r="N417" s="233">
        <f t="shared" ref="N417" si="22">N405-N411</f>
        <v>0</v>
      </c>
      <c r="O417" s="233"/>
      <c r="P417" s="233"/>
      <c r="Q417" s="233">
        <f t="shared" ref="Q417" si="23">Q405-Q411</f>
        <v>1268247</v>
      </c>
      <c r="R417" s="233"/>
      <c r="S417" s="233"/>
      <c r="T417" s="233">
        <f t="shared" ref="T417" si="24">T405-T411</f>
        <v>0</v>
      </c>
      <c r="U417" s="233"/>
      <c r="V417" s="233"/>
      <c r="W417" s="233">
        <f t="shared" ref="W417" si="25">W405-W411</f>
        <v>0</v>
      </c>
      <c r="X417" s="233"/>
      <c r="Y417" s="233"/>
      <c r="Z417" s="233">
        <f t="shared" ref="Z417" si="26">Z405-Z411</f>
        <v>0</v>
      </c>
      <c r="AA417" s="233"/>
      <c r="AB417" s="233"/>
      <c r="AC417" s="233">
        <f t="shared" ref="AC417" si="27">AC405-AC411</f>
        <v>0</v>
      </c>
      <c r="AD417" s="233"/>
      <c r="AE417" s="233"/>
      <c r="AF417" s="233">
        <f t="shared" ref="AF417" si="28">AF405-AF411</f>
        <v>4966764</v>
      </c>
      <c r="AG417" s="233"/>
      <c r="AH417" s="233"/>
      <c r="AI417" s="48">
        <f>H405-H411-H417</f>
        <v>0</v>
      </c>
      <c r="AJ417" s="48">
        <f>K405-K411-K417</f>
        <v>0</v>
      </c>
      <c r="AK417" s="48">
        <f t="shared" ref="AK417:AP417" si="29">L405-L411-L417</f>
        <v>0</v>
      </c>
      <c r="AL417" s="48">
        <f t="shared" si="29"/>
        <v>0</v>
      </c>
      <c r="AM417" s="48">
        <f t="shared" si="29"/>
        <v>0</v>
      </c>
      <c r="AN417" s="48">
        <f t="shared" si="29"/>
        <v>0</v>
      </c>
      <c r="AO417" s="48">
        <f t="shared" si="29"/>
        <v>0</v>
      </c>
      <c r="AP417" s="48">
        <f t="shared" si="29"/>
        <v>0</v>
      </c>
      <c r="AQ417" s="46">
        <f>SUM(H417:AE417)-AF417</f>
        <v>0</v>
      </c>
      <c r="AS417" s="47">
        <f>H417-H436</f>
        <v>0</v>
      </c>
      <c r="AT417" s="48">
        <f>K417-K436</f>
        <v>0</v>
      </c>
      <c r="AU417" s="48">
        <f>N417-N436</f>
        <v>0</v>
      </c>
      <c r="AV417" s="48">
        <f>Q417-Q436</f>
        <v>0</v>
      </c>
      <c r="AW417" s="48">
        <f>T417-T436</f>
        <v>0</v>
      </c>
      <c r="AX417" s="48">
        <f>W417-W436</f>
        <v>0</v>
      </c>
      <c r="AY417" s="48">
        <f>Z417-Z436</f>
        <v>0</v>
      </c>
      <c r="AZ417" s="48">
        <f>AC417-AC436</f>
        <v>0</v>
      </c>
      <c r="BA417" s="46">
        <f>AF417-AF436</f>
        <v>0</v>
      </c>
      <c r="BC417" s="49"/>
      <c r="BD417" s="39"/>
      <c r="BE417" s="39"/>
      <c r="BF417" s="39"/>
      <c r="BG417" s="39"/>
      <c r="BH417" s="39"/>
      <c r="BI417" s="39"/>
      <c r="BJ417" s="39"/>
      <c r="BK417" s="50"/>
    </row>
    <row r="418" spans="1:63" s="7" customFormat="1" ht="37.9" customHeight="1" thickBot="1" x14ac:dyDescent="0.25">
      <c r="A418" s="6"/>
      <c r="D418" s="232" t="s">
        <v>178</v>
      </c>
      <c r="E418" s="232"/>
      <c r="F418" s="232"/>
      <c r="G418" s="232"/>
      <c r="H418" s="230">
        <f>H409-H415</f>
        <v>3062017</v>
      </c>
      <c r="I418" s="230"/>
      <c r="J418" s="230"/>
      <c r="K418" s="230">
        <f t="shared" ref="K418" si="30">K409-K415</f>
        <v>402500</v>
      </c>
      <c r="L418" s="230"/>
      <c r="M418" s="230"/>
      <c r="N418" s="230">
        <f t="shared" ref="N418" si="31">N409-N415</f>
        <v>0</v>
      </c>
      <c r="O418" s="230"/>
      <c r="P418" s="230"/>
      <c r="Q418" s="230">
        <f>Q409-Q415</f>
        <v>196190</v>
      </c>
      <c r="R418" s="230"/>
      <c r="S418" s="230"/>
      <c r="T418" s="230">
        <f t="shared" ref="T418" si="32">T409-T415</f>
        <v>0</v>
      </c>
      <c r="U418" s="230"/>
      <c r="V418" s="230"/>
      <c r="W418" s="230">
        <f t="shared" ref="W418" si="33">W409-W415</f>
        <v>0</v>
      </c>
      <c r="X418" s="230"/>
      <c r="Y418" s="230"/>
      <c r="Z418" s="230">
        <f t="shared" ref="Z418" si="34">Z409-Z415</f>
        <v>0</v>
      </c>
      <c r="AA418" s="230"/>
      <c r="AB418" s="230"/>
      <c r="AC418" s="230">
        <f t="shared" ref="AC418" si="35">AC409-AC415</f>
        <v>0</v>
      </c>
      <c r="AD418" s="230"/>
      <c r="AE418" s="230"/>
      <c r="AF418" s="230">
        <f t="shared" ref="AF418" si="36">AF409-AF415</f>
        <v>3660707</v>
      </c>
      <c r="AG418" s="230"/>
      <c r="AH418" s="230"/>
      <c r="AI418" s="51">
        <f>H409-H415-H418</f>
        <v>0</v>
      </c>
      <c r="AJ418" s="51">
        <f>K409-K415-K418</f>
        <v>0</v>
      </c>
      <c r="AK418" s="51">
        <f t="shared" ref="AK418:AP418" si="37">L409-L415-L418</f>
        <v>0</v>
      </c>
      <c r="AL418" s="51">
        <f t="shared" si="37"/>
        <v>0</v>
      </c>
      <c r="AM418" s="51">
        <f t="shared" si="37"/>
        <v>0</v>
      </c>
      <c r="AN418" s="51">
        <f t="shared" si="37"/>
        <v>0</v>
      </c>
      <c r="AO418" s="51">
        <f t="shared" si="37"/>
        <v>0</v>
      </c>
      <c r="AP418" s="51">
        <f t="shared" si="37"/>
        <v>0</v>
      </c>
      <c r="AQ418" s="52">
        <f>SUM(H418:AE418)-AF418</f>
        <v>0</v>
      </c>
      <c r="AS418" s="53"/>
      <c r="AT418" s="54"/>
      <c r="AU418" s="54"/>
      <c r="AV418" s="54"/>
      <c r="AW418" s="54"/>
      <c r="AX418" s="54"/>
      <c r="AY418" s="54"/>
      <c r="AZ418" s="54"/>
      <c r="BA418" s="55"/>
      <c r="BC418" s="56" t="e">
        <f>H418-'[2]41'!$F$31</f>
        <v>#REF!</v>
      </c>
      <c r="BD418" s="51" t="e">
        <f>K418-'[2]41'!$F$32</f>
        <v>#REF!</v>
      </c>
      <c r="BE418" s="51" t="e">
        <f>N418-'[2]41'!$F$33</f>
        <v>#REF!</v>
      </c>
      <c r="BF418" s="51" t="e">
        <f>Q418-'[2]41'!$F$34-'[2]41'!$F$35</f>
        <v>#REF!</v>
      </c>
      <c r="BG418" s="51" t="e">
        <f>T418-'[2]41'!$F$36-'[2]41'!$F$37</f>
        <v>#REF!</v>
      </c>
      <c r="BH418" s="51" t="e">
        <f>W418-'[2]41'!$F$38</f>
        <v>#REF!</v>
      </c>
      <c r="BI418" s="51" t="e">
        <f>Z418-'[2]41'!$F$40</f>
        <v>#REF!</v>
      </c>
      <c r="BJ418" s="51" t="e">
        <f>AC418-'[2]41'!$F$41</f>
        <v>#REF!</v>
      </c>
      <c r="BK418" s="52" t="e">
        <f>AF418-'[2]41'!$F$30</f>
        <v>#REF!</v>
      </c>
    </row>
    <row r="419" spans="1:63" s="7" customFormat="1" ht="14.45" customHeight="1" thickBot="1" x14ac:dyDescent="0.25">
      <c r="A419" s="6"/>
      <c r="D419" s="256"/>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c r="AA419" s="257"/>
      <c r="AB419" s="257"/>
      <c r="AC419" s="257"/>
      <c r="AD419" s="257"/>
      <c r="AE419" s="257"/>
      <c r="AF419" s="257"/>
      <c r="AG419" s="257"/>
      <c r="AH419" s="257"/>
      <c r="AI419" s="48"/>
      <c r="AJ419" s="48"/>
      <c r="AK419" s="48"/>
      <c r="AL419" s="48"/>
      <c r="AM419" s="48"/>
      <c r="AN419" s="48"/>
      <c r="AO419" s="48"/>
      <c r="AP419" s="48"/>
      <c r="AQ419" s="48"/>
      <c r="AS419" s="39"/>
      <c r="AT419" s="39"/>
      <c r="AU419" s="39"/>
      <c r="AV419" s="39"/>
      <c r="AW419" s="39"/>
      <c r="AX419" s="39"/>
      <c r="AY419" s="39"/>
      <c r="AZ419" s="39"/>
      <c r="BA419" s="39"/>
      <c r="BC419" s="48"/>
      <c r="BD419" s="48"/>
      <c r="BE419" s="48"/>
      <c r="BF419" s="48"/>
      <c r="BG419" s="48"/>
      <c r="BH419" s="48"/>
      <c r="BI419" s="48"/>
      <c r="BJ419" s="48"/>
      <c r="BK419" s="48"/>
    </row>
    <row r="420" spans="1:63" s="7" customFormat="1" ht="15" customHeight="1" thickBot="1" x14ac:dyDescent="0.25">
      <c r="A420" s="6" t="s">
        <v>182</v>
      </c>
      <c r="D420" s="247" t="s">
        <v>164</v>
      </c>
      <c r="E420" s="248"/>
      <c r="F420" s="248"/>
      <c r="G420" s="249"/>
      <c r="H420" s="253" t="s">
        <v>18</v>
      </c>
      <c r="I420" s="254"/>
      <c r="J420" s="254"/>
      <c r="K420" s="254"/>
      <c r="L420" s="254"/>
      <c r="M420" s="254"/>
      <c r="N420" s="254"/>
      <c r="O420" s="254"/>
      <c r="P420" s="254"/>
      <c r="Q420" s="254"/>
      <c r="R420" s="254"/>
      <c r="S420" s="254"/>
      <c r="T420" s="254"/>
      <c r="U420" s="254"/>
      <c r="V420" s="254"/>
      <c r="W420" s="254"/>
      <c r="X420" s="254"/>
      <c r="Y420" s="254"/>
      <c r="Z420" s="254"/>
      <c r="AA420" s="254"/>
      <c r="AB420" s="254"/>
      <c r="AC420" s="254"/>
      <c r="AD420" s="254"/>
      <c r="AE420" s="254"/>
      <c r="AF420" s="254"/>
      <c r="AG420" s="254"/>
      <c r="AH420" s="255"/>
      <c r="AI420" s="8"/>
      <c r="AJ420" s="8"/>
      <c r="AK420" s="8"/>
      <c r="AL420" s="8"/>
      <c r="AM420" s="8"/>
      <c r="AN420" s="8"/>
      <c r="AO420" s="8"/>
      <c r="AP420" s="8"/>
      <c r="AQ420" s="8"/>
      <c r="BC420" s="31"/>
      <c r="BD420" s="31"/>
      <c r="BE420" s="31"/>
      <c r="BF420" s="31"/>
      <c r="BG420" s="31"/>
      <c r="BH420" s="31"/>
      <c r="BI420" s="31"/>
      <c r="BJ420" s="31"/>
      <c r="BK420" s="31"/>
    </row>
    <row r="421" spans="1:63" s="7" customFormat="1" ht="19.899999999999999" customHeight="1" thickTop="1" thickBot="1" x14ac:dyDescent="0.3">
      <c r="A421" s="6"/>
      <c r="D421" s="250"/>
      <c r="E421" s="251"/>
      <c r="F421" s="251"/>
      <c r="G421" s="252"/>
      <c r="H421" s="235" t="s">
        <v>165</v>
      </c>
      <c r="I421" s="236"/>
      <c r="J421" s="237"/>
      <c r="K421" s="235" t="s">
        <v>166</v>
      </c>
      <c r="L421" s="236"/>
      <c r="M421" s="237"/>
      <c r="N421" s="235" t="s">
        <v>167</v>
      </c>
      <c r="O421" s="236"/>
      <c r="P421" s="237"/>
      <c r="Q421" s="235" t="s">
        <v>168</v>
      </c>
      <c r="R421" s="236"/>
      <c r="S421" s="237"/>
      <c r="T421" s="235" t="s">
        <v>169</v>
      </c>
      <c r="U421" s="236"/>
      <c r="V421" s="237"/>
      <c r="W421" s="235" t="s">
        <v>170</v>
      </c>
      <c r="X421" s="236"/>
      <c r="Y421" s="237"/>
      <c r="Z421" s="235" t="s">
        <v>171</v>
      </c>
      <c r="AA421" s="236"/>
      <c r="AB421" s="237"/>
      <c r="AC421" s="235" t="s">
        <v>172</v>
      </c>
      <c r="AD421" s="236"/>
      <c r="AE421" s="237"/>
      <c r="AF421" s="235" t="s">
        <v>33</v>
      </c>
      <c r="AG421" s="236"/>
      <c r="AH421" s="237"/>
      <c r="AI421" s="40" t="s">
        <v>165</v>
      </c>
      <c r="AJ421" s="40" t="s">
        <v>166</v>
      </c>
      <c r="AK421" s="41" t="s">
        <v>167</v>
      </c>
      <c r="AL421" s="40" t="s">
        <v>168</v>
      </c>
      <c r="AM421" s="41" t="s">
        <v>169</v>
      </c>
      <c r="AN421" s="41" t="s">
        <v>170</v>
      </c>
      <c r="AO421" s="40" t="s">
        <v>171</v>
      </c>
      <c r="AP421" s="41" t="s">
        <v>172</v>
      </c>
      <c r="AQ421" s="41" t="s">
        <v>33</v>
      </c>
      <c r="AR421" s="42"/>
      <c r="AS421" s="57"/>
      <c r="AT421" s="57"/>
      <c r="AU421" s="57"/>
      <c r="AV421" s="57"/>
      <c r="AW421" s="57"/>
      <c r="AX421" s="57"/>
      <c r="AY421" s="57"/>
      <c r="AZ421" s="57"/>
      <c r="BA421" s="57"/>
      <c r="BB421" s="42"/>
      <c r="BC421" s="41" t="s">
        <v>165</v>
      </c>
      <c r="BD421" s="40" t="s">
        <v>166</v>
      </c>
      <c r="BE421" s="41" t="s">
        <v>167</v>
      </c>
      <c r="BF421" s="40" t="s">
        <v>168</v>
      </c>
      <c r="BG421" s="41" t="s">
        <v>169</v>
      </c>
      <c r="BH421" s="41" t="s">
        <v>170</v>
      </c>
      <c r="BI421" s="40" t="s">
        <v>171</v>
      </c>
      <c r="BJ421" s="41" t="s">
        <v>172</v>
      </c>
      <c r="BK421" s="41" t="s">
        <v>33</v>
      </c>
    </row>
    <row r="422" spans="1:63" s="7" customFormat="1" ht="15" thickBot="1" x14ac:dyDescent="0.25">
      <c r="A422" s="6"/>
      <c r="D422" s="224" t="s">
        <v>173</v>
      </c>
      <c r="E422" s="225"/>
      <c r="F422" s="225"/>
      <c r="G422" s="225"/>
      <c r="H422" s="225"/>
      <c r="I422" s="225"/>
      <c r="J422" s="225"/>
      <c r="K422" s="225"/>
      <c r="L422" s="225"/>
      <c r="M422" s="225"/>
      <c r="N422" s="225"/>
      <c r="O422" s="225"/>
      <c r="P422" s="225"/>
      <c r="Q422" s="225"/>
      <c r="R422" s="225"/>
      <c r="S422" s="225"/>
      <c r="T422" s="225"/>
      <c r="U422" s="225"/>
      <c r="V422" s="225"/>
      <c r="W422" s="225"/>
      <c r="X422" s="225"/>
      <c r="Y422" s="225"/>
      <c r="Z422" s="225"/>
      <c r="AA422" s="225"/>
      <c r="AB422" s="225"/>
      <c r="AC422" s="225"/>
      <c r="AD422" s="225"/>
      <c r="AE422" s="225"/>
      <c r="AF422" s="225"/>
      <c r="AG422" s="225"/>
      <c r="AH422" s="226"/>
      <c r="AI422" s="43"/>
      <c r="AJ422" s="43"/>
      <c r="AK422" s="43"/>
      <c r="AL422" s="43"/>
      <c r="AM422" s="43"/>
      <c r="AN422" s="43"/>
      <c r="AO422" s="43"/>
      <c r="AP422" s="43"/>
      <c r="AQ422" s="44"/>
      <c r="BC422" s="58"/>
      <c r="BD422" s="59"/>
      <c r="BE422" s="59"/>
      <c r="BF422" s="59"/>
      <c r="BG422" s="59"/>
      <c r="BH422" s="59"/>
      <c r="BI422" s="59"/>
      <c r="BJ422" s="59"/>
      <c r="BK422" s="60"/>
    </row>
    <row r="423" spans="1:63" s="7" customFormat="1" ht="30.6" customHeight="1" x14ac:dyDescent="0.2">
      <c r="A423" s="6"/>
      <c r="D423" s="238" t="s">
        <v>174</v>
      </c>
      <c r="E423" s="239"/>
      <c r="F423" s="239"/>
      <c r="G423" s="240"/>
      <c r="H423" s="241">
        <v>3016017</v>
      </c>
      <c r="I423" s="242"/>
      <c r="J423" s="243"/>
      <c r="K423" s="244">
        <v>2394135</v>
      </c>
      <c r="L423" s="245"/>
      <c r="M423" s="246"/>
      <c r="N423" s="244">
        <v>0</v>
      </c>
      <c r="O423" s="245"/>
      <c r="P423" s="246"/>
      <c r="Q423" s="244">
        <v>1664688</v>
      </c>
      <c r="R423" s="245"/>
      <c r="S423" s="246"/>
      <c r="T423" s="244"/>
      <c r="U423" s="245"/>
      <c r="V423" s="246"/>
      <c r="W423" s="244"/>
      <c r="X423" s="245"/>
      <c r="Y423" s="246"/>
      <c r="Z423" s="244"/>
      <c r="AA423" s="245"/>
      <c r="AB423" s="246"/>
      <c r="AC423" s="244"/>
      <c r="AD423" s="245"/>
      <c r="AE423" s="246"/>
      <c r="AF423" s="273">
        <f>SUM(H423:AE423)</f>
        <v>7074840</v>
      </c>
      <c r="AG423" s="274"/>
      <c r="AH423" s="275"/>
      <c r="AI423" s="39"/>
      <c r="AJ423" s="39"/>
      <c r="AK423" s="39"/>
      <c r="AL423" s="39"/>
      <c r="AM423" s="39"/>
      <c r="AN423" s="39"/>
      <c r="AO423" s="39"/>
      <c r="AP423" s="39"/>
      <c r="AQ423" s="46">
        <f>SUM(H423:AE423)-AF423</f>
        <v>0</v>
      </c>
      <c r="BC423" s="61"/>
      <c r="BD423" s="31"/>
      <c r="BE423" s="31"/>
      <c r="BF423" s="31"/>
      <c r="BG423" s="31"/>
      <c r="BH423" s="31"/>
      <c r="BI423" s="31"/>
      <c r="BJ423" s="31"/>
      <c r="BK423" s="62"/>
    </row>
    <row r="424" spans="1:63" s="7" customFormat="1" ht="15" customHeight="1" x14ac:dyDescent="0.2">
      <c r="A424" s="6"/>
      <c r="D424" s="267" t="s">
        <v>175</v>
      </c>
      <c r="E424" s="268"/>
      <c r="F424" s="268"/>
      <c r="G424" s="269"/>
      <c r="H424" s="270">
        <v>280000</v>
      </c>
      <c r="I424" s="271"/>
      <c r="J424" s="272"/>
      <c r="K424" s="261"/>
      <c r="L424" s="262"/>
      <c r="M424" s="263"/>
      <c r="N424" s="258"/>
      <c r="O424" s="259"/>
      <c r="P424" s="260"/>
      <c r="Q424" s="258"/>
      <c r="R424" s="259"/>
      <c r="S424" s="260"/>
      <c r="T424" s="258"/>
      <c r="U424" s="259"/>
      <c r="V424" s="260"/>
      <c r="W424" s="258"/>
      <c r="X424" s="259"/>
      <c r="Y424" s="260"/>
      <c r="Z424" s="258"/>
      <c r="AA424" s="259"/>
      <c r="AB424" s="260"/>
      <c r="AC424" s="261"/>
      <c r="AD424" s="262"/>
      <c r="AE424" s="263"/>
      <c r="AF424" s="264">
        <f>SUM(H424:AE424)</f>
        <v>280000</v>
      </c>
      <c r="AG424" s="265"/>
      <c r="AH424" s="266"/>
      <c r="AI424" s="39"/>
      <c r="AJ424" s="39"/>
      <c r="AK424" s="39"/>
      <c r="AL424" s="39"/>
      <c r="AM424" s="39"/>
      <c r="AN424" s="39"/>
      <c r="AO424" s="39"/>
      <c r="AP424" s="39"/>
      <c r="AQ424" s="46">
        <f t="shared" ref="AQ424:AQ425" si="38">SUM(H424:AE424)-AF424</f>
        <v>0</v>
      </c>
      <c r="BC424" s="61"/>
      <c r="BD424" s="31"/>
      <c r="BE424" s="31"/>
      <c r="BF424" s="31"/>
      <c r="BG424" s="31"/>
      <c r="BH424" s="31"/>
      <c r="BI424" s="31"/>
      <c r="BJ424" s="31"/>
      <c r="BK424" s="62"/>
    </row>
    <row r="425" spans="1:63" s="7" customFormat="1" x14ac:dyDescent="0.2">
      <c r="A425" s="6"/>
      <c r="D425" s="267" t="s">
        <v>176</v>
      </c>
      <c r="E425" s="268"/>
      <c r="F425" s="268"/>
      <c r="G425" s="269"/>
      <c r="H425" s="270"/>
      <c r="I425" s="271"/>
      <c r="J425" s="272"/>
      <c r="K425" s="261">
        <v>1991635</v>
      </c>
      <c r="L425" s="262"/>
      <c r="M425" s="263"/>
      <c r="N425" s="261"/>
      <c r="O425" s="262"/>
      <c r="P425" s="263"/>
      <c r="Q425" s="261">
        <v>79879</v>
      </c>
      <c r="R425" s="262"/>
      <c r="S425" s="263"/>
      <c r="T425" s="258"/>
      <c r="U425" s="259"/>
      <c r="V425" s="260"/>
      <c r="W425" s="258"/>
      <c r="X425" s="259"/>
      <c r="Y425" s="260"/>
      <c r="Z425" s="258"/>
      <c r="AA425" s="259"/>
      <c r="AB425" s="260"/>
      <c r="AC425" s="261"/>
      <c r="AD425" s="262"/>
      <c r="AE425" s="263"/>
      <c r="AF425" s="264">
        <f>SUM(H425:AE425)</f>
        <v>2071514</v>
      </c>
      <c r="AG425" s="265"/>
      <c r="AH425" s="266"/>
      <c r="AI425" s="39"/>
      <c r="AJ425" s="39"/>
      <c r="AK425" s="39"/>
      <c r="AL425" s="39"/>
      <c r="AM425" s="39"/>
      <c r="AN425" s="39"/>
      <c r="AO425" s="39"/>
      <c r="AP425" s="39"/>
      <c r="AQ425" s="46">
        <f t="shared" si="38"/>
        <v>0</v>
      </c>
      <c r="BC425" s="61"/>
      <c r="BD425" s="31"/>
      <c r="BE425" s="31"/>
      <c r="BF425" s="31"/>
      <c r="BG425" s="31"/>
      <c r="BH425" s="31"/>
      <c r="BI425" s="31"/>
      <c r="BJ425" s="31"/>
      <c r="BK425" s="62"/>
    </row>
    <row r="426" spans="1:63" s="7" customFormat="1" ht="14.25" customHeight="1" x14ac:dyDescent="0.2">
      <c r="A426" s="6"/>
      <c r="D426" s="267" t="s">
        <v>177</v>
      </c>
      <c r="E426" s="268"/>
      <c r="F426" s="268"/>
      <c r="G426" s="269"/>
      <c r="H426" s="282"/>
      <c r="I426" s="283"/>
      <c r="J426" s="284"/>
      <c r="K426" s="258"/>
      <c r="L426" s="259"/>
      <c r="M426" s="260"/>
      <c r="N426" s="258"/>
      <c r="O426" s="259"/>
      <c r="P426" s="260"/>
      <c r="Q426" s="258"/>
      <c r="R426" s="259"/>
      <c r="S426" s="260"/>
      <c r="T426" s="258"/>
      <c r="U426" s="259"/>
      <c r="V426" s="260"/>
      <c r="W426" s="258"/>
      <c r="X426" s="259"/>
      <c r="Y426" s="260"/>
      <c r="Z426" s="258"/>
      <c r="AA426" s="259"/>
      <c r="AB426" s="260"/>
      <c r="AC426" s="261"/>
      <c r="AD426" s="262"/>
      <c r="AE426" s="263"/>
      <c r="AF426" s="264">
        <f>SUM(H426:AE426)</f>
        <v>0</v>
      </c>
      <c r="AG426" s="265"/>
      <c r="AH426" s="266"/>
      <c r="AI426" s="39"/>
      <c r="AJ426" s="39"/>
      <c r="AK426" s="39"/>
      <c r="AL426" s="39"/>
      <c r="AM426" s="39"/>
      <c r="AN426" s="39"/>
      <c r="AO426" s="39"/>
      <c r="AP426" s="39"/>
      <c r="AQ426" s="46">
        <f>SUM(H426:AE426)-AF426</f>
        <v>0</v>
      </c>
      <c r="BC426" s="61"/>
      <c r="BD426" s="31"/>
      <c r="BE426" s="31"/>
      <c r="BF426" s="31"/>
      <c r="BG426" s="31"/>
      <c r="BH426" s="31"/>
      <c r="BI426" s="31"/>
      <c r="BJ426" s="31"/>
      <c r="BK426" s="62"/>
    </row>
    <row r="427" spans="1:63" s="7" customFormat="1" ht="40.9" customHeight="1" thickBot="1" x14ac:dyDescent="0.25">
      <c r="A427" s="6"/>
      <c r="D427" s="276" t="s">
        <v>178</v>
      </c>
      <c r="E427" s="277"/>
      <c r="F427" s="277"/>
      <c r="G427" s="278"/>
      <c r="H427" s="279">
        <f>H423+H424-H425+H426</f>
        <v>3296017</v>
      </c>
      <c r="I427" s="280"/>
      <c r="J427" s="281"/>
      <c r="K427" s="279">
        <f t="shared" ref="K427" si="39">K423+K424-K425+K426</f>
        <v>402500</v>
      </c>
      <c r="L427" s="280"/>
      <c r="M427" s="281"/>
      <c r="N427" s="279"/>
      <c r="O427" s="280"/>
      <c r="P427" s="281"/>
      <c r="Q427" s="279">
        <f t="shared" ref="Q427" si="40">Q423+Q424-Q425+Q426</f>
        <v>1584809</v>
      </c>
      <c r="R427" s="280"/>
      <c r="S427" s="281"/>
      <c r="T427" s="279">
        <f t="shared" ref="T427" si="41">T423+T424-T425+T426</f>
        <v>0</v>
      </c>
      <c r="U427" s="280"/>
      <c r="V427" s="281"/>
      <c r="W427" s="279">
        <f t="shared" ref="W427" si="42">W423+W424-W425+W426</f>
        <v>0</v>
      </c>
      <c r="X427" s="280"/>
      <c r="Y427" s="281"/>
      <c r="Z427" s="279">
        <f t="shared" ref="Z427" si="43">Z423+Z424-Z425+Z426</f>
        <v>0</v>
      </c>
      <c r="AA427" s="280"/>
      <c r="AB427" s="281"/>
      <c r="AC427" s="279">
        <f t="shared" ref="AC427" si="44">AC423+AC424-AC425+AC426</f>
        <v>0</v>
      </c>
      <c r="AD427" s="280"/>
      <c r="AE427" s="281"/>
      <c r="AF427" s="279">
        <f t="shared" ref="AF427" si="45">AF423+AF424-AF425+AF426</f>
        <v>5283326</v>
      </c>
      <c r="AG427" s="280"/>
      <c r="AH427" s="281"/>
      <c r="AI427" s="48">
        <f>H423+H424-H425+H426-H427</f>
        <v>0</v>
      </c>
      <c r="AJ427" s="48">
        <f>K423+K424-K425+K426-K427</f>
        <v>0</v>
      </c>
      <c r="AK427" s="48">
        <f>N423+N424-N425+N426-N427</f>
        <v>0</v>
      </c>
      <c r="AL427" s="48">
        <f>Q423+Q424-Q425+Q426-Q427</f>
        <v>0</v>
      </c>
      <c r="AM427" s="48">
        <f>T423+T424-T425+T426-T426</f>
        <v>0</v>
      </c>
      <c r="AN427" s="48">
        <f>W423+W424-W425+W426-W427</f>
        <v>0</v>
      </c>
      <c r="AO427" s="48">
        <f>Z423+Z424-Z425+Z426-Z427</f>
        <v>0</v>
      </c>
      <c r="AP427" s="48">
        <f>AC423+AC424-AC425+AC426-AC427</f>
        <v>0</v>
      </c>
      <c r="AQ427" s="46">
        <f>AF423+AF424-AF425+AF426-AF427</f>
        <v>0</v>
      </c>
      <c r="BC427" s="61"/>
      <c r="BD427" s="31"/>
      <c r="BE427" s="31"/>
      <c r="BF427" s="31"/>
      <c r="BG427" s="31"/>
      <c r="BH427" s="31"/>
      <c r="BI427" s="31"/>
      <c r="BJ427" s="31"/>
      <c r="BK427" s="62"/>
    </row>
    <row r="428" spans="1:63" s="7" customFormat="1" ht="14.25" customHeight="1" thickBot="1" x14ac:dyDescent="0.25">
      <c r="A428" s="6"/>
      <c r="D428" s="224" t="s">
        <v>179</v>
      </c>
      <c r="E428" s="225"/>
      <c r="F428" s="225"/>
      <c r="G428" s="225"/>
      <c r="H428" s="225"/>
      <c r="I428" s="225"/>
      <c r="J428" s="225"/>
      <c r="K428" s="225"/>
      <c r="L428" s="225"/>
      <c r="M428" s="225"/>
      <c r="N428" s="225"/>
      <c r="O428" s="225"/>
      <c r="P428" s="225"/>
      <c r="Q428" s="225"/>
      <c r="R428" s="225"/>
      <c r="S428" s="225"/>
      <c r="T428" s="225"/>
      <c r="U428" s="225"/>
      <c r="V428" s="225"/>
      <c r="W428" s="225"/>
      <c r="X428" s="225"/>
      <c r="Y428" s="225"/>
      <c r="Z428" s="225"/>
      <c r="AA428" s="225"/>
      <c r="AB428" s="225"/>
      <c r="AC428" s="225"/>
      <c r="AD428" s="225"/>
      <c r="AE428" s="225"/>
      <c r="AF428" s="225"/>
      <c r="AG428" s="225"/>
      <c r="AH428" s="226"/>
      <c r="AI428" s="39"/>
      <c r="AJ428" s="39"/>
      <c r="AK428" s="39"/>
      <c r="AL428" s="39"/>
      <c r="AM428" s="39"/>
      <c r="AN428" s="39"/>
      <c r="AO428" s="39"/>
      <c r="AP428" s="39"/>
      <c r="AQ428" s="46"/>
      <c r="BC428" s="61"/>
      <c r="BD428" s="31"/>
      <c r="BE428" s="31"/>
      <c r="BF428" s="31"/>
      <c r="BG428" s="31"/>
      <c r="BH428" s="31"/>
      <c r="BI428" s="31"/>
      <c r="BJ428" s="31"/>
      <c r="BK428" s="62"/>
    </row>
    <row r="429" spans="1:63" s="7" customFormat="1" ht="36" customHeight="1" x14ac:dyDescent="0.2">
      <c r="A429" s="6"/>
      <c r="D429" s="238" t="s">
        <v>180</v>
      </c>
      <c r="E429" s="239"/>
      <c r="F429" s="239"/>
      <c r="G429" s="240"/>
      <c r="H429" s="241">
        <v>0</v>
      </c>
      <c r="I429" s="242"/>
      <c r="J429" s="243"/>
      <c r="K429" s="244">
        <v>1991635</v>
      </c>
      <c r="L429" s="245"/>
      <c r="M429" s="246"/>
      <c r="N429" s="244"/>
      <c r="O429" s="245"/>
      <c r="P429" s="246"/>
      <c r="Q429" s="244"/>
      <c r="R429" s="245"/>
      <c r="S429" s="246"/>
      <c r="T429" s="244"/>
      <c r="U429" s="245"/>
      <c r="V429" s="246"/>
      <c r="W429" s="244"/>
      <c r="X429" s="245"/>
      <c r="Y429" s="246"/>
      <c r="Z429" s="244"/>
      <c r="AA429" s="245"/>
      <c r="AB429" s="246"/>
      <c r="AC429" s="244"/>
      <c r="AD429" s="245"/>
      <c r="AE429" s="246"/>
      <c r="AF429" s="273">
        <f>SUM(H429:AE429)</f>
        <v>1991635</v>
      </c>
      <c r="AG429" s="274"/>
      <c r="AH429" s="275"/>
      <c r="AI429" s="39"/>
      <c r="AJ429" s="39"/>
      <c r="AK429" s="39"/>
      <c r="AL429" s="39"/>
      <c r="AM429" s="39"/>
      <c r="AN429" s="39"/>
      <c r="AO429" s="39"/>
      <c r="AP429" s="39"/>
      <c r="AQ429" s="46">
        <f>SUM(H429:AE429)-AF429</f>
        <v>0</v>
      </c>
      <c r="BC429" s="61"/>
      <c r="BD429" s="31"/>
      <c r="BE429" s="31"/>
      <c r="BF429" s="31"/>
      <c r="BG429" s="31"/>
      <c r="BH429" s="31"/>
      <c r="BI429" s="31"/>
      <c r="BJ429" s="31"/>
      <c r="BK429" s="62"/>
    </row>
    <row r="430" spans="1:63" s="7" customFormat="1" ht="15" customHeight="1" x14ac:dyDescent="0.2">
      <c r="A430" s="6"/>
      <c r="D430" s="267" t="s">
        <v>175</v>
      </c>
      <c r="E430" s="268"/>
      <c r="F430" s="268"/>
      <c r="G430" s="269"/>
      <c r="H430" s="282"/>
      <c r="I430" s="283"/>
      <c r="J430" s="284"/>
      <c r="K430" s="261"/>
      <c r="L430" s="262"/>
      <c r="M430" s="263"/>
      <c r="N430" s="258"/>
      <c r="O430" s="259"/>
      <c r="P430" s="260"/>
      <c r="Q430" s="261">
        <v>316562</v>
      </c>
      <c r="R430" s="262"/>
      <c r="S430" s="263"/>
      <c r="T430" s="258"/>
      <c r="U430" s="259"/>
      <c r="V430" s="260"/>
      <c r="W430" s="258"/>
      <c r="X430" s="259"/>
      <c r="Y430" s="260"/>
      <c r="Z430" s="258"/>
      <c r="AA430" s="259"/>
      <c r="AB430" s="260"/>
      <c r="AC430" s="261"/>
      <c r="AD430" s="262"/>
      <c r="AE430" s="263"/>
      <c r="AF430" s="264">
        <f>SUM(H430:AE430)</f>
        <v>316562</v>
      </c>
      <c r="AG430" s="265"/>
      <c r="AH430" s="266"/>
      <c r="AI430" s="39"/>
      <c r="AJ430" s="39"/>
      <c r="AK430" s="39"/>
      <c r="AL430" s="39"/>
      <c r="AM430" s="39"/>
      <c r="AN430" s="39"/>
      <c r="AO430" s="39"/>
      <c r="AP430" s="39"/>
      <c r="AQ430" s="46">
        <f>SUM(H430:AE430)-AF430</f>
        <v>0</v>
      </c>
      <c r="BC430" s="61"/>
      <c r="BD430" s="31"/>
      <c r="BE430" s="31"/>
      <c r="BF430" s="31"/>
      <c r="BG430" s="31"/>
      <c r="BH430" s="31"/>
      <c r="BI430" s="31"/>
      <c r="BJ430" s="31"/>
      <c r="BK430" s="62"/>
    </row>
    <row r="431" spans="1:63" s="7" customFormat="1" x14ac:dyDescent="0.2">
      <c r="A431" s="6"/>
      <c r="D431" s="267" t="s">
        <v>176</v>
      </c>
      <c r="E431" s="268"/>
      <c r="F431" s="268"/>
      <c r="G431" s="269"/>
      <c r="H431" s="282"/>
      <c r="I431" s="283"/>
      <c r="J431" s="284"/>
      <c r="K431" s="261">
        <v>1991635</v>
      </c>
      <c r="L431" s="262"/>
      <c r="M431" s="263"/>
      <c r="N431" s="258"/>
      <c r="O431" s="259"/>
      <c r="P431" s="260"/>
      <c r="Q431" s="258"/>
      <c r="R431" s="259"/>
      <c r="S431" s="260"/>
      <c r="T431" s="258"/>
      <c r="U431" s="259"/>
      <c r="V431" s="260"/>
      <c r="W431" s="258"/>
      <c r="X431" s="259"/>
      <c r="Y431" s="260"/>
      <c r="Z431" s="258"/>
      <c r="AA431" s="259"/>
      <c r="AB431" s="260"/>
      <c r="AC431" s="261"/>
      <c r="AD431" s="262"/>
      <c r="AE431" s="263"/>
      <c r="AF431" s="264">
        <f>SUM(H431:AE431)</f>
        <v>1991635</v>
      </c>
      <c r="AG431" s="265"/>
      <c r="AH431" s="266"/>
      <c r="AI431" s="39"/>
      <c r="AJ431" s="39"/>
      <c r="AK431" s="39"/>
      <c r="AL431" s="39"/>
      <c r="AM431" s="39"/>
      <c r="AN431" s="39"/>
      <c r="AO431" s="39"/>
      <c r="AP431" s="39"/>
      <c r="AQ431" s="46"/>
      <c r="BC431" s="61"/>
      <c r="BD431" s="31"/>
      <c r="BE431" s="31"/>
      <c r="BF431" s="31"/>
      <c r="BG431" s="31"/>
      <c r="BH431" s="31"/>
      <c r="BI431" s="31"/>
      <c r="BJ431" s="31"/>
      <c r="BK431" s="62"/>
    </row>
    <row r="432" spans="1:63" s="7" customFormat="1" ht="15" customHeight="1" x14ac:dyDescent="0.2">
      <c r="A432" s="6"/>
      <c r="D432" s="267" t="s">
        <v>177</v>
      </c>
      <c r="E432" s="268"/>
      <c r="F432" s="268"/>
      <c r="G432" s="269"/>
      <c r="H432" s="282"/>
      <c r="I432" s="283"/>
      <c r="J432" s="284"/>
      <c r="K432" s="258"/>
      <c r="L432" s="259"/>
      <c r="M432" s="260"/>
      <c r="N432" s="258"/>
      <c r="O432" s="259"/>
      <c r="P432" s="260"/>
      <c r="Q432" s="258"/>
      <c r="R432" s="259"/>
      <c r="S432" s="260"/>
      <c r="T432" s="258"/>
      <c r="U432" s="259"/>
      <c r="V432" s="260"/>
      <c r="W432" s="258"/>
      <c r="X432" s="259"/>
      <c r="Y432" s="260"/>
      <c r="Z432" s="258"/>
      <c r="AA432" s="259"/>
      <c r="AB432" s="260"/>
      <c r="AC432" s="261"/>
      <c r="AD432" s="262"/>
      <c r="AE432" s="263"/>
      <c r="AF432" s="264">
        <f>SUM(H432:AE432)</f>
        <v>0</v>
      </c>
      <c r="AG432" s="265"/>
      <c r="AH432" s="266"/>
      <c r="AI432" s="39"/>
      <c r="AJ432" s="39"/>
      <c r="AK432" s="39"/>
      <c r="AL432" s="39"/>
      <c r="AM432" s="39"/>
      <c r="AN432" s="39"/>
      <c r="AO432" s="39"/>
      <c r="AP432" s="39"/>
      <c r="AQ432" s="46">
        <f t="shared" ref="AQ432" si="46">SUM(H432:AE432)-AF432</f>
        <v>0</v>
      </c>
      <c r="BC432" s="61"/>
      <c r="BD432" s="31"/>
      <c r="BE432" s="31"/>
      <c r="BF432" s="31"/>
      <c r="BG432" s="31"/>
      <c r="BH432" s="31"/>
      <c r="BI432" s="31"/>
      <c r="BJ432" s="31"/>
      <c r="BK432" s="62"/>
    </row>
    <row r="433" spans="1:63" s="7" customFormat="1" ht="34.15" customHeight="1" thickBot="1" x14ac:dyDescent="0.25">
      <c r="A433" s="6"/>
      <c r="D433" s="276" t="s">
        <v>178</v>
      </c>
      <c r="E433" s="277"/>
      <c r="F433" s="277"/>
      <c r="G433" s="278"/>
      <c r="H433" s="279">
        <f>H429+H430-H431+H432</f>
        <v>0</v>
      </c>
      <c r="I433" s="280"/>
      <c r="J433" s="281"/>
      <c r="K433" s="279">
        <f t="shared" ref="K433" si="47">K429+K430-K431+K432</f>
        <v>0</v>
      </c>
      <c r="L433" s="280"/>
      <c r="M433" s="281"/>
      <c r="N433" s="279">
        <f t="shared" ref="N433" si="48">N429+N430-N431+N432</f>
        <v>0</v>
      </c>
      <c r="O433" s="280"/>
      <c r="P433" s="281"/>
      <c r="Q433" s="279">
        <f t="shared" ref="Q433" si="49">Q429+Q430-Q431+Q432</f>
        <v>316562</v>
      </c>
      <c r="R433" s="280"/>
      <c r="S433" s="281"/>
      <c r="T433" s="279">
        <f t="shared" ref="T433" si="50">T429+T430-T431+T432</f>
        <v>0</v>
      </c>
      <c r="U433" s="280"/>
      <c r="V433" s="281"/>
      <c r="W433" s="279">
        <f t="shared" ref="W433" si="51">W429+W430-W431+W432</f>
        <v>0</v>
      </c>
      <c r="X433" s="280"/>
      <c r="Y433" s="281"/>
      <c r="Z433" s="279">
        <f t="shared" ref="Z433" si="52">Z429+Z430-Z431+Z432</f>
        <v>0</v>
      </c>
      <c r="AA433" s="280"/>
      <c r="AB433" s="281"/>
      <c r="AC433" s="279">
        <f t="shared" ref="AC433" si="53">AC429+AC430-AC431+AC432</f>
        <v>0</v>
      </c>
      <c r="AD433" s="280"/>
      <c r="AE433" s="281"/>
      <c r="AF433" s="279">
        <f t="shared" ref="AF433" si="54">AF429+AF430-AF431+AF432</f>
        <v>316562</v>
      </c>
      <c r="AG433" s="280"/>
      <c r="AH433" s="281"/>
      <c r="AI433" s="48">
        <f>H429+H430-H431-H433</f>
        <v>0</v>
      </c>
      <c r="AJ433" s="48">
        <f>K429+K430-K432-K433-K431</f>
        <v>0</v>
      </c>
      <c r="AK433" s="48">
        <f>N429+N430-N432-N433</f>
        <v>0</v>
      </c>
      <c r="AL433" s="48">
        <f>Q429+Q430-Q432-Q433</f>
        <v>0</v>
      </c>
      <c r="AM433" s="48">
        <f>T429+T430-T432-T433</f>
        <v>0</v>
      </c>
      <c r="AN433" s="48">
        <f>W429+W430-W432-W433</f>
        <v>0</v>
      </c>
      <c r="AO433" s="48">
        <f>Z429+Z430-Z432-Z433</f>
        <v>0</v>
      </c>
      <c r="AP433" s="48">
        <f>AC429+AC430-AC432-AC433</f>
        <v>0</v>
      </c>
      <c r="AQ433" s="46">
        <f>AF429+AF430-AF432-AF433-AF431</f>
        <v>0</v>
      </c>
      <c r="BC433" s="61"/>
      <c r="BD433" s="31"/>
      <c r="BE433" s="31"/>
      <c r="BF433" s="31"/>
      <c r="BG433" s="31"/>
      <c r="BH433" s="31"/>
      <c r="BI433" s="31"/>
      <c r="BJ433" s="31"/>
      <c r="BK433" s="62"/>
    </row>
    <row r="434" spans="1:63" s="7" customFormat="1" ht="15" customHeight="1" thickBot="1" x14ac:dyDescent="0.25">
      <c r="A434" s="6"/>
      <c r="D434" s="224" t="s">
        <v>181</v>
      </c>
      <c r="E434" s="225"/>
      <c r="F434" s="225"/>
      <c r="G434" s="225"/>
      <c r="H434" s="225"/>
      <c r="I434" s="225"/>
      <c r="J434" s="225"/>
      <c r="K434" s="225"/>
      <c r="L434" s="225"/>
      <c r="M434" s="225"/>
      <c r="N434" s="225"/>
      <c r="O434" s="225"/>
      <c r="P434" s="225"/>
      <c r="Q434" s="225"/>
      <c r="R434" s="225"/>
      <c r="S434" s="225"/>
      <c r="T434" s="225"/>
      <c r="U434" s="225"/>
      <c r="V434" s="225"/>
      <c r="W434" s="225"/>
      <c r="X434" s="225"/>
      <c r="Y434" s="225"/>
      <c r="Z434" s="225"/>
      <c r="AA434" s="225"/>
      <c r="AB434" s="225"/>
      <c r="AC434" s="225"/>
      <c r="AD434" s="225"/>
      <c r="AE434" s="225"/>
      <c r="AF434" s="225"/>
      <c r="AG434" s="225"/>
      <c r="AH434" s="226"/>
      <c r="AI434" s="39"/>
      <c r="AJ434" s="39"/>
      <c r="AK434" s="39"/>
      <c r="AL434" s="39"/>
      <c r="AM434" s="39"/>
      <c r="AN434" s="39"/>
      <c r="AO434" s="39"/>
      <c r="AP434" s="39"/>
      <c r="AQ434" s="46"/>
      <c r="BC434" s="61"/>
      <c r="BD434" s="31"/>
      <c r="BE434" s="31"/>
      <c r="BF434" s="31"/>
      <c r="BG434" s="31"/>
      <c r="BH434" s="31"/>
      <c r="BI434" s="31"/>
      <c r="BJ434" s="31"/>
      <c r="BK434" s="62"/>
    </row>
    <row r="435" spans="1:63" s="7" customFormat="1" ht="36" customHeight="1" x14ac:dyDescent="0.2">
      <c r="A435" s="6"/>
      <c r="D435" s="238" t="s">
        <v>180</v>
      </c>
      <c r="E435" s="239"/>
      <c r="F435" s="239"/>
      <c r="G435" s="240"/>
      <c r="H435" s="285">
        <f>H423-H429</f>
        <v>3016017</v>
      </c>
      <c r="I435" s="286"/>
      <c r="J435" s="287"/>
      <c r="K435" s="285">
        <f t="shared" ref="K435" si="55">K423-K429</f>
        <v>402500</v>
      </c>
      <c r="L435" s="286"/>
      <c r="M435" s="287"/>
      <c r="N435" s="285">
        <f t="shared" ref="N435" si="56">N423-N429</f>
        <v>0</v>
      </c>
      <c r="O435" s="286"/>
      <c r="P435" s="287"/>
      <c r="Q435" s="285">
        <f t="shared" ref="Q435" si="57">Q423-Q429</f>
        <v>1664688</v>
      </c>
      <c r="R435" s="286"/>
      <c r="S435" s="287"/>
      <c r="T435" s="285">
        <f t="shared" ref="T435" si="58">T423-T429</f>
        <v>0</v>
      </c>
      <c r="U435" s="286"/>
      <c r="V435" s="287"/>
      <c r="W435" s="285">
        <f t="shared" ref="W435" si="59">W423-W429</f>
        <v>0</v>
      </c>
      <c r="X435" s="286"/>
      <c r="Y435" s="287"/>
      <c r="Z435" s="285">
        <f t="shared" ref="Z435" si="60">Z423-Z429</f>
        <v>0</v>
      </c>
      <c r="AA435" s="286"/>
      <c r="AB435" s="287"/>
      <c r="AC435" s="285">
        <f t="shared" ref="AC435" si="61">AC423-AC429</f>
        <v>0</v>
      </c>
      <c r="AD435" s="286"/>
      <c r="AE435" s="287"/>
      <c r="AF435" s="285">
        <f t="shared" ref="AF435" si="62">AF423-AF429</f>
        <v>5083205</v>
      </c>
      <c r="AG435" s="286"/>
      <c r="AH435" s="287"/>
      <c r="AI435" s="48">
        <f>H423-H429-H435</f>
        <v>0</v>
      </c>
      <c r="AJ435" s="48">
        <f t="shared" ref="AJ435:AP435" si="63">I423-I429-I435</f>
        <v>0</v>
      </c>
      <c r="AK435" s="48">
        <f t="shared" si="63"/>
        <v>0</v>
      </c>
      <c r="AL435" s="48">
        <f t="shared" si="63"/>
        <v>0</v>
      </c>
      <c r="AM435" s="48">
        <f t="shared" si="63"/>
        <v>0</v>
      </c>
      <c r="AN435" s="48">
        <f t="shared" si="63"/>
        <v>0</v>
      </c>
      <c r="AO435" s="48">
        <f t="shared" si="63"/>
        <v>0</v>
      </c>
      <c r="AP435" s="48">
        <f t="shared" si="63"/>
        <v>0</v>
      </c>
      <c r="AQ435" s="46">
        <f>SUM(H435:AE435)-AF435</f>
        <v>0</v>
      </c>
      <c r="BC435" s="61"/>
      <c r="BD435" s="31"/>
      <c r="BE435" s="31"/>
      <c r="BF435" s="31"/>
      <c r="BG435" s="31"/>
      <c r="BH435" s="31"/>
      <c r="BI435" s="31"/>
      <c r="BJ435" s="31"/>
      <c r="BK435" s="62"/>
    </row>
    <row r="436" spans="1:63" s="7" customFormat="1" ht="30.6" customHeight="1" thickBot="1" x14ac:dyDescent="0.25">
      <c r="A436" s="6"/>
      <c r="D436" s="276" t="s">
        <v>178</v>
      </c>
      <c r="E436" s="277"/>
      <c r="F436" s="277"/>
      <c r="G436" s="278"/>
      <c r="H436" s="279">
        <f>H427-H433</f>
        <v>3296017</v>
      </c>
      <c r="I436" s="280"/>
      <c r="J436" s="281"/>
      <c r="K436" s="279">
        <f t="shared" ref="K436" si="64">K427-K433</f>
        <v>402500</v>
      </c>
      <c r="L436" s="280"/>
      <c r="M436" s="281"/>
      <c r="N436" s="279">
        <f t="shared" ref="N436" si="65">N427-N433</f>
        <v>0</v>
      </c>
      <c r="O436" s="280"/>
      <c r="P436" s="281"/>
      <c r="Q436" s="279">
        <f t="shared" ref="Q436" si="66">Q427-Q433</f>
        <v>1268247</v>
      </c>
      <c r="R436" s="280"/>
      <c r="S436" s="281"/>
      <c r="T436" s="279">
        <f t="shared" ref="T436" si="67">T427-T433</f>
        <v>0</v>
      </c>
      <c r="U436" s="280"/>
      <c r="V436" s="281"/>
      <c r="W436" s="279">
        <f t="shared" ref="W436" si="68">W427-W433</f>
        <v>0</v>
      </c>
      <c r="X436" s="280"/>
      <c r="Y436" s="281"/>
      <c r="Z436" s="279">
        <f t="shared" ref="Z436" si="69">Z427-Z433</f>
        <v>0</v>
      </c>
      <c r="AA436" s="280"/>
      <c r="AB436" s="281"/>
      <c r="AC436" s="279">
        <f t="shared" ref="AC436" si="70">AC427-AC433</f>
        <v>0</v>
      </c>
      <c r="AD436" s="280"/>
      <c r="AE436" s="281"/>
      <c r="AF436" s="279">
        <f t="shared" ref="AF436" si="71">AF427-AF433</f>
        <v>4966764</v>
      </c>
      <c r="AG436" s="280"/>
      <c r="AH436" s="281"/>
      <c r="AI436" s="51">
        <f>H427-H433-H436</f>
        <v>0</v>
      </c>
      <c r="AJ436" s="51">
        <f>K427-K433-K436</f>
        <v>0</v>
      </c>
      <c r="AK436" s="51">
        <f t="shared" ref="AK436:AP436" si="72">L427-L433-L436</f>
        <v>0</v>
      </c>
      <c r="AL436" s="51">
        <f t="shared" si="72"/>
        <v>0</v>
      </c>
      <c r="AM436" s="51">
        <f t="shared" si="72"/>
        <v>0</v>
      </c>
      <c r="AN436" s="51">
        <f t="shared" si="72"/>
        <v>0</v>
      </c>
      <c r="AO436" s="51">
        <f t="shared" si="72"/>
        <v>0</v>
      </c>
      <c r="AP436" s="51">
        <f t="shared" si="72"/>
        <v>0</v>
      </c>
      <c r="AQ436" s="52">
        <f>SUM(H436:AE436)-AF436</f>
        <v>0</v>
      </c>
      <c r="BC436" s="56" t="e">
        <f>H436-'[2]41'!$G$31</f>
        <v>#REF!</v>
      </c>
      <c r="BD436" s="51" t="e">
        <f>K436-'[2]41'!$G$32</f>
        <v>#REF!</v>
      </c>
      <c r="BE436" s="51" t="e">
        <f>N436-'[2]41'!$G$33</f>
        <v>#REF!</v>
      </c>
      <c r="BF436" s="51" t="e">
        <f>Q436-'[2]41'!$G$34-'[2]41'!$G$35</f>
        <v>#REF!</v>
      </c>
      <c r="BG436" s="51" t="e">
        <f>T436-'[2]41'!$G$36-'[2]41'!$G$37</f>
        <v>#REF!</v>
      </c>
      <c r="BH436" s="51" t="e">
        <f>W436-'[2]41'!$G$38</f>
        <v>#REF!</v>
      </c>
      <c r="BI436" s="51" t="e">
        <f>Z436-'[2]41'!$G$40</f>
        <v>#REF!</v>
      </c>
      <c r="BJ436" s="51" t="e">
        <f>AC436-'[2]41'!$G$41</f>
        <v>#REF!</v>
      </c>
      <c r="BK436" s="52" t="e">
        <f>AF436-'[2]41'!$G$30</f>
        <v>#REF!</v>
      </c>
    </row>
    <row r="437" spans="1:63" s="7" customFormat="1" ht="25.15" customHeight="1" thickBot="1" x14ac:dyDescent="0.25">
      <c r="A437" s="6"/>
      <c r="D437" s="32"/>
      <c r="E437" s="35"/>
      <c r="F437" s="35"/>
      <c r="AI437" s="8"/>
      <c r="AJ437" s="8"/>
      <c r="AK437" s="8"/>
      <c r="AL437" s="8"/>
      <c r="AM437" s="8"/>
      <c r="AN437" s="8"/>
      <c r="AO437" s="8"/>
      <c r="AP437" s="8"/>
      <c r="AQ437" s="8"/>
    </row>
    <row r="438" spans="1:63" s="7" customFormat="1" ht="29.25" customHeight="1" thickBot="1" x14ac:dyDescent="0.25">
      <c r="A438" s="6">
        <v>8</v>
      </c>
      <c r="D438" s="253" t="s">
        <v>164</v>
      </c>
      <c r="E438" s="254"/>
      <c r="F438" s="254"/>
      <c r="G438" s="254"/>
      <c r="H438" s="254"/>
      <c r="I438" s="254"/>
      <c r="J438" s="254"/>
      <c r="K438" s="254"/>
      <c r="L438" s="254"/>
      <c r="M438" s="254"/>
      <c r="N438" s="254"/>
      <c r="O438" s="254"/>
      <c r="P438" s="254"/>
      <c r="Q438" s="254"/>
      <c r="R438" s="255"/>
      <c r="S438" s="253" t="s">
        <v>183</v>
      </c>
      <c r="T438" s="254"/>
      <c r="U438" s="254"/>
      <c r="V438" s="254"/>
      <c r="W438" s="254"/>
      <c r="X438" s="254"/>
      <c r="Y438" s="254"/>
      <c r="Z438" s="254"/>
      <c r="AA438" s="254"/>
      <c r="AB438" s="254"/>
      <c r="AC438" s="254"/>
      <c r="AD438" s="254"/>
      <c r="AE438" s="254"/>
      <c r="AF438" s="254"/>
      <c r="AG438" s="255"/>
      <c r="AI438" s="8"/>
      <c r="AJ438" s="8"/>
      <c r="AK438" s="8"/>
      <c r="AL438" s="8"/>
      <c r="AM438" s="8"/>
      <c r="AN438" s="8"/>
      <c r="AO438" s="8"/>
      <c r="AP438" s="8"/>
      <c r="AQ438" s="8"/>
    </row>
    <row r="439" spans="1:63" s="7" customFormat="1" ht="29.25" customHeight="1" x14ac:dyDescent="0.2">
      <c r="A439" s="6"/>
      <c r="D439" s="288" t="s">
        <v>184</v>
      </c>
      <c r="E439" s="289"/>
      <c r="F439" s="289"/>
      <c r="G439" s="289"/>
      <c r="H439" s="289"/>
      <c r="I439" s="289"/>
      <c r="J439" s="289"/>
      <c r="K439" s="289"/>
      <c r="L439" s="289"/>
      <c r="M439" s="289"/>
      <c r="N439" s="289"/>
      <c r="O439" s="289"/>
      <c r="P439" s="289"/>
      <c r="Q439" s="289"/>
      <c r="R439" s="290"/>
      <c r="S439" s="720">
        <v>2782017</v>
      </c>
      <c r="T439" s="721"/>
      <c r="U439" s="721"/>
      <c r="V439" s="721"/>
      <c r="W439" s="721"/>
      <c r="X439" s="721"/>
      <c r="Y439" s="721"/>
      <c r="Z439" s="721"/>
      <c r="AA439" s="721"/>
      <c r="AB439" s="721"/>
      <c r="AC439" s="721"/>
      <c r="AD439" s="721"/>
      <c r="AE439" s="721"/>
      <c r="AF439" s="721"/>
      <c r="AG439" s="722"/>
      <c r="AI439" s="8"/>
      <c r="AJ439" s="8"/>
      <c r="AK439" s="8"/>
      <c r="AL439" s="8"/>
      <c r="AM439" s="8"/>
      <c r="AN439" s="8"/>
      <c r="AO439" s="8"/>
      <c r="AP439" s="8"/>
      <c r="AQ439" s="8"/>
    </row>
    <row r="440" spans="1:63" s="7" customFormat="1" ht="29.25" customHeight="1" thickBot="1" x14ac:dyDescent="0.25">
      <c r="A440" s="6"/>
      <c r="D440" s="291" t="s">
        <v>185</v>
      </c>
      <c r="E440" s="292"/>
      <c r="F440" s="292"/>
      <c r="G440" s="292"/>
      <c r="H440" s="292"/>
      <c r="I440" s="292"/>
      <c r="J440" s="292"/>
      <c r="K440" s="292"/>
      <c r="L440" s="292"/>
      <c r="M440" s="292"/>
      <c r="N440" s="292"/>
      <c r="O440" s="292"/>
      <c r="P440" s="292"/>
      <c r="Q440" s="292"/>
      <c r="R440" s="293"/>
      <c r="S440" s="294"/>
      <c r="T440" s="295"/>
      <c r="U440" s="295"/>
      <c r="V440" s="295"/>
      <c r="W440" s="295"/>
      <c r="X440" s="295"/>
      <c r="Y440" s="295"/>
      <c r="Z440" s="295"/>
      <c r="AA440" s="295"/>
      <c r="AB440" s="295"/>
      <c r="AC440" s="295"/>
      <c r="AD440" s="295"/>
      <c r="AE440" s="295"/>
      <c r="AF440" s="295"/>
      <c r="AG440" s="296"/>
      <c r="AI440" s="8"/>
      <c r="AJ440" s="8"/>
      <c r="AK440" s="8"/>
      <c r="AL440" s="8"/>
      <c r="AM440" s="8"/>
      <c r="AN440" s="8"/>
      <c r="AO440" s="8"/>
      <c r="AP440" s="8"/>
      <c r="AQ440" s="8"/>
    </row>
    <row r="441" spans="1:63" s="7" customFormat="1" ht="14.25" hidden="1" customHeight="1" x14ac:dyDescent="0.2">
      <c r="A441" s="6"/>
      <c r="D441" s="160" t="s">
        <v>186</v>
      </c>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c r="AB441" s="160"/>
      <c r="AC441" s="160"/>
      <c r="AD441" s="160"/>
      <c r="AE441" s="160"/>
      <c r="AF441" s="160"/>
      <c r="AG441" s="160"/>
      <c r="AI441" s="8"/>
      <c r="AJ441" s="8"/>
      <c r="AK441" s="8"/>
      <c r="AL441" s="8"/>
      <c r="AM441" s="8"/>
      <c r="AN441" s="8"/>
      <c r="AO441" s="8"/>
      <c r="AP441" s="8"/>
      <c r="AQ441" s="8"/>
    </row>
    <row r="442" spans="1:63" s="7" customFormat="1" ht="15" hidden="1" customHeight="1" x14ac:dyDescent="0.2">
      <c r="A442" s="6"/>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c r="AB442" s="160"/>
      <c r="AC442" s="160"/>
      <c r="AD442" s="160"/>
      <c r="AE442" s="160"/>
      <c r="AF442" s="160"/>
      <c r="AG442" s="160"/>
      <c r="AI442" s="8"/>
      <c r="AJ442" s="8"/>
      <c r="AK442" s="8"/>
      <c r="AL442" s="8"/>
      <c r="AM442" s="8"/>
      <c r="AN442" s="8"/>
      <c r="AO442" s="8"/>
      <c r="AP442" s="8"/>
      <c r="AQ442" s="8"/>
    </row>
    <row r="443" spans="1:63" s="7" customFormat="1" ht="15" hidden="1" customHeight="1" x14ac:dyDescent="0.2">
      <c r="A443" s="6"/>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I443" s="8"/>
      <c r="AJ443" s="8"/>
      <c r="AK443" s="8"/>
      <c r="AL443" s="8"/>
      <c r="AM443" s="8"/>
      <c r="AN443" s="8"/>
      <c r="AO443" s="8"/>
      <c r="AP443" s="8"/>
      <c r="AQ443" s="8"/>
    </row>
    <row r="444" spans="1:63" s="7" customFormat="1" hidden="1" x14ac:dyDescent="0.2">
      <c r="A444" s="6"/>
      <c r="D444" s="160" t="s">
        <v>187</v>
      </c>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c r="AB444" s="160"/>
      <c r="AC444" s="160"/>
      <c r="AD444" s="160"/>
      <c r="AE444" s="160"/>
      <c r="AF444" s="160"/>
      <c r="AG444" s="160"/>
      <c r="AI444" s="8"/>
      <c r="AJ444" s="8"/>
      <c r="AK444" s="8"/>
      <c r="AL444" s="8"/>
      <c r="AM444" s="8"/>
      <c r="AN444" s="8"/>
      <c r="AO444" s="8"/>
      <c r="AP444" s="8"/>
      <c r="AQ444" s="8"/>
    </row>
    <row r="445" spans="1:63" s="7" customFormat="1" hidden="1" x14ac:dyDescent="0.2">
      <c r="A445" s="6"/>
      <c r="AI445" s="8"/>
      <c r="AJ445" s="8"/>
      <c r="AK445" s="8"/>
      <c r="AL445" s="8"/>
      <c r="AM445" s="8"/>
      <c r="AN445" s="8"/>
      <c r="AO445" s="8"/>
      <c r="AP445" s="8"/>
      <c r="AQ445" s="8"/>
    </row>
    <row r="446" spans="1:63" s="7" customFormat="1" x14ac:dyDescent="0.2">
      <c r="A446" s="6"/>
      <c r="AI446" s="8"/>
      <c r="AJ446" s="8"/>
      <c r="AK446" s="8"/>
      <c r="AL446" s="8"/>
      <c r="AM446" s="8"/>
      <c r="AN446" s="8"/>
      <c r="AO446" s="8"/>
      <c r="AP446" s="8"/>
      <c r="AQ446" s="8"/>
    </row>
    <row r="447" spans="1:63" s="7" customFormat="1" x14ac:dyDescent="0.2">
      <c r="A447" s="6"/>
      <c r="D447" s="160" t="s">
        <v>188</v>
      </c>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c r="AB447" s="160"/>
      <c r="AC447" s="160"/>
      <c r="AD447" s="160"/>
      <c r="AE447" s="160"/>
      <c r="AF447" s="160"/>
      <c r="AG447" s="160"/>
      <c r="AI447" s="8"/>
      <c r="AJ447" s="8"/>
      <c r="AK447" s="8"/>
      <c r="AL447" s="8"/>
      <c r="AM447" s="8"/>
      <c r="AN447" s="8"/>
      <c r="AO447" s="8"/>
      <c r="AP447" s="8"/>
      <c r="AQ447" s="8"/>
    </row>
    <row r="448" spans="1:63" s="7" customFormat="1" ht="15" thickBot="1" x14ac:dyDescent="0.25">
      <c r="A448" s="6"/>
      <c r="AI448" s="8"/>
      <c r="AJ448" s="8"/>
      <c r="AK448" s="8"/>
      <c r="AL448" s="8"/>
      <c r="AM448" s="8"/>
      <c r="AN448" s="8"/>
      <c r="AO448" s="8"/>
      <c r="AP448" s="8"/>
      <c r="AQ448" s="8"/>
    </row>
    <row r="449" spans="1:43" s="7" customFormat="1" ht="15.75" customHeight="1" thickBot="1" x14ac:dyDescent="0.25">
      <c r="A449" s="6">
        <v>9</v>
      </c>
      <c r="D449" s="165" t="s">
        <v>189</v>
      </c>
      <c r="E449" s="165"/>
      <c r="F449" s="165"/>
      <c r="G449" s="165"/>
      <c r="H449" s="165"/>
      <c r="I449" s="165"/>
      <c r="J449" s="165"/>
      <c r="K449" s="211" t="s">
        <v>17</v>
      </c>
      <c r="L449" s="211"/>
      <c r="M449" s="211"/>
      <c r="N449" s="211"/>
      <c r="O449" s="211"/>
      <c r="P449" s="211"/>
      <c r="Q449" s="211"/>
      <c r="R449" s="211"/>
      <c r="S449" s="211"/>
      <c r="T449" s="211"/>
      <c r="U449" s="211"/>
      <c r="V449" s="211"/>
      <c r="W449" s="211"/>
      <c r="X449" s="211"/>
      <c r="Y449" s="211"/>
      <c r="Z449" s="211"/>
      <c r="AA449" s="211"/>
      <c r="AB449" s="211"/>
      <c r="AC449" s="211"/>
      <c r="AD449" s="211"/>
      <c r="AE449" s="211"/>
      <c r="AF449" s="211"/>
      <c r="AG449" s="211"/>
      <c r="AI449" s="8"/>
      <c r="AJ449" s="8"/>
      <c r="AK449" s="8"/>
      <c r="AL449" s="8"/>
      <c r="AM449" s="8"/>
      <c r="AN449" s="8"/>
      <c r="AO449" s="8"/>
      <c r="AP449" s="8"/>
      <c r="AQ449" s="8"/>
    </row>
    <row r="450" spans="1:43" s="7" customFormat="1" ht="54" customHeight="1" thickBot="1" x14ac:dyDescent="0.25">
      <c r="A450" s="6"/>
      <c r="D450" s="165"/>
      <c r="E450" s="165"/>
      <c r="F450" s="165"/>
      <c r="G450" s="165"/>
      <c r="H450" s="165"/>
      <c r="I450" s="165"/>
      <c r="J450" s="165"/>
      <c r="K450" s="211" t="s">
        <v>190</v>
      </c>
      <c r="L450" s="211"/>
      <c r="M450" s="211"/>
      <c r="N450" s="211"/>
      <c r="O450" s="211" t="s">
        <v>191</v>
      </c>
      <c r="P450" s="211"/>
      <c r="Q450" s="211"/>
      <c r="R450" s="211"/>
      <c r="S450" s="211" t="s">
        <v>192</v>
      </c>
      <c r="T450" s="211"/>
      <c r="U450" s="211"/>
      <c r="V450" s="211"/>
      <c r="W450" s="211"/>
      <c r="X450" s="211" t="s">
        <v>193</v>
      </c>
      <c r="Y450" s="211"/>
      <c r="Z450" s="211"/>
      <c r="AA450" s="211"/>
      <c r="AB450" s="211"/>
      <c r="AC450" s="211" t="s">
        <v>194</v>
      </c>
      <c r="AD450" s="211"/>
      <c r="AE450" s="211"/>
      <c r="AF450" s="211"/>
      <c r="AG450" s="211"/>
      <c r="AI450" s="8"/>
      <c r="AJ450" s="8"/>
      <c r="AK450" s="8"/>
      <c r="AL450" s="8"/>
      <c r="AM450" s="8"/>
      <c r="AN450" s="8"/>
      <c r="AO450" s="8"/>
      <c r="AP450" s="8"/>
      <c r="AQ450" s="8"/>
    </row>
    <row r="451" spans="1:43" s="7" customFormat="1" ht="15" thickBot="1" x14ac:dyDescent="0.25">
      <c r="A451" s="6"/>
      <c r="D451" s="304" t="s">
        <v>195</v>
      </c>
      <c r="E451" s="304"/>
      <c r="F451" s="304"/>
      <c r="G451" s="304"/>
      <c r="H451" s="304"/>
      <c r="I451" s="304"/>
      <c r="J451" s="304"/>
      <c r="K451" s="304"/>
      <c r="L451" s="304"/>
      <c r="M451" s="304"/>
      <c r="N451" s="304"/>
      <c r="O451" s="304"/>
      <c r="P451" s="304"/>
      <c r="Q451" s="304"/>
      <c r="R451" s="304"/>
      <c r="S451" s="304"/>
      <c r="T451" s="304"/>
      <c r="U451" s="304"/>
      <c r="V451" s="304"/>
      <c r="W451" s="304"/>
      <c r="X451" s="304"/>
      <c r="Y451" s="304"/>
      <c r="Z451" s="304"/>
      <c r="AA451" s="304"/>
      <c r="AB451" s="304"/>
      <c r="AC451" s="304"/>
      <c r="AD451" s="304"/>
      <c r="AE451" s="304"/>
      <c r="AF451" s="304"/>
      <c r="AG451" s="304"/>
      <c r="AI451" s="8"/>
      <c r="AJ451" s="8"/>
      <c r="AK451" s="8"/>
      <c r="AL451" s="8"/>
      <c r="AM451" s="8"/>
      <c r="AN451" s="8"/>
      <c r="AO451" s="8"/>
      <c r="AP451" s="8"/>
      <c r="AQ451" s="8"/>
    </row>
    <row r="452" spans="1:43" s="7" customFormat="1" x14ac:dyDescent="0.2">
      <c r="A452" s="6"/>
      <c r="D452" s="297" t="s">
        <v>196</v>
      </c>
      <c r="E452" s="298"/>
      <c r="F452" s="298"/>
      <c r="G452" s="298"/>
      <c r="H452" s="298"/>
      <c r="I452" s="298"/>
      <c r="J452" s="299"/>
      <c r="K452" s="300">
        <v>100</v>
      </c>
      <c r="L452" s="301"/>
      <c r="M452" s="301"/>
      <c r="N452" s="301"/>
      <c r="O452" s="301">
        <v>100</v>
      </c>
      <c r="P452" s="301"/>
      <c r="Q452" s="301"/>
      <c r="R452" s="301"/>
      <c r="S452" s="302"/>
      <c r="T452" s="302"/>
      <c r="U452" s="302"/>
      <c r="V452" s="302"/>
      <c r="W452" s="302"/>
      <c r="X452" s="302"/>
      <c r="Y452" s="302"/>
      <c r="Z452" s="302"/>
      <c r="AA452" s="302"/>
      <c r="AB452" s="302"/>
      <c r="AC452" s="302">
        <v>730419</v>
      </c>
      <c r="AD452" s="302"/>
      <c r="AE452" s="302"/>
      <c r="AF452" s="302"/>
      <c r="AG452" s="303"/>
      <c r="AI452" s="8"/>
      <c r="AJ452" s="8"/>
      <c r="AK452" s="8"/>
      <c r="AL452" s="8"/>
      <c r="AM452" s="8"/>
      <c r="AN452" s="8"/>
      <c r="AO452" s="8"/>
      <c r="AP452" s="8"/>
      <c r="AQ452" s="8"/>
    </row>
    <row r="453" spans="1:43" s="7" customFormat="1" x14ac:dyDescent="0.2">
      <c r="A453" s="6"/>
      <c r="D453" s="297" t="s">
        <v>197</v>
      </c>
      <c r="E453" s="298"/>
      <c r="F453" s="298"/>
      <c r="G453" s="298"/>
      <c r="H453" s="298"/>
      <c r="I453" s="298"/>
      <c r="J453" s="299"/>
      <c r="K453" s="300">
        <v>100</v>
      </c>
      <c r="L453" s="301"/>
      <c r="M453" s="301"/>
      <c r="N453" s="301"/>
      <c r="O453" s="301">
        <v>100</v>
      </c>
      <c r="P453" s="301"/>
      <c r="Q453" s="301"/>
      <c r="R453" s="301"/>
      <c r="S453" s="302"/>
      <c r="T453" s="302"/>
      <c r="U453" s="302"/>
      <c r="V453" s="302"/>
      <c r="W453" s="302"/>
      <c r="X453" s="302"/>
      <c r="Y453" s="302"/>
      <c r="Z453" s="302"/>
      <c r="AA453" s="302"/>
      <c r="AB453" s="302"/>
      <c r="AC453" s="302">
        <v>639330</v>
      </c>
      <c r="AD453" s="302"/>
      <c r="AE453" s="302"/>
      <c r="AF453" s="302"/>
      <c r="AG453" s="303"/>
      <c r="AI453" s="8"/>
      <c r="AJ453" s="8"/>
      <c r="AK453" s="8"/>
      <c r="AL453" s="8"/>
      <c r="AM453" s="8"/>
      <c r="AN453" s="8"/>
      <c r="AO453" s="8"/>
      <c r="AP453" s="8"/>
      <c r="AQ453" s="8"/>
    </row>
    <row r="454" spans="1:43" s="7" customFormat="1" x14ac:dyDescent="0.2">
      <c r="A454" s="6"/>
      <c r="D454" s="307" t="s">
        <v>198</v>
      </c>
      <c r="E454" s="308"/>
      <c r="F454" s="308"/>
      <c r="G454" s="308"/>
      <c r="H454" s="308"/>
      <c r="I454" s="308"/>
      <c r="J454" s="309"/>
      <c r="K454" s="310">
        <v>100</v>
      </c>
      <c r="L454" s="311"/>
      <c r="M454" s="311"/>
      <c r="N454" s="311"/>
      <c r="O454" s="311">
        <v>100</v>
      </c>
      <c r="P454" s="311"/>
      <c r="Q454" s="311"/>
      <c r="R454" s="311"/>
      <c r="S454" s="302"/>
      <c r="T454" s="302"/>
      <c r="U454" s="302"/>
      <c r="V454" s="302"/>
      <c r="W454" s="302"/>
      <c r="X454" s="302"/>
      <c r="Y454" s="302"/>
      <c r="Z454" s="302"/>
      <c r="AA454" s="302"/>
      <c r="AB454" s="302"/>
      <c r="AC454" s="302">
        <v>534064</v>
      </c>
      <c r="AD454" s="302"/>
      <c r="AE454" s="302"/>
      <c r="AF454" s="302"/>
      <c r="AG454" s="303"/>
      <c r="AI454" s="8"/>
      <c r="AJ454" s="8"/>
      <c r="AK454" s="8"/>
      <c r="AL454" s="8"/>
      <c r="AM454" s="8"/>
      <c r="AN454" s="8"/>
      <c r="AO454" s="8"/>
      <c r="AP454" s="8"/>
      <c r="AQ454" s="8"/>
    </row>
    <row r="455" spans="1:43" s="7" customFormat="1" x14ac:dyDescent="0.2">
      <c r="A455" s="6"/>
      <c r="D455" s="307" t="s">
        <v>199</v>
      </c>
      <c r="E455" s="308"/>
      <c r="F455" s="308"/>
      <c r="G455" s="308"/>
      <c r="H455" s="308"/>
      <c r="I455" s="308"/>
      <c r="J455" s="309"/>
      <c r="K455" s="310">
        <v>100</v>
      </c>
      <c r="L455" s="311"/>
      <c r="M455" s="311"/>
      <c r="N455" s="311"/>
      <c r="O455" s="311">
        <v>100</v>
      </c>
      <c r="P455" s="311"/>
      <c r="Q455" s="311"/>
      <c r="R455" s="311"/>
      <c r="S455" s="302"/>
      <c r="T455" s="302"/>
      <c r="U455" s="302"/>
      <c r="V455" s="302"/>
      <c r="W455" s="302"/>
      <c r="X455" s="302"/>
      <c r="Y455" s="302"/>
      <c r="Z455" s="302"/>
      <c r="AA455" s="302"/>
      <c r="AB455" s="302"/>
      <c r="AC455" s="302">
        <v>574354</v>
      </c>
      <c r="AD455" s="302"/>
      <c r="AE455" s="302"/>
      <c r="AF455" s="302"/>
      <c r="AG455" s="303"/>
      <c r="AI455" s="8"/>
      <c r="AJ455" s="8"/>
      <c r="AK455" s="8"/>
      <c r="AL455" s="8"/>
      <c r="AM455" s="8"/>
      <c r="AN455" s="8"/>
      <c r="AO455" s="8"/>
      <c r="AP455" s="8"/>
      <c r="AQ455" s="8"/>
    </row>
    <row r="456" spans="1:43" s="7" customFormat="1" ht="15" thickBot="1" x14ac:dyDescent="0.25">
      <c r="A456" s="6"/>
      <c r="D456" s="297" t="s">
        <v>200</v>
      </c>
      <c r="E456" s="298"/>
      <c r="F456" s="298"/>
      <c r="G456" s="298"/>
      <c r="H456" s="298"/>
      <c r="I456" s="298"/>
      <c r="J456" s="299"/>
      <c r="K456" s="300">
        <v>100</v>
      </c>
      <c r="L456" s="301"/>
      <c r="M456" s="301"/>
      <c r="N456" s="301"/>
      <c r="O456" s="301">
        <v>100</v>
      </c>
      <c r="P456" s="301"/>
      <c r="Q456" s="301"/>
      <c r="R456" s="301"/>
      <c r="S456" s="305"/>
      <c r="T456" s="305"/>
      <c r="U456" s="305"/>
      <c r="V456" s="305"/>
      <c r="W456" s="305"/>
      <c r="X456" s="305"/>
      <c r="Y456" s="305"/>
      <c r="Z456" s="305"/>
      <c r="AA456" s="305"/>
      <c r="AB456" s="305"/>
      <c r="AC456" s="305">
        <v>583850</v>
      </c>
      <c r="AD456" s="305"/>
      <c r="AE456" s="305"/>
      <c r="AF456" s="305"/>
      <c r="AG456" s="306"/>
      <c r="AI456" s="8"/>
      <c r="AJ456" s="8"/>
      <c r="AK456" s="8"/>
      <c r="AL456" s="8"/>
      <c r="AM456" s="8"/>
      <c r="AN456" s="8"/>
      <c r="AO456" s="8"/>
      <c r="AP456" s="8"/>
      <c r="AQ456" s="8"/>
    </row>
    <row r="457" spans="1:43" s="7" customFormat="1" ht="15" thickBot="1" x14ac:dyDescent="0.25">
      <c r="A457" s="6"/>
      <c r="D457" s="318" t="s">
        <v>201</v>
      </c>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c r="AA457" s="319"/>
      <c r="AB457" s="319"/>
      <c r="AC457" s="319"/>
      <c r="AD457" s="319"/>
      <c r="AE457" s="319"/>
      <c r="AF457" s="319"/>
      <c r="AG457" s="320"/>
      <c r="AI457" s="8"/>
      <c r="AJ457" s="8"/>
      <c r="AK457" s="8"/>
      <c r="AL457" s="8"/>
      <c r="AM457" s="8"/>
      <c r="AN457" s="8"/>
      <c r="AO457" s="8"/>
      <c r="AP457" s="8"/>
      <c r="AQ457" s="8"/>
    </row>
    <row r="458" spans="1:43" s="7" customFormat="1" x14ac:dyDescent="0.2">
      <c r="A458" s="6"/>
      <c r="D458" s="312" t="s">
        <v>202</v>
      </c>
      <c r="E458" s="313"/>
      <c r="F458" s="313"/>
      <c r="G458" s="313"/>
      <c r="H458" s="313"/>
      <c r="I458" s="313"/>
      <c r="J458" s="314"/>
      <c r="K458" s="300">
        <v>50</v>
      </c>
      <c r="L458" s="301"/>
      <c r="M458" s="301"/>
      <c r="N458" s="301"/>
      <c r="O458" s="301">
        <v>50</v>
      </c>
      <c r="P458" s="301"/>
      <c r="Q458" s="301"/>
      <c r="R458" s="301"/>
      <c r="S458" s="315"/>
      <c r="T458" s="316"/>
      <c r="U458" s="316"/>
      <c r="V458" s="316"/>
      <c r="W458" s="317"/>
      <c r="X458" s="315"/>
      <c r="Y458" s="316"/>
      <c r="Z458" s="316"/>
      <c r="AA458" s="316"/>
      <c r="AB458" s="317"/>
      <c r="AC458" s="302">
        <v>402500</v>
      </c>
      <c r="AD458" s="302"/>
      <c r="AE458" s="302"/>
      <c r="AF458" s="302"/>
      <c r="AG458" s="303"/>
      <c r="AI458" s="8"/>
      <c r="AJ458" s="8"/>
      <c r="AK458" s="8"/>
      <c r="AL458" s="8"/>
      <c r="AM458" s="8"/>
      <c r="AN458" s="8"/>
      <c r="AO458" s="8"/>
      <c r="AP458" s="8"/>
      <c r="AQ458" s="8"/>
    </row>
    <row r="459" spans="1:43" s="7" customFormat="1" x14ac:dyDescent="0.2">
      <c r="A459" s="6"/>
      <c r="D459" s="312"/>
      <c r="E459" s="313"/>
      <c r="F459" s="313"/>
      <c r="G459" s="313"/>
      <c r="H459" s="313"/>
      <c r="I459" s="313"/>
      <c r="J459" s="314"/>
      <c r="K459" s="300"/>
      <c r="L459" s="301"/>
      <c r="M459" s="301"/>
      <c r="N459" s="301"/>
      <c r="O459" s="301"/>
      <c r="P459" s="301"/>
      <c r="Q459" s="301"/>
      <c r="R459" s="301"/>
      <c r="S459" s="315"/>
      <c r="T459" s="316"/>
      <c r="U459" s="316"/>
      <c r="V459" s="316"/>
      <c r="W459" s="317"/>
      <c r="X459" s="315"/>
      <c r="Y459" s="316"/>
      <c r="Z459" s="316"/>
      <c r="AA459" s="316"/>
      <c r="AB459" s="317"/>
      <c r="AC459" s="302"/>
      <c r="AD459" s="302"/>
      <c r="AE459" s="302"/>
      <c r="AF459" s="302"/>
      <c r="AG459" s="303"/>
      <c r="AI459" s="8"/>
      <c r="AJ459" s="8"/>
      <c r="AK459" s="8"/>
      <c r="AL459" s="8"/>
      <c r="AM459" s="8"/>
      <c r="AN459" s="8"/>
      <c r="AO459" s="8"/>
      <c r="AP459" s="8"/>
      <c r="AQ459" s="8"/>
    </row>
    <row r="460" spans="1:43" s="7" customFormat="1" x14ac:dyDescent="0.2">
      <c r="A460" s="6"/>
      <c r="D460" s="312"/>
      <c r="E460" s="313"/>
      <c r="F460" s="313"/>
      <c r="G460" s="313"/>
      <c r="H460" s="313"/>
      <c r="I460" s="313"/>
      <c r="J460" s="314"/>
      <c r="K460" s="300"/>
      <c r="L460" s="301"/>
      <c r="M460" s="301"/>
      <c r="N460" s="301"/>
      <c r="O460" s="301"/>
      <c r="P460" s="301"/>
      <c r="Q460" s="301"/>
      <c r="R460" s="301"/>
      <c r="S460" s="302"/>
      <c r="T460" s="302"/>
      <c r="U460" s="302"/>
      <c r="V460" s="302"/>
      <c r="W460" s="302"/>
      <c r="X460" s="302"/>
      <c r="Y460" s="302"/>
      <c r="Z460" s="302"/>
      <c r="AA460" s="302"/>
      <c r="AB460" s="302"/>
      <c r="AC460" s="302"/>
      <c r="AD460" s="302"/>
      <c r="AE460" s="302"/>
      <c r="AF460" s="302"/>
      <c r="AG460" s="303"/>
      <c r="AI460" s="8"/>
      <c r="AJ460" s="8"/>
      <c r="AK460" s="8"/>
      <c r="AL460" s="8"/>
      <c r="AM460" s="8"/>
      <c r="AN460" s="8"/>
      <c r="AO460" s="8"/>
      <c r="AP460" s="8"/>
      <c r="AQ460" s="8"/>
    </row>
    <row r="461" spans="1:43" s="7" customFormat="1" x14ac:dyDescent="0.2">
      <c r="A461" s="6"/>
      <c r="D461" s="312"/>
      <c r="E461" s="313"/>
      <c r="F461" s="313"/>
      <c r="G461" s="313"/>
      <c r="H461" s="313"/>
      <c r="I461" s="313"/>
      <c r="J461" s="314"/>
      <c r="K461" s="300"/>
      <c r="L461" s="301"/>
      <c r="M461" s="301"/>
      <c r="N461" s="301"/>
      <c r="O461" s="301"/>
      <c r="P461" s="301"/>
      <c r="Q461" s="301"/>
      <c r="R461" s="301"/>
      <c r="S461" s="302"/>
      <c r="T461" s="302"/>
      <c r="U461" s="302"/>
      <c r="V461" s="302"/>
      <c r="W461" s="302"/>
      <c r="X461" s="302"/>
      <c r="Y461" s="302"/>
      <c r="Z461" s="302"/>
      <c r="AA461" s="302"/>
      <c r="AB461" s="302"/>
      <c r="AC461" s="302"/>
      <c r="AD461" s="302"/>
      <c r="AE461" s="302"/>
      <c r="AF461" s="302"/>
      <c r="AG461" s="303"/>
      <c r="AI461" s="8"/>
      <c r="AJ461" s="8"/>
      <c r="AK461" s="8"/>
      <c r="AL461" s="8"/>
      <c r="AM461" s="8"/>
      <c r="AN461" s="8"/>
      <c r="AO461" s="8"/>
      <c r="AP461" s="8"/>
      <c r="AQ461" s="8"/>
    </row>
    <row r="462" spans="1:43" s="7" customFormat="1" x14ac:dyDescent="0.2">
      <c r="A462" s="6"/>
      <c r="D462" s="312"/>
      <c r="E462" s="313"/>
      <c r="F462" s="313"/>
      <c r="G462" s="313"/>
      <c r="H462" s="313"/>
      <c r="I462" s="313"/>
      <c r="J462" s="314"/>
      <c r="K462" s="300"/>
      <c r="L462" s="301"/>
      <c r="M462" s="301"/>
      <c r="N462" s="301"/>
      <c r="O462" s="301"/>
      <c r="P462" s="301"/>
      <c r="Q462" s="301"/>
      <c r="R462" s="301"/>
      <c r="S462" s="302"/>
      <c r="T462" s="302"/>
      <c r="U462" s="302"/>
      <c r="V462" s="302"/>
      <c r="W462" s="302"/>
      <c r="X462" s="302"/>
      <c r="Y462" s="302"/>
      <c r="Z462" s="302"/>
      <c r="AA462" s="302"/>
      <c r="AB462" s="302"/>
      <c r="AC462" s="302"/>
      <c r="AD462" s="302"/>
      <c r="AE462" s="302"/>
      <c r="AF462" s="302"/>
      <c r="AG462" s="303"/>
      <c r="AI462" s="8"/>
      <c r="AJ462" s="8"/>
      <c r="AK462" s="8"/>
      <c r="AL462" s="8"/>
      <c r="AM462" s="8"/>
      <c r="AN462" s="8"/>
      <c r="AO462" s="8"/>
      <c r="AP462" s="8"/>
      <c r="AQ462" s="8"/>
    </row>
    <row r="463" spans="1:43" s="7" customFormat="1" x14ac:dyDescent="0.2">
      <c r="A463" s="6"/>
      <c r="D463" s="297"/>
      <c r="E463" s="298"/>
      <c r="F463" s="298"/>
      <c r="G463" s="298"/>
      <c r="H463" s="298"/>
      <c r="I463" s="298"/>
      <c r="J463" s="299"/>
      <c r="K463" s="321"/>
      <c r="L463" s="322"/>
      <c r="M463" s="322"/>
      <c r="N463" s="322"/>
      <c r="O463" s="322"/>
      <c r="P463" s="322"/>
      <c r="Q463" s="322"/>
      <c r="R463" s="322"/>
      <c r="S463" s="302"/>
      <c r="T463" s="302"/>
      <c r="U463" s="302"/>
      <c r="V463" s="302"/>
      <c r="W463" s="302"/>
      <c r="X463" s="302"/>
      <c r="Y463" s="302"/>
      <c r="Z463" s="302"/>
      <c r="AA463" s="302"/>
      <c r="AB463" s="302"/>
      <c r="AC463" s="302"/>
      <c r="AD463" s="302"/>
      <c r="AE463" s="302"/>
      <c r="AF463" s="302"/>
      <c r="AG463" s="303"/>
      <c r="AI463" s="8"/>
      <c r="AJ463" s="8"/>
      <c r="AK463" s="8"/>
      <c r="AL463" s="8"/>
      <c r="AM463" s="8"/>
      <c r="AN463" s="8"/>
      <c r="AO463" s="8"/>
      <c r="AP463" s="8"/>
      <c r="AQ463" s="8"/>
    </row>
    <row r="464" spans="1:43" s="7" customFormat="1" ht="15" thickBot="1" x14ac:dyDescent="0.25">
      <c r="A464" s="6"/>
      <c r="D464" s="323"/>
      <c r="E464" s="324"/>
      <c r="F464" s="324"/>
      <c r="G464" s="324"/>
      <c r="H464" s="324"/>
      <c r="I464" s="324"/>
      <c r="J464" s="325"/>
      <c r="K464" s="326"/>
      <c r="L464" s="327"/>
      <c r="M464" s="327"/>
      <c r="N464" s="327"/>
      <c r="O464" s="327"/>
      <c r="P464" s="327"/>
      <c r="Q464" s="327"/>
      <c r="R464" s="327"/>
      <c r="S464" s="305"/>
      <c r="T464" s="305"/>
      <c r="U464" s="305"/>
      <c r="V464" s="305"/>
      <c r="W464" s="305"/>
      <c r="X464" s="305"/>
      <c r="Y464" s="305"/>
      <c r="Z464" s="305"/>
      <c r="AA464" s="305"/>
      <c r="AB464" s="305"/>
      <c r="AC464" s="305"/>
      <c r="AD464" s="305"/>
      <c r="AE464" s="305"/>
      <c r="AF464" s="305"/>
      <c r="AG464" s="306"/>
      <c r="AI464" s="8"/>
      <c r="AJ464" s="8"/>
      <c r="AK464" s="8"/>
      <c r="AL464" s="8"/>
      <c r="AM464" s="8"/>
      <c r="AN464" s="8"/>
      <c r="AO464" s="8"/>
      <c r="AP464" s="8"/>
      <c r="AQ464" s="8"/>
    </row>
    <row r="465" spans="1:43" s="7" customFormat="1" ht="15" thickBot="1" x14ac:dyDescent="0.25">
      <c r="A465" s="6"/>
      <c r="D465" s="318" t="s">
        <v>630</v>
      </c>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c r="AA465" s="319"/>
      <c r="AB465" s="319"/>
      <c r="AC465" s="319"/>
      <c r="AD465" s="319"/>
      <c r="AE465" s="319"/>
      <c r="AF465" s="319"/>
      <c r="AG465" s="320"/>
      <c r="AI465" s="8"/>
      <c r="AJ465" s="8"/>
      <c r="AK465" s="8"/>
      <c r="AL465" s="8"/>
      <c r="AM465" s="8"/>
      <c r="AN465" s="8"/>
      <c r="AO465" s="8"/>
      <c r="AP465" s="8"/>
      <c r="AQ465" s="8"/>
    </row>
    <row r="466" spans="1:43" s="7" customFormat="1" x14ac:dyDescent="0.2">
      <c r="A466" s="6"/>
      <c r="D466" s="297" t="s">
        <v>202</v>
      </c>
      <c r="E466" s="298"/>
      <c r="F466" s="298"/>
      <c r="G466" s="298"/>
      <c r="H466" s="298"/>
      <c r="I466" s="298"/>
      <c r="J466" s="298"/>
      <c r="K466" s="301">
        <v>50</v>
      </c>
      <c r="L466" s="301"/>
      <c r="M466" s="301"/>
      <c r="N466" s="301"/>
      <c r="O466" s="301">
        <v>50</v>
      </c>
      <c r="P466" s="301"/>
      <c r="Q466" s="301"/>
      <c r="R466" s="301"/>
      <c r="S466" s="302"/>
      <c r="T466" s="302"/>
      <c r="U466" s="302"/>
      <c r="V466" s="302"/>
      <c r="W466" s="302"/>
      <c r="X466" s="302"/>
      <c r="Y466" s="302"/>
      <c r="Z466" s="302"/>
      <c r="AA466" s="302"/>
      <c r="AB466" s="302"/>
      <c r="AC466" s="302">
        <v>1584810</v>
      </c>
      <c r="AD466" s="302"/>
      <c r="AE466" s="302"/>
      <c r="AF466" s="302"/>
      <c r="AG466" s="303"/>
      <c r="AI466" s="8"/>
      <c r="AJ466" s="8"/>
      <c r="AK466" s="8"/>
      <c r="AL466" s="8"/>
      <c r="AM466" s="8"/>
      <c r="AN466" s="8"/>
      <c r="AO466" s="8"/>
      <c r="AP466" s="8"/>
      <c r="AQ466" s="8"/>
    </row>
    <row r="467" spans="1:43" s="7" customFormat="1" x14ac:dyDescent="0.2">
      <c r="A467" s="6"/>
      <c r="D467" s="297"/>
      <c r="E467" s="298"/>
      <c r="F467" s="298"/>
      <c r="G467" s="298"/>
      <c r="H467" s="298"/>
      <c r="I467" s="298"/>
      <c r="J467" s="299"/>
      <c r="K467" s="321"/>
      <c r="L467" s="322"/>
      <c r="M467" s="322"/>
      <c r="N467" s="322"/>
      <c r="O467" s="322"/>
      <c r="P467" s="322"/>
      <c r="Q467" s="322"/>
      <c r="R467" s="322"/>
      <c r="S467" s="302"/>
      <c r="T467" s="302"/>
      <c r="U467" s="302"/>
      <c r="V467" s="302"/>
      <c r="W467" s="302"/>
      <c r="X467" s="302"/>
      <c r="Y467" s="302"/>
      <c r="Z467" s="302"/>
      <c r="AA467" s="302"/>
      <c r="AB467" s="302"/>
      <c r="AC467" s="302"/>
      <c r="AD467" s="302"/>
      <c r="AE467" s="302"/>
      <c r="AF467" s="302"/>
      <c r="AG467" s="303"/>
      <c r="AI467" s="8"/>
      <c r="AJ467" s="8"/>
      <c r="AK467" s="8"/>
      <c r="AL467" s="8"/>
      <c r="AM467" s="8"/>
      <c r="AN467" s="8"/>
      <c r="AO467" s="8"/>
      <c r="AP467" s="8"/>
      <c r="AQ467" s="8"/>
    </row>
    <row r="468" spans="1:43" s="7" customFormat="1" ht="15" thickBot="1" x14ac:dyDescent="0.25">
      <c r="A468" s="6"/>
      <c r="D468" s="323"/>
      <c r="E468" s="324"/>
      <c r="F468" s="324"/>
      <c r="G468" s="324"/>
      <c r="H468" s="324"/>
      <c r="I468" s="324"/>
      <c r="J468" s="325"/>
      <c r="K468" s="326"/>
      <c r="L468" s="327"/>
      <c r="M468" s="327"/>
      <c r="N468" s="327"/>
      <c r="O468" s="327"/>
      <c r="P468" s="327"/>
      <c r="Q468" s="327"/>
      <c r="R468" s="327"/>
      <c r="S468" s="305"/>
      <c r="T468" s="305"/>
      <c r="U468" s="305"/>
      <c r="V468" s="305"/>
      <c r="W468" s="305"/>
      <c r="X468" s="305"/>
      <c r="Y468" s="305"/>
      <c r="Z468" s="305"/>
      <c r="AA468" s="305"/>
      <c r="AB468" s="305"/>
      <c r="AC468" s="305"/>
      <c r="AD468" s="305"/>
      <c r="AE468" s="305"/>
      <c r="AF468" s="305"/>
      <c r="AG468" s="306"/>
      <c r="AI468" s="8"/>
      <c r="AJ468" s="8"/>
      <c r="AK468" s="8"/>
      <c r="AL468" s="8"/>
      <c r="AM468" s="8"/>
      <c r="AN468" s="8"/>
      <c r="AO468" s="8"/>
      <c r="AP468" s="8"/>
      <c r="AQ468" s="8"/>
    </row>
    <row r="469" spans="1:43" s="7" customFormat="1" ht="15" thickBot="1" x14ac:dyDescent="0.25">
      <c r="A469" s="6"/>
      <c r="D469" s="318" t="s">
        <v>203</v>
      </c>
      <c r="E469" s="319"/>
      <c r="F469" s="319"/>
      <c r="G469" s="319"/>
      <c r="H469" s="319"/>
      <c r="I469" s="319"/>
      <c r="J469" s="319"/>
      <c r="K469" s="319"/>
      <c r="L469" s="319"/>
      <c r="M469" s="319"/>
      <c r="N469" s="319"/>
      <c r="O469" s="319"/>
      <c r="P469" s="319"/>
      <c r="Q469" s="319"/>
      <c r="R469" s="319"/>
      <c r="S469" s="319"/>
      <c r="T469" s="319"/>
      <c r="U469" s="319"/>
      <c r="V469" s="319"/>
      <c r="W469" s="319"/>
      <c r="X469" s="319"/>
      <c r="Y469" s="319"/>
      <c r="Z469" s="319"/>
      <c r="AA469" s="319"/>
      <c r="AB469" s="319"/>
      <c r="AC469" s="319"/>
      <c r="AD469" s="319"/>
      <c r="AE469" s="319"/>
      <c r="AF469" s="319"/>
      <c r="AG469" s="320"/>
      <c r="AI469" s="8"/>
      <c r="AJ469" s="8"/>
      <c r="AK469" s="8"/>
      <c r="AL469" s="8"/>
      <c r="AM469" s="8"/>
      <c r="AN469" s="8"/>
      <c r="AO469" s="8"/>
      <c r="AP469" s="8"/>
      <c r="AQ469" s="8"/>
    </row>
    <row r="470" spans="1:43" s="7" customFormat="1" x14ac:dyDescent="0.2">
      <c r="A470" s="6"/>
      <c r="D470" s="335"/>
      <c r="E470" s="336"/>
      <c r="F470" s="336"/>
      <c r="G470" s="336"/>
      <c r="H470" s="336"/>
      <c r="I470" s="336"/>
      <c r="J470" s="337"/>
      <c r="K470" s="338"/>
      <c r="L470" s="339"/>
      <c r="M470" s="339"/>
      <c r="N470" s="339"/>
      <c r="O470" s="339"/>
      <c r="P470" s="339"/>
      <c r="Q470" s="339"/>
      <c r="R470" s="339"/>
      <c r="S470" s="340"/>
      <c r="T470" s="340"/>
      <c r="U470" s="340"/>
      <c r="V470" s="340"/>
      <c r="W470" s="340"/>
      <c r="X470" s="340"/>
      <c r="Y470" s="340"/>
      <c r="Z470" s="340"/>
      <c r="AA470" s="340"/>
      <c r="AB470" s="340"/>
      <c r="AC470" s="340"/>
      <c r="AD470" s="340"/>
      <c r="AE470" s="340"/>
      <c r="AF470" s="340"/>
      <c r="AG470" s="341"/>
      <c r="AI470" s="8"/>
      <c r="AJ470" s="8"/>
      <c r="AK470" s="8"/>
      <c r="AL470" s="8"/>
      <c r="AM470" s="8"/>
      <c r="AN470" s="8"/>
      <c r="AO470" s="8"/>
      <c r="AP470" s="8"/>
      <c r="AQ470" s="8"/>
    </row>
    <row r="471" spans="1:43" s="7" customFormat="1" ht="15" thickBot="1" x14ac:dyDescent="0.25">
      <c r="A471" s="6"/>
      <c r="D471" s="328"/>
      <c r="E471" s="329"/>
      <c r="F471" s="329"/>
      <c r="G471" s="329"/>
      <c r="H471" s="329"/>
      <c r="I471" s="329"/>
      <c r="J471" s="330"/>
      <c r="K471" s="331"/>
      <c r="L471" s="332"/>
      <c r="M471" s="332"/>
      <c r="N471" s="332"/>
      <c r="O471" s="332"/>
      <c r="P471" s="332"/>
      <c r="Q471" s="332"/>
      <c r="R471" s="332"/>
      <c r="S471" s="333"/>
      <c r="T471" s="333"/>
      <c r="U471" s="333"/>
      <c r="V471" s="333"/>
      <c r="W471" s="333"/>
      <c r="X471" s="333"/>
      <c r="Y471" s="333"/>
      <c r="Z471" s="333"/>
      <c r="AA471" s="333"/>
      <c r="AB471" s="333"/>
      <c r="AC471" s="333"/>
      <c r="AD471" s="333"/>
      <c r="AE471" s="333"/>
      <c r="AF471" s="333"/>
      <c r="AG471" s="334"/>
      <c r="AI471" s="8"/>
      <c r="AJ471" s="8"/>
      <c r="AK471" s="8"/>
      <c r="AL471" s="8"/>
      <c r="AM471" s="8"/>
      <c r="AN471" s="8"/>
      <c r="AO471" s="8"/>
      <c r="AP471" s="8"/>
      <c r="AQ471" s="8"/>
    </row>
    <row r="472" spans="1:43" s="7" customFormat="1" ht="29.25" customHeight="1" thickBot="1" x14ac:dyDescent="0.25">
      <c r="A472" s="6"/>
      <c r="D472" s="348" t="s">
        <v>204</v>
      </c>
      <c r="E472" s="349"/>
      <c r="F472" s="349"/>
      <c r="G472" s="349"/>
      <c r="H472" s="349"/>
      <c r="I472" s="349"/>
      <c r="J472" s="350"/>
      <c r="K472" s="351" t="s">
        <v>37</v>
      </c>
      <c r="L472" s="352"/>
      <c r="M472" s="352"/>
      <c r="N472" s="352"/>
      <c r="O472" s="352" t="s">
        <v>37</v>
      </c>
      <c r="P472" s="352"/>
      <c r="Q472" s="352"/>
      <c r="R472" s="352"/>
      <c r="S472" s="352" t="s">
        <v>37</v>
      </c>
      <c r="T472" s="352"/>
      <c r="U472" s="352"/>
      <c r="V472" s="352"/>
      <c r="W472" s="352"/>
      <c r="X472" s="352" t="s">
        <v>37</v>
      </c>
      <c r="Y472" s="352"/>
      <c r="Z472" s="352"/>
      <c r="AA472" s="352"/>
      <c r="AB472" s="352"/>
      <c r="AC472" s="353">
        <f>SUM(AC452:AG456)+SUM(AC458:AG464)+SUM(AC466:AG468)+SUM(AC470:AG471)</f>
        <v>5049327</v>
      </c>
      <c r="AD472" s="354"/>
      <c r="AE472" s="354"/>
      <c r="AF472" s="354"/>
      <c r="AG472" s="355"/>
      <c r="AI472" s="8"/>
      <c r="AJ472" s="8"/>
      <c r="AK472" s="8"/>
      <c r="AL472" s="8"/>
      <c r="AM472" s="8"/>
      <c r="AN472" s="8"/>
      <c r="AO472" s="8"/>
      <c r="AP472" s="8"/>
      <c r="AQ472" s="8"/>
    </row>
    <row r="473" spans="1:43" s="7" customFormat="1" x14ac:dyDescent="0.2">
      <c r="A473" s="6"/>
      <c r="AI473" s="8"/>
      <c r="AJ473" s="8"/>
      <c r="AK473" s="8"/>
      <c r="AL473" s="8"/>
      <c r="AM473" s="8"/>
      <c r="AN473" s="8"/>
      <c r="AO473" s="8"/>
      <c r="AP473" s="8"/>
      <c r="AQ473" s="8"/>
    </row>
    <row r="474" spans="1:43" s="7" customFormat="1" hidden="1" x14ac:dyDescent="0.2">
      <c r="A474" s="6"/>
      <c r="D474" s="160" t="s">
        <v>205</v>
      </c>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c r="AB474" s="160"/>
      <c r="AC474" s="160"/>
      <c r="AD474" s="160"/>
      <c r="AE474" s="160"/>
      <c r="AF474" s="160"/>
      <c r="AG474" s="160"/>
      <c r="AI474" s="8"/>
      <c r="AJ474" s="8"/>
      <c r="AK474" s="8"/>
      <c r="AL474" s="8"/>
      <c r="AM474" s="8"/>
      <c r="AN474" s="8"/>
      <c r="AO474" s="8"/>
      <c r="AP474" s="8"/>
      <c r="AQ474" s="8"/>
    </row>
    <row r="475" spans="1:43" s="7" customFormat="1" hidden="1" x14ac:dyDescent="0.2">
      <c r="A475" s="6"/>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c r="AB475" s="160"/>
      <c r="AC475" s="160"/>
      <c r="AD475" s="160"/>
      <c r="AE475" s="160"/>
      <c r="AF475" s="160"/>
      <c r="AG475" s="160"/>
      <c r="AI475" s="8"/>
      <c r="AJ475" s="8"/>
      <c r="AK475" s="8"/>
      <c r="AL475" s="8"/>
      <c r="AM475" s="8"/>
      <c r="AN475" s="8"/>
      <c r="AO475" s="8"/>
      <c r="AP475" s="8"/>
      <c r="AQ475" s="8"/>
    </row>
    <row r="476" spans="1:43" s="7" customFormat="1" hidden="1" x14ac:dyDescent="0.2">
      <c r="A476" s="6"/>
      <c r="AI476" s="8"/>
      <c r="AJ476" s="8"/>
      <c r="AK476" s="8"/>
      <c r="AL476" s="8"/>
      <c r="AM476" s="8"/>
      <c r="AN476" s="8"/>
      <c r="AO476" s="8"/>
      <c r="AP476" s="8"/>
      <c r="AQ476" s="8"/>
    </row>
    <row r="477" spans="1:43" s="7" customFormat="1" hidden="1" x14ac:dyDescent="0.2">
      <c r="A477" s="6"/>
      <c r="D477" s="160" t="s">
        <v>206</v>
      </c>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c r="AB477" s="160"/>
      <c r="AC477" s="160"/>
      <c r="AD477" s="160"/>
      <c r="AE477" s="160"/>
      <c r="AF477" s="160"/>
      <c r="AG477" s="160"/>
      <c r="AI477" s="8"/>
      <c r="AJ477" s="8"/>
      <c r="AK477" s="8"/>
      <c r="AL477" s="8"/>
      <c r="AM477" s="8"/>
      <c r="AN477" s="8"/>
      <c r="AO477" s="8"/>
      <c r="AP477" s="8"/>
      <c r="AQ477" s="8"/>
    </row>
    <row r="478" spans="1:43" s="7" customFormat="1" hidden="1" x14ac:dyDescent="0.2">
      <c r="A478" s="6"/>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c r="AB478" s="160"/>
      <c r="AC478" s="160"/>
      <c r="AD478" s="160"/>
      <c r="AE478" s="160"/>
      <c r="AF478" s="160"/>
      <c r="AG478" s="160"/>
      <c r="AI478" s="8"/>
      <c r="AJ478" s="8"/>
      <c r="AK478" s="8"/>
      <c r="AL478" s="8"/>
      <c r="AM478" s="8"/>
      <c r="AN478" s="8"/>
      <c r="AO478" s="8"/>
      <c r="AP478" s="8"/>
      <c r="AQ478" s="8"/>
    </row>
    <row r="479" spans="1:43" s="7" customFormat="1" x14ac:dyDescent="0.2">
      <c r="A479" s="6"/>
      <c r="AI479" s="8"/>
      <c r="AJ479" s="8"/>
      <c r="AK479" s="8"/>
      <c r="AL479" s="8"/>
      <c r="AM479" s="8"/>
      <c r="AN479" s="8"/>
      <c r="AO479" s="8"/>
      <c r="AP479" s="8"/>
      <c r="AQ479" s="8"/>
    </row>
    <row r="480" spans="1:43" s="7" customFormat="1" x14ac:dyDescent="0.2">
      <c r="A480" s="6"/>
      <c r="D480" s="347" t="s">
        <v>207</v>
      </c>
      <c r="E480" s="347"/>
      <c r="F480" s="347"/>
      <c r="G480" s="347"/>
      <c r="H480" s="347"/>
      <c r="I480" s="347"/>
      <c r="J480" s="347"/>
      <c r="K480" s="347"/>
      <c r="L480" s="347"/>
      <c r="M480" s="347"/>
      <c r="N480" s="347"/>
      <c r="O480" s="347"/>
      <c r="P480" s="347"/>
      <c r="Q480" s="347"/>
      <c r="R480" s="347"/>
      <c r="S480" s="347"/>
      <c r="T480" s="347"/>
      <c r="U480" s="347"/>
      <c r="V480" s="347"/>
      <c r="W480" s="347"/>
      <c r="X480" s="347"/>
      <c r="Y480" s="347"/>
      <c r="Z480" s="347"/>
      <c r="AA480" s="347"/>
      <c r="AB480" s="347"/>
      <c r="AC480" s="347"/>
      <c r="AD480" s="347"/>
      <c r="AE480" s="347"/>
      <c r="AF480" s="347"/>
      <c r="AG480" s="347"/>
      <c r="AI480" s="8"/>
      <c r="AJ480" s="8"/>
      <c r="AK480" s="8"/>
      <c r="AL480" s="8"/>
      <c r="AM480" s="8"/>
      <c r="AN480" s="8"/>
      <c r="AO480" s="8"/>
      <c r="AP480" s="8"/>
      <c r="AQ480" s="8"/>
    </row>
    <row r="481" spans="1:43" s="7" customFormat="1" ht="15" thickBot="1" x14ac:dyDescent="0.25">
      <c r="A481" s="6"/>
      <c r="AI481" s="8"/>
      <c r="AJ481" s="8"/>
      <c r="AK481" s="8"/>
      <c r="AL481" s="8"/>
      <c r="AM481" s="8"/>
      <c r="AN481" s="8"/>
      <c r="AO481" s="8"/>
      <c r="AP481" s="8"/>
      <c r="AQ481" s="8"/>
    </row>
    <row r="482" spans="1:43" s="7" customFormat="1" ht="47.25" customHeight="1" thickTop="1" thickBot="1" x14ac:dyDescent="0.25">
      <c r="A482" s="6">
        <v>11</v>
      </c>
      <c r="D482" s="165" t="s">
        <v>208</v>
      </c>
      <c r="E482" s="165"/>
      <c r="F482" s="165"/>
      <c r="G482" s="165"/>
      <c r="H482" s="165"/>
      <c r="I482" s="165"/>
      <c r="J482" s="165"/>
      <c r="K482" s="165"/>
      <c r="L482" s="211" t="s">
        <v>209</v>
      </c>
      <c r="M482" s="211"/>
      <c r="N482" s="211"/>
      <c r="O482" s="211"/>
      <c r="P482" s="211"/>
      <c r="Q482" s="211" t="s">
        <v>210</v>
      </c>
      <c r="R482" s="211"/>
      <c r="S482" s="211"/>
      <c r="T482" s="211"/>
      <c r="U482" s="211" t="s">
        <v>211</v>
      </c>
      <c r="V482" s="211"/>
      <c r="W482" s="211"/>
      <c r="X482" s="211"/>
      <c r="Y482" s="211" t="s">
        <v>641</v>
      </c>
      <c r="Z482" s="211"/>
      <c r="AA482" s="211"/>
      <c r="AB482" s="211"/>
      <c r="AC482" s="211" t="s">
        <v>178</v>
      </c>
      <c r="AD482" s="211"/>
      <c r="AE482" s="211"/>
      <c r="AF482" s="211"/>
      <c r="AG482" s="211"/>
      <c r="AI482" s="41" t="s">
        <v>209</v>
      </c>
      <c r="AJ482" s="41" t="s">
        <v>210</v>
      </c>
      <c r="AK482" s="41" t="s">
        <v>211</v>
      </c>
      <c r="AL482" s="41" t="s">
        <v>212</v>
      </c>
      <c r="AM482" s="41" t="s">
        <v>178</v>
      </c>
      <c r="AN482" s="8"/>
      <c r="AO482" s="8"/>
      <c r="AP482" s="8"/>
      <c r="AQ482" s="8"/>
    </row>
    <row r="483" spans="1:43" s="7" customFormat="1" ht="33" customHeight="1" thickBot="1" x14ac:dyDescent="0.25">
      <c r="A483" s="6"/>
      <c r="D483" s="342" t="s">
        <v>213</v>
      </c>
      <c r="E483" s="342"/>
      <c r="F483" s="342"/>
      <c r="G483" s="342"/>
      <c r="H483" s="342"/>
      <c r="I483" s="342"/>
      <c r="J483" s="342"/>
      <c r="K483" s="342"/>
      <c r="L483" s="343"/>
      <c r="M483" s="344"/>
      <c r="N483" s="344"/>
      <c r="O483" s="344"/>
      <c r="P483" s="344"/>
      <c r="Q483" s="344"/>
      <c r="R483" s="344"/>
      <c r="S483" s="344"/>
      <c r="T483" s="344"/>
      <c r="U483" s="344"/>
      <c r="V483" s="344"/>
      <c r="W483" s="344"/>
      <c r="X483" s="344"/>
      <c r="Y483" s="344"/>
      <c r="Z483" s="344"/>
      <c r="AA483" s="344"/>
      <c r="AB483" s="344"/>
      <c r="AC483" s="345">
        <f>SUM(L483:AB483)</f>
        <v>0</v>
      </c>
      <c r="AD483" s="345"/>
      <c r="AE483" s="345"/>
      <c r="AF483" s="345"/>
      <c r="AG483" s="346"/>
      <c r="AI483" s="49"/>
      <c r="AJ483" s="39"/>
      <c r="AK483" s="39"/>
      <c r="AL483" s="39"/>
      <c r="AM483" s="46">
        <f>SUM(L483:AB483)-AC483</f>
        <v>0</v>
      </c>
      <c r="AN483" s="8"/>
      <c r="AO483" s="8"/>
      <c r="AP483" s="8"/>
      <c r="AQ483" s="8"/>
    </row>
    <row r="484" spans="1:43" s="7" customFormat="1" ht="33" customHeight="1" thickBot="1" x14ac:dyDescent="0.25">
      <c r="A484" s="6"/>
      <c r="D484" s="342" t="s">
        <v>214</v>
      </c>
      <c r="E484" s="342"/>
      <c r="F484" s="342"/>
      <c r="G484" s="342"/>
      <c r="H484" s="342"/>
      <c r="I484" s="342"/>
      <c r="J484" s="342"/>
      <c r="K484" s="342"/>
      <c r="L484" s="356"/>
      <c r="M484" s="357"/>
      <c r="N484" s="357"/>
      <c r="O484" s="357"/>
      <c r="P484" s="357"/>
      <c r="Q484" s="357"/>
      <c r="R484" s="357"/>
      <c r="S484" s="357"/>
      <c r="T484" s="357"/>
      <c r="U484" s="360"/>
      <c r="V484" s="360"/>
      <c r="W484" s="360"/>
      <c r="X484" s="360"/>
      <c r="Y484" s="360"/>
      <c r="Z484" s="360"/>
      <c r="AA484" s="360"/>
      <c r="AB484" s="360"/>
      <c r="AC484" s="358">
        <f t="shared" ref="AC484:AC487" si="73">SUM(L484:AB484)</f>
        <v>0</v>
      </c>
      <c r="AD484" s="358"/>
      <c r="AE484" s="358"/>
      <c r="AF484" s="358"/>
      <c r="AG484" s="359"/>
      <c r="AI484" s="49"/>
      <c r="AJ484" s="39"/>
      <c r="AK484" s="39"/>
      <c r="AL484" s="39"/>
      <c r="AM484" s="46">
        <f t="shared" ref="AM484:AM485" si="74">SUM(L484:AB484)-AC484</f>
        <v>0</v>
      </c>
      <c r="AN484" s="8"/>
      <c r="AO484" s="8"/>
      <c r="AP484" s="8"/>
      <c r="AQ484" s="8"/>
    </row>
    <row r="485" spans="1:43" s="7" customFormat="1" ht="33" customHeight="1" thickBot="1" x14ac:dyDescent="0.25">
      <c r="A485" s="6"/>
      <c r="D485" s="342" t="s">
        <v>215</v>
      </c>
      <c r="E485" s="342"/>
      <c r="F485" s="342"/>
      <c r="G485" s="342"/>
      <c r="H485" s="342"/>
      <c r="I485" s="342"/>
      <c r="J485" s="342"/>
      <c r="K485" s="342"/>
      <c r="L485" s="356">
        <v>1584810</v>
      </c>
      <c r="M485" s="357"/>
      <c r="N485" s="357"/>
      <c r="O485" s="357"/>
      <c r="P485" s="357"/>
      <c r="Q485" s="357"/>
      <c r="R485" s="357"/>
      <c r="S485" s="357"/>
      <c r="T485" s="357"/>
      <c r="U485" s="357"/>
      <c r="V485" s="357"/>
      <c r="W485" s="357"/>
      <c r="X485" s="357"/>
      <c r="Y485" s="357"/>
      <c r="Z485" s="357"/>
      <c r="AA485" s="357"/>
      <c r="AB485" s="357"/>
      <c r="AC485" s="358">
        <f>SUM(L485:AB485)</f>
        <v>1584810</v>
      </c>
      <c r="AD485" s="358"/>
      <c r="AE485" s="358"/>
      <c r="AF485" s="358"/>
      <c r="AG485" s="359"/>
      <c r="AI485" s="49"/>
      <c r="AJ485" s="39"/>
      <c r="AK485" s="39"/>
      <c r="AL485" s="39"/>
      <c r="AM485" s="46">
        <f t="shared" si="74"/>
        <v>0</v>
      </c>
      <c r="AN485" s="8"/>
      <c r="AO485" s="8"/>
      <c r="AP485" s="8"/>
      <c r="AQ485" s="8"/>
    </row>
    <row r="486" spans="1:43" s="7" customFormat="1" ht="33" customHeight="1" thickBot="1" x14ac:dyDescent="0.25">
      <c r="A486" s="6"/>
      <c r="D486" s="342" t="s">
        <v>216</v>
      </c>
      <c r="E486" s="342"/>
      <c r="F486" s="342"/>
      <c r="G486" s="342"/>
      <c r="H486" s="342"/>
      <c r="I486" s="342"/>
      <c r="J486" s="342"/>
      <c r="K486" s="342"/>
      <c r="L486" s="356"/>
      <c r="M486" s="357"/>
      <c r="N486" s="357"/>
      <c r="O486" s="357"/>
      <c r="P486" s="357"/>
      <c r="Q486" s="357"/>
      <c r="R486" s="357"/>
      <c r="S486" s="357"/>
      <c r="T486" s="357"/>
      <c r="U486" s="357"/>
      <c r="V486" s="357"/>
      <c r="W486" s="357"/>
      <c r="X486" s="357"/>
      <c r="Y486" s="357"/>
      <c r="Z486" s="357"/>
      <c r="AA486" s="357"/>
      <c r="AB486" s="357"/>
      <c r="AC486" s="358">
        <f t="shared" si="73"/>
        <v>0</v>
      </c>
      <c r="AD486" s="358"/>
      <c r="AE486" s="358"/>
      <c r="AF486" s="358"/>
      <c r="AG486" s="359"/>
      <c r="AI486" s="49"/>
      <c r="AJ486" s="39"/>
      <c r="AK486" s="39"/>
      <c r="AL486" s="39"/>
      <c r="AM486" s="46">
        <f>SUM(L486:AB486)-AC486</f>
        <v>0</v>
      </c>
      <c r="AN486" s="8"/>
      <c r="AO486" s="8"/>
      <c r="AP486" s="8"/>
      <c r="AQ486" s="8"/>
    </row>
    <row r="487" spans="1:43" s="7" customFormat="1" ht="33" customHeight="1" thickBot="1" x14ac:dyDescent="0.25">
      <c r="A487" s="6"/>
      <c r="D487" s="367" t="s">
        <v>217</v>
      </c>
      <c r="E487" s="367"/>
      <c r="F487" s="367"/>
      <c r="G487" s="367"/>
      <c r="H487" s="367"/>
      <c r="I487" s="367"/>
      <c r="J487" s="367"/>
      <c r="K487" s="367"/>
      <c r="L487" s="368">
        <f>SUM(L483:P486)</f>
        <v>1584810</v>
      </c>
      <c r="M487" s="369"/>
      <c r="N487" s="369"/>
      <c r="O487" s="369"/>
      <c r="P487" s="369"/>
      <c r="Q487" s="369">
        <f>SUM(Q483:T486)</f>
        <v>0</v>
      </c>
      <c r="R487" s="369"/>
      <c r="S487" s="369"/>
      <c r="T487" s="369"/>
      <c r="U487" s="369">
        <f>SUM(U483:X486)</f>
        <v>0</v>
      </c>
      <c r="V487" s="369"/>
      <c r="W487" s="369"/>
      <c r="X487" s="369"/>
      <c r="Y487" s="369">
        <f>SUM(Y483:AB486)</f>
        <v>0</v>
      </c>
      <c r="Z487" s="369"/>
      <c r="AA487" s="369"/>
      <c r="AB487" s="369"/>
      <c r="AC487" s="369">
        <f t="shared" si="73"/>
        <v>1584810</v>
      </c>
      <c r="AD487" s="369"/>
      <c r="AE487" s="369"/>
      <c r="AF487" s="369"/>
      <c r="AG487" s="370"/>
      <c r="AI487" s="56">
        <f>SUM(L483:P486)-L487</f>
        <v>0</v>
      </c>
      <c r="AJ487" s="51">
        <f>SUM(Q483:T486)-Q487</f>
        <v>0</v>
      </c>
      <c r="AK487" s="51">
        <f>SUM(U483:X486)-U487</f>
        <v>0</v>
      </c>
      <c r="AL487" s="51">
        <f>SUM(Y483:AB486)-Y487</f>
        <v>0</v>
      </c>
      <c r="AM487" s="52">
        <f>SUM(AC483:AG486)-AC487</f>
        <v>0</v>
      </c>
      <c r="AN487" s="8"/>
      <c r="AO487" s="8"/>
      <c r="AP487" s="8"/>
      <c r="AQ487" s="8"/>
    </row>
    <row r="488" spans="1:43" s="7" customFormat="1" x14ac:dyDescent="0.2">
      <c r="A488" s="6"/>
      <c r="AI488" s="8"/>
      <c r="AJ488" s="8"/>
      <c r="AK488" s="8"/>
      <c r="AL488" s="8"/>
      <c r="AM488" s="8"/>
      <c r="AN488" s="8"/>
      <c r="AO488" s="8"/>
      <c r="AP488" s="8"/>
      <c r="AQ488" s="8"/>
    </row>
    <row r="489" spans="1:43" s="7" customFormat="1" ht="15" customHeight="1" x14ac:dyDescent="0.25">
      <c r="A489" s="6"/>
      <c r="D489" s="364" t="s">
        <v>646</v>
      </c>
      <c r="E489" s="364"/>
      <c r="F489" s="364"/>
      <c r="G489" s="364"/>
      <c r="H489" s="364"/>
      <c r="I489" s="364"/>
      <c r="J489" s="364"/>
      <c r="K489" s="364"/>
      <c r="L489" s="364"/>
      <c r="M489" s="364"/>
      <c r="N489" s="364"/>
      <c r="O489" s="364"/>
      <c r="P489" s="364"/>
      <c r="Q489" s="364"/>
      <c r="R489" s="364"/>
      <c r="S489" s="364"/>
      <c r="T489" s="364"/>
      <c r="U489" s="364"/>
      <c r="V489" s="364"/>
      <c r="W489" s="364"/>
      <c r="X489" s="364"/>
      <c r="Y489" s="364"/>
      <c r="Z489" s="364"/>
      <c r="AA489" s="364"/>
      <c r="AB489" s="364"/>
      <c r="AC489" s="364"/>
      <c r="AD489" s="364"/>
      <c r="AE489" s="364"/>
      <c r="AF489" s="364"/>
      <c r="AG489" s="63"/>
      <c r="AH489" s="63"/>
      <c r="AI489" s="63"/>
      <c r="AJ489" s="63"/>
      <c r="AK489" s="8"/>
      <c r="AL489" s="8"/>
      <c r="AM489" s="8"/>
      <c r="AN489" s="8"/>
      <c r="AO489" s="8"/>
      <c r="AP489" s="8"/>
      <c r="AQ489" s="8"/>
    </row>
    <row r="490" spans="1:43" s="7" customFormat="1" ht="15" customHeight="1" x14ac:dyDescent="0.25">
      <c r="A490" s="6"/>
      <c r="D490" s="364"/>
      <c r="E490" s="364"/>
      <c r="F490" s="364"/>
      <c r="G490" s="364"/>
      <c r="H490" s="364"/>
      <c r="I490" s="364"/>
      <c r="J490" s="364"/>
      <c r="K490" s="364"/>
      <c r="L490" s="364"/>
      <c r="M490" s="364"/>
      <c r="N490" s="364"/>
      <c r="O490" s="364"/>
      <c r="P490" s="364"/>
      <c r="Q490" s="364"/>
      <c r="R490" s="364"/>
      <c r="S490" s="364"/>
      <c r="T490" s="364"/>
      <c r="U490" s="364"/>
      <c r="V490" s="364"/>
      <c r="W490" s="364"/>
      <c r="X490" s="364"/>
      <c r="Y490" s="364"/>
      <c r="Z490" s="364"/>
      <c r="AA490" s="364"/>
      <c r="AB490" s="364"/>
      <c r="AC490" s="364"/>
      <c r="AD490" s="364"/>
      <c r="AE490" s="364"/>
      <c r="AF490" s="364"/>
      <c r="AG490" s="64"/>
      <c r="AH490" s="64"/>
      <c r="AI490" s="64"/>
      <c r="AJ490" s="64"/>
      <c r="AK490" s="8"/>
      <c r="AL490" s="8"/>
      <c r="AM490" s="8"/>
      <c r="AN490" s="8"/>
      <c r="AO490" s="8"/>
      <c r="AP490" s="8"/>
      <c r="AQ490" s="8"/>
    </row>
    <row r="491" spans="1:43" s="7" customFormat="1" x14ac:dyDescent="0.2">
      <c r="A491" s="6"/>
      <c r="D491" s="65"/>
      <c r="E491" s="65"/>
      <c r="F491" s="65"/>
      <c r="G491" s="65"/>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c r="AI491" s="8"/>
      <c r="AJ491" s="8"/>
      <c r="AK491" s="8"/>
      <c r="AL491" s="8"/>
      <c r="AM491" s="8"/>
      <c r="AN491" s="8"/>
      <c r="AO491" s="8"/>
      <c r="AP491" s="8"/>
      <c r="AQ491" s="8"/>
    </row>
    <row r="492" spans="1:43" s="7" customFormat="1" x14ac:dyDescent="0.2">
      <c r="A492" s="6"/>
      <c r="D492" s="16" t="s">
        <v>218</v>
      </c>
      <c r="AI492" s="8"/>
      <c r="AJ492" s="8"/>
      <c r="AK492" s="8"/>
      <c r="AL492" s="8"/>
      <c r="AM492" s="8"/>
      <c r="AN492" s="8"/>
      <c r="AO492" s="8"/>
      <c r="AP492" s="8"/>
      <c r="AQ492" s="8"/>
    </row>
    <row r="493" spans="1:43" s="7" customFormat="1" x14ac:dyDescent="0.2">
      <c r="A493" s="6"/>
      <c r="E493" s="7" t="s">
        <v>624</v>
      </c>
      <c r="AI493" s="8"/>
      <c r="AJ493" s="8"/>
      <c r="AK493" s="8"/>
      <c r="AL493" s="8"/>
      <c r="AM493" s="8"/>
      <c r="AN493" s="8"/>
      <c r="AO493" s="8"/>
      <c r="AP493" s="8"/>
      <c r="AQ493" s="8"/>
    </row>
    <row r="494" spans="1:43" s="7" customFormat="1" x14ac:dyDescent="0.2">
      <c r="A494" s="6"/>
      <c r="D494" s="16" t="s">
        <v>219</v>
      </c>
      <c r="AI494" s="8"/>
      <c r="AJ494" s="8"/>
      <c r="AK494" s="8"/>
      <c r="AL494" s="8"/>
      <c r="AM494" s="8"/>
      <c r="AN494" s="8"/>
      <c r="AO494" s="8"/>
      <c r="AP494" s="8"/>
      <c r="AQ494" s="8"/>
    </row>
    <row r="495" spans="1:43" s="7" customFormat="1" x14ac:dyDescent="0.2">
      <c r="A495" s="6"/>
      <c r="E495" s="154" t="s">
        <v>636</v>
      </c>
      <c r="F495" s="154"/>
      <c r="G495" s="154"/>
      <c r="H495" s="154"/>
      <c r="I495" s="154"/>
      <c r="J495" s="154"/>
      <c r="K495" s="154"/>
      <c r="L495" s="154"/>
      <c r="M495" s="154"/>
      <c r="N495" s="154"/>
      <c r="O495" s="154"/>
      <c r="P495" s="154"/>
      <c r="Q495" s="154"/>
      <c r="R495" s="154"/>
      <c r="S495" s="154"/>
      <c r="T495" s="154"/>
      <c r="AI495" s="8"/>
      <c r="AJ495" s="8"/>
      <c r="AK495" s="8"/>
      <c r="AL495" s="8"/>
      <c r="AM495" s="8"/>
      <c r="AN495" s="8"/>
      <c r="AO495" s="8"/>
      <c r="AP495" s="8"/>
      <c r="AQ495" s="8"/>
    </row>
    <row r="496" spans="1:43" s="7" customFormat="1" x14ac:dyDescent="0.2">
      <c r="A496" s="6"/>
      <c r="D496" s="16" t="s">
        <v>220</v>
      </c>
      <c r="AI496" s="8"/>
      <c r="AJ496" s="8"/>
      <c r="AK496" s="8"/>
      <c r="AL496" s="8"/>
      <c r="AM496" s="8"/>
      <c r="AN496" s="8"/>
      <c r="AO496" s="8"/>
      <c r="AP496" s="8"/>
      <c r="AQ496" s="8"/>
    </row>
    <row r="497" spans="1:43" s="7" customFormat="1" x14ac:dyDescent="0.2">
      <c r="A497" s="6"/>
      <c r="AI497" s="8"/>
      <c r="AJ497" s="8"/>
      <c r="AK497" s="8"/>
      <c r="AL497" s="8"/>
      <c r="AM497" s="8"/>
      <c r="AN497" s="8"/>
      <c r="AO497" s="8"/>
      <c r="AP497" s="8"/>
      <c r="AQ497" s="8"/>
    </row>
    <row r="498" spans="1:43" s="7" customFormat="1" x14ac:dyDescent="0.2">
      <c r="A498" s="6"/>
      <c r="D498" s="365" t="s">
        <v>221</v>
      </c>
      <c r="E498" s="365"/>
      <c r="F498" s="365"/>
      <c r="G498" s="365"/>
      <c r="H498" s="365"/>
      <c r="I498" s="365"/>
      <c r="J498" s="365"/>
      <c r="K498" s="365"/>
      <c r="L498" s="365"/>
      <c r="M498" s="365"/>
      <c r="N498" s="365"/>
      <c r="O498" s="365"/>
      <c r="P498" s="365"/>
      <c r="Q498" s="365"/>
      <c r="R498" s="365"/>
      <c r="S498" s="365"/>
      <c r="T498" s="365"/>
      <c r="U498" s="365"/>
      <c r="V498" s="365"/>
      <c r="W498" s="365"/>
      <c r="X498" s="365"/>
      <c r="Y498" s="365"/>
      <c r="Z498" s="365"/>
      <c r="AA498" s="365"/>
      <c r="AB498" s="365"/>
      <c r="AC498" s="365"/>
      <c r="AD498" s="365"/>
      <c r="AE498" s="365"/>
      <c r="AF498" s="365"/>
      <c r="AG498" s="365"/>
      <c r="AI498" s="8"/>
      <c r="AJ498" s="8"/>
      <c r="AK498" s="8"/>
      <c r="AL498" s="8"/>
      <c r="AM498" s="8"/>
      <c r="AN498" s="8"/>
      <c r="AO498" s="8"/>
      <c r="AP498" s="8"/>
      <c r="AQ498" s="8"/>
    </row>
    <row r="499" spans="1:43" s="7" customFormat="1" ht="15" thickBot="1" x14ac:dyDescent="0.25">
      <c r="A499" s="6"/>
      <c r="AI499" s="8"/>
      <c r="AJ499" s="8"/>
      <c r="AK499" s="8"/>
      <c r="AL499" s="8"/>
      <c r="AM499" s="8"/>
      <c r="AN499" s="8"/>
      <c r="AO499" s="8"/>
      <c r="AP499" s="8"/>
      <c r="AQ499" s="8"/>
    </row>
    <row r="500" spans="1:43" s="7" customFormat="1" ht="15" thickBot="1" x14ac:dyDescent="0.25">
      <c r="A500" s="6"/>
      <c r="D500" s="366" t="s">
        <v>222</v>
      </c>
      <c r="E500" s="366"/>
      <c r="F500" s="366"/>
      <c r="G500" s="366"/>
      <c r="H500" s="366"/>
      <c r="I500" s="219" t="s">
        <v>17</v>
      </c>
      <c r="J500" s="219"/>
      <c r="K500" s="219"/>
      <c r="L500" s="219"/>
      <c r="M500" s="219"/>
      <c r="N500" s="219"/>
      <c r="O500" s="219"/>
      <c r="P500" s="219"/>
      <c r="Q500" s="219"/>
      <c r="R500" s="219"/>
      <c r="S500" s="219"/>
      <c r="T500" s="219"/>
      <c r="U500" s="219"/>
      <c r="V500" s="219"/>
      <c r="W500" s="219"/>
      <c r="X500" s="219"/>
      <c r="Y500" s="219"/>
      <c r="Z500" s="219"/>
      <c r="AA500" s="219"/>
      <c r="AB500" s="219"/>
      <c r="AC500" s="219"/>
      <c r="AD500" s="219"/>
      <c r="AE500" s="219"/>
      <c r="AF500" s="219"/>
      <c r="AG500" s="219"/>
      <c r="AI500" s="8"/>
      <c r="AJ500" s="8"/>
      <c r="AK500" s="8"/>
      <c r="AL500" s="8"/>
      <c r="AM500" s="8"/>
      <c r="AN500" s="8"/>
      <c r="AO500" s="8"/>
      <c r="AP500" s="8"/>
      <c r="AQ500" s="8"/>
    </row>
    <row r="501" spans="1:43" s="7" customFormat="1" ht="48" customHeight="1" thickTop="1" thickBot="1" x14ac:dyDescent="0.25">
      <c r="A501" s="6">
        <v>15</v>
      </c>
      <c r="D501" s="366"/>
      <c r="E501" s="366"/>
      <c r="F501" s="366"/>
      <c r="G501" s="366"/>
      <c r="H501" s="366"/>
      <c r="I501" s="211" t="s">
        <v>223</v>
      </c>
      <c r="J501" s="211"/>
      <c r="K501" s="211"/>
      <c r="L501" s="211"/>
      <c r="M501" s="211"/>
      <c r="N501" s="211" t="s">
        <v>224</v>
      </c>
      <c r="O501" s="211"/>
      <c r="P501" s="211"/>
      <c r="Q501" s="211"/>
      <c r="R501" s="211"/>
      <c r="S501" s="211" t="s">
        <v>225</v>
      </c>
      <c r="T501" s="211"/>
      <c r="U501" s="211"/>
      <c r="V501" s="211"/>
      <c r="W501" s="211"/>
      <c r="X501" s="211" t="s">
        <v>226</v>
      </c>
      <c r="Y501" s="211"/>
      <c r="Z501" s="211"/>
      <c r="AA501" s="211"/>
      <c r="AB501" s="211"/>
      <c r="AC501" s="211" t="s">
        <v>227</v>
      </c>
      <c r="AD501" s="211"/>
      <c r="AE501" s="211"/>
      <c r="AF501" s="211"/>
      <c r="AG501" s="211"/>
      <c r="AI501" s="66" t="s">
        <v>228</v>
      </c>
      <c r="AJ501" s="67" t="s">
        <v>224</v>
      </c>
      <c r="AK501" s="66" t="s">
        <v>225</v>
      </c>
      <c r="AL501" s="67" t="s">
        <v>226</v>
      </c>
      <c r="AM501" s="66" t="s">
        <v>227</v>
      </c>
      <c r="AN501" s="8"/>
      <c r="AO501" s="66" t="s">
        <v>227</v>
      </c>
      <c r="AP501" s="8"/>
      <c r="AQ501" s="8"/>
    </row>
    <row r="502" spans="1:43" s="7" customFormat="1" ht="37.5" customHeight="1" x14ac:dyDescent="0.2">
      <c r="A502" s="6"/>
      <c r="D502" s="361" t="s">
        <v>229</v>
      </c>
      <c r="E502" s="362"/>
      <c r="F502" s="362"/>
      <c r="G502" s="362"/>
      <c r="H502" s="363"/>
      <c r="I502" s="343"/>
      <c r="J502" s="344"/>
      <c r="K502" s="344"/>
      <c r="L502" s="344"/>
      <c r="M502" s="344"/>
      <c r="N502" s="344"/>
      <c r="O502" s="344"/>
      <c r="P502" s="344"/>
      <c r="Q502" s="344"/>
      <c r="R502" s="344"/>
      <c r="S502" s="344"/>
      <c r="T502" s="344"/>
      <c r="U502" s="344"/>
      <c r="V502" s="344"/>
      <c r="W502" s="344"/>
      <c r="X502" s="344"/>
      <c r="Y502" s="344"/>
      <c r="Z502" s="344"/>
      <c r="AA502" s="344"/>
      <c r="AB502" s="344"/>
      <c r="AC502" s="345">
        <f>SUM(I502:AB502)</f>
        <v>0</v>
      </c>
      <c r="AD502" s="345"/>
      <c r="AE502" s="345"/>
      <c r="AF502" s="345"/>
      <c r="AG502" s="346"/>
      <c r="AI502" s="45"/>
      <c r="AJ502" s="43"/>
      <c r="AK502" s="43"/>
      <c r="AL502" s="43"/>
      <c r="AM502" s="68">
        <f t="shared" ref="AM502:AM507" si="75">SUM(I502:AB502)-AC502</f>
        <v>0</v>
      </c>
      <c r="AN502" s="8"/>
      <c r="AO502" s="69" t="e">
        <f>AC502-'[2]41'!$E$63-'[2]41'!$E$51</f>
        <v>#REF!</v>
      </c>
      <c r="AP502" s="8"/>
      <c r="AQ502" s="8"/>
    </row>
    <row r="503" spans="1:43" s="7" customFormat="1" ht="45.75" customHeight="1" x14ac:dyDescent="0.2">
      <c r="A503" s="6"/>
      <c r="D503" s="371" t="s">
        <v>230</v>
      </c>
      <c r="E503" s="372"/>
      <c r="F503" s="372"/>
      <c r="G503" s="372"/>
      <c r="H503" s="373"/>
      <c r="I503" s="356"/>
      <c r="J503" s="357"/>
      <c r="K503" s="357"/>
      <c r="L503" s="357"/>
      <c r="M503" s="357"/>
      <c r="N503" s="357"/>
      <c r="O503" s="357"/>
      <c r="P503" s="357"/>
      <c r="Q503" s="357"/>
      <c r="R503" s="357"/>
      <c r="S503" s="357"/>
      <c r="T503" s="357"/>
      <c r="U503" s="357"/>
      <c r="V503" s="357"/>
      <c r="W503" s="357"/>
      <c r="X503" s="357"/>
      <c r="Y503" s="357"/>
      <c r="Z503" s="357"/>
      <c r="AA503" s="357"/>
      <c r="AB503" s="357"/>
      <c r="AC503" s="358">
        <f t="shared" ref="AC503:AC506" si="76">SUM(I503:AB503)</f>
        <v>0</v>
      </c>
      <c r="AD503" s="358"/>
      <c r="AE503" s="358"/>
      <c r="AF503" s="358"/>
      <c r="AG503" s="359"/>
      <c r="AI503" s="49"/>
      <c r="AJ503" s="39"/>
      <c r="AK503" s="39"/>
      <c r="AL503" s="39"/>
      <c r="AM503" s="46">
        <f t="shared" si="75"/>
        <v>0</v>
      </c>
      <c r="AN503" s="8"/>
      <c r="AO503" s="70" t="e">
        <f>AC503-'[2]41'!$E$64-'[2]41'!$E$65-'[2]41'!$E$52-'[2]41'!$E$53</f>
        <v>#REF!</v>
      </c>
      <c r="AP503" s="8"/>
      <c r="AQ503" s="8"/>
    </row>
    <row r="504" spans="1:43" s="7" customFormat="1" ht="60.75" customHeight="1" x14ac:dyDescent="0.2">
      <c r="A504" s="6"/>
      <c r="D504" s="371" t="s">
        <v>654</v>
      </c>
      <c r="E504" s="372"/>
      <c r="F504" s="372"/>
      <c r="G504" s="372"/>
      <c r="H504" s="373"/>
      <c r="I504" s="356"/>
      <c r="J504" s="357"/>
      <c r="K504" s="357"/>
      <c r="L504" s="357"/>
      <c r="M504" s="357"/>
      <c r="N504" s="357">
        <v>197273</v>
      </c>
      <c r="O504" s="357"/>
      <c r="P504" s="357"/>
      <c r="Q504" s="357"/>
      <c r="R504" s="357"/>
      <c r="S504" s="357"/>
      <c r="T504" s="357"/>
      <c r="U504" s="357"/>
      <c r="V504" s="357"/>
      <c r="W504" s="357"/>
      <c r="X504" s="357"/>
      <c r="Y504" s="357"/>
      <c r="Z504" s="357"/>
      <c r="AA504" s="357"/>
      <c r="AB504" s="357"/>
      <c r="AC504" s="358">
        <f t="shared" si="76"/>
        <v>197273</v>
      </c>
      <c r="AD504" s="358"/>
      <c r="AE504" s="358"/>
      <c r="AF504" s="358"/>
      <c r="AG504" s="359"/>
      <c r="AI504" s="49"/>
      <c r="AJ504" s="39"/>
      <c r="AK504" s="39"/>
      <c r="AL504" s="39"/>
      <c r="AM504" s="46">
        <f t="shared" si="75"/>
        <v>0</v>
      </c>
      <c r="AN504" s="8"/>
      <c r="AO504" s="70" t="e">
        <f>AC504-'[2]41'!$E$68-'[2]41'!$E$69-'[2]41'!$E$57-'[2]41'!$E$56</f>
        <v>#REF!</v>
      </c>
      <c r="AP504" s="8"/>
      <c r="AQ504" s="8"/>
    </row>
    <row r="505" spans="1:43" s="7" customFormat="1" ht="37.5" customHeight="1" x14ac:dyDescent="0.2">
      <c r="A505" s="6"/>
      <c r="D505" s="371" t="s">
        <v>231</v>
      </c>
      <c r="E505" s="372"/>
      <c r="F505" s="372"/>
      <c r="G505" s="372"/>
      <c r="H505" s="373"/>
      <c r="I505" s="356"/>
      <c r="J505" s="357"/>
      <c r="K505" s="357"/>
      <c r="L505" s="357"/>
      <c r="M505" s="357"/>
      <c r="N505" s="357"/>
      <c r="O505" s="357"/>
      <c r="P505" s="357"/>
      <c r="Q505" s="357"/>
      <c r="R505" s="357"/>
      <c r="S505" s="357"/>
      <c r="T505" s="357"/>
      <c r="U505" s="357"/>
      <c r="V505" s="357"/>
      <c r="W505" s="357"/>
      <c r="X505" s="357"/>
      <c r="Y505" s="357"/>
      <c r="Z505" s="357"/>
      <c r="AA505" s="357"/>
      <c r="AB505" s="357"/>
      <c r="AC505" s="358">
        <f t="shared" si="76"/>
        <v>0</v>
      </c>
      <c r="AD505" s="358"/>
      <c r="AE505" s="358"/>
      <c r="AF505" s="358"/>
      <c r="AG505" s="359"/>
      <c r="AI505" s="49"/>
      <c r="AJ505" s="39"/>
      <c r="AK505" s="39"/>
      <c r="AL505" s="39"/>
      <c r="AM505" s="46">
        <f t="shared" si="75"/>
        <v>0</v>
      </c>
      <c r="AN505" s="8"/>
      <c r="AO505" s="70" t="e">
        <f>AC505-'[2]41'!$E$70-'[2]41'!$E$58</f>
        <v>#REF!</v>
      </c>
      <c r="AP505" s="8"/>
      <c r="AQ505" s="8"/>
    </row>
    <row r="506" spans="1:43" s="7" customFormat="1" ht="37.5" customHeight="1" x14ac:dyDescent="0.2">
      <c r="A506" s="6"/>
      <c r="D506" s="371" t="s">
        <v>232</v>
      </c>
      <c r="E506" s="372"/>
      <c r="F506" s="372"/>
      <c r="G506" s="372"/>
      <c r="H506" s="373"/>
      <c r="I506" s="375">
        <v>723683</v>
      </c>
      <c r="J506" s="375"/>
      <c r="K506" s="375"/>
      <c r="L506" s="375"/>
      <c r="M506" s="375"/>
      <c r="N506" s="357"/>
      <c r="O506" s="357"/>
      <c r="P506" s="357"/>
      <c r="Q506" s="357"/>
      <c r="R506" s="357"/>
      <c r="S506" s="357"/>
      <c r="T506" s="357"/>
      <c r="U506" s="357"/>
      <c r="V506" s="357"/>
      <c r="W506" s="357"/>
      <c r="X506" s="357"/>
      <c r="Y506" s="357"/>
      <c r="Z506" s="357"/>
      <c r="AA506" s="357"/>
      <c r="AB506" s="357"/>
      <c r="AC506" s="358">
        <f t="shared" si="76"/>
        <v>723683</v>
      </c>
      <c r="AD506" s="358"/>
      <c r="AE506" s="358"/>
      <c r="AF506" s="358"/>
      <c r="AG506" s="359"/>
      <c r="AI506" s="49"/>
      <c r="AJ506" s="39"/>
      <c r="AK506" s="39"/>
      <c r="AL506" s="39"/>
      <c r="AM506" s="46">
        <f t="shared" si="75"/>
        <v>0</v>
      </c>
      <c r="AN506" s="8"/>
      <c r="AO506" s="70" t="e">
        <f>AC506-'[2]41'!E54-'[2]41'!E55-'[2]41'!E58-'[2]41'!E59-'[2]41'!E61-'[2]41'!E67-'[2]41'!E71-'[2]41'!E72-'[2]41'!E73-'[2]41'!E74</f>
        <v>#REF!</v>
      </c>
      <c r="AP506" s="8"/>
      <c r="AQ506" s="8"/>
    </row>
    <row r="507" spans="1:43" s="7" customFormat="1" ht="27.75" customHeight="1" thickBot="1" x14ac:dyDescent="0.25">
      <c r="A507" s="6"/>
      <c r="D507" s="232" t="s">
        <v>233</v>
      </c>
      <c r="E507" s="232"/>
      <c r="F507" s="232"/>
      <c r="G507" s="232"/>
      <c r="H507" s="232"/>
      <c r="I507" s="368">
        <f>SUM(I502:M506)</f>
        <v>723683</v>
      </c>
      <c r="J507" s="369"/>
      <c r="K507" s="369"/>
      <c r="L507" s="369"/>
      <c r="M507" s="369"/>
      <c r="N507" s="369">
        <f>SUM(N502:R506)</f>
        <v>197273</v>
      </c>
      <c r="O507" s="369"/>
      <c r="P507" s="369"/>
      <c r="Q507" s="369"/>
      <c r="R507" s="369"/>
      <c r="S507" s="369">
        <f>SUM(S502:W506)</f>
        <v>0</v>
      </c>
      <c r="T507" s="369"/>
      <c r="U507" s="369"/>
      <c r="V507" s="369"/>
      <c r="W507" s="369"/>
      <c r="X507" s="369">
        <f>SUM(X502:AB506)</f>
        <v>0</v>
      </c>
      <c r="Y507" s="369"/>
      <c r="Z507" s="369"/>
      <c r="AA507" s="369"/>
      <c r="AB507" s="369"/>
      <c r="AC507" s="369">
        <f>SUM(AC502:AG506)</f>
        <v>920956</v>
      </c>
      <c r="AD507" s="369"/>
      <c r="AE507" s="369"/>
      <c r="AF507" s="369"/>
      <c r="AG507" s="370"/>
      <c r="AI507" s="56">
        <f>SUM(I500:M506)-I507</f>
        <v>0</v>
      </c>
      <c r="AJ507" s="51">
        <f>SUM(N502:R506)-N507</f>
        <v>0</v>
      </c>
      <c r="AK507" s="51">
        <f>SUM(S502:W506)-S507</f>
        <v>0</v>
      </c>
      <c r="AL507" s="51">
        <f>SUM(X502:AB506)-X507</f>
        <v>0</v>
      </c>
      <c r="AM507" s="52">
        <f t="shared" si="75"/>
        <v>0</v>
      </c>
      <c r="AN507" s="8"/>
      <c r="AO507" s="71" t="e">
        <f>AC507-'[2]41'!$E$50-'[2]41'!$E$62</f>
        <v>#REF!</v>
      </c>
      <c r="AP507" s="8"/>
      <c r="AQ507" s="8"/>
    </row>
    <row r="508" spans="1:43" s="7" customFormat="1" x14ac:dyDescent="0.2">
      <c r="A508" s="6"/>
      <c r="AI508" s="8"/>
      <c r="AJ508" s="8"/>
      <c r="AK508" s="8"/>
      <c r="AL508" s="8"/>
      <c r="AM508" s="8"/>
      <c r="AN508" s="8"/>
      <c r="AO508" s="8"/>
      <c r="AP508" s="8"/>
      <c r="AQ508" s="8"/>
    </row>
    <row r="509" spans="1:43" s="7" customFormat="1" ht="13.9" customHeight="1" x14ac:dyDescent="0.2">
      <c r="A509" s="6"/>
      <c r="D509" s="374" t="s">
        <v>637</v>
      </c>
      <c r="E509" s="374"/>
      <c r="F509" s="374"/>
      <c r="G509" s="374"/>
      <c r="H509" s="374"/>
      <c r="I509" s="374"/>
      <c r="J509" s="374"/>
      <c r="K509" s="374"/>
      <c r="L509" s="374"/>
      <c r="M509" s="374"/>
      <c r="N509" s="374"/>
      <c r="O509" s="374"/>
      <c r="P509" s="374"/>
      <c r="Q509" s="374"/>
      <c r="R509" s="374"/>
      <c r="S509" s="374"/>
      <c r="T509" s="374"/>
      <c r="U509" s="374"/>
      <c r="V509" s="374"/>
      <c r="W509" s="374"/>
      <c r="X509" s="374"/>
      <c r="Y509" s="374"/>
      <c r="Z509" s="374"/>
      <c r="AA509" s="374"/>
      <c r="AB509" s="374"/>
      <c r="AC509" s="374"/>
      <c r="AD509" s="374"/>
      <c r="AE509" s="374"/>
      <c r="AF509" s="374"/>
      <c r="AG509" s="374"/>
      <c r="AI509" s="8"/>
      <c r="AJ509" s="8"/>
      <c r="AK509" s="8"/>
      <c r="AL509" s="8"/>
      <c r="AM509" s="8"/>
      <c r="AN509" s="8"/>
      <c r="AO509" s="8"/>
      <c r="AP509" s="8"/>
      <c r="AQ509" s="8"/>
    </row>
    <row r="510" spans="1:43" s="7" customFormat="1" hidden="1" x14ac:dyDescent="0.2">
      <c r="A510" s="6"/>
      <c r="D510" s="160" t="s">
        <v>234</v>
      </c>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c r="AB510" s="160"/>
      <c r="AC510" s="160"/>
      <c r="AD510" s="160"/>
      <c r="AE510" s="160"/>
      <c r="AF510" s="160"/>
      <c r="AG510" s="160"/>
      <c r="AI510" s="8"/>
      <c r="AJ510" s="8"/>
      <c r="AK510" s="8"/>
      <c r="AL510" s="8"/>
      <c r="AM510" s="8"/>
      <c r="AN510" s="8"/>
      <c r="AO510" s="8"/>
      <c r="AP510" s="8"/>
      <c r="AQ510" s="8"/>
    </row>
    <row r="511" spans="1:43" s="7" customFormat="1" hidden="1" x14ac:dyDescent="0.2">
      <c r="A511" s="6"/>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c r="AB511" s="160"/>
      <c r="AC511" s="160"/>
      <c r="AD511" s="160"/>
      <c r="AE511" s="160"/>
      <c r="AF511" s="160"/>
      <c r="AG511" s="160"/>
      <c r="AI511" s="8"/>
      <c r="AJ511" s="8"/>
      <c r="AK511" s="8"/>
      <c r="AL511" s="8"/>
      <c r="AM511" s="8"/>
      <c r="AN511" s="8"/>
      <c r="AO511" s="8"/>
      <c r="AP511" s="8"/>
      <c r="AQ511" s="8"/>
    </row>
    <row r="512" spans="1:43" s="7" customFormat="1" hidden="1" x14ac:dyDescent="0.2">
      <c r="A512" s="6"/>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c r="AB512" s="160"/>
      <c r="AC512" s="160"/>
      <c r="AD512" s="160"/>
      <c r="AE512" s="160"/>
      <c r="AF512" s="160"/>
      <c r="AG512" s="160"/>
      <c r="AI512" s="8"/>
      <c r="AJ512" s="8"/>
      <c r="AK512" s="8"/>
      <c r="AL512" s="8"/>
      <c r="AM512" s="8"/>
      <c r="AN512" s="8"/>
      <c r="AO512" s="8"/>
      <c r="AP512" s="8"/>
      <c r="AQ512" s="8"/>
    </row>
    <row r="513" spans="1:43" s="7" customFormat="1" hidden="1" x14ac:dyDescent="0.2">
      <c r="A513" s="6"/>
      <c r="AI513" s="8"/>
      <c r="AJ513" s="8"/>
      <c r="AK513" s="8"/>
      <c r="AL513" s="8"/>
      <c r="AM513" s="8"/>
      <c r="AN513" s="8"/>
      <c r="AO513" s="8"/>
      <c r="AP513" s="8"/>
      <c r="AQ513" s="8"/>
    </row>
    <row r="514" spans="1:43" s="7" customFormat="1" hidden="1" x14ac:dyDescent="0.2">
      <c r="A514" s="6"/>
      <c r="D514" s="207" t="s">
        <v>235</v>
      </c>
      <c r="E514" s="207"/>
      <c r="F514" s="207"/>
      <c r="G514" s="207"/>
      <c r="H514" s="207"/>
      <c r="I514" s="207"/>
      <c r="J514" s="207"/>
      <c r="K514" s="207"/>
      <c r="L514" s="207"/>
      <c r="M514" s="207"/>
      <c r="N514" s="207"/>
      <c r="O514" s="207"/>
      <c r="P514" s="207"/>
      <c r="Q514" s="207"/>
      <c r="R514" s="207"/>
      <c r="S514" s="207"/>
      <c r="T514" s="207"/>
      <c r="U514" s="207"/>
      <c r="V514" s="207"/>
      <c r="W514" s="207"/>
      <c r="X514" s="207"/>
      <c r="Y514" s="207"/>
      <c r="Z514" s="207"/>
      <c r="AA514" s="207"/>
      <c r="AB514" s="207"/>
      <c r="AC514" s="207"/>
      <c r="AD514" s="207"/>
      <c r="AE514" s="207"/>
      <c r="AF514" s="207"/>
      <c r="AG514" s="207"/>
      <c r="AI514" s="8"/>
      <c r="AJ514" s="8"/>
      <c r="AK514" s="8"/>
      <c r="AL514" s="8"/>
      <c r="AM514" s="8"/>
      <c r="AN514" s="8"/>
      <c r="AO514" s="8"/>
      <c r="AP514" s="8"/>
      <c r="AQ514" s="8"/>
    </row>
    <row r="515" spans="1:43" s="7" customFormat="1" hidden="1" x14ac:dyDescent="0.2">
      <c r="A515" s="6"/>
      <c r="AI515" s="8"/>
      <c r="AJ515" s="8"/>
      <c r="AK515" s="8"/>
      <c r="AL515" s="8"/>
      <c r="AM515" s="8"/>
      <c r="AN515" s="8"/>
      <c r="AO515" s="8"/>
      <c r="AP515" s="8"/>
      <c r="AQ515" s="8"/>
    </row>
    <row r="516" spans="1:43" s="7" customFormat="1" hidden="1" x14ac:dyDescent="0.2">
      <c r="A516" s="6"/>
      <c r="D516" s="207" t="s">
        <v>236</v>
      </c>
      <c r="E516" s="207"/>
      <c r="F516" s="207"/>
      <c r="G516" s="207"/>
      <c r="H516" s="207"/>
      <c r="I516" s="207"/>
      <c r="J516" s="207"/>
      <c r="K516" s="207"/>
      <c r="L516" s="207"/>
      <c r="M516" s="207"/>
      <c r="N516" s="207"/>
      <c r="O516" s="207"/>
      <c r="P516" s="207"/>
      <c r="Q516" s="207"/>
      <c r="R516" s="207"/>
      <c r="S516" s="207"/>
      <c r="T516" s="207"/>
      <c r="U516" s="207"/>
      <c r="V516" s="207"/>
      <c r="W516" s="207"/>
      <c r="X516" s="207"/>
      <c r="Y516" s="207"/>
      <c r="Z516" s="207"/>
      <c r="AA516" s="207"/>
      <c r="AB516" s="207"/>
      <c r="AC516" s="207"/>
      <c r="AD516" s="207"/>
      <c r="AE516" s="207"/>
      <c r="AF516" s="207"/>
      <c r="AG516" s="207"/>
      <c r="AI516" s="8"/>
      <c r="AJ516" s="8"/>
      <c r="AK516" s="8"/>
      <c r="AL516" s="8"/>
      <c r="AM516" s="8"/>
      <c r="AN516" s="8"/>
      <c r="AO516" s="8"/>
      <c r="AP516" s="8"/>
      <c r="AQ516" s="8"/>
    </row>
    <row r="517" spans="1:43" s="7" customFormat="1" hidden="1" x14ac:dyDescent="0.2">
      <c r="A517" s="6"/>
      <c r="AI517" s="8"/>
      <c r="AJ517" s="8"/>
      <c r="AK517" s="8"/>
      <c r="AL517" s="8"/>
      <c r="AM517" s="8"/>
      <c r="AN517" s="8"/>
      <c r="AO517" s="8"/>
      <c r="AP517" s="8"/>
      <c r="AQ517" s="8"/>
    </row>
    <row r="518" spans="1:43" s="7" customFormat="1" x14ac:dyDescent="0.2">
      <c r="A518" s="6"/>
      <c r="AI518" s="8"/>
      <c r="AJ518" s="8"/>
      <c r="AK518" s="8"/>
      <c r="AL518" s="8"/>
      <c r="AM518" s="8"/>
      <c r="AN518" s="8"/>
      <c r="AO518" s="8"/>
      <c r="AP518" s="8"/>
      <c r="AQ518" s="8"/>
    </row>
    <row r="519" spans="1:43" s="7" customFormat="1" x14ac:dyDescent="0.2">
      <c r="A519" s="6"/>
      <c r="D519" s="209" t="s">
        <v>237</v>
      </c>
      <c r="E519" s="209"/>
      <c r="F519" s="209"/>
      <c r="G519" s="209"/>
      <c r="H519" s="209"/>
      <c r="I519" s="209"/>
      <c r="J519" s="209"/>
      <c r="K519" s="209"/>
      <c r="L519" s="209"/>
      <c r="M519" s="209"/>
      <c r="N519" s="209"/>
      <c r="O519" s="209"/>
      <c r="P519" s="209"/>
      <c r="Q519" s="209"/>
      <c r="R519" s="209"/>
      <c r="S519" s="209"/>
      <c r="T519" s="209"/>
      <c r="U519" s="209"/>
      <c r="V519" s="209"/>
      <c r="W519" s="209"/>
      <c r="X519" s="209"/>
      <c r="Y519" s="209"/>
      <c r="Z519" s="209"/>
      <c r="AA519" s="209"/>
      <c r="AB519" s="209"/>
      <c r="AC519" s="209"/>
      <c r="AD519" s="209"/>
      <c r="AE519" s="209"/>
      <c r="AF519" s="209"/>
      <c r="AG519" s="209"/>
      <c r="AI519" s="8"/>
      <c r="AJ519" s="8"/>
      <c r="AK519" s="8"/>
      <c r="AL519" s="8"/>
      <c r="AM519" s="8"/>
      <c r="AN519" s="8"/>
      <c r="AO519" s="8"/>
      <c r="AP519" s="8"/>
      <c r="AQ519" s="8"/>
    </row>
    <row r="520" spans="1:43" s="7" customFormat="1" ht="15" thickBot="1" x14ac:dyDescent="0.25">
      <c r="A520" s="6"/>
      <c r="AI520" s="8"/>
      <c r="AJ520" s="8"/>
      <c r="AK520" s="8"/>
      <c r="AL520" s="8"/>
      <c r="AM520" s="8"/>
      <c r="AN520" s="8"/>
      <c r="AO520" s="8"/>
      <c r="AP520" s="8"/>
      <c r="AQ520" s="8"/>
    </row>
    <row r="521" spans="1:43" s="7" customFormat="1" ht="27.75" customHeight="1" thickTop="1" thickBot="1" x14ac:dyDescent="0.25">
      <c r="A521" s="6">
        <v>16</v>
      </c>
      <c r="D521" s="366" t="s">
        <v>238</v>
      </c>
      <c r="E521" s="366"/>
      <c r="F521" s="366"/>
      <c r="G521" s="366"/>
      <c r="H521" s="366"/>
      <c r="I521" s="366"/>
      <c r="J521" s="366"/>
      <c r="K521" s="366"/>
      <c r="L521" s="366"/>
      <c r="M521" s="219" t="s">
        <v>239</v>
      </c>
      <c r="N521" s="219"/>
      <c r="O521" s="219"/>
      <c r="P521" s="219"/>
      <c r="Q521" s="219"/>
      <c r="R521" s="219"/>
      <c r="S521" s="219"/>
      <c r="T521" s="219" t="s">
        <v>240</v>
      </c>
      <c r="U521" s="219"/>
      <c r="V521" s="219"/>
      <c r="W521" s="219"/>
      <c r="X521" s="219"/>
      <c r="Y521" s="219"/>
      <c r="Z521" s="219"/>
      <c r="AA521" s="219" t="s">
        <v>233</v>
      </c>
      <c r="AB521" s="219"/>
      <c r="AC521" s="219"/>
      <c r="AD521" s="219"/>
      <c r="AE521" s="219"/>
      <c r="AF521" s="219"/>
      <c r="AG521" s="219"/>
      <c r="AI521" s="8"/>
      <c r="AJ521" s="8"/>
      <c r="AK521" s="66" t="s">
        <v>239</v>
      </c>
      <c r="AL521" s="67" t="s">
        <v>240</v>
      </c>
      <c r="AM521" s="67" t="s">
        <v>233</v>
      </c>
      <c r="AN521" s="8"/>
      <c r="AO521" s="66" t="s">
        <v>233</v>
      </c>
      <c r="AP521" s="8"/>
      <c r="AQ521" s="8"/>
    </row>
    <row r="522" spans="1:43" s="7" customFormat="1" ht="27.75" customHeight="1" thickBot="1" x14ac:dyDescent="0.25">
      <c r="A522" s="6"/>
      <c r="D522" s="381" t="s">
        <v>241</v>
      </c>
      <c r="E522" s="381"/>
      <c r="F522" s="381"/>
      <c r="G522" s="381"/>
      <c r="H522" s="381"/>
      <c r="I522" s="381"/>
      <c r="J522" s="381"/>
      <c r="K522" s="381"/>
      <c r="L522" s="381"/>
      <c r="M522" s="381"/>
      <c r="N522" s="381"/>
      <c r="O522" s="381"/>
      <c r="P522" s="381"/>
      <c r="Q522" s="381"/>
      <c r="R522" s="381"/>
      <c r="S522" s="381"/>
      <c r="T522" s="381"/>
      <c r="U522" s="381"/>
      <c r="V522" s="381"/>
      <c r="W522" s="381"/>
      <c r="X522" s="381"/>
      <c r="Y522" s="381"/>
      <c r="Z522" s="381"/>
      <c r="AA522" s="381"/>
      <c r="AB522" s="381"/>
      <c r="AC522" s="381"/>
      <c r="AD522" s="381"/>
      <c r="AE522" s="381"/>
      <c r="AF522" s="381"/>
      <c r="AG522" s="381"/>
      <c r="AI522" s="8"/>
      <c r="AJ522" s="8"/>
      <c r="AK522" s="45"/>
      <c r="AL522" s="43"/>
      <c r="AM522" s="44"/>
      <c r="AN522" s="8"/>
      <c r="AO522" s="69"/>
      <c r="AP522" s="8"/>
      <c r="AQ522" s="8"/>
    </row>
    <row r="523" spans="1:43" s="7" customFormat="1" ht="27.75" customHeight="1" x14ac:dyDescent="0.2">
      <c r="A523" s="6"/>
      <c r="D523" s="384" t="s">
        <v>242</v>
      </c>
      <c r="E523" s="384"/>
      <c r="F523" s="384"/>
      <c r="G523" s="384"/>
      <c r="H523" s="384"/>
      <c r="I523" s="384"/>
      <c r="J523" s="384"/>
      <c r="K523" s="384"/>
      <c r="L523" s="384"/>
      <c r="M523" s="385"/>
      <c r="N523" s="385"/>
      <c r="O523" s="385"/>
      <c r="P523" s="385"/>
      <c r="Q523" s="385"/>
      <c r="R523" s="385"/>
      <c r="S523" s="385"/>
      <c r="T523" s="386"/>
      <c r="U523" s="387"/>
      <c r="V523" s="387"/>
      <c r="W523" s="387"/>
      <c r="X523" s="387"/>
      <c r="Y523" s="387"/>
      <c r="Z523" s="388"/>
      <c r="AA523" s="220">
        <f>M523+T523</f>
        <v>0</v>
      </c>
      <c r="AB523" s="220"/>
      <c r="AC523" s="220"/>
      <c r="AD523" s="220"/>
      <c r="AE523" s="220"/>
      <c r="AF523" s="220"/>
      <c r="AG523" s="220"/>
      <c r="AI523" s="8"/>
      <c r="AJ523" s="8"/>
      <c r="AK523" s="49"/>
      <c r="AL523" s="39"/>
      <c r="AM523" s="46">
        <f>SUM(M523:Z523)-AA523</f>
        <v>0</v>
      </c>
      <c r="AN523" s="8"/>
      <c r="AO523" s="70" t="e">
        <f>AA523-'[2]41'!$D$54</f>
        <v>#REF!</v>
      </c>
      <c r="AP523" s="8"/>
      <c r="AQ523" s="8"/>
    </row>
    <row r="524" spans="1:43" s="7" customFormat="1" ht="27.75" customHeight="1" x14ac:dyDescent="0.2">
      <c r="A524" s="6"/>
      <c r="D524" s="383" t="s">
        <v>243</v>
      </c>
      <c r="E524" s="383"/>
      <c r="F524" s="383"/>
      <c r="G524" s="383"/>
      <c r="H524" s="383"/>
      <c r="I524" s="383"/>
      <c r="J524" s="383"/>
      <c r="K524" s="383"/>
      <c r="L524" s="383"/>
      <c r="M524" s="380"/>
      <c r="N524" s="380"/>
      <c r="O524" s="380"/>
      <c r="P524" s="380"/>
      <c r="Q524" s="380"/>
      <c r="R524" s="380"/>
      <c r="S524" s="380"/>
      <c r="T524" s="380"/>
      <c r="U524" s="380"/>
      <c r="V524" s="380"/>
      <c r="W524" s="380"/>
      <c r="X524" s="380"/>
      <c r="Y524" s="380"/>
      <c r="Z524" s="380"/>
      <c r="AA524" s="228">
        <f t="shared" ref="AA524:AA527" si="77">M524+T524</f>
        <v>0</v>
      </c>
      <c r="AB524" s="228"/>
      <c r="AC524" s="228"/>
      <c r="AD524" s="228"/>
      <c r="AE524" s="228"/>
      <c r="AF524" s="228"/>
      <c r="AG524" s="228"/>
      <c r="AI524" s="8"/>
      <c r="AJ524" s="8"/>
      <c r="AK524" s="49"/>
      <c r="AL524" s="39"/>
      <c r="AM524" s="46">
        <f t="shared" ref="AM524:AM527" si="78">SUM(M524:Z524)-AA524</f>
        <v>0</v>
      </c>
      <c r="AN524" s="8"/>
      <c r="AO524" s="70" t="e">
        <f>AA524-'[2]41'!$D$52-'[2]41'!$D$53</f>
        <v>#REF!</v>
      </c>
      <c r="AP524" s="8"/>
      <c r="AQ524" s="8"/>
    </row>
    <row r="525" spans="1:43" s="7" customFormat="1" ht="27.75" customHeight="1" x14ac:dyDescent="0.2">
      <c r="A525" s="6"/>
      <c r="D525" s="383" t="s">
        <v>244</v>
      </c>
      <c r="E525" s="383"/>
      <c r="F525" s="383"/>
      <c r="G525" s="383"/>
      <c r="H525" s="383"/>
      <c r="I525" s="383"/>
      <c r="J525" s="383"/>
      <c r="K525" s="383"/>
      <c r="L525" s="383"/>
      <c r="M525" s="380"/>
      <c r="N525" s="380"/>
      <c r="O525" s="380"/>
      <c r="P525" s="380"/>
      <c r="Q525" s="380"/>
      <c r="R525" s="380"/>
      <c r="S525" s="380"/>
      <c r="T525" s="380"/>
      <c r="U525" s="380"/>
      <c r="V525" s="380"/>
      <c r="W525" s="380"/>
      <c r="X525" s="380"/>
      <c r="Y525" s="380"/>
      <c r="Z525" s="380"/>
      <c r="AA525" s="228">
        <f t="shared" si="77"/>
        <v>0</v>
      </c>
      <c r="AB525" s="228"/>
      <c r="AC525" s="228"/>
      <c r="AD525" s="228"/>
      <c r="AE525" s="228"/>
      <c r="AF525" s="228"/>
      <c r="AG525" s="228"/>
      <c r="AI525" s="8"/>
      <c r="AJ525" s="8"/>
      <c r="AK525" s="49"/>
      <c r="AL525" s="39"/>
      <c r="AM525" s="46">
        <f t="shared" si="78"/>
        <v>0</v>
      </c>
      <c r="AN525" s="8"/>
      <c r="AO525" s="70" t="e">
        <f>AA525-'[2]41'!$D$56-'[2]41'!$D$57</f>
        <v>#REF!</v>
      </c>
      <c r="AP525" s="8"/>
      <c r="AQ525" s="8"/>
    </row>
    <row r="526" spans="1:43" s="7" customFormat="1" ht="27.75" customHeight="1" x14ac:dyDescent="0.2">
      <c r="A526" s="6"/>
      <c r="D526" s="383" t="s">
        <v>231</v>
      </c>
      <c r="E526" s="383"/>
      <c r="F526" s="383"/>
      <c r="G526" s="383"/>
      <c r="H526" s="383"/>
      <c r="I526" s="383"/>
      <c r="J526" s="383"/>
      <c r="K526" s="383"/>
      <c r="L526" s="383"/>
      <c r="M526" s="380"/>
      <c r="N526" s="380"/>
      <c r="O526" s="380"/>
      <c r="P526" s="380"/>
      <c r="Q526" s="380"/>
      <c r="R526" s="380"/>
      <c r="S526" s="380"/>
      <c r="T526" s="380"/>
      <c r="U526" s="380"/>
      <c r="V526" s="380"/>
      <c r="W526" s="380"/>
      <c r="X526" s="380"/>
      <c r="Y526" s="380"/>
      <c r="Z526" s="380"/>
      <c r="AA526" s="228">
        <f t="shared" si="77"/>
        <v>0</v>
      </c>
      <c r="AB526" s="228"/>
      <c r="AC526" s="228"/>
      <c r="AD526" s="228"/>
      <c r="AE526" s="228"/>
      <c r="AF526" s="228"/>
      <c r="AG526" s="228"/>
      <c r="AI526" s="8"/>
      <c r="AJ526" s="8"/>
      <c r="AK526" s="49"/>
      <c r="AL526" s="39"/>
      <c r="AM526" s="46">
        <f t="shared" si="78"/>
        <v>0</v>
      </c>
      <c r="AN526" s="8"/>
      <c r="AO526" s="70" t="e">
        <f>AA526-'[2]41'!$D$58</f>
        <v>#REF!</v>
      </c>
      <c r="AP526" s="8"/>
      <c r="AQ526" s="8"/>
    </row>
    <row r="527" spans="1:43" s="7" customFormat="1" ht="27.75" customHeight="1" thickBot="1" x14ac:dyDescent="0.25">
      <c r="A527" s="6"/>
      <c r="D527" s="376" t="s">
        <v>232</v>
      </c>
      <c r="E527" s="376"/>
      <c r="F527" s="376"/>
      <c r="G527" s="376"/>
      <c r="H527" s="376"/>
      <c r="I527" s="376"/>
      <c r="J527" s="376"/>
      <c r="K527" s="376"/>
      <c r="L527" s="376"/>
      <c r="M527" s="377">
        <v>0</v>
      </c>
      <c r="N527" s="378"/>
      <c r="O527" s="378"/>
      <c r="P527" s="378"/>
      <c r="Q527" s="378"/>
      <c r="R527" s="378"/>
      <c r="S527" s="379"/>
      <c r="T527" s="380">
        <v>0</v>
      </c>
      <c r="U527" s="380"/>
      <c r="V527" s="380"/>
      <c r="W527" s="380"/>
      <c r="X527" s="380"/>
      <c r="Y527" s="380"/>
      <c r="Z527" s="380"/>
      <c r="AA527" s="228">
        <f t="shared" si="77"/>
        <v>0</v>
      </c>
      <c r="AB527" s="228"/>
      <c r="AC527" s="228"/>
      <c r="AD527" s="228"/>
      <c r="AE527" s="228"/>
      <c r="AF527" s="228"/>
      <c r="AG527" s="228"/>
      <c r="AI527" s="8"/>
      <c r="AJ527" s="8"/>
      <c r="AK527" s="49"/>
      <c r="AL527" s="39"/>
      <c r="AM527" s="46">
        <f t="shared" si="78"/>
        <v>0</v>
      </c>
      <c r="AN527" s="8"/>
      <c r="AO527" s="70" t="e">
        <f>AA527-'[2]41'!E55-'[2]41'!E59-'[2]41'!E60-'[2]41'!E61</f>
        <v>#REF!</v>
      </c>
      <c r="AP527" s="8"/>
      <c r="AQ527" s="8"/>
    </row>
    <row r="528" spans="1:43" s="7" customFormat="1" ht="27.75" customHeight="1" thickBot="1" x14ac:dyDescent="0.25">
      <c r="A528" s="6"/>
      <c r="D528" s="381" t="s">
        <v>245</v>
      </c>
      <c r="E528" s="381"/>
      <c r="F528" s="381"/>
      <c r="G528" s="381"/>
      <c r="H528" s="381"/>
      <c r="I528" s="381"/>
      <c r="J528" s="381"/>
      <c r="K528" s="381"/>
      <c r="L528" s="381"/>
      <c r="M528" s="382">
        <f t="shared" ref="M528" si="79">SUM(M523:S527)</f>
        <v>0</v>
      </c>
      <c r="N528" s="382"/>
      <c r="O528" s="382"/>
      <c r="P528" s="382"/>
      <c r="Q528" s="382"/>
      <c r="R528" s="382"/>
      <c r="S528" s="382"/>
      <c r="T528" s="382">
        <f>SUM(T523:Z527)</f>
        <v>0</v>
      </c>
      <c r="U528" s="382"/>
      <c r="V528" s="382"/>
      <c r="W528" s="382"/>
      <c r="X528" s="382"/>
      <c r="Y528" s="382"/>
      <c r="Z528" s="382"/>
      <c r="AA528" s="382">
        <f>SUM(AA523:AG527)</f>
        <v>0</v>
      </c>
      <c r="AB528" s="382"/>
      <c r="AC528" s="382"/>
      <c r="AD528" s="382"/>
      <c r="AE528" s="382"/>
      <c r="AF528" s="382"/>
      <c r="AG528" s="382"/>
      <c r="AI528" s="8"/>
      <c r="AJ528" s="39"/>
      <c r="AK528" s="56">
        <f>SUM(M523:S527)-M528</f>
        <v>0</v>
      </c>
      <c r="AL528" s="51">
        <f>SUM(T523:Z527)-T528</f>
        <v>0</v>
      </c>
      <c r="AM528" s="52">
        <f>SUM(AA523:AG527)-AA528</f>
        <v>0</v>
      </c>
      <c r="AN528" s="8"/>
      <c r="AO528" s="71" t="e">
        <f>AA528-'[2]41'!$D$50</f>
        <v>#REF!</v>
      </c>
      <c r="AP528" s="8"/>
      <c r="AQ528" s="8"/>
    </row>
    <row r="529" spans="1:43" s="7" customFormat="1" ht="27.75" customHeight="1" thickBot="1" x14ac:dyDescent="0.25">
      <c r="A529" s="6"/>
      <c r="D529" s="381" t="s">
        <v>246</v>
      </c>
      <c r="E529" s="381"/>
      <c r="F529" s="381"/>
      <c r="G529" s="381"/>
      <c r="H529" s="381"/>
      <c r="I529" s="381"/>
      <c r="J529" s="381"/>
      <c r="K529" s="381"/>
      <c r="L529" s="381"/>
      <c r="M529" s="381"/>
      <c r="N529" s="381"/>
      <c r="O529" s="381"/>
      <c r="P529" s="381"/>
      <c r="Q529" s="381"/>
      <c r="R529" s="381"/>
      <c r="S529" s="381"/>
      <c r="T529" s="381"/>
      <c r="U529" s="381"/>
      <c r="V529" s="381"/>
      <c r="W529" s="381"/>
      <c r="X529" s="381"/>
      <c r="Y529" s="381"/>
      <c r="Z529" s="381"/>
      <c r="AA529" s="381"/>
      <c r="AB529" s="381"/>
      <c r="AC529" s="381"/>
      <c r="AD529" s="381"/>
      <c r="AE529" s="381"/>
      <c r="AF529" s="381"/>
      <c r="AG529" s="381"/>
      <c r="AI529" s="8"/>
      <c r="AJ529" s="8"/>
      <c r="AK529" s="8"/>
      <c r="AL529" s="8"/>
      <c r="AM529" s="8"/>
      <c r="AN529" s="8"/>
      <c r="AO529" s="8"/>
      <c r="AP529" s="8"/>
      <c r="AQ529" s="8"/>
    </row>
    <row r="530" spans="1:43" s="7" customFormat="1" ht="27.75" customHeight="1" x14ac:dyDescent="0.2">
      <c r="A530" s="6"/>
      <c r="D530" s="384" t="s">
        <v>247</v>
      </c>
      <c r="E530" s="384"/>
      <c r="F530" s="384"/>
      <c r="G530" s="384"/>
      <c r="H530" s="384"/>
      <c r="I530" s="384"/>
      <c r="J530" s="384"/>
      <c r="K530" s="384"/>
      <c r="L530" s="384"/>
      <c r="M530" s="385"/>
      <c r="N530" s="385"/>
      <c r="O530" s="385"/>
      <c r="P530" s="385"/>
      <c r="Q530" s="385"/>
      <c r="R530" s="385"/>
      <c r="S530" s="385"/>
      <c r="T530" s="385"/>
      <c r="U530" s="385"/>
      <c r="V530" s="385"/>
      <c r="W530" s="385"/>
      <c r="X530" s="385"/>
      <c r="Y530" s="385"/>
      <c r="Z530" s="385"/>
      <c r="AA530" s="220">
        <f>M530+T530</f>
        <v>0</v>
      </c>
      <c r="AB530" s="220"/>
      <c r="AC530" s="220"/>
      <c r="AD530" s="220"/>
      <c r="AE530" s="220"/>
      <c r="AF530" s="220"/>
      <c r="AG530" s="220"/>
      <c r="AI530" s="8"/>
      <c r="AJ530" s="8"/>
      <c r="AK530" s="45"/>
      <c r="AL530" s="43"/>
      <c r="AM530" s="68">
        <f t="shared" ref="AM530:AM531" si="80">SUM(M530:Z530)-AA530</f>
        <v>0</v>
      </c>
      <c r="AN530" s="8"/>
      <c r="AO530" s="69" t="e">
        <f>AA530-'[2]41'!$D$66</f>
        <v>#REF!</v>
      </c>
      <c r="AP530" s="8"/>
      <c r="AQ530" s="8"/>
    </row>
    <row r="531" spans="1:43" s="7" customFormat="1" ht="27.75" customHeight="1" x14ac:dyDescent="0.2">
      <c r="A531" s="6"/>
      <c r="D531" s="383" t="s">
        <v>248</v>
      </c>
      <c r="E531" s="383"/>
      <c r="F531" s="383"/>
      <c r="G531" s="383"/>
      <c r="H531" s="383"/>
      <c r="I531" s="383"/>
      <c r="J531" s="383"/>
      <c r="K531" s="383"/>
      <c r="L531" s="383"/>
      <c r="M531" s="380"/>
      <c r="N531" s="380"/>
      <c r="O531" s="380"/>
      <c r="P531" s="380"/>
      <c r="Q531" s="380"/>
      <c r="R531" s="380"/>
      <c r="S531" s="380"/>
      <c r="T531" s="380"/>
      <c r="U531" s="380"/>
      <c r="V531" s="380"/>
      <c r="W531" s="380"/>
      <c r="X531" s="380"/>
      <c r="Y531" s="380"/>
      <c r="Z531" s="380"/>
      <c r="AA531" s="228">
        <f t="shared" ref="AA531:AA533" si="81">M531+T531</f>
        <v>0</v>
      </c>
      <c r="AB531" s="228"/>
      <c r="AC531" s="228"/>
      <c r="AD531" s="228"/>
      <c r="AE531" s="228"/>
      <c r="AF531" s="228"/>
      <c r="AG531" s="228"/>
      <c r="AI531" s="8"/>
      <c r="AJ531" s="8"/>
      <c r="AK531" s="49"/>
      <c r="AL531" s="39"/>
      <c r="AM531" s="46">
        <f t="shared" si="80"/>
        <v>0</v>
      </c>
      <c r="AN531" s="8"/>
      <c r="AO531" s="70" t="e">
        <f>AA531-'[2]41'!$D$64-'[2]41'!$D$65</f>
        <v>#REF!</v>
      </c>
      <c r="AP531" s="8"/>
      <c r="AQ531" s="8"/>
    </row>
    <row r="532" spans="1:43" s="7" customFormat="1" ht="27.75" customHeight="1" x14ac:dyDescent="0.2">
      <c r="A532" s="6"/>
      <c r="D532" s="383" t="s">
        <v>244</v>
      </c>
      <c r="E532" s="383"/>
      <c r="F532" s="383"/>
      <c r="G532" s="383"/>
      <c r="H532" s="383"/>
      <c r="I532" s="383"/>
      <c r="J532" s="383"/>
      <c r="K532" s="383"/>
      <c r="L532" s="383"/>
      <c r="M532" s="389">
        <v>79240</v>
      </c>
      <c r="N532" s="389"/>
      <c r="O532" s="389"/>
      <c r="P532" s="389"/>
      <c r="Q532" s="389"/>
      <c r="R532" s="389"/>
      <c r="S532" s="389"/>
      <c r="T532" s="389">
        <v>417209</v>
      </c>
      <c r="U532" s="389"/>
      <c r="V532" s="389"/>
      <c r="W532" s="389"/>
      <c r="X532" s="389"/>
      <c r="Y532" s="389"/>
      <c r="Z532" s="389"/>
      <c r="AA532" s="390">
        <f>M532+T532</f>
        <v>496449</v>
      </c>
      <c r="AB532" s="390"/>
      <c r="AC532" s="390"/>
      <c r="AD532" s="390"/>
      <c r="AE532" s="390"/>
      <c r="AF532" s="390"/>
      <c r="AG532" s="390"/>
      <c r="AI532" s="8"/>
      <c r="AJ532" s="8"/>
      <c r="AK532" s="49"/>
      <c r="AL532" s="39"/>
      <c r="AM532" s="46">
        <f>SUM(M532:Z532)-AA532</f>
        <v>0</v>
      </c>
      <c r="AN532" s="8"/>
      <c r="AO532" s="70" t="e">
        <f>AA532-'[2]41'!$D$68-'[2]41'!$D$69</f>
        <v>#REF!</v>
      </c>
      <c r="AP532" s="8"/>
      <c r="AQ532" s="8"/>
    </row>
    <row r="533" spans="1:43" s="7" customFormat="1" ht="27.75" customHeight="1" x14ac:dyDescent="0.2">
      <c r="A533" s="6"/>
      <c r="D533" s="383" t="s">
        <v>231</v>
      </c>
      <c r="E533" s="383"/>
      <c r="F533" s="383"/>
      <c r="G533" s="383"/>
      <c r="H533" s="383"/>
      <c r="I533" s="383"/>
      <c r="J533" s="383"/>
      <c r="K533" s="383"/>
      <c r="L533" s="383"/>
      <c r="M533" s="389"/>
      <c r="N533" s="389"/>
      <c r="O533" s="389"/>
      <c r="P533" s="389"/>
      <c r="Q533" s="389"/>
      <c r="R533" s="389"/>
      <c r="S533" s="389"/>
      <c r="T533" s="389"/>
      <c r="U533" s="389"/>
      <c r="V533" s="389"/>
      <c r="W533" s="389"/>
      <c r="X533" s="389"/>
      <c r="Y533" s="389"/>
      <c r="Z533" s="389"/>
      <c r="AA533" s="390">
        <f t="shared" si="81"/>
        <v>0</v>
      </c>
      <c r="AB533" s="390"/>
      <c r="AC533" s="390"/>
      <c r="AD533" s="390"/>
      <c r="AE533" s="390"/>
      <c r="AF533" s="390"/>
      <c r="AG533" s="390"/>
      <c r="AI533" s="8"/>
      <c r="AJ533" s="8"/>
      <c r="AK533" s="49"/>
      <c r="AL533" s="39"/>
      <c r="AM533" s="46">
        <f t="shared" ref="AM533:AM535" si="82">SUM(M533:Z533)-AA533</f>
        <v>0</v>
      </c>
      <c r="AN533" s="8"/>
      <c r="AO533" s="70" t="e">
        <f>AA533-'[2]41'!$D$70</f>
        <v>#REF!</v>
      </c>
      <c r="AP533" s="8"/>
      <c r="AQ533" s="8"/>
    </row>
    <row r="534" spans="1:43" s="7" customFormat="1" ht="27.75" customHeight="1" x14ac:dyDescent="0.2">
      <c r="A534" s="6"/>
      <c r="D534" s="383" t="s">
        <v>249</v>
      </c>
      <c r="E534" s="383"/>
      <c r="F534" s="383"/>
      <c r="G534" s="383"/>
      <c r="H534" s="383"/>
      <c r="I534" s="383"/>
      <c r="J534" s="383"/>
      <c r="K534" s="383"/>
      <c r="L534" s="383"/>
      <c r="M534" s="395"/>
      <c r="N534" s="395"/>
      <c r="O534" s="395"/>
      <c r="P534" s="395"/>
      <c r="Q534" s="395"/>
      <c r="R534" s="395"/>
      <c r="S534" s="395"/>
      <c r="T534" s="389"/>
      <c r="U534" s="389"/>
      <c r="V534" s="389"/>
      <c r="W534" s="389"/>
      <c r="X534" s="389"/>
      <c r="Y534" s="389"/>
      <c r="Z534" s="389"/>
      <c r="AA534" s="390">
        <f>M534+T534</f>
        <v>0</v>
      </c>
      <c r="AB534" s="390"/>
      <c r="AC534" s="390"/>
      <c r="AD534" s="390"/>
      <c r="AE534" s="390"/>
      <c r="AF534" s="390"/>
      <c r="AG534" s="390"/>
      <c r="AI534" s="8"/>
      <c r="AJ534" s="8"/>
      <c r="AK534" s="49"/>
      <c r="AL534" s="39"/>
      <c r="AM534" s="46">
        <f t="shared" si="82"/>
        <v>0</v>
      </c>
      <c r="AN534" s="8"/>
      <c r="AO534" s="72" t="e">
        <f>AA533-'[2]41'!$D$71</f>
        <v>#REF!</v>
      </c>
      <c r="AP534" s="8"/>
      <c r="AQ534" s="8"/>
    </row>
    <row r="535" spans="1:43" s="7" customFormat="1" ht="27.75" customHeight="1" x14ac:dyDescent="0.2">
      <c r="A535" s="6"/>
      <c r="D535" s="383" t="s">
        <v>250</v>
      </c>
      <c r="E535" s="383"/>
      <c r="F535" s="383"/>
      <c r="G535" s="383"/>
      <c r="H535" s="383"/>
      <c r="I535" s="383"/>
      <c r="J535" s="383"/>
      <c r="K535" s="383"/>
      <c r="L535" s="383"/>
      <c r="M535" s="389"/>
      <c r="N535" s="389"/>
      <c r="O535" s="389"/>
      <c r="P535" s="389"/>
      <c r="Q535" s="389"/>
      <c r="R535" s="389"/>
      <c r="S535" s="389"/>
      <c r="T535" s="389"/>
      <c r="U535" s="389"/>
      <c r="V535" s="389"/>
      <c r="W535" s="389"/>
      <c r="X535" s="389"/>
      <c r="Y535" s="389"/>
      <c r="Z535" s="389"/>
      <c r="AA535" s="390">
        <f t="shared" ref="AA535:AA536" si="83">M535+T535</f>
        <v>0</v>
      </c>
      <c r="AB535" s="390"/>
      <c r="AC535" s="390"/>
      <c r="AD535" s="390"/>
      <c r="AE535" s="390"/>
      <c r="AF535" s="390"/>
      <c r="AG535" s="390"/>
      <c r="AI535" s="8"/>
      <c r="AJ535" s="8"/>
      <c r="AK535" s="49"/>
      <c r="AL535" s="39"/>
      <c r="AM535" s="46">
        <f t="shared" si="82"/>
        <v>0</v>
      </c>
      <c r="AN535" s="8"/>
      <c r="AO535" s="70" t="e">
        <f>AA535-'[2]41'!$D$72</f>
        <v>#REF!</v>
      </c>
      <c r="AP535" s="8"/>
      <c r="AQ535" s="8"/>
    </row>
    <row r="536" spans="1:43" s="7" customFormat="1" ht="27.75" customHeight="1" thickBot="1" x14ac:dyDescent="0.25">
      <c r="A536" s="6"/>
      <c r="D536" s="376" t="s">
        <v>232</v>
      </c>
      <c r="E536" s="376"/>
      <c r="F536" s="376"/>
      <c r="G536" s="376"/>
      <c r="H536" s="376"/>
      <c r="I536" s="376"/>
      <c r="J536" s="376"/>
      <c r="K536" s="376"/>
      <c r="L536" s="376"/>
      <c r="M536" s="391"/>
      <c r="N536" s="392"/>
      <c r="O536" s="392"/>
      <c r="P536" s="392"/>
      <c r="Q536" s="392"/>
      <c r="R536" s="392"/>
      <c r="S536" s="393"/>
      <c r="T536" s="389">
        <v>723683</v>
      </c>
      <c r="U536" s="389"/>
      <c r="V536" s="389"/>
      <c r="W536" s="389"/>
      <c r="X536" s="389"/>
      <c r="Y536" s="389"/>
      <c r="Z536" s="389"/>
      <c r="AA536" s="390">
        <f t="shared" si="83"/>
        <v>723683</v>
      </c>
      <c r="AB536" s="390"/>
      <c r="AC536" s="390"/>
      <c r="AD536" s="390"/>
      <c r="AE536" s="390"/>
      <c r="AF536" s="390"/>
      <c r="AG536" s="390"/>
      <c r="AI536" s="8"/>
      <c r="AJ536" s="8"/>
      <c r="AK536" s="49"/>
      <c r="AL536" s="39"/>
      <c r="AM536" s="46">
        <f>SUM(M536:Z536)-AA536</f>
        <v>0</v>
      </c>
      <c r="AN536" s="8"/>
      <c r="AO536" s="70" t="e">
        <f>AA536-'[2]41'!$D$67-'[2]41'!$D$71-'[2]41'!$D$73-'[2]41'!$D$74</f>
        <v>#REF!</v>
      </c>
      <c r="AP536" s="8"/>
      <c r="AQ536" s="8"/>
    </row>
    <row r="537" spans="1:43" s="7" customFormat="1" ht="27.75" customHeight="1" thickBot="1" x14ac:dyDescent="0.25">
      <c r="A537" s="6"/>
      <c r="D537" s="367" t="s">
        <v>251</v>
      </c>
      <c r="E537" s="367"/>
      <c r="F537" s="367"/>
      <c r="G537" s="367"/>
      <c r="H537" s="367"/>
      <c r="I537" s="367"/>
      <c r="J537" s="367"/>
      <c r="K537" s="367"/>
      <c r="L537" s="367"/>
      <c r="M537" s="394">
        <f>SUM(M530:S536)</f>
        <v>79240</v>
      </c>
      <c r="N537" s="394"/>
      <c r="O537" s="394"/>
      <c r="P537" s="394"/>
      <c r="Q537" s="394"/>
      <c r="R537" s="394"/>
      <c r="S537" s="394"/>
      <c r="T537" s="394">
        <f t="shared" ref="T537" si="84">SUM(T530:Z536)</f>
        <v>1140892</v>
      </c>
      <c r="U537" s="394"/>
      <c r="V537" s="394"/>
      <c r="W537" s="394"/>
      <c r="X537" s="394"/>
      <c r="Y537" s="394"/>
      <c r="Z537" s="394"/>
      <c r="AA537" s="394">
        <f>SUM(AA530:AG536)</f>
        <v>1220132</v>
      </c>
      <c r="AB537" s="394"/>
      <c r="AC537" s="394"/>
      <c r="AD537" s="394"/>
      <c r="AE537" s="394"/>
      <c r="AF537" s="394"/>
      <c r="AG537" s="394"/>
      <c r="AI537" s="8"/>
      <c r="AJ537" s="8"/>
      <c r="AK537" s="56">
        <f>SUM(M530:S536)-M537</f>
        <v>0</v>
      </c>
      <c r="AL537" s="51">
        <f>SUM(T530:Z536)-T537</f>
        <v>0</v>
      </c>
      <c r="AM537" s="52">
        <f>SUM(AA530:AG536)-AA537</f>
        <v>0</v>
      </c>
      <c r="AN537" s="8"/>
      <c r="AO537" s="71" t="e">
        <f>AA537-'[2]41'!$D$62</f>
        <v>#REF!</v>
      </c>
      <c r="AP537" s="8"/>
      <c r="AQ537" s="8"/>
    </row>
    <row r="538" spans="1:43" s="7" customFormat="1" x14ac:dyDescent="0.2">
      <c r="A538" s="6"/>
      <c r="AI538" s="8"/>
      <c r="AJ538" s="8"/>
      <c r="AK538" s="8"/>
      <c r="AL538" s="8"/>
      <c r="AM538" s="8"/>
      <c r="AN538" s="8"/>
      <c r="AO538" s="8"/>
      <c r="AP538" s="8"/>
      <c r="AQ538" s="8"/>
    </row>
    <row r="539" spans="1:43" s="7" customFormat="1" x14ac:dyDescent="0.2">
      <c r="A539" s="6"/>
      <c r="D539" s="16" t="s">
        <v>252</v>
      </c>
      <c r="AI539" s="8"/>
      <c r="AJ539" s="8"/>
      <c r="AK539" s="8"/>
      <c r="AL539" s="8"/>
      <c r="AM539" s="8"/>
      <c r="AN539" s="8"/>
      <c r="AO539" s="8"/>
      <c r="AP539" s="8"/>
      <c r="AQ539" s="8"/>
    </row>
    <row r="540" spans="1:43" s="7" customFormat="1" x14ac:dyDescent="0.2">
      <c r="A540" s="6"/>
      <c r="AI540" s="8"/>
      <c r="AJ540" s="8"/>
      <c r="AK540" s="8"/>
      <c r="AL540" s="8"/>
      <c r="AM540" s="8"/>
      <c r="AN540" s="8"/>
      <c r="AO540" s="8"/>
      <c r="AP540" s="8"/>
      <c r="AQ540" s="8"/>
    </row>
    <row r="541" spans="1:43" s="7" customFormat="1" x14ac:dyDescent="0.2">
      <c r="A541" s="8"/>
      <c r="D541" s="347" t="s">
        <v>253</v>
      </c>
      <c r="E541" s="347"/>
      <c r="F541" s="347"/>
      <c r="G541" s="347"/>
      <c r="H541" s="347"/>
      <c r="I541" s="347"/>
      <c r="J541" s="347"/>
      <c r="K541" s="347"/>
      <c r="L541" s="347"/>
      <c r="M541" s="347"/>
      <c r="N541" s="347"/>
      <c r="O541" s="347"/>
      <c r="P541" s="347"/>
      <c r="Q541" s="347"/>
      <c r="R541" s="347"/>
      <c r="S541" s="347"/>
      <c r="T541" s="347"/>
      <c r="U541" s="347"/>
      <c r="V541" s="347"/>
      <c r="W541" s="347"/>
      <c r="X541" s="347"/>
      <c r="Y541" s="347"/>
      <c r="Z541" s="347"/>
      <c r="AA541" s="347"/>
      <c r="AB541" s="347"/>
      <c r="AC541" s="347"/>
      <c r="AD541" s="347"/>
      <c r="AE541" s="347"/>
      <c r="AF541" s="347"/>
      <c r="AG541" s="347"/>
      <c r="AI541" s="8"/>
      <c r="AJ541" s="8"/>
      <c r="AK541" s="8"/>
      <c r="AL541" s="8"/>
      <c r="AM541" s="8"/>
      <c r="AN541" s="8"/>
      <c r="AO541" s="8"/>
      <c r="AP541" s="8"/>
      <c r="AQ541" s="8"/>
    </row>
    <row r="542" spans="1:43" s="7" customFormat="1" ht="15" thickBot="1" x14ac:dyDescent="0.25">
      <c r="A542" s="6"/>
      <c r="AI542" s="8"/>
      <c r="AJ542" s="8"/>
      <c r="AK542" s="8"/>
      <c r="AL542" s="8"/>
      <c r="AM542" s="8"/>
      <c r="AN542" s="8"/>
      <c r="AO542" s="8"/>
      <c r="AP542" s="8"/>
      <c r="AQ542" s="8"/>
    </row>
    <row r="543" spans="1:43" s="7" customFormat="1" ht="31.5" customHeight="1" thickTop="1" thickBot="1" x14ac:dyDescent="0.25">
      <c r="A543" s="6">
        <v>18</v>
      </c>
      <c r="D543" s="396" t="s">
        <v>238</v>
      </c>
      <c r="E543" s="397"/>
      <c r="F543" s="397"/>
      <c r="G543" s="397"/>
      <c r="H543" s="397"/>
      <c r="I543" s="397"/>
      <c r="J543" s="397"/>
      <c r="K543" s="397"/>
      <c r="L543" s="397"/>
      <c r="M543" s="398"/>
      <c r="N543" s="235" t="s">
        <v>17</v>
      </c>
      <c r="O543" s="236"/>
      <c r="P543" s="236"/>
      <c r="Q543" s="236"/>
      <c r="R543" s="236"/>
      <c r="S543" s="236"/>
      <c r="T543" s="236"/>
      <c r="U543" s="236"/>
      <c r="V543" s="236"/>
      <c r="W543" s="237"/>
      <c r="X543" s="235" t="s">
        <v>18</v>
      </c>
      <c r="Y543" s="236"/>
      <c r="Z543" s="236"/>
      <c r="AA543" s="236"/>
      <c r="AB543" s="236"/>
      <c r="AC543" s="236"/>
      <c r="AD543" s="236"/>
      <c r="AE543" s="236"/>
      <c r="AF543" s="236"/>
      <c r="AG543" s="237"/>
      <c r="AI543" s="8"/>
      <c r="AJ543" s="8"/>
      <c r="AK543" s="8"/>
      <c r="AL543" s="66" t="s">
        <v>17</v>
      </c>
      <c r="AM543" s="66" t="s">
        <v>18</v>
      </c>
      <c r="AN543" s="8"/>
      <c r="AO543" s="66" t="s">
        <v>17</v>
      </c>
      <c r="AP543" s="66" t="s">
        <v>18</v>
      </c>
      <c r="AQ543" s="8"/>
    </row>
    <row r="544" spans="1:43" s="7" customFormat="1" ht="23.25" customHeight="1" x14ac:dyDescent="0.2">
      <c r="A544" s="6"/>
      <c r="D544" s="399" t="s">
        <v>254</v>
      </c>
      <c r="E544" s="400"/>
      <c r="F544" s="400"/>
      <c r="G544" s="400"/>
      <c r="H544" s="400"/>
      <c r="I544" s="400"/>
      <c r="J544" s="400"/>
      <c r="K544" s="400"/>
      <c r="L544" s="400"/>
      <c r="M544" s="401"/>
      <c r="N544" s="402">
        <v>85</v>
      </c>
      <c r="O544" s="403"/>
      <c r="P544" s="403"/>
      <c r="Q544" s="403"/>
      <c r="R544" s="403"/>
      <c r="S544" s="403"/>
      <c r="T544" s="403"/>
      <c r="U544" s="403"/>
      <c r="V544" s="403"/>
      <c r="W544" s="403"/>
      <c r="X544" s="402">
        <v>262</v>
      </c>
      <c r="Y544" s="403"/>
      <c r="Z544" s="403"/>
      <c r="AA544" s="403"/>
      <c r="AB544" s="403"/>
      <c r="AC544" s="403"/>
      <c r="AD544" s="403"/>
      <c r="AE544" s="403"/>
      <c r="AF544" s="403"/>
      <c r="AG544" s="403"/>
      <c r="AI544" s="8"/>
      <c r="AJ544" s="8"/>
      <c r="AK544" s="8"/>
      <c r="AL544" s="45"/>
      <c r="AM544" s="44"/>
      <c r="AN544" s="8"/>
      <c r="AO544" s="74" t="e">
        <f>N544+N547-'[2]41'!$D$81</f>
        <v>#REF!</v>
      </c>
      <c r="AP544" s="68" t="e">
        <f>X544+X547-'[2]41'!$G$81</f>
        <v>#REF!</v>
      </c>
      <c r="AQ544" s="8"/>
    </row>
    <row r="545" spans="1:43" s="7" customFormat="1" ht="23.25" customHeight="1" x14ac:dyDescent="0.2">
      <c r="A545" s="6"/>
      <c r="D545" s="371" t="s">
        <v>255</v>
      </c>
      <c r="E545" s="372"/>
      <c r="F545" s="372"/>
      <c r="G545" s="372"/>
      <c r="H545" s="372"/>
      <c r="I545" s="372"/>
      <c r="J545" s="372"/>
      <c r="K545" s="372"/>
      <c r="L545" s="372"/>
      <c r="M545" s="373"/>
      <c r="N545" s="379">
        <v>309916</v>
      </c>
      <c r="O545" s="380"/>
      <c r="P545" s="380"/>
      <c r="Q545" s="380"/>
      <c r="R545" s="380"/>
      <c r="S545" s="380"/>
      <c r="T545" s="380"/>
      <c r="U545" s="380"/>
      <c r="V545" s="380"/>
      <c r="W545" s="380"/>
      <c r="X545" s="379">
        <v>445999</v>
      </c>
      <c r="Y545" s="380"/>
      <c r="Z545" s="380"/>
      <c r="AA545" s="380"/>
      <c r="AB545" s="380"/>
      <c r="AC545" s="380"/>
      <c r="AD545" s="380"/>
      <c r="AE545" s="380"/>
      <c r="AF545" s="380"/>
      <c r="AG545" s="380"/>
      <c r="AI545" s="8"/>
      <c r="AJ545" s="8"/>
      <c r="AK545" s="8"/>
      <c r="AL545" s="49"/>
      <c r="AM545" s="50"/>
      <c r="AN545" s="8"/>
      <c r="AO545" s="47" t="e">
        <f>N545-'[2]41'!$D$82</f>
        <v>#REF!</v>
      </c>
      <c r="AP545" s="46" t="e">
        <f>X545-'[2]41'!$G$82</f>
        <v>#REF!</v>
      </c>
      <c r="AQ545" s="8"/>
    </row>
    <row r="546" spans="1:43" s="7" customFormat="1" ht="23.25" customHeight="1" x14ac:dyDescent="0.2">
      <c r="A546" s="6"/>
      <c r="D546" s="371" t="s">
        <v>256</v>
      </c>
      <c r="E546" s="372"/>
      <c r="F546" s="372"/>
      <c r="G546" s="372"/>
      <c r="H546" s="372"/>
      <c r="I546" s="372"/>
      <c r="J546" s="372"/>
      <c r="K546" s="372"/>
      <c r="L546" s="372"/>
      <c r="M546" s="373"/>
      <c r="N546" s="379"/>
      <c r="O546" s="380"/>
      <c r="P546" s="380"/>
      <c r="Q546" s="380"/>
      <c r="R546" s="380"/>
      <c r="S546" s="380"/>
      <c r="T546" s="380"/>
      <c r="U546" s="380"/>
      <c r="V546" s="380"/>
      <c r="W546" s="380"/>
      <c r="X546" s="380"/>
      <c r="Y546" s="380"/>
      <c r="Z546" s="380"/>
      <c r="AA546" s="380"/>
      <c r="AB546" s="380"/>
      <c r="AC546" s="380"/>
      <c r="AD546" s="380"/>
      <c r="AE546" s="380"/>
      <c r="AF546" s="380"/>
      <c r="AG546" s="380"/>
      <c r="AI546" s="8"/>
      <c r="AJ546" s="8"/>
      <c r="AK546" s="8"/>
      <c r="AL546" s="47"/>
      <c r="AM546" s="46"/>
      <c r="AN546" s="8"/>
      <c r="AO546" s="47" t="e">
        <f>N546-'[2]41'!$D$67</f>
        <v>#REF!</v>
      </c>
      <c r="AP546" s="46" t="e">
        <f>X546-'[2]41'!$G$67</f>
        <v>#REF!</v>
      </c>
      <c r="AQ546" s="8"/>
    </row>
    <row r="547" spans="1:43" s="7" customFormat="1" ht="23.25" customHeight="1" x14ac:dyDescent="0.2">
      <c r="A547" s="6"/>
      <c r="D547" s="371" t="s">
        <v>257</v>
      </c>
      <c r="E547" s="372"/>
      <c r="F547" s="372"/>
      <c r="G547" s="372"/>
      <c r="H547" s="372"/>
      <c r="I547" s="372"/>
      <c r="J547" s="372"/>
      <c r="K547" s="372"/>
      <c r="L547" s="372"/>
      <c r="M547" s="373"/>
      <c r="N547" s="379"/>
      <c r="O547" s="380"/>
      <c r="P547" s="380"/>
      <c r="Q547" s="380"/>
      <c r="R547" s="380"/>
      <c r="S547" s="380"/>
      <c r="T547" s="380"/>
      <c r="U547" s="380"/>
      <c r="V547" s="380"/>
      <c r="W547" s="380"/>
      <c r="X547" s="380"/>
      <c r="Y547" s="380"/>
      <c r="Z547" s="380"/>
      <c r="AA547" s="380"/>
      <c r="AB547" s="380"/>
      <c r="AC547" s="380"/>
      <c r="AD547" s="380"/>
      <c r="AE547" s="380"/>
      <c r="AF547" s="380"/>
      <c r="AG547" s="380"/>
      <c r="AI547" s="8"/>
      <c r="AJ547" s="8"/>
      <c r="AK547" s="8"/>
      <c r="AL547" s="49"/>
      <c r="AM547" s="50"/>
      <c r="AN547" s="8"/>
      <c r="AO547" s="47" t="e">
        <f>AO544</f>
        <v>#REF!</v>
      </c>
      <c r="AP547" s="46" t="e">
        <f>AP544</f>
        <v>#REF!</v>
      </c>
      <c r="AQ547" s="8"/>
    </row>
    <row r="548" spans="1:43" s="7" customFormat="1" ht="23.25" customHeight="1" thickBot="1" x14ac:dyDescent="0.25">
      <c r="A548" s="6"/>
      <c r="D548" s="276" t="s">
        <v>33</v>
      </c>
      <c r="E548" s="277"/>
      <c r="F548" s="277"/>
      <c r="G548" s="277"/>
      <c r="H548" s="277"/>
      <c r="I548" s="277"/>
      <c r="J548" s="277"/>
      <c r="K548" s="277"/>
      <c r="L548" s="277"/>
      <c r="M548" s="278"/>
      <c r="N548" s="407">
        <f>SUM(N544:W547)</f>
        <v>310001</v>
      </c>
      <c r="O548" s="382"/>
      <c r="P548" s="382"/>
      <c r="Q548" s="382"/>
      <c r="R548" s="382"/>
      <c r="S548" s="382"/>
      <c r="T548" s="382"/>
      <c r="U548" s="382"/>
      <c r="V548" s="382"/>
      <c r="W548" s="382"/>
      <c r="X548" s="407">
        <f>SUM(X544:AG547)</f>
        <v>446261</v>
      </c>
      <c r="Y548" s="382"/>
      <c r="Z548" s="382"/>
      <c r="AA548" s="382"/>
      <c r="AB548" s="382"/>
      <c r="AC548" s="382"/>
      <c r="AD548" s="382"/>
      <c r="AE548" s="382"/>
      <c r="AF548" s="382"/>
      <c r="AG548" s="382"/>
      <c r="AI548" s="8"/>
      <c r="AJ548" s="8"/>
      <c r="AK548" s="8"/>
      <c r="AL548" s="56">
        <f>SUM(N544:W547)-N548</f>
        <v>0</v>
      </c>
      <c r="AM548" s="52">
        <f>SUM(X544:AG547)-X548</f>
        <v>0</v>
      </c>
      <c r="AN548" s="8"/>
      <c r="AO548" s="56" t="e">
        <f>N548-SUM('[2]41'!$D$81:$D$82)</f>
        <v>#REF!</v>
      </c>
      <c r="AP548" s="52" t="e">
        <f>X548-SUM('[2]41'!$G$81:$G$82)</f>
        <v>#REF!</v>
      </c>
      <c r="AQ548" s="8"/>
    </row>
    <row r="549" spans="1:43" s="7" customFormat="1" hidden="1" x14ac:dyDescent="0.2">
      <c r="A549" s="6"/>
      <c r="D549" s="160" t="s">
        <v>258</v>
      </c>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c r="AB549" s="160"/>
      <c r="AC549" s="160"/>
      <c r="AD549" s="160"/>
      <c r="AE549" s="160"/>
      <c r="AF549" s="160"/>
      <c r="AG549" s="160"/>
      <c r="AI549" s="8"/>
      <c r="AJ549" s="8"/>
      <c r="AK549" s="8"/>
      <c r="AL549" s="8"/>
      <c r="AM549" s="8"/>
      <c r="AN549" s="8"/>
      <c r="AO549" s="8"/>
      <c r="AP549" s="8"/>
      <c r="AQ549" s="8"/>
    </row>
    <row r="550" spans="1:43" s="7" customFormat="1" hidden="1" x14ac:dyDescent="0.2">
      <c r="A550" s="6"/>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c r="AB550" s="160"/>
      <c r="AC550" s="160"/>
      <c r="AD550" s="160"/>
      <c r="AE550" s="160"/>
      <c r="AF550" s="160"/>
      <c r="AG550" s="160"/>
      <c r="AI550" s="8"/>
      <c r="AJ550" s="8"/>
      <c r="AK550" s="8"/>
      <c r="AL550" s="8"/>
      <c r="AM550" s="8"/>
      <c r="AN550" s="8"/>
      <c r="AO550" s="8"/>
      <c r="AP550" s="8"/>
      <c r="AQ550" s="8"/>
    </row>
    <row r="551" spans="1:43" s="7" customFormat="1" hidden="1" x14ac:dyDescent="0.2">
      <c r="A551" s="6"/>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c r="AB551" s="160"/>
      <c r="AC551" s="160"/>
      <c r="AD551" s="160"/>
      <c r="AE551" s="160"/>
      <c r="AF551" s="160"/>
      <c r="AG551" s="160"/>
      <c r="AI551" s="8"/>
      <c r="AJ551" s="8"/>
      <c r="AK551" s="8"/>
      <c r="AL551" s="8"/>
      <c r="AM551" s="8"/>
      <c r="AN551" s="8"/>
      <c r="AO551" s="8"/>
      <c r="AP551" s="8"/>
      <c r="AQ551" s="8"/>
    </row>
    <row r="552" spans="1:43" s="7" customFormat="1" ht="15" thickBot="1" x14ac:dyDescent="0.25">
      <c r="A552" s="6"/>
      <c r="AI552" s="8"/>
      <c r="AJ552" s="8"/>
      <c r="AK552" s="8"/>
      <c r="AL552" s="8"/>
      <c r="AM552" s="8"/>
      <c r="AN552" s="8"/>
      <c r="AO552" s="8"/>
      <c r="AP552" s="8"/>
      <c r="AQ552" s="8"/>
    </row>
    <row r="553" spans="1:43" s="7" customFormat="1" ht="15" customHeight="1" thickTop="1" thickBot="1" x14ac:dyDescent="0.25">
      <c r="A553" s="8" t="s">
        <v>259</v>
      </c>
      <c r="D553" s="211" t="s">
        <v>260</v>
      </c>
      <c r="E553" s="211"/>
      <c r="F553" s="211"/>
      <c r="G553" s="211"/>
      <c r="H553" s="211"/>
      <c r="I553" s="211"/>
      <c r="J553" s="211"/>
      <c r="K553" s="211"/>
      <c r="L553" s="211"/>
      <c r="M553" s="211"/>
      <c r="N553" s="211" t="s">
        <v>17</v>
      </c>
      <c r="O553" s="211"/>
      <c r="P553" s="211"/>
      <c r="Q553" s="211"/>
      <c r="R553" s="211"/>
      <c r="S553" s="211"/>
      <c r="T553" s="211"/>
      <c r="U553" s="211"/>
      <c r="V553" s="211"/>
      <c r="W553" s="211"/>
      <c r="X553" s="211"/>
      <c r="Y553" s="211"/>
      <c r="Z553" s="211"/>
      <c r="AA553" s="211"/>
      <c r="AB553" s="211"/>
      <c r="AC553" s="211"/>
      <c r="AD553" s="211"/>
      <c r="AE553" s="211"/>
      <c r="AF553" s="211"/>
      <c r="AG553" s="211"/>
      <c r="AI553" s="8"/>
      <c r="AJ553" s="404" t="s">
        <v>180</v>
      </c>
      <c r="AK553" s="404" t="s">
        <v>175</v>
      </c>
      <c r="AL553" s="404" t="s">
        <v>176</v>
      </c>
      <c r="AM553" s="404" t="s">
        <v>261</v>
      </c>
      <c r="AN553" s="404" t="s">
        <v>178</v>
      </c>
      <c r="AO553" s="404" t="s">
        <v>178</v>
      </c>
      <c r="AP553" s="8"/>
      <c r="AQ553" s="8"/>
    </row>
    <row r="554" spans="1:43" s="7" customFormat="1" ht="28.5" customHeight="1" thickBot="1" x14ac:dyDescent="0.25">
      <c r="A554" s="6"/>
      <c r="D554" s="211"/>
      <c r="E554" s="211"/>
      <c r="F554" s="211"/>
      <c r="G554" s="211"/>
      <c r="H554" s="211"/>
      <c r="I554" s="211"/>
      <c r="J554" s="211"/>
      <c r="K554" s="211"/>
      <c r="L554" s="211"/>
      <c r="M554" s="211"/>
      <c r="N554" s="211" t="s">
        <v>180</v>
      </c>
      <c r="O554" s="211"/>
      <c r="P554" s="211"/>
      <c r="Q554" s="211"/>
      <c r="R554" s="211" t="s">
        <v>175</v>
      </c>
      <c r="S554" s="211"/>
      <c r="T554" s="211"/>
      <c r="U554" s="211"/>
      <c r="V554" s="211" t="s">
        <v>176</v>
      </c>
      <c r="W554" s="211"/>
      <c r="X554" s="211"/>
      <c r="Y554" s="211"/>
      <c r="Z554" s="211" t="s">
        <v>177</v>
      </c>
      <c r="AA554" s="211"/>
      <c r="AB554" s="211"/>
      <c r="AC554" s="211"/>
      <c r="AD554" s="211" t="s">
        <v>178</v>
      </c>
      <c r="AE554" s="211"/>
      <c r="AF554" s="211"/>
      <c r="AG554" s="211"/>
      <c r="AI554" s="8"/>
      <c r="AJ554" s="405"/>
      <c r="AK554" s="405"/>
      <c r="AL554" s="405"/>
      <c r="AM554" s="405"/>
      <c r="AN554" s="405"/>
      <c r="AO554" s="406"/>
      <c r="AP554" s="8"/>
      <c r="AQ554" s="8"/>
    </row>
    <row r="555" spans="1:43" s="76" customFormat="1" ht="24.75" customHeight="1" x14ac:dyDescent="0.25">
      <c r="A555" s="75"/>
      <c r="D555" s="384" t="s">
        <v>262</v>
      </c>
      <c r="E555" s="384"/>
      <c r="F555" s="384"/>
      <c r="G555" s="384"/>
      <c r="H555" s="384"/>
      <c r="I555" s="384"/>
      <c r="J555" s="384"/>
      <c r="K555" s="384"/>
      <c r="L555" s="384"/>
      <c r="M555" s="384"/>
      <c r="N555" s="411"/>
      <c r="O555" s="412"/>
      <c r="P555" s="412"/>
      <c r="Q555" s="413"/>
      <c r="R555" s="411"/>
      <c r="S555" s="412"/>
      <c r="T555" s="412"/>
      <c r="U555" s="413"/>
      <c r="V555" s="411"/>
      <c r="W555" s="412"/>
      <c r="X555" s="412"/>
      <c r="Y555" s="413"/>
      <c r="Z555" s="411"/>
      <c r="AA555" s="412"/>
      <c r="AB555" s="412"/>
      <c r="AC555" s="413"/>
      <c r="AD555" s="411"/>
      <c r="AE555" s="412"/>
      <c r="AF555" s="412"/>
      <c r="AG555" s="413"/>
      <c r="AI555" s="24"/>
      <c r="AJ555" s="45"/>
      <c r="AK555" s="43"/>
      <c r="AL555" s="43"/>
      <c r="AM555" s="43"/>
      <c r="AN555" s="68">
        <f>SUM(N555:AC555)-AD555</f>
        <v>0</v>
      </c>
      <c r="AO555" s="77"/>
      <c r="AP555" s="24"/>
      <c r="AQ555" s="24"/>
    </row>
    <row r="556" spans="1:43" s="76" customFormat="1" ht="24.75" customHeight="1" x14ac:dyDescent="0.25">
      <c r="A556" s="75"/>
      <c r="D556" s="383" t="s">
        <v>263</v>
      </c>
      <c r="E556" s="383"/>
      <c r="F556" s="383"/>
      <c r="G556" s="383"/>
      <c r="H556" s="383"/>
      <c r="I556" s="383"/>
      <c r="J556" s="383"/>
      <c r="K556" s="383"/>
      <c r="L556" s="383"/>
      <c r="M556" s="383"/>
      <c r="N556" s="408"/>
      <c r="O556" s="409"/>
      <c r="P556" s="409"/>
      <c r="Q556" s="410"/>
      <c r="R556" s="408"/>
      <c r="S556" s="409"/>
      <c r="T556" s="409"/>
      <c r="U556" s="410"/>
      <c r="V556" s="408"/>
      <c r="W556" s="409"/>
      <c r="X556" s="409"/>
      <c r="Y556" s="410"/>
      <c r="Z556" s="408"/>
      <c r="AA556" s="409"/>
      <c r="AB556" s="409"/>
      <c r="AC556" s="410"/>
      <c r="AD556" s="408"/>
      <c r="AE556" s="409"/>
      <c r="AF556" s="409"/>
      <c r="AG556" s="410"/>
      <c r="AI556" s="24"/>
      <c r="AJ556" s="49"/>
      <c r="AK556" s="39"/>
      <c r="AL556" s="39"/>
      <c r="AM556" s="39"/>
      <c r="AN556" s="46">
        <f t="shared" ref="AN556:AN560" si="85">SUM(N556:AC556)-AD556</f>
        <v>0</v>
      </c>
      <c r="AO556" s="77"/>
      <c r="AP556" s="24"/>
      <c r="AQ556" s="24"/>
    </row>
    <row r="557" spans="1:43" s="76" customFormat="1" ht="24.75" customHeight="1" x14ac:dyDescent="0.25">
      <c r="A557" s="75"/>
      <c r="D557" s="383" t="s">
        <v>264</v>
      </c>
      <c r="E557" s="383"/>
      <c r="F557" s="383"/>
      <c r="G557" s="383"/>
      <c r="H557" s="383"/>
      <c r="I557" s="383"/>
      <c r="J557" s="383"/>
      <c r="K557" s="383"/>
      <c r="L557" s="383"/>
      <c r="M557" s="383"/>
      <c r="N557" s="408"/>
      <c r="O557" s="409"/>
      <c r="P557" s="409"/>
      <c r="Q557" s="410"/>
      <c r="R557" s="408"/>
      <c r="S557" s="409"/>
      <c r="T557" s="409"/>
      <c r="U557" s="410"/>
      <c r="V557" s="408"/>
      <c r="W557" s="409"/>
      <c r="X557" s="409"/>
      <c r="Y557" s="410"/>
      <c r="Z557" s="408"/>
      <c r="AA557" s="409"/>
      <c r="AB557" s="409"/>
      <c r="AC557" s="410"/>
      <c r="AD557" s="408"/>
      <c r="AE557" s="409"/>
      <c r="AF557" s="409"/>
      <c r="AG557" s="410"/>
      <c r="AI557" s="24"/>
      <c r="AJ557" s="49"/>
      <c r="AK557" s="39"/>
      <c r="AL557" s="39"/>
      <c r="AM557" s="39"/>
      <c r="AN557" s="46">
        <f t="shared" si="85"/>
        <v>0</v>
      </c>
      <c r="AO557" s="77"/>
      <c r="AP557" s="24"/>
      <c r="AQ557" s="24"/>
    </row>
    <row r="558" spans="1:43" s="76" customFormat="1" ht="24.75" customHeight="1" x14ac:dyDescent="0.25">
      <c r="A558" s="75"/>
      <c r="D558" s="383" t="s">
        <v>265</v>
      </c>
      <c r="E558" s="383"/>
      <c r="F558" s="383"/>
      <c r="G558" s="383"/>
      <c r="H558" s="383"/>
      <c r="I558" s="383"/>
      <c r="J558" s="383"/>
      <c r="K558" s="383"/>
      <c r="L558" s="383"/>
      <c r="M558" s="383"/>
      <c r="N558" s="408"/>
      <c r="O558" s="409"/>
      <c r="P558" s="409"/>
      <c r="Q558" s="410"/>
      <c r="R558" s="408"/>
      <c r="S558" s="409"/>
      <c r="T558" s="409"/>
      <c r="U558" s="410"/>
      <c r="V558" s="408"/>
      <c r="W558" s="409"/>
      <c r="X558" s="409"/>
      <c r="Y558" s="410"/>
      <c r="Z558" s="408"/>
      <c r="AA558" s="409"/>
      <c r="AB558" s="409"/>
      <c r="AC558" s="410"/>
      <c r="AD558" s="408"/>
      <c r="AE558" s="409"/>
      <c r="AF558" s="409"/>
      <c r="AG558" s="410"/>
      <c r="AI558" s="24"/>
      <c r="AJ558" s="49"/>
      <c r="AK558" s="39"/>
      <c r="AL558" s="39"/>
      <c r="AM558" s="39"/>
      <c r="AN558" s="46">
        <f t="shared" si="85"/>
        <v>0</v>
      </c>
      <c r="AO558" s="77"/>
      <c r="AP558" s="24"/>
      <c r="AQ558" s="24"/>
    </row>
    <row r="559" spans="1:43" s="76" customFormat="1" ht="24.75" customHeight="1" x14ac:dyDescent="0.25">
      <c r="A559" s="75"/>
      <c r="D559" s="383" t="s">
        <v>266</v>
      </c>
      <c r="E559" s="383"/>
      <c r="F559" s="383"/>
      <c r="G559" s="383"/>
      <c r="H559" s="383"/>
      <c r="I559" s="383"/>
      <c r="J559" s="383"/>
      <c r="K559" s="383"/>
      <c r="L559" s="383"/>
      <c r="M559" s="383"/>
      <c r="N559" s="408"/>
      <c r="O559" s="409"/>
      <c r="P559" s="409"/>
      <c r="Q559" s="410"/>
      <c r="R559" s="408"/>
      <c r="S559" s="409"/>
      <c r="T559" s="409"/>
      <c r="U559" s="410"/>
      <c r="V559" s="408"/>
      <c r="W559" s="409"/>
      <c r="X559" s="409"/>
      <c r="Y559" s="410"/>
      <c r="Z559" s="408"/>
      <c r="AA559" s="409"/>
      <c r="AB559" s="409"/>
      <c r="AC559" s="410"/>
      <c r="AD559" s="408"/>
      <c r="AE559" s="409"/>
      <c r="AF559" s="409"/>
      <c r="AG559" s="410"/>
      <c r="AI559" s="24"/>
      <c r="AJ559" s="49"/>
      <c r="AK559" s="39"/>
      <c r="AL559" s="39"/>
      <c r="AM559" s="39"/>
      <c r="AN559" s="46">
        <f t="shared" si="85"/>
        <v>0</v>
      </c>
      <c r="AO559" s="77"/>
      <c r="AP559" s="24"/>
      <c r="AQ559" s="24"/>
    </row>
    <row r="560" spans="1:43" s="76" customFormat="1" ht="24.75" customHeight="1" x14ac:dyDescent="0.25">
      <c r="A560" s="75"/>
      <c r="D560" s="383" t="s">
        <v>267</v>
      </c>
      <c r="E560" s="383"/>
      <c r="F560" s="383"/>
      <c r="G560" s="383"/>
      <c r="H560" s="383"/>
      <c r="I560" s="383"/>
      <c r="J560" s="383"/>
      <c r="K560" s="383"/>
      <c r="L560" s="383"/>
      <c r="M560" s="383"/>
      <c r="N560" s="408"/>
      <c r="O560" s="409"/>
      <c r="P560" s="409"/>
      <c r="Q560" s="410"/>
      <c r="R560" s="408"/>
      <c r="S560" s="409"/>
      <c r="T560" s="409"/>
      <c r="U560" s="410"/>
      <c r="V560" s="408"/>
      <c r="W560" s="409"/>
      <c r="X560" s="409"/>
      <c r="Y560" s="410"/>
      <c r="Z560" s="408"/>
      <c r="AA560" s="409"/>
      <c r="AB560" s="409"/>
      <c r="AC560" s="410"/>
      <c r="AD560" s="408"/>
      <c r="AE560" s="409"/>
      <c r="AF560" s="409"/>
      <c r="AG560" s="410"/>
      <c r="AI560" s="24"/>
      <c r="AJ560" s="49"/>
      <c r="AK560" s="39"/>
      <c r="AL560" s="39"/>
      <c r="AM560" s="39"/>
      <c r="AN560" s="46">
        <f t="shared" si="85"/>
        <v>0</v>
      </c>
      <c r="AO560" s="77"/>
      <c r="AP560" s="24"/>
      <c r="AQ560" s="24"/>
    </row>
    <row r="561" spans="1:43" s="76" customFormat="1" ht="24.75" customHeight="1" thickBot="1" x14ac:dyDescent="0.25">
      <c r="A561" s="75"/>
      <c r="D561" s="232" t="s">
        <v>268</v>
      </c>
      <c r="E561" s="232"/>
      <c r="F561" s="232"/>
      <c r="G561" s="232"/>
      <c r="H561" s="232"/>
      <c r="I561" s="232"/>
      <c r="J561" s="232"/>
      <c r="K561" s="232"/>
      <c r="L561" s="232"/>
      <c r="M561" s="232"/>
      <c r="N561" s="414">
        <f>SUM(N555:Q560)</f>
        <v>0</v>
      </c>
      <c r="O561" s="415"/>
      <c r="P561" s="415"/>
      <c r="Q561" s="416"/>
      <c r="R561" s="414">
        <f>SUM(R555:U560)</f>
        <v>0</v>
      </c>
      <c r="S561" s="415"/>
      <c r="T561" s="415"/>
      <c r="U561" s="416"/>
      <c r="V561" s="414">
        <f t="shared" ref="V561" si="86">SUM(V555:Y560)</f>
        <v>0</v>
      </c>
      <c r="W561" s="415"/>
      <c r="X561" s="415"/>
      <c r="Y561" s="416"/>
      <c r="Z561" s="414">
        <f>SUM(Z555:AC560)</f>
        <v>0</v>
      </c>
      <c r="AA561" s="415"/>
      <c r="AB561" s="415"/>
      <c r="AC561" s="416"/>
      <c r="AD561" s="414">
        <f>SUM(AD555:AG560)</f>
        <v>0</v>
      </c>
      <c r="AE561" s="415"/>
      <c r="AF561" s="415"/>
      <c r="AG561" s="416"/>
      <c r="AI561" s="24"/>
      <c r="AJ561" s="56">
        <f>SUM(N555:Q560)-N561</f>
        <v>0</v>
      </c>
      <c r="AK561" s="51">
        <f>SUM(R555:U560)-R561</f>
        <v>0</v>
      </c>
      <c r="AL561" s="51">
        <f>SUM(V555:Y560)-V561</f>
        <v>0</v>
      </c>
      <c r="AM561" s="51">
        <f>SUM(Z555:AC560)-Z561</f>
        <v>0</v>
      </c>
      <c r="AN561" s="52">
        <f>SUM(AD555:AG560)-AD561</f>
        <v>0</v>
      </c>
      <c r="AO561" s="71" t="e">
        <f>AD561-SUM('[2]41'!$D$76:$D$79)</f>
        <v>#REF!</v>
      </c>
      <c r="AP561" s="24"/>
      <c r="AQ561" s="24"/>
    </row>
    <row r="562" spans="1:43" s="7" customFormat="1" x14ac:dyDescent="0.2">
      <c r="A562" s="6"/>
      <c r="AI562" s="8"/>
      <c r="AJ562" s="8"/>
      <c r="AK562" s="8"/>
      <c r="AL562" s="8"/>
      <c r="AM562" s="8"/>
      <c r="AN562" s="8"/>
      <c r="AO562" s="8"/>
      <c r="AP562" s="8"/>
      <c r="AQ562" s="8"/>
    </row>
    <row r="563" spans="1:43" s="7" customFormat="1" x14ac:dyDescent="0.2">
      <c r="A563" s="6"/>
      <c r="D563" s="347" t="s">
        <v>269</v>
      </c>
      <c r="E563" s="347"/>
      <c r="F563" s="347"/>
      <c r="G563" s="347"/>
      <c r="H563" s="347"/>
      <c r="I563" s="347"/>
      <c r="J563" s="347"/>
      <c r="K563" s="347"/>
      <c r="L563" s="347"/>
      <c r="M563" s="347"/>
      <c r="N563" s="347"/>
      <c r="O563" s="347"/>
      <c r="P563" s="347"/>
      <c r="Q563" s="347"/>
      <c r="R563" s="347"/>
      <c r="S563" s="347"/>
      <c r="T563" s="347"/>
      <c r="U563" s="347"/>
      <c r="V563" s="347"/>
      <c r="W563" s="347"/>
      <c r="X563" s="347"/>
      <c r="Y563" s="347"/>
      <c r="Z563" s="347"/>
      <c r="AA563" s="347"/>
      <c r="AB563" s="347"/>
      <c r="AC563" s="347"/>
      <c r="AD563" s="347"/>
      <c r="AE563" s="347"/>
      <c r="AF563" s="347"/>
      <c r="AG563" s="347"/>
      <c r="AI563" s="8"/>
      <c r="AJ563" s="8"/>
      <c r="AK563" s="8"/>
      <c r="AL563" s="8"/>
      <c r="AM563" s="8"/>
      <c r="AN563" s="8"/>
      <c r="AO563" s="8"/>
      <c r="AP563" s="8"/>
      <c r="AQ563" s="8"/>
    </row>
    <row r="564" spans="1:43" s="7" customFormat="1" ht="15" thickBot="1" x14ac:dyDescent="0.25">
      <c r="A564" s="6"/>
      <c r="AI564" s="8"/>
      <c r="AJ564" s="8"/>
      <c r="AK564" s="8"/>
      <c r="AL564" s="8"/>
      <c r="AM564" s="8"/>
      <c r="AN564" s="8"/>
      <c r="AO564" s="8"/>
      <c r="AP564" s="8"/>
      <c r="AQ564" s="8"/>
    </row>
    <row r="565" spans="1:43" s="7" customFormat="1" ht="48" customHeight="1" thickTop="1" thickBot="1" x14ac:dyDescent="0.25">
      <c r="A565" s="6">
        <v>19</v>
      </c>
      <c r="D565" s="211" t="s">
        <v>270</v>
      </c>
      <c r="E565" s="211"/>
      <c r="F565" s="211"/>
      <c r="G565" s="211"/>
      <c r="H565" s="211"/>
      <c r="I565" s="211"/>
      <c r="J565" s="211"/>
      <c r="K565" s="211"/>
      <c r="L565" s="211"/>
      <c r="M565" s="211"/>
      <c r="N565" s="211" t="s">
        <v>271</v>
      </c>
      <c r="O565" s="211"/>
      <c r="P565" s="211"/>
      <c r="Q565" s="211"/>
      <c r="R565" s="211" t="s">
        <v>272</v>
      </c>
      <c r="S565" s="211"/>
      <c r="T565" s="211"/>
      <c r="U565" s="211"/>
      <c r="V565" s="211" t="s">
        <v>273</v>
      </c>
      <c r="W565" s="211"/>
      <c r="X565" s="211"/>
      <c r="Y565" s="211"/>
      <c r="Z565" s="211" t="s">
        <v>226</v>
      </c>
      <c r="AA565" s="211"/>
      <c r="AB565" s="211"/>
      <c r="AC565" s="211"/>
      <c r="AD565" s="211" t="s">
        <v>274</v>
      </c>
      <c r="AE565" s="211"/>
      <c r="AF565" s="211"/>
      <c r="AG565" s="211"/>
      <c r="AI565" s="66" t="s">
        <v>271</v>
      </c>
      <c r="AJ565" s="66" t="s">
        <v>272</v>
      </c>
      <c r="AK565" s="66" t="s">
        <v>273</v>
      </c>
      <c r="AL565" s="78" t="s">
        <v>226</v>
      </c>
      <c r="AM565" s="66" t="s">
        <v>274</v>
      </c>
      <c r="AN565" s="8"/>
      <c r="AO565" s="66" t="s">
        <v>274</v>
      </c>
      <c r="AP565" s="8"/>
      <c r="AQ565" s="8"/>
    </row>
    <row r="566" spans="1:43" s="7" customFormat="1" ht="27.75" customHeight="1" x14ac:dyDescent="0.25">
      <c r="A566" s="6"/>
      <c r="D566" s="384" t="s">
        <v>266</v>
      </c>
      <c r="E566" s="384"/>
      <c r="F566" s="384"/>
      <c r="G566" s="384"/>
      <c r="H566" s="384"/>
      <c r="I566" s="384"/>
      <c r="J566" s="384"/>
      <c r="K566" s="384"/>
      <c r="L566" s="384"/>
      <c r="M566" s="384"/>
      <c r="N566" s="167"/>
      <c r="O566" s="167"/>
      <c r="P566" s="167"/>
      <c r="Q566" s="167"/>
      <c r="R566" s="167"/>
      <c r="S566" s="167"/>
      <c r="T566" s="167"/>
      <c r="U566" s="167"/>
      <c r="V566" s="167"/>
      <c r="W566" s="167"/>
      <c r="X566" s="167"/>
      <c r="Y566" s="167"/>
      <c r="Z566" s="167"/>
      <c r="AA566" s="167"/>
      <c r="AB566" s="167"/>
      <c r="AC566" s="167"/>
      <c r="AD566" s="167"/>
      <c r="AE566" s="167"/>
      <c r="AF566" s="167"/>
      <c r="AG566" s="167"/>
      <c r="AI566" s="45"/>
      <c r="AJ566" s="43"/>
      <c r="AK566" s="43"/>
      <c r="AL566" s="43"/>
      <c r="AM566" s="68">
        <f>SUM(N566:AC566)-AD566</f>
        <v>0</v>
      </c>
      <c r="AN566" s="8"/>
      <c r="AO566" s="79"/>
      <c r="AP566" s="8"/>
      <c r="AQ566" s="8"/>
    </row>
    <row r="567" spans="1:43" s="7" customFormat="1" ht="27.75" customHeight="1" x14ac:dyDescent="0.25">
      <c r="A567" s="6"/>
      <c r="D567" s="383" t="s">
        <v>267</v>
      </c>
      <c r="E567" s="383"/>
      <c r="F567" s="383"/>
      <c r="G567" s="383"/>
      <c r="H567" s="383"/>
      <c r="I567" s="383"/>
      <c r="J567" s="383"/>
      <c r="K567" s="383"/>
      <c r="L567" s="383"/>
      <c r="M567" s="383"/>
      <c r="N567" s="169"/>
      <c r="O567" s="169"/>
      <c r="P567" s="169"/>
      <c r="Q567" s="169"/>
      <c r="R567" s="169"/>
      <c r="S567" s="169"/>
      <c r="T567" s="169"/>
      <c r="U567" s="169"/>
      <c r="V567" s="169"/>
      <c r="W567" s="169"/>
      <c r="X567" s="169"/>
      <c r="Y567" s="169"/>
      <c r="Z567" s="169"/>
      <c r="AA567" s="169"/>
      <c r="AB567" s="169"/>
      <c r="AC567" s="169"/>
      <c r="AD567" s="169"/>
      <c r="AE567" s="169"/>
      <c r="AF567" s="169"/>
      <c r="AG567" s="169"/>
      <c r="AI567" s="49"/>
      <c r="AJ567" s="39"/>
      <c r="AK567" s="39"/>
      <c r="AL567" s="39"/>
      <c r="AM567" s="46">
        <f>SUM(N567:AC567)-AD567</f>
        <v>0</v>
      </c>
      <c r="AN567" s="8"/>
      <c r="AO567" s="77"/>
      <c r="AP567" s="8"/>
      <c r="AQ567" s="8"/>
    </row>
    <row r="568" spans="1:43" s="7" customFormat="1" ht="27.75" customHeight="1" thickBot="1" x14ac:dyDescent="0.25">
      <c r="A568" s="6"/>
      <c r="D568" s="232" t="s">
        <v>268</v>
      </c>
      <c r="E568" s="232"/>
      <c r="F568" s="232"/>
      <c r="G568" s="232"/>
      <c r="H568" s="232"/>
      <c r="I568" s="232"/>
      <c r="J568" s="232"/>
      <c r="K568" s="232"/>
      <c r="L568" s="232"/>
      <c r="M568" s="232"/>
      <c r="N568" s="414">
        <f>SUM(N566:Q567)</f>
        <v>0</v>
      </c>
      <c r="O568" s="415"/>
      <c r="P568" s="415"/>
      <c r="Q568" s="416"/>
      <c r="R568" s="414">
        <f t="shared" ref="R568" si="87">SUM(R566:U567)</f>
        <v>0</v>
      </c>
      <c r="S568" s="415"/>
      <c r="T568" s="415"/>
      <c r="U568" s="416"/>
      <c r="V568" s="414">
        <f t="shared" ref="V568" si="88">SUM(V566:Y567)</f>
        <v>0</v>
      </c>
      <c r="W568" s="415"/>
      <c r="X568" s="415"/>
      <c r="Y568" s="416"/>
      <c r="Z568" s="414">
        <f t="shared" ref="Z568" si="89">SUM(Z566:AC567)</f>
        <v>0</v>
      </c>
      <c r="AA568" s="415"/>
      <c r="AB568" s="415"/>
      <c r="AC568" s="416"/>
      <c r="AD568" s="414">
        <f>SUM(AD566:AG567)</f>
        <v>0</v>
      </c>
      <c r="AE568" s="415"/>
      <c r="AF568" s="415"/>
      <c r="AG568" s="416"/>
      <c r="AI568" s="56">
        <f>SUM(N566:Q567)-N568</f>
        <v>0</v>
      </c>
      <c r="AJ568" s="51">
        <f>SUM(R566:U567)-R568</f>
        <v>0</v>
      </c>
      <c r="AK568" s="51">
        <f>SUM(V566:Y567)-V568</f>
        <v>0</v>
      </c>
      <c r="AL568" s="51">
        <f>SUM(Z566:AC567)-Z568</f>
        <v>0</v>
      </c>
      <c r="AM568" s="52">
        <f>SUM(AD566:AG567)-AD568</f>
        <v>0</v>
      </c>
      <c r="AN568" s="8"/>
      <c r="AO568" s="71" t="e">
        <f>AD568-SUM('[2]41'!E76:E79)</f>
        <v>#REF!</v>
      </c>
      <c r="AP568" s="8"/>
      <c r="AQ568" s="8"/>
    </row>
    <row r="569" spans="1:43" s="7" customFormat="1" x14ac:dyDescent="0.2">
      <c r="A569" s="6"/>
      <c r="AI569" s="8"/>
      <c r="AJ569" s="8"/>
      <c r="AK569" s="8"/>
      <c r="AL569" s="8"/>
      <c r="AM569" s="8"/>
      <c r="AN569" s="8"/>
      <c r="AO569" s="8"/>
      <c r="AP569" s="8"/>
      <c r="AQ569" s="8"/>
    </row>
    <row r="570" spans="1:43" s="7" customFormat="1" x14ac:dyDescent="0.2">
      <c r="A570" s="6"/>
      <c r="D570" s="160" t="s">
        <v>275</v>
      </c>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c r="AB570" s="160"/>
      <c r="AC570" s="160"/>
      <c r="AD570" s="160"/>
      <c r="AE570" s="160"/>
      <c r="AF570" s="160"/>
      <c r="AG570" s="160"/>
      <c r="AI570" s="8"/>
      <c r="AJ570" s="8"/>
      <c r="AK570" s="8"/>
      <c r="AL570" s="8"/>
      <c r="AM570" s="8"/>
      <c r="AN570" s="8"/>
      <c r="AO570" s="8"/>
      <c r="AP570" s="8"/>
      <c r="AQ570" s="8"/>
    </row>
    <row r="571" spans="1:43" s="7" customFormat="1" x14ac:dyDescent="0.2">
      <c r="A571" s="6"/>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c r="AB571" s="160"/>
      <c r="AC571" s="160"/>
      <c r="AD571" s="160"/>
      <c r="AE571" s="160"/>
      <c r="AF571" s="160"/>
      <c r="AG571" s="160"/>
      <c r="AI571" s="8"/>
      <c r="AJ571" s="8"/>
      <c r="AK571" s="8"/>
      <c r="AL571" s="8"/>
      <c r="AM571" s="8"/>
      <c r="AN571" s="8"/>
      <c r="AO571" s="8"/>
      <c r="AP571" s="8"/>
      <c r="AQ571" s="8"/>
    </row>
    <row r="572" spans="1:43" s="7" customFormat="1" ht="15" thickBot="1" x14ac:dyDescent="0.25">
      <c r="A572" s="6"/>
      <c r="AI572" s="8"/>
      <c r="AJ572" s="8"/>
      <c r="AK572" s="8"/>
      <c r="AL572" s="8"/>
      <c r="AM572" s="8"/>
      <c r="AN572" s="8"/>
      <c r="AO572" s="8"/>
      <c r="AP572" s="8"/>
      <c r="AQ572" s="8"/>
    </row>
    <row r="573" spans="1:43" s="7" customFormat="1" ht="15" thickBot="1" x14ac:dyDescent="0.25">
      <c r="A573" s="6">
        <v>20</v>
      </c>
      <c r="D573" s="219" t="s">
        <v>238</v>
      </c>
      <c r="E573" s="219"/>
      <c r="F573" s="219"/>
      <c r="G573" s="219"/>
      <c r="H573" s="219"/>
      <c r="I573" s="219"/>
      <c r="J573" s="219"/>
      <c r="K573" s="219"/>
      <c r="L573" s="219"/>
      <c r="M573" s="219"/>
      <c r="N573" s="219"/>
      <c r="O573" s="219"/>
      <c r="P573" s="219"/>
      <c r="Q573" s="219"/>
      <c r="R573" s="219"/>
      <c r="S573" s="219" t="s">
        <v>183</v>
      </c>
      <c r="T573" s="219"/>
      <c r="U573" s="219"/>
      <c r="V573" s="219"/>
      <c r="W573" s="219"/>
      <c r="X573" s="219"/>
      <c r="Y573" s="219"/>
      <c r="Z573" s="219"/>
      <c r="AA573" s="219"/>
      <c r="AB573" s="219"/>
      <c r="AC573" s="219"/>
      <c r="AD573" s="219"/>
      <c r="AE573" s="219"/>
      <c r="AF573" s="219"/>
      <c r="AG573" s="219"/>
      <c r="AI573" s="8"/>
      <c r="AJ573" s="8"/>
      <c r="AK573" s="8"/>
      <c r="AL573" s="8"/>
      <c r="AM573" s="8"/>
      <c r="AN573" s="8"/>
      <c r="AO573" s="8"/>
      <c r="AP573" s="8"/>
      <c r="AQ573" s="8"/>
    </row>
    <row r="574" spans="1:43" s="7" customFormat="1" ht="27.75" customHeight="1" x14ac:dyDescent="0.2">
      <c r="A574" s="6"/>
      <c r="D574" s="417" t="s">
        <v>276</v>
      </c>
      <c r="E574" s="417"/>
      <c r="F574" s="417"/>
      <c r="G574" s="417"/>
      <c r="H574" s="417"/>
      <c r="I574" s="417"/>
      <c r="J574" s="417"/>
      <c r="K574" s="417"/>
      <c r="L574" s="417"/>
      <c r="M574" s="417"/>
      <c r="N574" s="417"/>
      <c r="O574" s="417"/>
      <c r="P574" s="417"/>
      <c r="Q574" s="417"/>
      <c r="R574" s="417"/>
      <c r="S574" s="418"/>
      <c r="T574" s="418"/>
      <c r="U574" s="418"/>
      <c r="V574" s="418"/>
      <c r="W574" s="418"/>
      <c r="X574" s="418"/>
      <c r="Y574" s="418"/>
      <c r="Z574" s="418"/>
      <c r="AA574" s="418"/>
      <c r="AB574" s="418"/>
      <c r="AC574" s="418"/>
      <c r="AD574" s="418"/>
      <c r="AE574" s="418"/>
      <c r="AF574" s="418"/>
      <c r="AG574" s="418"/>
      <c r="AI574" s="8"/>
      <c r="AJ574" s="8"/>
      <c r="AK574" s="8"/>
      <c r="AL574" s="8"/>
      <c r="AM574" s="8"/>
      <c r="AN574" s="8"/>
      <c r="AO574" s="8"/>
      <c r="AP574" s="8"/>
      <c r="AQ574" s="8"/>
    </row>
    <row r="575" spans="1:43" s="7" customFormat="1" ht="27.75" customHeight="1" thickBot="1" x14ac:dyDescent="0.25">
      <c r="A575" s="6"/>
      <c r="D575" s="376" t="s">
        <v>277</v>
      </c>
      <c r="E575" s="376"/>
      <c r="F575" s="376"/>
      <c r="G575" s="376"/>
      <c r="H575" s="376"/>
      <c r="I575" s="376"/>
      <c r="J575" s="376"/>
      <c r="K575" s="376"/>
      <c r="L575" s="376"/>
      <c r="M575" s="376"/>
      <c r="N575" s="376"/>
      <c r="O575" s="376"/>
      <c r="P575" s="376"/>
      <c r="Q575" s="376"/>
      <c r="R575" s="376"/>
      <c r="S575" s="419"/>
      <c r="T575" s="419"/>
      <c r="U575" s="419"/>
      <c r="V575" s="419"/>
      <c r="W575" s="419"/>
      <c r="X575" s="419"/>
      <c r="Y575" s="419"/>
      <c r="Z575" s="419"/>
      <c r="AA575" s="419"/>
      <c r="AB575" s="419"/>
      <c r="AC575" s="419"/>
      <c r="AD575" s="419"/>
      <c r="AE575" s="419"/>
      <c r="AF575" s="419"/>
      <c r="AG575" s="419"/>
      <c r="AI575" s="8"/>
      <c r="AJ575" s="8"/>
      <c r="AK575" s="8"/>
      <c r="AL575" s="8"/>
      <c r="AM575" s="8"/>
      <c r="AN575" s="8"/>
      <c r="AO575" s="8"/>
      <c r="AP575" s="8"/>
      <c r="AQ575" s="8"/>
    </row>
    <row r="576" spans="1:43" s="7" customFormat="1" x14ac:dyDescent="0.2">
      <c r="A576" s="6"/>
      <c r="AI576" s="8"/>
      <c r="AJ576" s="8"/>
      <c r="AK576" s="8"/>
      <c r="AL576" s="8"/>
      <c r="AM576" s="8"/>
      <c r="AN576" s="8"/>
      <c r="AO576" s="8"/>
      <c r="AP576" s="8"/>
      <c r="AQ576" s="8"/>
    </row>
    <row r="577" spans="1:43" s="7" customFormat="1" x14ac:dyDescent="0.2">
      <c r="A577" s="6"/>
      <c r="D577" s="160" t="s">
        <v>278</v>
      </c>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c r="AB577" s="160"/>
      <c r="AC577" s="160"/>
      <c r="AD577" s="160"/>
      <c r="AE577" s="160"/>
      <c r="AF577" s="160"/>
      <c r="AG577" s="160"/>
      <c r="AI577" s="8"/>
      <c r="AJ577" s="8"/>
      <c r="AK577" s="8"/>
      <c r="AL577" s="8"/>
      <c r="AM577" s="8"/>
      <c r="AN577" s="8"/>
      <c r="AO577" s="8"/>
      <c r="AP577" s="8"/>
      <c r="AQ577" s="8"/>
    </row>
    <row r="578" spans="1:43" s="7" customFormat="1" ht="15" thickBot="1" x14ac:dyDescent="0.25">
      <c r="A578" s="6"/>
      <c r="AI578" s="8"/>
      <c r="AJ578" s="8"/>
      <c r="AK578" s="8"/>
      <c r="AL578" s="8"/>
      <c r="AM578" s="8"/>
      <c r="AN578" s="8"/>
      <c r="AO578" s="8"/>
      <c r="AP578" s="8"/>
      <c r="AQ578" s="8"/>
    </row>
    <row r="579" spans="1:43" s="7" customFormat="1" ht="45" customHeight="1" thickBot="1" x14ac:dyDescent="0.25">
      <c r="A579" s="6">
        <v>21</v>
      </c>
      <c r="D579" s="211" t="s">
        <v>270</v>
      </c>
      <c r="E579" s="211"/>
      <c r="F579" s="211"/>
      <c r="G579" s="211"/>
      <c r="H579" s="211"/>
      <c r="I579" s="211"/>
      <c r="J579" s="211"/>
      <c r="K579" s="211"/>
      <c r="L579" s="211" t="s">
        <v>279</v>
      </c>
      <c r="M579" s="211"/>
      <c r="N579" s="211"/>
      <c r="O579" s="211"/>
      <c r="P579" s="211"/>
      <c r="Q579" s="211"/>
      <c r="R579" s="211"/>
      <c r="S579" s="211" t="s">
        <v>280</v>
      </c>
      <c r="T579" s="211"/>
      <c r="U579" s="211"/>
      <c r="V579" s="211"/>
      <c r="W579" s="211"/>
      <c r="X579" s="211"/>
      <c r="Y579" s="211"/>
      <c r="Z579" s="211" t="s">
        <v>281</v>
      </c>
      <c r="AA579" s="211"/>
      <c r="AB579" s="211"/>
      <c r="AC579" s="211"/>
      <c r="AD579" s="211"/>
      <c r="AE579" s="211"/>
      <c r="AF579" s="211"/>
      <c r="AG579" s="211"/>
      <c r="AI579" s="8"/>
      <c r="AJ579" s="8"/>
      <c r="AK579" s="8"/>
      <c r="AL579" s="8"/>
      <c r="AM579" s="8"/>
      <c r="AN579" s="8"/>
      <c r="AO579" s="8"/>
      <c r="AP579" s="8"/>
      <c r="AQ579" s="8"/>
    </row>
    <row r="580" spans="1:43" ht="18" customHeight="1" x14ac:dyDescent="0.2">
      <c r="D580" s="424" t="s">
        <v>262</v>
      </c>
      <c r="E580" s="425"/>
      <c r="F580" s="425"/>
      <c r="G580" s="425"/>
      <c r="H580" s="425"/>
      <c r="I580" s="425"/>
      <c r="J580" s="425"/>
      <c r="K580" s="426"/>
      <c r="L580" s="385"/>
      <c r="M580" s="385"/>
      <c r="N580" s="385"/>
      <c r="O580" s="385"/>
      <c r="P580" s="385"/>
      <c r="Q580" s="385"/>
      <c r="R580" s="385"/>
      <c r="S580" s="385"/>
      <c r="T580" s="385"/>
      <c r="U580" s="385"/>
      <c r="V580" s="385"/>
      <c r="W580" s="385"/>
      <c r="X580" s="385"/>
      <c r="Y580" s="385"/>
      <c r="Z580" s="385"/>
      <c r="AA580" s="385"/>
      <c r="AB580" s="385"/>
      <c r="AC580" s="385"/>
      <c r="AD580" s="385"/>
      <c r="AE580" s="385"/>
      <c r="AF580" s="385"/>
      <c r="AG580" s="385"/>
    </row>
    <row r="581" spans="1:43" ht="18" customHeight="1" x14ac:dyDescent="0.2">
      <c r="D581" s="267" t="s">
        <v>263</v>
      </c>
      <c r="E581" s="268"/>
      <c r="F581" s="268"/>
      <c r="G581" s="268"/>
      <c r="H581" s="268"/>
      <c r="I581" s="268"/>
      <c r="J581" s="268"/>
      <c r="K581" s="269"/>
      <c r="L581" s="380"/>
      <c r="M581" s="380"/>
      <c r="N581" s="380"/>
      <c r="O581" s="380"/>
      <c r="P581" s="380"/>
      <c r="Q581" s="380"/>
      <c r="R581" s="380"/>
      <c r="S581" s="380"/>
      <c r="T581" s="380"/>
      <c r="U581" s="380"/>
      <c r="V581" s="380"/>
      <c r="W581" s="380"/>
      <c r="X581" s="380"/>
      <c r="Y581" s="380"/>
      <c r="Z581" s="380"/>
      <c r="AA581" s="380"/>
      <c r="AB581" s="380"/>
      <c r="AC581" s="380"/>
      <c r="AD581" s="380"/>
      <c r="AE581" s="380"/>
      <c r="AF581" s="380"/>
      <c r="AG581" s="380"/>
    </row>
    <row r="582" spans="1:43" ht="18" customHeight="1" x14ac:dyDescent="0.2">
      <c r="D582" s="267" t="s">
        <v>282</v>
      </c>
      <c r="E582" s="268"/>
      <c r="F582" s="268"/>
      <c r="G582" s="268"/>
      <c r="H582" s="268"/>
      <c r="I582" s="268"/>
      <c r="J582" s="268"/>
      <c r="K582" s="269"/>
      <c r="L582" s="380"/>
      <c r="M582" s="380"/>
      <c r="N582" s="380"/>
      <c r="O582" s="380"/>
      <c r="P582" s="380"/>
      <c r="Q582" s="380"/>
      <c r="R582" s="380"/>
      <c r="S582" s="380"/>
      <c r="T582" s="380"/>
      <c r="U582" s="380"/>
      <c r="V582" s="380"/>
      <c r="W582" s="380"/>
      <c r="X582" s="380"/>
      <c r="Y582" s="380"/>
      <c r="Z582" s="380"/>
      <c r="AA582" s="380"/>
      <c r="AB582" s="380"/>
      <c r="AC582" s="380"/>
      <c r="AD582" s="380"/>
      <c r="AE582" s="380"/>
      <c r="AF582" s="380"/>
      <c r="AG582" s="380"/>
    </row>
    <row r="583" spans="1:43" ht="18" customHeight="1" x14ac:dyDescent="0.2">
      <c r="D583" s="267" t="s">
        <v>266</v>
      </c>
      <c r="E583" s="268"/>
      <c r="F583" s="268"/>
      <c r="G583" s="268"/>
      <c r="H583" s="268"/>
      <c r="I583" s="268"/>
      <c r="J583" s="268"/>
      <c r="K583" s="269"/>
      <c r="L583" s="380"/>
      <c r="M583" s="380"/>
      <c r="N583" s="380"/>
      <c r="O583" s="380"/>
      <c r="P583" s="380"/>
      <c r="Q583" s="380"/>
      <c r="R583" s="380"/>
      <c r="S583" s="380"/>
      <c r="T583" s="380"/>
      <c r="U583" s="380"/>
      <c r="V583" s="380"/>
      <c r="W583" s="380"/>
      <c r="X583" s="380"/>
      <c r="Y583" s="380"/>
      <c r="Z583" s="380"/>
      <c r="AA583" s="380"/>
      <c r="AB583" s="380"/>
      <c r="AC583" s="380"/>
      <c r="AD583" s="380"/>
      <c r="AE583" s="380"/>
      <c r="AF583" s="380"/>
      <c r="AG583" s="380"/>
    </row>
    <row r="584" spans="1:43" ht="18" customHeight="1" thickBot="1" x14ac:dyDescent="0.25">
      <c r="D584" s="420" t="s">
        <v>268</v>
      </c>
      <c r="E584" s="421"/>
      <c r="F584" s="421"/>
      <c r="G584" s="421"/>
      <c r="H584" s="421"/>
      <c r="I584" s="421"/>
      <c r="J584" s="421"/>
      <c r="K584" s="422"/>
      <c r="L584" s="423">
        <f>SUM(L580:R583)</f>
        <v>0</v>
      </c>
      <c r="M584" s="423"/>
      <c r="N584" s="423"/>
      <c r="O584" s="423"/>
      <c r="P584" s="423"/>
      <c r="Q584" s="423"/>
      <c r="R584" s="423"/>
      <c r="S584" s="423">
        <f>SUM(S580:Y583)</f>
        <v>0</v>
      </c>
      <c r="T584" s="423"/>
      <c r="U584" s="423"/>
      <c r="V584" s="423"/>
      <c r="W584" s="423"/>
      <c r="X584" s="423"/>
      <c r="Y584" s="423"/>
      <c r="Z584" s="423">
        <f>SUM(Z580:AG583)</f>
        <v>0</v>
      </c>
      <c r="AA584" s="423"/>
      <c r="AB584" s="423"/>
      <c r="AC584" s="423"/>
      <c r="AD584" s="423"/>
      <c r="AE584" s="423"/>
      <c r="AF584" s="423"/>
      <c r="AG584" s="423"/>
    </row>
    <row r="586" spans="1:43" ht="14.25" customHeight="1" x14ac:dyDescent="0.2">
      <c r="D586" s="16" t="s">
        <v>283</v>
      </c>
    </row>
    <row r="588" spans="1:43" ht="14.25" customHeight="1" x14ac:dyDescent="0.2">
      <c r="D588" s="347" t="s">
        <v>284</v>
      </c>
      <c r="E588" s="347"/>
      <c r="F588" s="347"/>
      <c r="G588" s="347"/>
      <c r="H588" s="347"/>
      <c r="I588" s="347"/>
      <c r="J588" s="347"/>
      <c r="K588" s="347"/>
      <c r="L588" s="347"/>
      <c r="M588" s="347"/>
      <c r="N588" s="347"/>
      <c r="O588" s="347"/>
      <c r="P588" s="347"/>
      <c r="Q588" s="347"/>
      <c r="R588" s="347"/>
      <c r="S588" s="347"/>
      <c r="T588" s="347"/>
      <c r="U588" s="347"/>
      <c r="V588" s="347"/>
      <c r="W588" s="347"/>
      <c r="X588" s="347"/>
      <c r="Y588" s="347"/>
      <c r="Z588" s="347"/>
      <c r="AA588" s="347"/>
      <c r="AB588" s="347"/>
      <c r="AC588" s="347"/>
      <c r="AD588" s="347"/>
      <c r="AE588" s="347"/>
      <c r="AF588" s="347"/>
      <c r="AG588" s="347"/>
    </row>
    <row r="589" spans="1:43" ht="14.25" customHeight="1" thickBot="1" x14ac:dyDescent="0.25"/>
    <row r="590" spans="1:43" ht="28.5" customHeight="1" thickTop="1" thickBot="1" x14ac:dyDescent="0.25">
      <c r="A590" s="6">
        <v>22</v>
      </c>
      <c r="D590" s="396" t="s">
        <v>285</v>
      </c>
      <c r="E590" s="397"/>
      <c r="F590" s="397"/>
      <c r="G590" s="397"/>
      <c r="H590" s="397"/>
      <c r="I590" s="397"/>
      <c r="J590" s="397"/>
      <c r="K590" s="397"/>
      <c r="L590" s="397"/>
      <c r="M590" s="397"/>
      <c r="N590" s="397"/>
      <c r="O590" s="398"/>
      <c r="P590" s="235" t="s">
        <v>17</v>
      </c>
      <c r="Q590" s="236"/>
      <c r="R590" s="236"/>
      <c r="S590" s="236"/>
      <c r="T590" s="236"/>
      <c r="U590" s="236"/>
      <c r="V590" s="236"/>
      <c r="W590" s="236"/>
      <c r="X590" s="237"/>
      <c r="Y590" s="235" t="s">
        <v>18</v>
      </c>
      <c r="Z590" s="236"/>
      <c r="AA590" s="236"/>
      <c r="AB590" s="236"/>
      <c r="AC590" s="236"/>
      <c r="AD590" s="236"/>
      <c r="AE590" s="236"/>
      <c r="AF590" s="236"/>
      <c r="AG590" s="237"/>
      <c r="AL590" s="66" t="s">
        <v>17</v>
      </c>
      <c r="AM590" s="66" t="s">
        <v>18</v>
      </c>
      <c r="AO590" s="66" t="s">
        <v>17</v>
      </c>
      <c r="AP590" s="66" t="s">
        <v>18</v>
      </c>
    </row>
    <row r="591" spans="1:43" ht="16.5" customHeight="1" thickBot="1" x14ac:dyDescent="0.25">
      <c r="D591" s="427" t="s">
        <v>286</v>
      </c>
      <c r="E591" s="428"/>
      <c r="F591" s="428"/>
      <c r="G591" s="428"/>
      <c r="H591" s="428"/>
      <c r="I591" s="428"/>
      <c r="J591" s="428"/>
      <c r="K591" s="428"/>
      <c r="L591" s="428"/>
      <c r="M591" s="428"/>
      <c r="N591" s="428"/>
      <c r="O591" s="429"/>
      <c r="P591" s="430">
        <f>SUM(P592:X593)</f>
        <v>0</v>
      </c>
      <c r="Q591" s="431"/>
      <c r="R591" s="431"/>
      <c r="S591" s="431"/>
      <c r="T591" s="431"/>
      <c r="U591" s="431"/>
      <c r="V591" s="431"/>
      <c r="W591" s="431"/>
      <c r="X591" s="432"/>
      <c r="Y591" s="430">
        <f>SUM(Y592:AG593)</f>
        <v>0</v>
      </c>
      <c r="Z591" s="431"/>
      <c r="AA591" s="431"/>
      <c r="AB591" s="431"/>
      <c r="AC591" s="431"/>
      <c r="AD591" s="431"/>
      <c r="AE591" s="431"/>
      <c r="AF591" s="431"/>
      <c r="AG591" s="433"/>
      <c r="AL591" s="74">
        <f>SUM(P592:X593)-P591</f>
        <v>0</v>
      </c>
      <c r="AM591" s="68">
        <f>SUM(Y592:AG593)-Y591</f>
        <v>0</v>
      </c>
      <c r="AO591" s="74" t="e">
        <f>P591-'[2]41'!$D$84</f>
        <v>#REF!</v>
      </c>
      <c r="AP591" s="68" t="e">
        <f>Y591-'[2]41'!$G$84</f>
        <v>#REF!</v>
      </c>
    </row>
    <row r="592" spans="1:43" ht="16.5" customHeight="1" x14ac:dyDescent="0.2">
      <c r="D592" s="361"/>
      <c r="E592" s="362"/>
      <c r="F592" s="362"/>
      <c r="G592" s="362"/>
      <c r="H592" s="362"/>
      <c r="I592" s="362"/>
      <c r="J592" s="362"/>
      <c r="K592" s="362"/>
      <c r="L592" s="362"/>
      <c r="M592" s="362"/>
      <c r="N592" s="362"/>
      <c r="O592" s="363"/>
      <c r="P592" s="441"/>
      <c r="Q592" s="442"/>
      <c r="R592" s="442"/>
      <c r="S592" s="442"/>
      <c r="T592" s="442"/>
      <c r="U592" s="442"/>
      <c r="V592" s="442"/>
      <c r="W592" s="442"/>
      <c r="X592" s="443"/>
      <c r="Y592" s="444"/>
      <c r="Z592" s="442"/>
      <c r="AA592" s="442"/>
      <c r="AB592" s="442"/>
      <c r="AC592" s="442"/>
      <c r="AD592" s="442"/>
      <c r="AE592" s="442"/>
      <c r="AF592" s="442"/>
      <c r="AG592" s="445"/>
      <c r="AL592" s="49"/>
      <c r="AM592" s="50"/>
      <c r="AO592" s="49"/>
      <c r="AP592" s="50"/>
    </row>
    <row r="593" spans="1:42" ht="16.5" customHeight="1" thickBot="1" x14ac:dyDescent="0.25">
      <c r="D593" s="291"/>
      <c r="E593" s="292"/>
      <c r="F593" s="292"/>
      <c r="G593" s="292"/>
      <c r="H593" s="292"/>
      <c r="I593" s="292"/>
      <c r="J593" s="292"/>
      <c r="K593" s="292"/>
      <c r="L593" s="292"/>
      <c r="M593" s="292"/>
      <c r="N593" s="292"/>
      <c r="O593" s="293"/>
      <c r="P593" s="446"/>
      <c r="Q593" s="447"/>
      <c r="R593" s="447"/>
      <c r="S593" s="447"/>
      <c r="T593" s="447"/>
      <c r="U593" s="447"/>
      <c r="V593" s="447"/>
      <c r="W593" s="447"/>
      <c r="X593" s="448"/>
      <c r="Y593" s="449"/>
      <c r="Z593" s="447"/>
      <c r="AA593" s="447"/>
      <c r="AB593" s="447"/>
      <c r="AC593" s="447"/>
      <c r="AD593" s="447"/>
      <c r="AE593" s="447"/>
      <c r="AF593" s="447"/>
      <c r="AG593" s="450"/>
      <c r="AL593" s="49"/>
      <c r="AM593" s="50"/>
      <c r="AO593" s="49"/>
      <c r="AP593" s="50"/>
    </row>
    <row r="594" spans="1:42" ht="16.5" customHeight="1" thickBot="1" x14ac:dyDescent="0.25">
      <c r="D594" s="427" t="s">
        <v>287</v>
      </c>
      <c r="E594" s="428"/>
      <c r="F594" s="428"/>
      <c r="G594" s="428"/>
      <c r="H594" s="428"/>
      <c r="I594" s="428"/>
      <c r="J594" s="428"/>
      <c r="K594" s="428"/>
      <c r="L594" s="428"/>
      <c r="M594" s="428"/>
      <c r="N594" s="428"/>
      <c r="O594" s="429"/>
      <c r="P594" s="430">
        <f>SUM(P595:X596)</f>
        <v>12</v>
      </c>
      <c r="Q594" s="431"/>
      <c r="R594" s="431"/>
      <c r="S594" s="431"/>
      <c r="T594" s="431"/>
      <c r="U594" s="431"/>
      <c r="V594" s="431"/>
      <c r="W594" s="431"/>
      <c r="X594" s="432"/>
      <c r="Y594" s="430">
        <f>SUM(Y595:AG596)</f>
        <v>10</v>
      </c>
      <c r="Z594" s="431"/>
      <c r="AA594" s="431"/>
      <c r="AB594" s="431"/>
      <c r="AC594" s="431"/>
      <c r="AD594" s="431"/>
      <c r="AE594" s="431"/>
      <c r="AF594" s="431"/>
      <c r="AG594" s="433"/>
      <c r="AL594" s="47">
        <f>SUM(P595:X596)-P594</f>
        <v>0</v>
      </c>
      <c r="AM594" s="46">
        <f>SUM(Y595:AG596)-Y594</f>
        <v>0</v>
      </c>
      <c r="AO594" s="47" t="e">
        <f>P594-'[2]41'!$D$85</f>
        <v>#REF!</v>
      </c>
      <c r="AP594" s="46" t="e">
        <f>Y594-'[2]41'!$G$85</f>
        <v>#REF!</v>
      </c>
    </row>
    <row r="595" spans="1:42" ht="16.5" customHeight="1" x14ac:dyDescent="0.2">
      <c r="D595" s="434" t="s">
        <v>288</v>
      </c>
      <c r="E595" s="434"/>
      <c r="F595" s="434"/>
      <c r="G595" s="434"/>
      <c r="H595" s="434"/>
      <c r="I595" s="434"/>
      <c r="J595" s="434"/>
      <c r="K595" s="434"/>
      <c r="L595" s="434"/>
      <c r="M595" s="434"/>
      <c r="N595" s="434"/>
      <c r="O595" s="434"/>
      <c r="P595" s="435">
        <v>12</v>
      </c>
      <c r="Q595" s="436"/>
      <c r="R595" s="436"/>
      <c r="S595" s="436"/>
      <c r="T595" s="436"/>
      <c r="U595" s="436"/>
      <c r="V595" s="436"/>
      <c r="W595" s="436"/>
      <c r="X595" s="437"/>
      <c r="Y595" s="438">
        <v>10</v>
      </c>
      <c r="Z595" s="439"/>
      <c r="AA595" s="439"/>
      <c r="AB595" s="439"/>
      <c r="AC595" s="439"/>
      <c r="AD595" s="439"/>
      <c r="AE595" s="439"/>
      <c r="AF595" s="439"/>
      <c r="AG595" s="440"/>
      <c r="AL595" s="49"/>
      <c r="AM595" s="50"/>
      <c r="AO595" s="49"/>
      <c r="AP595" s="50"/>
    </row>
    <row r="596" spans="1:42" ht="16.5" customHeight="1" thickBot="1" x14ac:dyDescent="0.25">
      <c r="D596" s="291"/>
      <c r="E596" s="292"/>
      <c r="F596" s="292"/>
      <c r="G596" s="292"/>
      <c r="H596" s="292"/>
      <c r="I596" s="292"/>
      <c r="J596" s="292"/>
      <c r="K596" s="292"/>
      <c r="L596" s="292"/>
      <c r="M596" s="292"/>
      <c r="N596" s="292"/>
      <c r="O596" s="293"/>
      <c r="P596" s="446"/>
      <c r="Q596" s="447"/>
      <c r="R596" s="447"/>
      <c r="S596" s="447"/>
      <c r="T596" s="447"/>
      <c r="U596" s="447"/>
      <c r="V596" s="447"/>
      <c r="W596" s="447"/>
      <c r="X596" s="448"/>
      <c r="Y596" s="449"/>
      <c r="Z596" s="447"/>
      <c r="AA596" s="447"/>
      <c r="AB596" s="447"/>
      <c r="AC596" s="447"/>
      <c r="AD596" s="447"/>
      <c r="AE596" s="447"/>
      <c r="AF596" s="447"/>
      <c r="AG596" s="450"/>
      <c r="AL596" s="49"/>
      <c r="AM596" s="50"/>
      <c r="AO596" s="49"/>
      <c r="AP596" s="50"/>
    </row>
    <row r="597" spans="1:42" ht="16.5" customHeight="1" thickBot="1" x14ac:dyDescent="0.25">
      <c r="D597" s="427" t="s">
        <v>289</v>
      </c>
      <c r="E597" s="428"/>
      <c r="F597" s="428"/>
      <c r="G597" s="428"/>
      <c r="H597" s="428"/>
      <c r="I597" s="428"/>
      <c r="J597" s="428"/>
      <c r="K597" s="428"/>
      <c r="L597" s="428"/>
      <c r="M597" s="428"/>
      <c r="N597" s="428"/>
      <c r="O597" s="429"/>
      <c r="P597" s="430">
        <f>SUM(P598:X599)</f>
        <v>0</v>
      </c>
      <c r="Q597" s="431"/>
      <c r="R597" s="431"/>
      <c r="S597" s="431"/>
      <c r="T597" s="431"/>
      <c r="U597" s="431"/>
      <c r="V597" s="431"/>
      <c r="W597" s="431"/>
      <c r="X597" s="432"/>
      <c r="Y597" s="430">
        <f>SUM(Y598:AG599)</f>
        <v>0</v>
      </c>
      <c r="Z597" s="431"/>
      <c r="AA597" s="431"/>
      <c r="AB597" s="431"/>
      <c r="AC597" s="431"/>
      <c r="AD597" s="431"/>
      <c r="AE597" s="431"/>
      <c r="AF597" s="431"/>
      <c r="AG597" s="433"/>
      <c r="AL597" s="47">
        <f>SUM(P598:X599)-P597</f>
        <v>0</v>
      </c>
      <c r="AM597" s="46">
        <f>SUM(Y598:AG599)-Y597</f>
        <v>0</v>
      </c>
      <c r="AO597" s="47" t="e">
        <f>P597-'[2]41'!$D$86</f>
        <v>#REF!</v>
      </c>
      <c r="AP597" s="46" t="e">
        <f>Y597-'[2]41'!$G$86</f>
        <v>#REF!</v>
      </c>
    </row>
    <row r="598" spans="1:42" ht="16.5" customHeight="1" x14ac:dyDescent="0.2">
      <c r="D598" s="361"/>
      <c r="E598" s="362"/>
      <c r="F598" s="362"/>
      <c r="G598" s="362"/>
      <c r="H598" s="362"/>
      <c r="I598" s="362"/>
      <c r="J598" s="362"/>
      <c r="K598" s="362"/>
      <c r="L598" s="362"/>
      <c r="M598" s="362"/>
      <c r="N598" s="362"/>
      <c r="O598" s="363"/>
      <c r="P598" s="441"/>
      <c r="Q598" s="442"/>
      <c r="R598" s="442"/>
      <c r="S598" s="442"/>
      <c r="T598" s="442"/>
      <c r="U598" s="442"/>
      <c r="V598" s="442"/>
      <c r="W598" s="442"/>
      <c r="X598" s="443"/>
      <c r="Y598" s="444"/>
      <c r="Z598" s="442"/>
      <c r="AA598" s="442"/>
      <c r="AB598" s="442"/>
      <c r="AC598" s="442"/>
      <c r="AD598" s="442"/>
      <c r="AE598" s="442"/>
      <c r="AF598" s="442"/>
      <c r="AG598" s="445"/>
      <c r="AL598" s="49"/>
      <c r="AM598" s="50"/>
      <c r="AO598" s="49"/>
      <c r="AP598" s="50"/>
    </row>
    <row r="599" spans="1:42" ht="16.5" customHeight="1" thickBot="1" x14ac:dyDescent="0.25">
      <c r="D599" s="291"/>
      <c r="E599" s="292"/>
      <c r="F599" s="292"/>
      <c r="G599" s="292"/>
      <c r="H599" s="292"/>
      <c r="I599" s="292"/>
      <c r="J599" s="292"/>
      <c r="K599" s="292"/>
      <c r="L599" s="292"/>
      <c r="M599" s="292"/>
      <c r="N599" s="292"/>
      <c r="O599" s="293"/>
      <c r="P599" s="446"/>
      <c r="Q599" s="447"/>
      <c r="R599" s="447"/>
      <c r="S599" s="447"/>
      <c r="T599" s="447"/>
      <c r="U599" s="447"/>
      <c r="V599" s="447"/>
      <c r="W599" s="447"/>
      <c r="X599" s="448"/>
      <c r="Y599" s="449"/>
      <c r="Z599" s="447"/>
      <c r="AA599" s="447"/>
      <c r="AB599" s="447"/>
      <c r="AC599" s="447"/>
      <c r="AD599" s="447"/>
      <c r="AE599" s="447"/>
      <c r="AF599" s="447"/>
      <c r="AG599" s="450"/>
      <c r="AL599" s="49"/>
      <c r="AM599" s="50"/>
      <c r="AO599" s="49"/>
      <c r="AP599" s="50"/>
    </row>
    <row r="600" spans="1:42" ht="16.5" customHeight="1" thickBot="1" x14ac:dyDescent="0.25">
      <c r="D600" s="427" t="s">
        <v>290</v>
      </c>
      <c r="E600" s="428"/>
      <c r="F600" s="428"/>
      <c r="G600" s="428"/>
      <c r="H600" s="428"/>
      <c r="I600" s="428"/>
      <c r="J600" s="428"/>
      <c r="K600" s="428"/>
      <c r="L600" s="428"/>
      <c r="M600" s="428"/>
      <c r="N600" s="428"/>
      <c r="O600" s="429"/>
      <c r="P600" s="430">
        <f>SUM(P601:X602)</f>
        <v>0</v>
      </c>
      <c r="Q600" s="431"/>
      <c r="R600" s="431"/>
      <c r="S600" s="431"/>
      <c r="T600" s="431"/>
      <c r="U600" s="431"/>
      <c r="V600" s="431"/>
      <c r="W600" s="431"/>
      <c r="X600" s="432"/>
      <c r="Y600" s="451">
        <f>SUM(Y601:AG602)</f>
        <v>0</v>
      </c>
      <c r="Z600" s="452"/>
      <c r="AA600" s="452"/>
      <c r="AB600" s="452"/>
      <c r="AC600" s="452"/>
      <c r="AD600" s="452"/>
      <c r="AE600" s="452"/>
      <c r="AF600" s="452"/>
      <c r="AG600" s="453"/>
      <c r="AL600" s="47">
        <f>SUM(P601:X602)-P600</f>
        <v>0</v>
      </c>
      <c r="AM600" s="46">
        <f>SUM(Y601:AG602)-Y600</f>
        <v>0</v>
      </c>
      <c r="AO600" s="47" t="e">
        <f>P600-'[2]41'!$D$87</f>
        <v>#REF!</v>
      </c>
      <c r="AP600" s="46" t="e">
        <f>Y600-'[2]41'!$G$87</f>
        <v>#REF!</v>
      </c>
    </row>
    <row r="601" spans="1:42" ht="16.5" customHeight="1" x14ac:dyDescent="0.2">
      <c r="D601" s="454" t="s">
        <v>638</v>
      </c>
      <c r="E601" s="454"/>
      <c r="F601" s="454"/>
      <c r="G601" s="454"/>
      <c r="H601" s="454"/>
      <c r="I601" s="454"/>
      <c r="J601" s="454"/>
      <c r="K601" s="454"/>
      <c r="L601" s="454"/>
      <c r="M601" s="454"/>
      <c r="N601" s="454"/>
      <c r="O601" s="454"/>
      <c r="P601" s="455"/>
      <c r="Q601" s="456"/>
      <c r="R601" s="456"/>
      <c r="S601" s="456"/>
      <c r="T601" s="456"/>
      <c r="U601" s="456"/>
      <c r="V601" s="456"/>
      <c r="W601" s="456"/>
      <c r="X601" s="457"/>
      <c r="Y601" s="458"/>
      <c r="Z601" s="459"/>
      <c r="AA601" s="459"/>
      <c r="AB601" s="459"/>
      <c r="AC601" s="459"/>
      <c r="AD601" s="459"/>
      <c r="AE601" s="459"/>
      <c r="AF601" s="459"/>
      <c r="AG601" s="460"/>
      <c r="AL601" s="49"/>
      <c r="AM601" s="50"/>
      <c r="AO601" s="49"/>
      <c r="AP601" s="50"/>
    </row>
    <row r="602" spans="1:42" ht="16.5" customHeight="1" thickBot="1" x14ac:dyDescent="0.25">
      <c r="D602" s="291"/>
      <c r="E602" s="292"/>
      <c r="F602" s="292"/>
      <c r="G602" s="292"/>
      <c r="H602" s="292"/>
      <c r="I602" s="292"/>
      <c r="J602" s="292"/>
      <c r="K602" s="292"/>
      <c r="L602" s="292"/>
      <c r="M602" s="292"/>
      <c r="N602" s="292"/>
      <c r="O602" s="293"/>
      <c r="P602" s="446"/>
      <c r="Q602" s="447"/>
      <c r="R602" s="447"/>
      <c r="S602" s="447"/>
      <c r="T602" s="447"/>
      <c r="U602" s="447"/>
      <c r="V602" s="447"/>
      <c r="W602" s="447"/>
      <c r="X602" s="448"/>
      <c r="Y602" s="449"/>
      <c r="Z602" s="447"/>
      <c r="AA602" s="447"/>
      <c r="AB602" s="447"/>
      <c r="AC602" s="447"/>
      <c r="AD602" s="447"/>
      <c r="AE602" s="447"/>
      <c r="AF602" s="447"/>
      <c r="AG602" s="450"/>
      <c r="AL602" s="49"/>
      <c r="AM602" s="50"/>
      <c r="AO602" s="49"/>
      <c r="AP602" s="50"/>
    </row>
    <row r="604" spans="1:42" ht="14.25" customHeight="1" x14ac:dyDescent="0.2">
      <c r="D604" s="16" t="s">
        <v>291</v>
      </c>
    </row>
    <row r="606" spans="1:42" ht="14.25" customHeight="1" x14ac:dyDescent="0.2">
      <c r="D606" s="347" t="s">
        <v>292</v>
      </c>
      <c r="E606" s="347"/>
      <c r="F606" s="347"/>
      <c r="G606" s="347"/>
      <c r="H606" s="347"/>
      <c r="I606" s="347"/>
      <c r="J606" s="347"/>
      <c r="K606" s="347"/>
      <c r="L606" s="347"/>
      <c r="M606" s="347"/>
      <c r="N606" s="347"/>
      <c r="O606" s="347"/>
      <c r="P606" s="347"/>
      <c r="Q606" s="347"/>
      <c r="R606" s="347"/>
      <c r="S606" s="347"/>
      <c r="T606" s="347"/>
      <c r="U606" s="347"/>
      <c r="V606" s="347"/>
      <c r="W606" s="347"/>
      <c r="X606" s="347"/>
      <c r="Y606" s="347"/>
      <c r="Z606" s="347"/>
      <c r="AA606" s="347"/>
      <c r="AB606" s="347"/>
      <c r="AC606" s="347"/>
      <c r="AD606" s="347"/>
      <c r="AE606" s="347"/>
      <c r="AF606" s="347"/>
      <c r="AG606" s="347"/>
    </row>
    <row r="607" spans="1:42" ht="14.25" customHeight="1" thickBot="1" x14ac:dyDescent="0.25"/>
    <row r="608" spans="1:42" ht="29.25" customHeight="1" thickTop="1" thickBot="1" x14ac:dyDescent="0.25">
      <c r="A608" s="6">
        <v>23</v>
      </c>
      <c r="D608" s="219" t="s">
        <v>16</v>
      </c>
      <c r="E608" s="219"/>
      <c r="F608" s="219"/>
      <c r="G608" s="219"/>
      <c r="H608" s="219"/>
      <c r="I608" s="219"/>
      <c r="J608" s="211" t="s">
        <v>17</v>
      </c>
      <c r="K608" s="211"/>
      <c r="L608" s="211"/>
      <c r="M608" s="211"/>
      <c r="N608" s="211"/>
      <c r="O608" s="211"/>
      <c r="P608" s="211"/>
      <c r="Q608" s="211"/>
      <c r="R608" s="211"/>
      <c r="S608" s="211"/>
      <c r="T608" s="211"/>
      <c r="U608" s="211"/>
      <c r="V608" s="211" t="s">
        <v>18</v>
      </c>
      <c r="W608" s="211"/>
      <c r="X608" s="211"/>
      <c r="Y608" s="211"/>
      <c r="Z608" s="211"/>
      <c r="AA608" s="211"/>
      <c r="AB608" s="211"/>
      <c r="AC608" s="211"/>
      <c r="AD608" s="211"/>
      <c r="AE608" s="211"/>
      <c r="AF608" s="211"/>
      <c r="AG608" s="211"/>
      <c r="AI608" s="462" t="s">
        <v>17</v>
      </c>
      <c r="AJ608" s="463"/>
      <c r="AK608" s="464"/>
      <c r="AL608" s="465" t="s">
        <v>293</v>
      </c>
      <c r="AM608" s="466"/>
      <c r="AN608" s="467"/>
    </row>
    <row r="609" spans="4:40" ht="14.25" customHeight="1" thickTop="1" thickBot="1" x14ac:dyDescent="0.25">
      <c r="D609" s="219"/>
      <c r="E609" s="219"/>
      <c r="F609" s="219"/>
      <c r="G609" s="219"/>
      <c r="H609" s="219"/>
      <c r="I609" s="219"/>
      <c r="J609" s="219" t="s">
        <v>294</v>
      </c>
      <c r="K609" s="219"/>
      <c r="L609" s="219"/>
      <c r="M609" s="219"/>
      <c r="N609" s="219"/>
      <c r="O609" s="219"/>
      <c r="P609" s="219"/>
      <c r="Q609" s="219"/>
      <c r="R609" s="219"/>
      <c r="S609" s="219"/>
      <c r="T609" s="219"/>
      <c r="U609" s="219"/>
      <c r="V609" s="219" t="s">
        <v>294</v>
      </c>
      <c r="W609" s="219"/>
      <c r="X609" s="219"/>
      <c r="Y609" s="219"/>
      <c r="Z609" s="219"/>
      <c r="AA609" s="219"/>
      <c r="AB609" s="219"/>
      <c r="AC609" s="219"/>
      <c r="AD609" s="219"/>
      <c r="AE609" s="219"/>
      <c r="AF609" s="219"/>
      <c r="AG609" s="219"/>
      <c r="AI609" s="462" t="s">
        <v>294</v>
      </c>
      <c r="AJ609" s="463"/>
      <c r="AK609" s="464"/>
      <c r="AL609" s="462" t="s">
        <v>294</v>
      </c>
      <c r="AM609" s="463"/>
      <c r="AN609" s="464"/>
    </row>
    <row r="610" spans="4:40" ht="42.75" customHeight="1" thickTop="1" thickBot="1" x14ac:dyDescent="0.25">
      <c r="D610" s="219"/>
      <c r="E610" s="219"/>
      <c r="F610" s="219"/>
      <c r="G610" s="219"/>
      <c r="H610" s="219"/>
      <c r="I610" s="219"/>
      <c r="J610" s="211" t="s">
        <v>295</v>
      </c>
      <c r="K610" s="211"/>
      <c r="L610" s="211"/>
      <c r="M610" s="211"/>
      <c r="N610" s="211" t="s">
        <v>296</v>
      </c>
      <c r="O610" s="211"/>
      <c r="P610" s="211"/>
      <c r="Q610" s="211"/>
      <c r="R610" s="211" t="s">
        <v>297</v>
      </c>
      <c r="S610" s="211"/>
      <c r="T610" s="211"/>
      <c r="U610" s="211"/>
      <c r="V610" s="211" t="s">
        <v>295</v>
      </c>
      <c r="W610" s="211"/>
      <c r="X610" s="211"/>
      <c r="Y610" s="211"/>
      <c r="Z610" s="211" t="s">
        <v>296</v>
      </c>
      <c r="AA610" s="211"/>
      <c r="AB610" s="211"/>
      <c r="AC610" s="211"/>
      <c r="AD610" s="211" t="s">
        <v>297</v>
      </c>
      <c r="AE610" s="211"/>
      <c r="AF610" s="211"/>
      <c r="AG610" s="211"/>
      <c r="AI610" s="66" t="s">
        <v>295</v>
      </c>
      <c r="AJ610" s="80" t="s">
        <v>296</v>
      </c>
      <c r="AK610" s="80" t="s">
        <v>297</v>
      </c>
      <c r="AL610" s="80" t="s">
        <v>295</v>
      </c>
      <c r="AM610" s="80" t="s">
        <v>296</v>
      </c>
      <c r="AN610" s="80" t="s">
        <v>297</v>
      </c>
    </row>
    <row r="611" spans="4:40" ht="14.25" customHeight="1" x14ac:dyDescent="0.2">
      <c r="D611" s="461" t="s">
        <v>298</v>
      </c>
      <c r="E611" s="461"/>
      <c r="F611" s="461"/>
      <c r="G611" s="461"/>
      <c r="H611" s="461"/>
      <c r="I611" s="461"/>
      <c r="J611" s="385"/>
      <c r="K611" s="385"/>
      <c r="L611" s="385"/>
      <c r="M611" s="385"/>
      <c r="N611" s="385"/>
      <c r="O611" s="385"/>
      <c r="P611" s="385"/>
      <c r="Q611" s="385"/>
      <c r="R611" s="385"/>
      <c r="S611" s="385"/>
      <c r="T611" s="385"/>
      <c r="U611" s="385"/>
      <c r="V611" s="385"/>
      <c r="W611" s="385"/>
      <c r="X611" s="385"/>
      <c r="Y611" s="385"/>
      <c r="Z611" s="385"/>
      <c r="AA611" s="385"/>
      <c r="AB611" s="385"/>
      <c r="AC611" s="385"/>
      <c r="AD611" s="385"/>
      <c r="AE611" s="385"/>
      <c r="AF611" s="385"/>
      <c r="AG611" s="385"/>
      <c r="AI611" s="45"/>
      <c r="AJ611" s="43"/>
      <c r="AK611" s="43"/>
      <c r="AL611" s="43"/>
      <c r="AM611" s="43"/>
      <c r="AN611" s="44"/>
    </row>
    <row r="612" spans="4:40" ht="14.25" customHeight="1" x14ac:dyDescent="0.2">
      <c r="D612" s="221" t="s">
        <v>299</v>
      </c>
      <c r="E612" s="221"/>
      <c r="F612" s="221"/>
      <c r="G612" s="221"/>
      <c r="H612" s="221"/>
      <c r="I612" s="221"/>
      <c r="J612" s="380"/>
      <c r="K612" s="380"/>
      <c r="L612" s="380"/>
      <c r="M612" s="380"/>
      <c r="N612" s="380"/>
      <c r="O612" s="380"/>
      <c r="P612" s="380"/>
      <c r="Q612" s="380"/>
      <c r="R612" s="380"/>
      <c r="S612" s="380"/>
      <c r="T612" s="380"/>
      <c r="U612" s="380"/>
      <c r="V612" s="380"/>
      <c r="W612" s="380"/>
      <c r="X612" s="380"/>
      <c r="Y612" s="380"/>
      <c r="Z612" s="380"/>
      <c r="AA612" s="380"/>
      <c r="AB612" s="380"/>
      <c r="AC612" s="380"/>
      <c r="AD612" s="380"/>
      <c r="AE612" s="380"/>
      <c r="AF612" s="380"/>
      <c r="AG612" s="380"/>
      <c r="AI612" s="49"/>
      <c r="AJ612" s="39"/>
      <c r="AK612" s="39"/>
      <c r="AL612" s="39"/>
      <c r="AM612" s="39"/>
      <c r="AN612" s="50"/>
    </row>
    <row r="613" spans="4:40" ht="14.25" customHeight="1" thickBot="1" x14ac:dyDescent="0.25">
      <c r="D613" s="477" t="s">
        <v>33</v>
      </c>
      <c r="E613" s="477"/>
      <c r="F613" s="477"/>
      <c r="G613" s="477"/>
      <c r="H613" s="477"/>
      <c r="I613" s="477"/>
      <c r="J613" s="382">
        <f>SUM(J611:M612)</f>
        <v>0</v>
      </c>
      <c r="K613" s="382"/>
      <c r="L613" s="382"/>
      <c r="M613" s="382"/>
      <c r="N613" s="382">
        <f>SUM(N611:Q612)</f>
        <v>0</v>
      </c>
      <c r="O613" s="382"/>
      <c r="P613" s="382"/>
      <c r="Q613" s="382"/>
      <c r="R613" s="382">
        <f>SUM(R611:U612)</f>
        <v>0</v>
      </c>
      <c r="S613" s="382"/>
      <c r="T613" s="382"/>
      <c r="U613" s="382"/>
      <c r="V613" s="382">
        <f>SUM(V611:Y612)</f>
        <v>0</v>
      </c>
      <c r="W613" s="382"/>
      <c r="X613" s="382"/>
      <c r="Y613" s="382"/>
      <c r="Z613" s="382">
        <f>SUM(Z611:AC612)</f>
        <v>0</v>
      </c>
      <c r="AA613" s="382"/>
      <c r="AB613" s="382"/>
      <c r="AC613" s="382"/>
      <c r="AD613" s="382">
        <f>SUM(AD611:AG612)</f>
        <v>0</v>
      </c>
      <c r="AE613" s="382"/>
      <c r="AF613" s="382"/>
      <c r="AG613" s="382"/>
      <c r="AI613" s="56">
        <f>SUM(J611:M612)-J613</f>
        <v>0</v>
      </c>
      <c r="AJ613" s="51">
        <f>SUM(N611:Q612)-N613</f>
        <v>0</v>
      </c>
      <c r="AK613" s="51">
        <f>SUM(R611:U612)-R613</f>
        <v>0</v>
      </c>
      <c r="AL613" s="51">
        <f>SUM(V611:Y612)-V613</f>
        <v>0</v>
      </c>
      <c r="AM613" s="51">
        <f>SUM(Z611:AC612)-Z613</f>
        <v>0</v>
      </c>
      <c r="AN613" s="52">
        <f>SUM(AD611:AG612)-AD613</f>
        <v>0</v>
      </c>
    </row>
    <row r="616" spans="4:40" ht="14.25" customHeight="1" x14ac:dyDescent="0.2">
      <c r="D616" s="16" t="s">
        <v>300</v>
      </c>
      <c r="F616" s="81"/>
    </row>
    <row r="618" spans="4:40" ht="14.25" customHeight="1" x14ac:dyDescent="0.2">
      <c r="D618" s="160" t="s">
        <v>301</v>
      </c>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c r="AB618" s="160"/>
      <c r="AC618" s="160"/>
      <c r="AD618" s="160"/>
      <c r="AE618" s="160"/>
      <c r="AF618" s="160"/>
      <c r="AG618" s="160"/>
    </row>
    <row r="619" spans="4:40" ht="14.25" customHeight="1" x14ac:dyDescent="0.2">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c r="AB619" s="160"/>
      <c r="AC619" s="160"/>
      <c r="AD619" s="160"/>
      <c r="AE619" s="160"/>
      <c r="AF619" s="160"/>
      <c r="AG619" s="160"/>
    </row>
    <row r="621" spans="4:40" ht="14.25" customHeight="1" x14ac:dyDescent="0.2">
      <c r="D621" s="160" t="s">
        <v>647</v>
      </c>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c r="AB621" s="160"/>
      <c r="AC621" s="160"/>
      <c r="AD621" s="160"/>
      <c r="AE621" s="160"/>
      <c r="AF621" s="160"/>
      <c r="AG621" s="160"/>
    </row>
    <row r="622" spans="4:40" ht="14.25" customHeight="1" x14ac:dyDescent="0.2">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c r="AB622" s="160"/>
      <c r="AC622" s="160"/>
      <c r="AD622" s="160"/>
      <c r="AE622" s="160"/>
      <c r="AF622" s="160"/>
      <c r="AG622" s="160"/>
    </row>
    <row r="623" spans="4:40" ht="14.25" customHeight="1" x14ac:dyDescent="0.2">
      <c r="D623" s="207" t="s">
        <v>302</v>
      </c>
      <c r="E623" s="207"/>
      <c r="F623" s="207"/>
      <c r="G623" s="207"/>
      <c r="H623" s="207"/>
      <c r="I623" s="207"/>
      <c r="J623" s="207"/>
      <c r="K623" s="207"/>
      <c r="L623" s="207"/>
      <c r="M623" s="207"/>
      <c r="N623" s="207"/>
      <c r="O623" s="207"/>
      <c r="P623" s="207"/>
      <c r="Q623" s="207"/>
      <c r="R623" s="207"/>
      <c r="S623" s="207"/>
      <c r="T623" s="207"/>
      <c r="U623" s="207"/>
      <c r="V623" s="207"/>
      <c r="W623" s="207"/>
      <c r="X623" s="207"/>
      <c r="Y623" s="207"/>
      <c r="Z623" s="207"/>
      <c r="AA623" s="207"/>
      <c r="AB623" s="207"/>
      <c r="AC623" s="207"/>
      <c r="AD623" s="207"/>
      <c r="AE623" s="207"/>
      <c r="AF623" s="207"/>
      <c r="AG623" s="207"/>
    </row>
    <row r="624" spans="4:40" ht="14.25" customHeight="1" thickBot="1" x14ac:dyDescent="0.25"/>
    <row r="625" spans="1:39" ht="15.75" customHeight="1" thickTop="1" thickBot="1" x14ac:dyDescent="0.25">
      <c r="A625" s="6" t="s">
        <v>303</v>
      </c>
      <c r="D625" s="253" t="s">
        <v>238</v>
      </c>
      <c r="E625" s="254"/>
      <c r="F625" s="254"/>
      <c r="G625" s="254"/>
      <c r="H625" s="254"/>
      <c r="I625" s="254"/>
      <c r="J625" s="254"/>
      <c r="K625" s="254"/>
      <c r="L625" s="254"/>
      <c r="M625" s="254"/>
      <c r="N625" s="254"/>
      <c r="O625" s="254"/>
      <c r="P625" s="254"/>
      <c r="Q625" s="255"/>
      <c r="R625" s="253" t="s">
        <v>648</v>
      </c>
      <c r="S625" s="254"/>
      <c r="T625" s="254"/>
      <c r="U625" s="254"/>
      <c r="V625" s="254"/>
      <c r="W625" s="254"/>
      <c r="X625" s="254"/>
      <c r="Y625" s="254"/>
      <c r="Z625" s="254"/>
      <c r="AA625" s="254"/>
      <c r="AB625" s="254"/>
      <c r="AC625" s="254"/>
      <c r="AD625" s="254"/>
      <c r="AE625" s="254"/>
      <c r="AF625" s="254"/>
      <c r="AG625" s="255"/>
      <c r="AM625" s="82" t="s">
        <v>18</v>
      </c>
    </row>
    <row r="626" spans="1:39" ht="15.75" customHeight="1" thickBot="1" x14ac:dyDescent="0.3">
      <c r="D626" s="468" t="s">
        <v>307</v>
      </c>
      <c r="E626" s="469"/>
      <c r="F626" s="469"/>
      <c r="G626" s="469"/>
      <c r="H626" s="469"/>
      <c r="I626" s="469"/>
      <c r="J626" s="469"/>
      <c r="K626" s="469"/>
      <c r="L626" s="469"/>
      <c r="M626" s="469"/>
      <c r="N626" s="469"/>
      <c r="O626" s="469"/>
      <c r="P626" s="469"/>
      <c r="Q626" s="470"/>
      <c r="R626" s="474">
        <v>1766702</v>
      </c>
      <c r="S626" s="475"/>
      <c r="T626" s="475"/>
      <c r="U626" s="475"/>
      <c r="V626" s="475"/>
      <c r="W626" s="475"/>
      <c r="X626" s="475"/>
      <c r="Y626" s="475"/>
      <c r="Z626" s="475"/>
      <c r="AA626" s="475"/>
      <c r="AB626" s="475"/>
      <c r="AC626" s="475"/>
      <c r="AD626" s="475"/>
      <c r="AE626" s="475"/>
      <c r="AF626" s="475"/>
      <c r="AG626" s="476"/>
      <c r="AM626" s="79"/>
    </row>
    <row r="627" spans="1:39" ht="15.75" customHeight="1" thickBot="1" x14ac:dyDescent="0.3">
      <c r="D627" s="468" t="s">
        <v>304</v>
      </c>
      <c r="E627" s="469"/>
      <c r="F627" s="469"/>
      <c r="G627" s="469"/>
      <c r="H627" s="469"/>
      <c r="I627" s="469"/>
      <c r="J627" s="469"/>
      <c r="K627" s="469"/>
      <c r="L627" s="469"/>
      <c r="M627" s="469"/>
      <c r="N627" s="469"/>
      <c r="O627" s="469"/>
      <c r="P627" s="469"/>
      <c r="Q627" s="470"/>
      <c r="R627" s="253" t="s">
        <v>17</v>
      </c>
      <c r="S627" s="254"/>
      <c r="T627" s="254"/>
      <c r="U627" s="254"/>
      <c r="V627" s="254"/>
      <c r="W627" s="254"/>
      <c r="X627" s="254"/>
      <c r="Y627" s="254"/>
      <c r="Z627" s="254"/>
      <c r="AA627" s="254"/>
      <c r="AB627" s="254"/>
      <c r="AC627" s="254"/>
      <c r="AD627" s="254"/>
      <c r="AE627" s="254"/>
      <c r="AF627" s="254"/>
      <c r="AG627" s="255"/>
      <c r="AM627" s="77"/>
    </row>
    <row r="628" spans="1:39" ht="15.75" customHeight="1" x14ac:dyDescent="0.25">
      <c r="D628" s="471" t="s">
        <v>309</v>
      </c>
      <c r="E628" s="472"/>
      <c r="F628" s="472"/>
      <c r="G628" s="472"/>
      <c r="H628" s="472"/>
      <c r="I628" s="472"/>
      <c r="J628" s="472"/>
      <c r="K628" s="472"/>
      <c r="L628" s="472"/>
      <c r="M628" s="472"/>
      <c r="N628" s="472"/>
      <c r="O628" s="472"/>
      <c r="P628" s="472"/>
      <c r="Q628" s="473"/>
      <c r="R628" s="386"/>
      <c r="S628" s="387"/>
      <c r="T628" s="387"/>
      <c r="U628" s="387"/>
      <c r="V628" s="387"/>
      <c r="W628" s="387"/>
      <c r="X628" s="387"/>
      <c r="Y628" s="387"/>
      <c r="Z628" s="387"/>
      <c r="AA628" s="387"/>
      <c r="AB628" s="387"/>
      <c r="AC628" s="387"/>
      <c r="AD628" s="387"/>
      <c r="AE628" s="387"/>
      <c r="AF628" s="387"/>
      <c r="AG628" s="388"/>
      <c r="AM628" s="77"/>
    </row>
    <row r="629" spans="1:39" ht="15.75" customHeight="1" x14ac:dyDescent="0.25">
      <c r="D629" s="312" t="s">
        <v>310</v>
      </c>
      <c r="E629" s="313"/>
      <c r="F629" s="313"/>
      <c r="G629" s="313"/>
      <c r="H629" s="313"/>
      <c r="I629" s="313"/>
      <c r="J629" s="313"/>
      <c r="K629" s="313"/>
      <c r="L629" s="313"/>
      <c r="M629" s="313"/>
      <c r="N629" s="313"/>
      <c r="O629" s="313"/>
      <c r="P629" s="313"/>
      <c r="Q629" s="314"/>
      <c r="R629" s="377"/>
      <c r="S629" s="378"/>
      <c r="T629" s="378"/>
      <c r="U629" s="378"/>
      <c r="V629" s="378"/>
      <c r="W629" s="378"/>
      <c r="X629" s="378"/>
      <c r="Y629" s="378"/>
      <c r="Z629" s="378"/>
      <c r="AA629" s="378"/>
      <c r="AB629" s="378"/>
      <c r="AC629" s="378"/>
      <c r="AD629" s="378"/>
      <c r="AE629" s="378"/>
      <c r="AF629" s="378"/>
      <c r="AG629" s="379"/>
      <c r="AM629" s="77"/>
    </row>
    <row r="630" spans="1:39" ht="15.75" customHeight="1" x14ac:dyDescent="0.25">
      <c r="D630" s="312" t="s">
        <v>311</v>
      </c>
      <c r="E630" s="313"/>
      <c r="F630" s="313"/>
      <c r="G630" s="313"/>
      <c r="H630" s="313"/>
      <c r="I630" s="313"/>
      <c r="J630" s="313"/>
      <c r="K630" s="313"/>
      <c r="L630" s="313"/>
      <c r="M630" s="313"/>
      <c r="N630" s="313"/>
      <c r="O630" s="313"/>
      <c r="P630" s="313"/>
      <c r="Q630" s="314"/>
      <c r="R630" s="377"/>
      <c r="S630" s="378"/>
      <c r="T630" s="378"/>
      <c r="U630" s="378"/>
      <c r="V630" s="378"/>
      <c r="W630" s="378"/>
      <c r="X630" s="378"/>
      <c r="Y630" s="378"/>
      <c r="Z630" s="378"/>
      <c r="AA630" s="378"/>
      <c r="AB630" s="378"/>
      <c r="AC630" s="378"/>
      <c r="AD630" s="378"/>
      <c r="AE630" s="378"/>
      <c r="AF630" s="378"/>
      <c r="AG630" s="379"/>
      <c r="AM630" s="77"/>
    </row>
    <row r="631" spans="1:39" ht="15.75" customHeight="1" x14ac:dyDescent="0.25">
      <c r="D631" s="312" t="s">
        <v>312</v>
      </c>
      <c r="E631" s="313"/>
      <c r="F631" s="313"/>
      <c r="G631" s="313"/>
      <c r="H631" s="313"/>
      <c r="I631" s="313"/>
      <c r="J631" s="313"/>
      <c r="K631" s="313"/>
      <c r="L631" s="313"/>
      <c r="M631" s="313"/>
      <c r="N631" s="313"/>
      <c r="O631" s="313"/>
      <c r="P631" s="313"/>
      <c r="Q631" s="314"/>
      <c r="R631" s="377"/>
      <c r="S631" s="378"/>
      <c r="T631" s="378"/>
      <c r="U631" s="378"/>
      <c r="V631" s="378"/>
      <c r="W631" s="378"/>
      <c r="X631" s="378"/>
      <c r="Y631" s="378"/>
      <c r="Z631" s="378"/>
      <c r="AA631" s="378"/>
      <c r="AB631" s="378"/>
      <c r="AC631" s="378"/>
      <c r="AD631" s="378"/>
      <c r="AE631" s="378"/>
      <c r="AF631" s="378"/>
      <c r="AG631" s="379"/>
      <c r="AM631" s="77"/>
    </row>
    <row r="632" spans="1:39" ht="15.75" customHeight="1" x14ac:dyDescent="0.25">
      <c r="D632" s="312" t="s">
        <v>313</v>
      </c>
      <c r="E632" s="313"/>
      <c r="F632" s="313"/>
      <c r="G632" s="313"/>
      <c r="H632" s="313"/>
      <c r="I632" s="313"/>
      <c r="J632" s="313"/>
      <c r="K632" s="313"/>
      <c r="L632" s="313"/>
      <c r="M632" s="313"/>
      <c r="N632" s="313"/>
      <c r="O632" s="313"/>
      <c r="P632" s="313"/>
      <c r="Q632" s="314"/>
      <c r="R632" s="377">
        <v>1766702</v>
      </c>
      <c r="S632" s="378"/>
      <c r="T632" s="378"/>
      <c r="U632" s="378"/>
      <c r="V632" s="378"/>
      <c r="W632" s="378"/>
      <c r="X632" s="378"/>
      <c r="Y632" s="378"/>
      <c r="Z632" s="378"/>
      <c r="AA632" s="378"/>
      <c r="AB632" s="378"/>
      <c r="AC632" s="378"/>
      <c r="AD632" s="378"/>
      <c r="AE632" s="378"/>
      <c r="AF632" s="378"/>
      <c r="AG632" s="379"/>
      <c r="AM632" s="77"/>
    </row>
    <row r="633" spans="1:39" ht="15.75" customHeight="1" x14ac:dyDescent="0.25">
      <c r="D633" s="312" t="s">
        <v>305</v>
      </c>
      <c r="E633" s="313"/>
      <c r="F633" s="313"/>
      <c r="G633" s="313"/>
      <c r="H633" s="313"/>
      <c r="I633" s="313"/>
      <c r="J633" s="313"/>
      <c r="K633" s="313"/>
      <c r="L633" s="313"/>
      <c r="M633" s="313"/>
      <c r="N633" s="313"/>
      <c r="O633" s="313"/>
      <c r="P633" s="313"/>
      <c r="Q633" s="314"/>
      <c r="R633" s="377"/>
      <c r="S633" s="378"/>
      <c r="T633" s="378"/>
      <c r="U633" s="378"/>
      <c r="V633" s="378"/>
      <c r="W633" s="378"/>
      <c r="X633" s="378"/>
      <c r="Y633" s="378"/>
      <c r="Z633" s="378"/>
      <c r="AA633" s="378"/>
      <c r="AB633" s="378"/>
      <c r="AC633" s="378"/>
      <c r="AD633" s="378"/>
      <c r="AE633" s="378"/>
      <c r="AF633" s="378"/>
      <c r="AG633" s="379"/>
      <c r="AM633" s="77"/>
    </row>
    <row r="634" spans="1:39" ht="15.75" customHeight="1" thickBot="1" x14ac:dyDescent="0.25">
      <c r="D634" s="420" t="s">
        <v>33</v>
      </c>
      <c r="E634" s="421"/>
      <c r="F634" s="421"/>
      <c r="G634" s="421"/>
      <c r="H634" s="421"/>
      <c r="I634" s="421"/>
      <c r="J634" s="421"/>
      <c r="K634" s="421"/>
      <c r="L634" s="421"/>
      <c r="M634" s="421"/>
      <c r="N634" s="421"/>
      <c r="O634" s="421"/>
      <c r="P634" s="421"/>
      <c r="Q634" s="422"/>
      <c r="R634" s="478">
        <f>SUM(R628:AG633)</f>
        <v>1766702</v>
      </c>
      <c r="S634" s="479"/>
      <c r="T634" s="479"/>
      <c r="U634" s="479"/>
      <c r="V634" s="479"/>
      <c r="W634" s="479"/>
      <c r="X634" s="479"/>
      <c r="Y634" s="479"/>
      <c r="Z634" s="479"/>
      <c r="AA634" s="479"/>
      <c r="AB634" s="479"/>
      <c r="AC634" s="479"/>
      <c r="AD634" s="479"/>
      <c r="AE634" s="479"/>
      <c r="AF634" s="479"/>
      <c r="AG634" s="480"/>
      <c r="AM634" s="70">
        <f>SUM(R628:AG633)-R634</f>
        <v>0</v>
      </c>
    </row>
    <row r="635" spans="1:39" ht="14.25" customHeight="1" thickBot="1" x14ac:dyDescent="0.25">
      <c r="AM635" s="83"/>
    </row>
    <row r="636" spans="1:39" ht="15.75" customHeight="1" thickBot="1" x14ac:dyDescent="0.25">
      <c r="A636" s="6" t="s">
        <v>306</v>
      </c>
      <c r="D636" s="481" t="s">
        <v>238</v>
      </c>
      <c r="E636" s="482"/>
      <c r="F636" s="482"/>
      <c r="G636" s="482"/>
      <c r="H636" s="482"/>
      <c r="I636" s="482"/>
      <c r="J636" s="482"/>
      <c r="K636" s="482"/>
      <c r="L636" s="482"/>
      <c r="M636" s="482"/>
      <c r="N636" s="482"/>
      <c r="O636" s="482"/>
      <c r="P636" s="482"/>
      <c r="Q636" s="483"/>
      <c r="R636" s="366" t="s">
        <v>18</v>
      </c>
      <c r="S636" s="366"/>
      <c r="T636" s="366"/>
      <c r="U636" s="366"/>
      <c r="V636" s="366"/>
      <c r="W636" s="366"/>
      <c r="X636" s="366"/>
      <c r="Y636" s="366"/>
      <c r="Z636" s="366"/>
      <c r="AA636" s="366"/>
      <c r="AB636" s="366"/>
      <c r="AC636" s="366"/>
      <c r="AD636" s="366"/>
      <c r="AE636" s="366"/>
      <c r="AF636" s="366"/>
      <c r="AG636" s="366"/>
      <c r="AM636" s="83"/>
    </row>
    <row r="637" spans="1:39" ht="15.75" customHeight="1" thickBot="1" x14ac:dyDescent="0.25">
      <c r="D637" s="484" t="s">
        <v>307</v>
      </c>
      <c r="E637" s="485"/>
      <c r="F637" s="485"/>
      <c r="G637" s="485"/>
      <c r="H637" s="485"/>
      <c r="I637" s="485"/>
      <c r="J637" s="485"/>
      <c r="K637" s="485"/>
      <c r="L637" s="485"/>
      <c r="M637" s="485"/>
      <c r="N637" s="485"/>
      <c r="O637" s="485"/>
      <c r="P637" s="485"/>
      <c r="Q637" s="486"/>
      <c r="R637" s="487">
        <v>806050</v>
      </c>
      <c r="S637" s="487"/>
      <c r="T637" s="487"/>
      <c r="U637" s="487"/>
      <c r="V637" s="487"/>
      <c r="W637" s="487"/>
      <c r="X637" s="487"/>
      <c r="Y637" s="487"/>
      <c r="Z637" s="487"/>
      <c r="AA637" s="487"/>
      <c r="AB637" s="487"/>
      <c r="AC637" s="487"/>
      <c r="AD637" s="487"/>
      <c r="AE637" s="487"/>
      <c r="AF637" s="487"/>
      <c r="AG637" s="487"/>
      <c r="AM637" s="83"/>
    </row>
    <row r="638" spans="1:39" ht="15.75" customHeight="1" thickBot="1" x14ac:dyDescent="0.25">
      <c r="D638" s="484" t="s">
        <v>308</v>
      </c>
      <c r="E638" s="485"/>
      <c r="F638" s="485"/>
      <c r="G638" s="485"/>
      <c r="H638" s="485"/>
      <c r="I638" s="485"/>
      <c r="J638" s="485"/>
      <c r="K638" s="485"/>
      <c r="L638" s="485"/>
      <c r="M638" s="485"/>
      <c r="N638" s="485"/>
      <c r="O638" s="485"/>
      <c r="P638" s="485"/>
      <c r="Q638" s="486"/>
      <c r="R638" s="219" t="s">
        <v>17</v>
      </c>
      <c r="S638" s="219"/>
      <c r="T638" s="219"/>
      <c r="U638" s="219"/>
      <c r="V638" s="219"/>
      <c r="W638" s="219"/>
      <c r="X638" s="219"/>
      <c r="Y638" s="219"/>
      <c r="Z638" s="219"/>
      <c r="AA638" s="219"/>
      <c r="AB638" s="219"/>
      <c r="AC638" s="219"/>
      <c r="AD638" s="219"/>
      <c r="AE638" s="219"/>
      <c r="AF638" s="219"/>
      <c r="AG638" s="219"/>
      <c r="AM638" s="83"/>
    </row>
    <row r="639" spans="1:39" ht="15.75" customHeight="1" x14ac:dyDescent="0.2">
      <c r="D639" s="471" t="s">
        <v>309</v>
      </c>
      <c r="E639" s="472"/>
      <c r="F639" s="472"/>
      <c r="G639" s="472"/>
      <c r="H639" s="472"/>
      <c r="I639" s="472"/>
      <c r="J639" s="472"/>
      <c r="K639" s="472"/>
      <c r="L639" s="472"/>
      <c r="M639" s="472"/>
      <c r="N639" s="472"/>
      <c r="O639" s="472"/>
      <c r="P639" s="472"/>
      <c r="Q639" s="473"/>
      <c r="R639" s="418"/>
      <c r="S639" s="418"/>
      <c r="T639" s="418"/>
      <c r="U639" s="418"/>
      <c r="V639" s="418"/>
      <c r="W639" s="418"/>
      <c r="X639" s="418"/>
      <c r="Y639" s="418"/>
      <c r="Z639" s="418"/>
      <c r="AA639" s="418"/>
      <c r="AB639" s="418"/>
      <c r="AC639" s="418"/>
      <c r="AD639" s="418"/>
      <c r="AE639" s="418"/>
      <c r="AF639" s="418"/>
      <c r="AG639" s="418"/>
      <c r="AM639" s="83"/>
    </row>
    <row r="640" spans="1:39" ht="15.75" customHeight="1" x14ac:dyDescent="0.2">
      <c r="D640" s="312" t="s">
        <v>310</v>
      </c>
      <c r="E640" s="313"/>
      <c r="F640" s="313"/>
      <c r="G640" s="313"/>
      <c r="H640" s="313"/>
      <c r="I640" s="313"/>
      <c r="J640" s="313"/>
      <c r="K640" s="313"/>
      <c r="L640" s="313"/>
      <c r="M640" s="313"/>
      <c r="N640" s="313"/>
      <c r="O640" s="313"/>
      <c r="P640" s="313"/>
      <c r="Q640" s="314"/>
      <c r="R640" s="380"/>
      <c r="S640" s="380"/>
      <c r="T640" s="380"/>
      <c r="U640" s="380"/>
      <c r="V640" s="380"/>
      <c r="W640" s="380"/>
      <c r="X640" s="380"/>
      <c r="Y640" s="380"/>
      <c r="Z640" s="380"/>
      <c r="AA640" s="380"/>
      <c r="AB640" s="380"/>
      <c r="AC640" s="380"/>
      <c r="AD640" s="380"/>
      <c r="AE640" s="380"/>
      <c r="AF640" s="380"/>
      <c r="AG640" s="380"/>
      <c r="AM640" s="83"/>
    </row>
    <row r="641" spans="1:41" ht="15.75" customHeight="1" x14ac:dyDescent="0.2">
      <c r="D641" s="312" t="s">
        <v>311</v>
      </c>
      <c r="E641" s="313"/>
      <c r="F641" s="313"/>
      <c r="G641" s="313"/>
      <c r="H641" s="313"/>
      <c r="I641" s="313"/>
      <c r="J641" s="313"/>
      <c r="K641" s="313"/>
      <c r="L641" s="313"/>
      <c r="M641" s="313"/>
      <c r="N641" s="313"/>
      <c r="O641" s="313"/>
      <c r="P641" s="313"/>
      <c r="Q641" s="314"/>
      <c r="R641" s="380"/>
      <c r="S641" s="380"/>
      <c r="T641" s="380"/>
      <c r="U641" s="380"/>
      <c r="V641" s="380"/>
      <c r="W641" s="380"/>
      <c r="X641" s="380"/>
      <c r="Y641" s="380"/>
      <c r="Z641" s="380"/>
      <c r="AA641" s="380"/>
      <c r="AB641" s="380"/>
      <c r="AC641" s="380"/>
      <c r="AD641" s="380"/>
      <c r="AE641" s="380"/>
      <c r="AF641" s="380"/>
      <c r="AG641" s="380"/>
      <c r="AM641" s="83"/>
    </row>
    <row r="642" spans="1:41" ht="15.75" customHeight="1" x14ac:dyDescent="0.2">
      <c r="D642" s="312" t="s">
        <v>312</v>
      </c>
      <c r="E642" s="313"/>
      <c r="F642" s="313"/>
      <c r="G642" s="313"/>
      <c r="H642" s="313"/>
      <c r="I642" s="313"/>
      <c r="J642" s="313"/>
      <c r="K642" s="313"/>
      <c r="L642" s="313"/>
      <c r="M642" s="313"/>
      <c r="N642" s="313"/>
      <c r="O642" s="313"/>
      <c r="P642" s="313"/>
      <c r="Q642" s="314"/>
      <c r="R642" s="380"/>
      <c r="S642" s="380"/>
      <c r="T642" s="380"/>
      <c r="U642" s="380"/>
      <c r="V642" s="380"/>
      <c r="W642" s="380"/>
      <c r="X642" s="380"/>
      <c r="Y642" s="380"/>
      <c r="Z642" s="380"/>
      <c r="AA642" s="380"/>
      <c r="AB642" s="380"/>
      <c r="AC642" s="380"/>
      <c r="AD642" s="380"/>
      <c r="AE642" s="380"/>
      <c r="AF642" s="380"/>
      <c r="AG642" s="380"/>
      <c r="AM642" s="83"/>
    </row>
    <row r="643" spans="1:41" ht="15.75" customHeight="1" x14ac:dyDescent="0.2">
      <c r="D643" s="312" t="s">
        <v>313</v>
      </c>
      <c r="E643" s="313"/>
      <c r="F643" s="313"/>
      <c r="G643" s="313"/>
      <c r="H643" s="313"/>
      <c r="I643" s="313"/>
      <c r="J643" s="313"/>
      <c r="K643" s="313"/>
      <c r="L643" s="313"/>
      <c r="M643" s="313"/>
      <c r="N643" s="313"/>
      <c r="O643" s="313"/>
      <c r="P643" s="313"/>
      <c r="Q643" s="314"/>
      <c r="R643" s="380">
        <v>806050</v>
      </c>
      <c r="S643" s="380"/>
      <c r="T643" s="380"/>
      <c r="U643" s="380"/>
      <c r="V643" s="380"/>
      <c r="W643" s="380"/>
      <c r="X643" s="380"/>
      <c r="Y643" s="380"/>
      <c r="Z643" s="380"/>
      <c r="AA643" s="380"/>
      <c r="AB643" s="380"/>
      <c r="AC643" s="380"/>
      <c r="AD643" s="380"/>
      <c r="AE643" s="380"/>
      <c r="AF643" s="380"/>
      <c r="AG643" s="380"/>
      <c r="AM643" s="83"/>
    </row>
    <row r="644" spans="1:41" ht="15.75" customHeight="1" x14ac:dyDescent="0.2">
      <c r="D644" s="312" t="s">
        <v>305</v>
      </c>
      <c r="E644" s="313"/>
      <c r="F644" s="313"/>
      <c r="G644" s="313"/>
      <c r="H644" s="313"/>
      <c r="I644" s="313"/>
      <c r="J644" s="313"/>
      <c r="K644" s="313"/>
      <c r="L644" s="313"/>
      <c r="M644" s="313"/>
      <c r="N644" s="313"/>
      <c r="O644" s="313"/>
      <c r="P644" s="313"/>
      <c r="Q644" s="314"/>
      <c r="R644" s="380"/>
      <c r="S644" s="380"/>
      <c r="T644" s="380"/>
      <c r="U644" s="380"/>
      <c r="V644" s="380"/>
      <c r="W644" s="380"/>
      <c r="X644" s="380"/>
      <c r="Y644" s="380"/>
      <c r="Z644" s="380"/>
      <c r="AA644" s="380"/>
      <c r="AB644" s="380"/>
      <c r="AC644" s="380"/>
      <c r="AD644" s="380"/>
      <c r="AE644" s="380"/>
      <c r="AF644" s="380"/>
      <c r="AG644" s="380"/>
      <c r="AM644" s="83"/>
    </row>
    <row r="645" spans="1:41" ht="15.75" customHeight="1" thickBot="1" x14ac:dyDescent="0.25">
      <c r="D645" s="488" t="s">
        <v>314</v>
      </c>
      <c r="E645" s="489"/>
      <c r="F645" s="489"/>
      <c r="G645" s="489"/>
      <c r="H645" s="489"/>
      <c r="I645" s="489"/>
      <c r="J645" s="489"/>
      <c r="K645" s="489"/>
      <c r="L645" s="489"/>
      <c r="M645" s="489"/>
      <c r="N645" s="489"/>
      <c r="O645" s="489"/>
      <c r="P645" s="489"/>
      <c r="Q645" s="490"/>
      <c r="R645" s="478">
        <f>SUM(R639:AG644)</f>
        <v>806050</v>
      </c>
      <c r="S645" s="479"/>
      <c r="T645" s="479"/>
      <c r="U645" s="479"/>
      <c r="V645" s="479"/>
      <c r="W645" s="479"/>
      <c r="X645" s="479"/>
      <c r="Y645" s="479"/>
      <c r="Z645" s="479"/>
      <c r="AA645" s="479"/>
      <c r="AB645" s="479"/>
      <c r="AC645" s="479"/>
      <c r="AD645" s="479"/>
      <c r="AE645" s="479"/>
      <c r="AF645" s="479"/>
      <c r="AG645" s="480"/>
      <c r="AM645" s="71">
        <f>SUM(R639:AG644)-R645</f>
        <v>0</v>
      </c>
    </row>
    <row r="647" spans="1:41" ht="14.25" customHeight="1" x14ac:dyDescent="0.2">
      <c r="D647" s="16" t="s">
        <v>315</v>
      </c>
    </row>
    <row r="649" spans="1:41" ht="14.25" customHeight="1" x14ac:dyDescent="0.2">
      <c r="D649" s="347" t="s">
        <v>316</v>
      </c>
      <c r="E649" s="347"/>
      <c r="F649" s="347"/>
      <c r="G649" s="347"/>
      <c r="H649" s="347"/>
      <c r="I649" s="347"/>
      <c r="J649" s="347"/>
      <c r="K649" s="347"/>
      <c r="L649" s="347"/>
      <c r="M649" s="347"/>
      <c r="N649" s="347"/>
      <c r="O649" s="347"/>
      <c r="P649" s="347"/>
      <c r="Q649" s="347"/>
      <c r="R649" s="347"/>
      <c r="S649" s="347"/>
      <c r="T649" s="347"/>
      <c r="U649" s="347"/>
      <c r="V649" s="347"/>
      <c r="W649" s="347"/>
      <c r="X649" s="347"/>
      <c r="Y649" s="347"/>
      <c r="Z649" s="347"/>
      <c r="AA649" s="347"/>
      <c r="AB649" s="347"/>
      <c r="AC649" s="347"/>
      <c r="AD649" s="347"/>
      <c r="AE649" s="347"/>
      <c r="AF649" s="347"/>
      <c r="AG649" s="347"/>
    </row>
    <row r="650" spans="1:41" ht="14.25" customHeight="1" thickBot="1" x14ac:dyDescent="0.25"/>
    <row r="651" spans="1:41" ht="14.25" customHeight="1" thickBot="1" x14ac:dyDescent="0.25">
      <c r="A651" s="6" t="s">
        <v>317</v>
      </c>
      <c r="D651" s="219" t="s">
        <v>16</v>
      </c>
      <c r="E651" s="219"/>
      <c r="F651" s="219"/>
      <c r="G651" s="219"/>
      <c r="H651" s="219"/>
      <c r="I651" s="219" t="s">
        <v>17</v>
      </c>
      <c r="J651" s="219"/>
      <c r="K651" s="219"/>
      <c r="L651" s="219"/>
      <c r="M651" s="219"/>
      <c r="N651" s="219"/>
      <c r="O651" s="219"/>
      <c r="P651" s="219"/>
      <c r="Q651" s="219"/>
      <c r="R651" s="219"/>
      <c r="S651" s="219"/>
      <c r="T651" s="219"/>
      <c r="U651" s="219"/>
      <c r="V651" s="219"/>
      <c r="W651" s="219"/>
      <c r="X651" s="219"/>
      <c r="Y651" s="219"/>
      <c r="Z651" s="219"/>
      <c r="AA651" s="219"/>
      <c r="AB651" s="219"/>
      <c r="AC651" s="219"/>
      <c r="AD651" s="219"/>
      <c r="AE651" s="219"/>
      <c r="AF651" s="219"/>
      <c r="AG651" s="219"/>
    </row>
    <row r="652" spans="1:41" ht="30.75" customHeight="1" thickTop="1" thickBot="1" x14ac:dyDescent="0.25">
      <c r="D652" s="219"/>
      <c r="E652" s="219"/>
      <c r="F652" s="219"/>
      <c r="G652" s="219"/>
      <c r="H652" s="219"/>
      <c r="I652" s="211" t="s">
        <v>180</v>
      </c>
      <c r="J652" s="211"/>
      <c r="K652" s="211"/>
      <c r="L652" s="211"/>
      <c r="M652" s="211"/>
      <c r="N652" s="211" t="s">
        <v>318</v>
      </c>
      <c r="O652" s="211"/>
      <c r="P652" s="211"/>
      <c r="Q652" s="211"/>
      <c r="R652" s="211"/>
      <c r="S652" s="211" t="s">
        <v>319</v>
      </c>
      <c r="T652" s="211"/>
      <c r="U652" s="211"/>
      <c r="V652" s="211"/>
      <c r="W652" s="211"/>
      <c r="X652" s="211" t="s">
        <v>320</v>
      </c>
      <c r="Y652" s="211"/>
      <c r="Z652" s="211"/>
      <c r="AA652" s="211"/>
      <c r="AB652" s="211"/>
      <c r="AC652" s="211" t="s">
        <v>178</v>
      </c>
      <c r="AD652" s="211"/>
      <c r="AE652" s="211"/>
      <c r="AF652" s="211"/>
      <c r="AG652" s="211"/>
      <c r="AL652" s="66" t="s">
        <v>321</v>
      </c>
      <c r="AM652" s="66" t="s">
        <v>178</v>
      </c>
      <c r="AO652" s="66" t="s">
        <v>178</v>
      </c>
    </row>
    <row r="653" spans="1:41" ht="28.5" customHeight="1" thickBot="1" x14ac:dyDescent="0.25">
      <c r="D653" s="427" t="s">
        <v>322</v>
      </c>
      <c r="E653" s="428"/>
      <c r="F653" s="428"/>
      <c r="G653" s="428"/>
      <c r="H653" s="429"/>
      <c r="I653" s="495">
        <f>SUM(I654:M656)</f>
        <v>0</v>
      </c>
      <c r="J653" s="496"/>
      <c r="K653" s="496"/>
      <c r="L653" s="496"/>
      <c r="M653" s="496"/>
      <c r="N653" s="495">
        <f>SUM(N654:R656)</f>
        <v>0</v>
      </c>
      <c r="O653" s="496"/>
      <c r="P653" s="496"/>
      <c r="Q653" s="496"/>
      <c r="R653" s="496"/>
      <c r="S653" s="495">
        <f>SUM(S654:W656)</f>
        <v>0</v>
      </c>
      <c r="T653" s="496"/>
      <c r="U653" s="496"/>
      <c r="V653" s="496"/>
      <c r="W653" s="496"/>
      <c r="X653" s="495">
        <f>SUM(X654:AB656)</f>
        <v>0</v>
      </c>
      <c r="Y653" s="496"/>
      <c r="Z653" s="496"/>
      <c r="AA653" s="496"/>
      <c r="AB653" s="496"/>
      <c r="AC653" s="497">
        <f>SUM(I653:AB653)</f>
        <v>0</v>
      </c>
      <c r="AD653" s="497"/>
      <c r="AE653" s="497"/>
      <c r="AF653" s="497"/>
      <c r="AG653" s="498"/>
      <c r="AL653" s="84">
        <f>I653-AC666</f>
        <v>0</v>
      </c>
      <c r="AM653" s="85">
        <f>SUM(I653:AB653)-AC653</f>
        <v>0</v>
      </c>
      <c r="AO653" s="86" t="e">
        <f>AC653-'[2]41'!$D$134-'[2]41'!$D$135</f>
        <v>#REF!</v>
      </c>
    </row>
    <row r="654" spans="1:41" ht="21.75" customHeight="1" x14ac:dyDescent="0.2">
      <c r="D654" s="399"/>
      <c r="E654" s="400"/>
      <c r="F654" s="400"/>
      <c r="G654" s="400"/>
      <c r="H654" s="401"/>
      <c r="I654" s="491"/>
      <c r="J654" s="492"/>
      <c r="K654" s="492"/>
      <c r="L654" s="492"/>
      <c r="M654" s="492"/>
      <c r="N654" s="492"/>
      <c r="O654" s="492"/>
      <c r="P654" s="492"/>
      <c r="Q654" s="492"/>
      <c r="R654" s="492"/>
      <c r="S654" s="492"/>
      <c r="T654" s="492"/>
      <c r="U654" s="492"/>
      <c r="V654" s="492"/>
      <c r="W654" s="492"/>
      <c r="X654" s="492"/>
      <c r="Y654" s="492"/>
      <c r="Z654" s="492"/>
      <c r="AA654" s="492"/>
      <c r="AB654" s="492"/>
      <c r="AC654" s="493">
        <f t="shared" ref="AC654:AC660" si="90">SUM(I654:AB654)</f>
        <v>0</v>
      </c>
      <c r="AD654" s="493"/>
      <c r="AE654" s="493"/>
      <c r="AF654" s="493"/>
      <c r="AG654" s="494"/>
      <c r="AL654" s="87" t="e">
        <f>I654-#REF!</f>
        <v>#REF!</v>
      </c>
      <c r="AM654" s="88">
        <f t="shared" ref="AM654:AM661" si="91">SUM(I654:AB654)-AC654</f>
        <v>0</v>
      </c>
      <c r="AO654" s="88"/>
    </row>
    <row r="655" spans="1:41" ht="21.75" customHeight="1" x14ac:dyDescent="0.2">
      <c r="D655" s="371"/>
      <c r="E655" s="372"/>
      <c r="F655" s="372"/>
      <c r="G655" s="372"/>
      <c r="H655" s="373"/>
      <c r="I655" s="356"/>
      <c r="J655" s="357"/>
      <c r="K655" s="357"/>
      <c r="L655" s="357"/>
      <c r="M655" s="357"/>
      <c r="N655" s="357"/>
      <c r="O655" s="357"/>
      <c r="P655" s="357"/>
      <c r="Q655" s="357"/>
      <c r="R655" s="357"/>
      <c r="S655" s="357"/>
      <c r="T655" s="357"/>
      <c r="U655" s="357"/>
      <c r="V655" s="357"/>
      <c r="W655" s="357"/>
      <c r="X655" s="357"/>
      <c r="Y655" s="357"/>
      <c r="Z655" s="357"/>
      <c r="AA655" s="357"/>
      <c r="AB655" s="357"/>
      <c r="AC655" s="358">
        <f>SUM(I655:AB655)</f>
        <v>0</v>
      </c>
      <c r="AD655" s="358"/>
      <c r="AE655" s="358"/>
      <c r="AF655" s="358"/>
      <c r="AG655" s="359"/>
      <c r="AL655" s="87" t="e">
        <f>I655-#REF!</f>
        <v>#REF!</v>
      </c>
      <c r="AM655" s="88">
        <f t="shared" si="91"/>
        <v>0</v>
      </c>
      <c r="AO655" s="88"/>
    </row>
    <row r="656" spans="1:41" ht="21.75" customHeight="1" thickBot="1" x14ac:dyDescent="0.25">
      <c r="D656" s="500"/>
      <c r="E656" s="501"/>
      <c r="F656" s="501"/>
      <c r="G656" s="501"/>
      <c r="H656" s="502"/>
      <c r="I656" s="503"/>
      <c r="J656" s="504"/>
      <c r="K656" s="504"/>
      <c r="L656" s="504"/>
      <c r="M656" s="504"/>
      <c r="N656" s="504"/>
      <c r="O656" s="504"/>
      <c r="P656" s="504"/>
      <c r="Q656" s="504"/>
      <c r="R656" s="504"/>
      <c r="S656" s="504"/>
      <c r="T656" s="504"/>
      <c r="U656" s="504"/>
      <c r="V656" s="504"/>
      <c r="W656" s="504"/>
      <c r="X656" s="504"/>
      <c r="Y656" s="504"/>
      <c r="Z656" s="504"/>
      <c r="AA656" s="504"/>
      <c r="AB656" s="504"/>
      <c r="AC656" s="505">
        <f t="shared" ref="AC656:AC658" si="92">SUM(I656:AB656)</f>
        <v>0</v>
      </c>
      <c r="AD656" s="505"/>
      <c r="AE656" s="505"/>
      <c r="AF656" s="505"/>
      <c r="AG656" s="506"/>
      <c r="AL656" s="87">
        <f>I656-AC669</f>
        <v>0</v>
      </c>
      <c r="AM656" s="88">
        <f t="shared" si="91"/>
        <v>0</v>
      </c>
      <c r="AO656" s="88"/>
    </row>
    <row r="657" spans="1:41" ht="28.5" customHeight="1" thickBot="1" x14ac:dyDescent="0.25">
      <c r="D657" s="427" t="s">
        <v>323</v>
      </c>
      <c r="E657" s="428"/>
      <c r="F657" s="428"/>
      <c r="G657" s="428"/>
      <c r="H657" s="429"/>
      <c r="I657" s="495">
        <f>SUM(I658:M661)</f>
        <v>7305</v>
      </c>
      <c r="J657" s="496"/>
      <c r="K657" s="496"/>
      <c r="L657" s="496"/>
      <c r="M657" s="496"/>
      <c r="N657" s="495">
        <f>SUM(N658:R661)</f>
        <v>7305</v>
      </c>
      <c r="O657" s="496"/>
      <c r="P657" s="496"/>
      <c r="Q657" s="496"/>
      <c r="R657" s="496"/>
      <c r="S657" s="495">
        <f>SUM(S658:W661)</f>
        <v>-405</v>
      </c>
      <c r="T657" s="496"/>
      <c r="U657" s="496"/>
      <c r="V657" s="496"/>
      <c r="W657" s="496"/>
      <c r="X657" s="495">
        <f>SUM(X658:AB661)</f>
        <v>0</v>
      </c>
      <c r="Y657" s="496"/>
      <c r="Z657" s="496"/>
      <c r="AA657" s="496"/>
      <c r="AB657" s="496"/>
      <c r="AC657" s="497">
        <f t="shared" si="92"/>
        <v>14205</v>
      </c>
      <c r="AD657" s="497"/>
      <c r="AE657" s="497"/>
      <c r="AF657" s="497"/>
      <c r="AG657" s="498"/>
      <c r="AL657" s="87">
        <f>I657-AC670</f>
        <v>0</v>
      </c>
      <c r="AM657" s="88">
        <f t="shared" si="91"/>
        <v>0</v>
      </c>
      <c r="AO657" s="89" t="e">
        <f>AC657-'[2]41'!$D$152-'[2]41'!$D$153</f>
        <v>#REF!</v>
      </c>
    </row>
    <row r="658" spans="1:41" ht="21.75" customHeight="1" x14ac:dyDescent="0.2">
      <c r="D658" s="371" t="s">
        <v>324</v>
      </c>
      <c r="E658" s="372"/>
      <c r="F658" s="372"/>
      <c r="G658" s="372"/>
      <c r="H658" s="373"/>
      <c r="I658" s="499">
        <v>6900</v>
      </c>
      <c r="J658" s="375"/>
      <c r="K658" s="375"/>
      <c r="L658" s="375"/>
      <c r="M658" s="375"/>
      <c r="N658" s="375">
        <v>6900</v>
      </c>
      <c r="O658" s="375"/>
      <c r="P658" s="375"/>
      <c r="Q658" s="375"/>
      <c r="R658" s="375"/>
      <c r="S658" s="375"/>
      <c r="T658" s="375"/>
      <c r="U658" s="375"/>
      <c r="V658" s="375"/>
      <c r="W658" s="375"/>
      <c r="X658" s="375"/>
      <c r="Y658" s="375"/>
      <c r="Z658" s="375"/>
      <c r="AA658" s="375"/>
      <c r="AB658" s="375"/>
      <c r="AC658" s="345">
        <f t="shared" si="92"/>
        <v>13800</v>
      </c>
      <c r="AD658" s="345"/>
      <c r="AE658" s="345"/>
      <c r="AF658" s="345"/>
      <c r="AG658" s="346"/>
      <c r="AL658" s="90">
        <f>I658-AC671</f>
        <v>0</v>
      </c>
      <c r="AM658" s="88">
        <f>SUM(I658:AB658)-AC658</f>
        <v>0</v>
      </c>
      <c r="AO658" s="88"/>
    </row>
    <row r="659" spans="1:41" ht="21.75" customHeight="1" x14ac:dyDescent="0.2">
      <c r="D659" s="371" t="s">
        <v>625</v>
      </c>
      <c r="E659" s="372"/>
      <c r="F659" s="372"/>
      <c r="G659" s="372"/>
      <c r="H659" s="373"/>
      <c r="I659" s="499">
        <v>405</v>
      </c>
      <c r="J659" s="375"/>
      <c r="K659" s="375"/>
      <c r="L659" s="375"/>
      <c r="M659" s="375"/>
      <c r="N659" s="375">
        <v>405</v>
      </c>
      <c r="O659" s="375"/>
      <c r="P659" s="375"/>
      <c r="Q659" s="375"/>
      <c r="R659" s="375"/>
      <c r="S659" s="375">
        <v>-405</v>
      </c>
      <c r="T659" s="375"/>
      <c r="U659" s="375"/>
      <c r="V659" s="375"/>
      <c r="W659" s="375"/>
      <c r="X659" s="357"/>
      <c r="Y659" s="357"/>
      <c r="Z659" s="357"/>
      <c r="AA659" s="357"/>
      <c r="AB659" s="357"/>
      <c r="AC659" s="358">
        <f t="shared" ref="AC659" si="93">SUM(I659:AB659)</f>
        <v>405</v>
      </c>
      <c r="AD659" s="358"/>
      <c r="AE659" s="358"/>
      <c r="AF659" s="358"/>
      <c r="AG659" s="359"/>
      <c r="AL659" s="91">
        <f>I659-AC672</f>
        <v>0</v>
      </c>
      <c r="AM659" s="88">
        <f t="shared" si="91"/>
        <v>0</v>
      </c>
      <c r="AO659" s="83"/>
    </row>
    <row r="660" spans="1:41" ht="21.75" customHeight="1" x14ac:dyDescent="0.2">
      <c r="D660" s="371"/>
      <c r="E660" s="372"/>
      <c r="F660" s="372"/>
      <c r="G660" s="372"/>
      <c r="H660" s="373"/>
      <c r="I660" s="356"/>
      <c r="J660" s="357"/>
      <c r="K660" s="357"/>
      <c r="L660" s="357"/>
      <c r="M660" s="357"/>
      <c r="N660" s="357"/>
      <c r="O660" s="357"/>
      <c r="P660" s="357"/>
      <c r="Q660" s="357"/>
      <c r="R660" s="357"/>
      <c r="S660" s="357"/>
      <c r="T660" s="357"/>
      <c r="U660" s="357"/>
      <c r="V660" s="357"/>
      <c r="W660" s="357"/>
      <c r="X660" s="357"/>
      <c r="Y660" s="357"/>
      <c r="Z660" s="357"/>
      <c r="AA660" s="357"/>
      <c r="AB660" s="357"/>
      <c r="AC660" s="358">
        <f t="shared" si="90"/>
        <v>0</v>
      </c>
      <c r="AD660" s="358"/>
      <c r="AE660" s="358"/>
      <c r="AF660" s="358"/>
      <c r="AG660" s="359"/>
      <c r="AL660" s="87" t="e">
        <f>I660-#REF!</f>
        <v>#REF!</v>
      </c>
      <c r="AM660" s="88">
        <f t="shared" si="91"/>
        <v>0</v>
      </c>
      <c r="AO660" s="83"/>
    </row>
    <row r="661" spans="1:41" ht="21.75" customHeight="1" thickBot="1" x14ac:dyDescent="0.25">
      <c r="D661" s="232"/>
      <c r="E661" s="232"/>
      <c r="F661" s="232"/>
      <c r="G661" s="232"/>
      <c r="H661" s="232"/>
      <c r="I661" s="507"/>
      <c r="J661" s="508"/>
      <c r="K661" s="508"/>
      <c r="L661" s="508"/>
      <c r="M661" s="508"/>
      <c r="N661" s="508"/>
      <c r="O661" s="508"/>
      <c r="P661" s="508"/>
      <c r="Q661" s="508"/>
      <c r="R661" s="508"/>
      <c r="S661" s="508"/>
      <c r="T661" s="508"/>
      <c r="U661" s="508"/>
      <c r="V661" s="508"/>
      <c r="W661" s="508"/>
      <c r="X661" s="508"/>
      <c r="Y661" s="508"/>
      <c r="Z661" s="508"/>
      <c r="AA661" s="508"/>
      <c r="AB661" s="508"/>
      <c r="AC661" s="509">
        <f t="shared" ref="AC661" si="94">SUM(I661:AB661)</f>
        <v>0</v>
      </c>
      <c r="AD661" s="509"/>
      <c r="AE661" s="509"/>
      <c r="AF661" s="509"/>
      <c r="AG661" s="510"/>
      <c r="AL661" s="92" t="e">
        <f>I661-#REF!</f>
        <v>#REF!</v>
      </c>
      <c r="AM661" s="93">
        <f t="shared" si="91"/>
        <v>0</v>
      </c>
      <c r="AO661" s="94"/>
    </row>
    <row r="662" spans="1:41" ht="14.25" customHeight="1" x14ac:dyDescent="0.25">
      <c r="AL662" s="95"/>
      <c r="AM662" s="96"/>
    </row>
    <row r="663" spans="1:41" ht="14.25" customHeight="1" thickBot="1" x14ac:dyDescent="0.25">
      <c r="AL663" s="95"/>
    </row>
    <row r="664" spans="1:41" ht="14.25" customHeight="1" thickBot="1" x14ac:dyDescent="0.25">
      <c r="A664" s="6" t="s">
        <v>325</v>
      </c>
      <c r="D664" s="219" t="s">
        <v>16</v>
      </c>
      <c r="E664" s="219"/>
      <c r="F664" s="219"/>
      <c r="G664" s="219"/>
      <c r="H664" s="219"/>
      <c r="I664" s="366" t="s">
        <v>18</v>
      </c>
      <c r="J664" s="366"/>
      <c r="K664" s="366"/>
      <c r="L664" s="366"/>
      <c r="M664" s="366"/>
      <c r="N664" s="366"/>
      <c r="O664" s="366"/>
      <c r="P664" s="366"/>
      <c r="Q664" s="366"/>
      <c r="R664" s="366"/>
      <c r="S664" s="366"/>
      <c r="T664" s="366"/>
      <c r="U664" s="366"/>
      <c r="V664" s="366"/>
      <c r="W664" s="366"/>
      <c r="X664" s="366"/>
      <c r="Y664" s="366"/>
      <c r="Z664" s="366"/>
      <c r="AA664" s="366"/>
      <c r="AB664" s="366"/>
      <c r="AC664" s="366"/>
      <c r="AD664" s="366"/>
      <c r="AE664" s="366"/>
      <c r="AF664" s="366"/>
      <c r="AG664" s="366"/>
      <c r="AL664" s="95"/>
    </row>
    <row r="665" spans="1:41" ht="30.75" customHeight="1" thickTop="1" thickBot="1" x14ac:dyDescent="0.25">
      <c r="D665" s="219"/>
      <c r="E665" s="219"/>
      <c r="F665" s="219"/>
      <c r="G665" s="219"/>
      <c r="H665" s="219"/>
      <c r="I665" s="211" t="s">
        <v>180</v>
      </c>
      <c r="J665" s="211"/>
      <c r="K665" s="211"/>
      <c r="L665" s="211"/>
      <c r="M665" s="211"/>
      <c r="N665" s="211" t="s">
        <v>318</v>
      </c>
      <c r="O665" s="211"/>
      <c r="P665" s="211"/>
      <c r="Q665" s="211"/>
      <c r="R665" s="211"/>
      <c r="S665" s="211" t="s">
        <v>319</v>
      </c>
      <c r="T665" s="211"/>
      <c r="U665" s="211"/>
      <c r="V665" s="211"/>
      <c r="W665" s="211"/>
      <c r="X665" s="211" t="s">
        <v>320</v>
      </c>
      <c r="Y665" s="211"/>
      <c r="Z665" s="211"/>
      <c r="AA665" s="211"/>
      <c r="AB665" s="211"/>
      <c r="AC665" s="211" t="s">
        <v>178</v>
      </c>
      <c r="AD665" s="211"/>
      <c r="AE665" s="211"/>
      <c r="AF665" s="211"/>
      <c r="AG665" s="211"/>
      <c r="AL665" s="95"/>
      <c r="AM665" s="66" t="s">
        <v>178</v>
      </c>
      <c r="AO665" s="66" t="s">
        <v>178</v>
      </c>
    </row>
    <row r="666" spans="1:41" ht="28.5" customHeight="1" thickBot="1" x14ac:dyDescent="0.25">
      <c r="D666" s="427" t="s">
        <v>322</v>
      </c>
      <c r="E666" s="428"/>
      <c r="F666" s="428"/>
      <c r="G666" s="428"/>
      <c r="H666" s="429"/>
      <c r="I666" s="495">
        <f>SUM(I667:M669)</f>
        <v>0</v>
      </c>
      <c r="J666" s="496"/>
      <c r="K666" s="496"/>
      <c r="L666" s="496"/>
      <c r="M666" s="496"/>
      <c r="N666" s="495">
        <f>SUM(N667:R669)</f>
        <v>0</v>
      </c>
      <c r="O666" s="496"/>
      <c r="P666" s="496"/>
      <c r="Q666" s="496"/>
      <c r="R666" s="496"/>
      <c r="S666" s="495">
        <f>SUM(S667:W669)</f>
        <v>0</v>
      </c>
      <c r="T666" s="496"/>
      <c r="U666" s="496"/>
      <c r="V666" s="496"/>
      <c r="W666" s="496"/>
      <c r="X666" s="495">
        <f>SUM(X667:AB669)</f>
        <v>0</v>
      </c>
      <c r="Y666" s="496"/>
      <c r="Z666" s="496"/>
      <c r="AA666" s="496"/>
      <c r="AB666" s="496"/>
      <c r="AC666" s="497">
        <f>SUM(I666:AB666)</f>
        <v>0</v>
      </c>
      <c r="AD666" s="497"/>
      <c r="AE666" s="497"/>
      <c r="AF666" s="497"/>
      <c r="AG666" s="498"/>
      <c r="AL666" s="95"/>
      <c r="AM666" s="85">
        <f>SUM(I666:AB666)-AC666</f>
        <v>0</v>
      </c>
      <c r="AO666" s="86" t="e">
        <f>AC666-'[2]41'!$E$134-'[2]41'!$E$135</f>
        <v>#REF!</v>
      </c>
    </row>
    <row r="667" spans="1:41" ht="21.75" customHeight="1" x14ac:dyDescent="0.2">
      <c r="D667" s="371"/>
      <c r="E667" s="372"/>
      <c r="F667" s="372"/>
      <c r="G667" s="372"/>
      <c r="H667" s="373"/>
      <c r="I667" s="356"/>
      <c r="J667" s="357"/>
      <c r="K667" s="357"/>
      <c r="L667" s="357"/>
      <c r="M667" s="357"/>
      <c r="N667" s="357"/>
      <c r="O667" s="357"/>
      <c r="P667" s="357"/>
      <c r="Q667" s="357"/>
      <c r="R667" s="357"/>
      <c r="S667" s="357"/>
      <c r="T667" s="357"/>
      <c r="U667" s="357"/>
      <c r="V667" s="357"/>
      <c r="W667" s="357"/>
      <c r="X667" s="357"/>
      <c r="Y667" s="357"/>
      <c r="Z667" s="357"/>
      <c r="AA667" s="357"/>
      <c r="AB667" s="357"/>
      <c r="AC667" s="358">
        <f t="shared" ref="AC667:AC670" si="95">SUM(I667:AB667)</f>
        <v>0</v>
      </c>
      <c r="AD667" s="358"/>
      <c r="AE667" s="358"/>
      <c r="AF667" s="358"/>
      <c r="AG667" s="359"/>
      <c r="AM667" s="88">
        <f t="shared" ref="AM667:AM670" si="96">SUM(I667:AB667)-AC667</f>
        <v>0</v>
      </c>
      <c r="AO667" s="88"/>
    </row>
    <row r="668" spans="1:41" ht="21.75" customHeight="1" x14ac:dyDescent="0.2">
      <c r="D668" s="371"/>
      <c r="E668" s="372"/>
      <c r="F668" s="372"/>
      <c r="G668" s="372"/>
      <c r="H668" s="373"/>
      <c r="I668" s="356"/>
      <c r="J668" s="357"/>
      <c r="K668" s="357"/>
      <c r="L668" s="357"/>
      <c r="M668" s="357"/>
      <c r="N668" s="357"/>
      <c r="O668" s="357"/>
      <c r="P668" s="357"/>
      <c r="Q668" s="357"/>
      <c r="R668" s="357"/>
      <c r="S668" s="357"/>
      <c r="T668" s="357"/>
      <c r="U668" s="357"/>
      <c r="V668" s="357"/>
      <c r="W668" s="357"/>
      <c r="X668" s="357"/>
      <c r="Y668" s="357"/>
      <c r="Z668" s="357"/>
      <c r="AA668" s="357"/>
      <c r="AB668" s="357"/>
      <c r="AC668" s="358">
        <f t="shared" si="95"/>
        <v>0</v>
      </c>
      <c r="AD668" s="358"/>
      <c r="AE668" s="358"/>
      <c r="AF668" s="358"/>
      <c r="AG668" s="359"/>
      <c r="AM668" s="88">
        <f t="shared" si="96"/>
        <v>0</v>
      </c>
      <c r="AO668" s="88"/>
    </row>
    <row r="669" spans="1:41" ht="21.75" customHeight="1" thickBot="1" x14ac:dyDescent="0.25">
      <c r="D669" s="500"/>
      <c r="E669" s="501"/>
      <c r="F669" s="501"/>
      <c r="G669" s="501"/>
      <c r="H669" s="502"/>
      <c r="I669" s="503"/>
      <c r="J669" s="504"/>
      <c r="K669" s="504"/>
      <c r="L669" s="504"/>
      <c r="M669" s="504"/>
      <c r="N669" s="504"/>
      <c r="O669" s="504"/>
      <c r="P669" s="504"/>
      <c r="Q669" s="504"/>
      <c r="R669" s="504"/>
      <c r="S669" s="504"/>
      <c r="T669" s="504"/>
      <c r="U669" s="504"/>
      <c r="V669" s="504"/>
      <c r="W669" s="504"/>
      <c r="X669" s="504"/>
      <c r="Y669" s="504"/>
      <c r="Z669" s="504"/>
      <c r="AA669" s="504"/>
      <c r="AB669" s="504"/>
      <c r="AC669" s="505">
        <f t="shared" si="95"/>
        <v>0</v>
      </c>
      <c r="AD669" s="505"/>
      <c r="AE669" s="505"/>
      <c r="AF669" s="505"/>
      <c r="AG669" s="506"/>
      <c r="AM669" s="88">
        <f t="shared" si="96"/>
        <v>0</v>
      </c>
      <c r="AO669" s="88"/>
    </row>
    <row r="670" spans="1:41" ht="28.5" customHeight="1" thickBot="1" x14ac:dyDescent="0.25">
      <c r="D670" s="427" t="s">
        <v>323</v>
      </c>
      <c r="E670" s="428"/>
      <c r="F670" s="428"/>
      <c r="G670" s="428"/>
      <c r="H670" s="429"/>
      <c r="I670" s="495">
        <f>SUM(I671:M673)</f>
        <v>7230</v>
      </c>
      <c r="J670" s="496"/>
      <c r="K670" s="496"/>
      <c r="L670" s="496"/>
      <c r="M670" s="496"/>
      <c r="N670" s="495">
        <f>SUM(N671:R673)</f>
        <v>7305</v>
      </c>
      <c r="O670" s="496"/>
      <c r="P670" s="496"/>
      <c r="Q670" s="496"/>
      <c r="R670" s="496"/>
      <c r="S670" s="495">
        <f>SUM(S671:W673)</f>
        <v>-7230</v>
      </c>
      <c r="T670" s="496"/>
      <c r="U670" s="496"/>
      <c r="V670" s="496"/>
      <c r="W670" s="496"/>
      <c r="X670" s="495">
        <f>SUM(X671:AB673)</f>
        <v>0</v>
      </c>
      <c r="Y670" s="496"/>
      <c r="Z670" s="496"/>
      <c r="AA670" s="496"/>
      <c r="AB670" s="496"/>
      <c r="AC670" s="497">
        <f t="shared" si="95"/>
        <v>7305</v>
      </c>
      <c r="AD670" s="497"/>
      <c r="AE670" s="497"/>
      <c r="AF670" s="497"/>
      <c r="AG670" s="498"/>
      <c r="AM670" s="88">
        <f t="shared" si="96"/>
        <v>0</v>
      </c>
      <c r="AO670" s="89" t="e">
        <f>AC670-'[2]41'!$E$152-'[2]41'!$E$153</f>
        <v>#REF!</v>
      </c>
    </row>
    <row r="671" spans="1:41" ht="21.75" customHeight="1" x14ac:dyDescent="0.2">
      <c r="D671" s="371" t="s">
        <v>324</v>
      </c>
      <c r="E671" s="372"/>
      <c r="F671" s="372"/>
      <c r="G671" s="372"/>
      <c r="H671" s="373"/>
      <c r="I671" s="499">
        <v>6900</v>
      </c>
      <c r="J671" s="375"/>
      <c r="K671" s="375"/>
      <c r="L671" s="375"/>
      <c r="M671" s="375"/>
      <c r="N671" s="375">
        <v>6900</v>
      </c>
      <c r="O671" s="375"/>
      <c r="P671" s="375"/>
      <c r="Q671" s="375"/>
      <c r="R671" s="375"/>
      <c r="S671" s="375">
        <v>-6900</v>
      </c>
      <c r="T671" s="375"/>
      <c r="U671" s="375"/>
      <c r="V671" s="375"/>
      <c r="W671" s="375"/>
      <c r="X671" s="375"/>
      <c r="Y671" s="375"/>
      <c r="Z671" s="375"/>
      <c r="AA671" s="375"/>
      <c r="AB671" s="375"/>
      <c r="AC671" s="345">
        <f>SUM(I671:AB671)</f>
        <v>6900</v>
      </c>
      <c r="AD671" s="345"/>
      <c r="AE671" s="345"/>
      <c r="AF671" s="345"/>
      <c r="AG671" s="346"/>
      <c r="AM671" s="88">
        <f>SUM(I671:AB671)-AC671</f>
        <v>0</v>
      </c>
      <c r="AO671" s="88"/>
    </row>
    <row r="672" spans="1:41" ht="21.75" customHeight="1" x14ac:dyDescent="0.2">
      <c r="D672" s="371" t="s">
        <v>625</v>
      </c>
      <c r="E672" s="372"/>
      <c r="F672" s="372"/>
      <c r="G672" s="372"/>
      <c r="H672" s="373"/>
      <c r="I672" s="499">
        <v>330</v>
      </c>
      <c r="J672" s="375"/>
      <c r="K672" s="375"/>
      <c r="L672" s="375"/>
      <c r="M672" s="375"/>
      <c r="N672" s="375">
        <v>405</v>
      </c>
      <c r="O672" s="375"/>
      <c r="P672" s="375"/>
      <c r="Q672" s="375"/>
      <c r="R672" s="375"/>
      <c r="S672" s="375">
        <v>-330</v>
      </c>
      <c r="T672" s="375"/>
      <c r="U672" s="375"/>
      <c r="V672" s="375"/>
      <c r="W672" s="375"/>
      <c r="X672" s="357"/>
      <c r="Y672" s="357"/>
      <c r="Z672" s="357"/>
      <c r="AA672" s="357"/>
      <c r="AB672" s="357"/>
      <c r="AC672" s="358">
        <f>SUM(I672:AB672)</f>
        <v>405</v>
      </c>
      <c r="AD672" s="358"/>
      <c r="AE672" s="358"/>
      <c r="AF672" s="358"/>
      <c r="AG672" s="359"/>
      <c r="AM672" s="88">
        <f>SUM(I672:AB672)-AC672</f>
        <v>0</v>
      </c>
      <c r="AO672" s="83"/>
    </row>
    <row r="673" spans="1:42" ht="21.75" customHeight="1" x14ac:dyDescent="0.2">
      <c r="D673" s="371"/>
      <c r="E673" s="372"/>
      <c r="F673" s="372"/>
      <c r="G673" s="372"/>
      <c r="H673" s="373"/>
      <c r="I673" s="356"/>
      <c r="J673" s="357"/>
      <c r="K673" s="357"/>
      <c r="L673" s="357"/>
      <c r="M673" s="357"/>
      <c r="N673" s="357"/>
      <c r="O673" s="357"/>
      <c r="P673" s="357"/>
      <c r="Q673" s="357"/>
      <c r="R673" s="357"/>
      <c r="S673" s="357"/>
      <c r="T673" s="357"/>
      <c r="U673" s="357"/>
      <c r="V673" s="357"/>
      <c r="W673" s="357"/>
      <c r="X673" s="357"/>
      <c r="Y673" s="357"/>
      <c r="Z673" s="357"/>
      <c r="AA673" s="357"/>
      <c r="AB673" s="357"/>
      <c r="AC673" s="358">
        <f>SUM(I673:AB673)</f>
        <v>0</v>
      </c>
      <c r="AD673" s="358"/>
      <c r="AE673" s="358"/>
      <c r="AF673" s="358"/>
      <c r="AG673" s="359"/>
      <c r="AM673" s="88">
        <f t="shared" ref="AM673" si="97">SUM(I673:AB673)-AC673</f>
        <v>0</v>
      </c>
      <c r="AO673" s="83"/>
    </row>
    <row r="675" spans="1:42" ht="14.25" customHeight="1" x14ac:dyDescent="0.2">
      <c r="D675" s="16" t="s">
        <v>326</v>
      </c>
    </row>
    <row r="677" spans="1:42" ht="14.25" customHeight="1" x14ac:dyDescent="0.2">
      <c r="D677" s="347" t="s">
        <v>327</v>
      </c>
      <c r="E677" s="347"/>
      <c r="F677" s="347"/>
      <c r="G677" s="347"/>
      <c r="H677" s="347"/>
      <c r="I677" s="347"/>
      <c r="J677" s="347"/>
      <c r="K677" s="347"/>
      <c r="L677" s="347"/>
      <c r="M677" s="347"/>
      <c r="N677" s="347"/>
      <c r="O677" s="347"/>
      <c r="P677" s="347"/>
      <c r="Q677" s="347"/>
      <c r="R677" s="347"/>
      <c r="S677" s="347"/>
      <c r="T677" s="347"/>
      <c r="U677" s="347"/>
      <c r="V677" s="347"/>
      <c r="W677" s="347"/>
      <c r="X677" s="347"/>
      <c r="Y677" s="347"/>
      <c r="Z677" s="347"/>
      <c r="AA677" s="347"/>
      <c r="AB677" s="347"/>
      <c r="AC677" s="347"/>
      <c r="AD677" s="347"/>
      <c r="AE677" s="347"/>
      <c r="AF677" s="347"/>
      <c r="AG677" s="347"/>
    </row>
    <row r="678" spans="1:42" ht="14.25" customHeight="1" thickBot="1" x14ac:dyDescent="0.25"/>
    <row r="679" spans="1:42" ht="28.5" customHeight="1" thickTop="1" thickBot="1" x14ac:dyDescent="0.25">
      <c r="A679" s="6">
        <v>26</v>
      </c>
      <c r="D679" s="235" t="s">
        <v>238</v>
      </c>
      <c r="E679" s="236"/>
      <c r="F679" s="236"/>
      <c r="G679" s="236"/>
      <c r="H679" s="236"/>
      <c r="I679" s="236"/>
      <c r="J679" s="236"/>
      <c r="K679" s="236"/>
      <c r="L679" s="236"/>
      <c r="M679" s="237"/>
      <c r="N679" s="235" t="s">
        <v>17</v>
      </c>
      <c r="O679" s="236"/>
      <c r="P679" s="236"/>
      <c r="Q679" s="236"/>
      <c r="R679" s="236"/>
      <c r="S679" s="236"/>
      <c r="T679" s="236"/>
      <c r="U679" s="236"/>
      <c r="V679" s="236"/>
      <c r="W679" s="237"/>
      <c r="X679" s="396" t="s">
        <v>18</v>
      </c>
      <c r="Y679" s="397"/>
      <c r="Z679" s="397"/>
      <c r="AA679" s="397"/>
      <c r="AB679" s="397"/>
      <c r="AC679" s="397"/>
      <c r="AD679" s="397"/>
      <c r="AE679" s="397"/>
      <c r="AF679" s="397"/>
      <c r="AG679" s="398"/>
      <c r="AL679" s="66" t="s">
        <v>17</v>
      </c>
      <c r="AM679" s="67" t="s">
        <v>18</v>
      </c>
      <c r="AO679" s="66" t="s">
        <v>17</v>
      </c>
      <c r="AP679" s="67" t="s">
        <v>18</v>
      </c>
    </row>
    <row r="680" spans="1:42" ht="28.5" customHeight="1" thickBot="1" x14ac:dyDescent="0.25">
      <c r="D680" s="276" t="s">
        <v>328</v>
      </c>
      <c r="E680" s="277"/>
      <c r="F680" s="277"/>
      <c r="G680" s="277"/>
      <c r="H680" s="277"/>
      <c r="I680" s="277"/>
      <c r="J680" s="277"/>
      <c r="K680" s="277"/>
      <c r="L680" s="277"/>
      <c r="M680" s="278"/>
      <c r="N680" s="407">
        <f>SUM(N681:W682)</f>
        <v>0</v>
      </c>
      <c r="O680" s="382"/>
      <c r="P680" s="382"/>
      <c r="Q680" s="382"/>
      <c r="R680" s="382"/>
      <c r="S680" s="382"/>
      <c r="T680" s="382"/>
      <c r="U680" s="382"/>
      <c r="V680" s="382"/>
      <c r="W680" s="382"/>
      <c r="X680" s="407">
        <f>SUM(X681:AG682)</f>
        <v>0</v>
      </c>
      <c r="Y680" s="382"/>
      <c r="Z680" s="382"/>
      <c r="AA680" s="382"/>
      <c r="AB680" s="382"/>
      <c r="AC680" s="382"/>
      <c r="AD680" s="382"/>
      <c r="AE680" s="382"/>
      <c r="AF680" s="382"/>
      <c r="AG680" s="382"/>
      <c r="AL680" s="56">
        <f>SUM(N681:W682)-N680</f>
        <v>0</v>
      </c>
      <c r="AM680" s="52">
        <f>SUM(X681:AG682)-X680</f>
        <v>0</v>
      </c>
      <c r="AO680" s="97" t="e">
        <f>N680-'[2]41'!$D$117</f>
        <v>#REF!</v>
      </c>
      <c r="AP680" s="98" t="e">
        <f>X680-'[2]41'!$E$117</f>
        <v>#REF!</v>
      </c>
    </row>
    <row r="681" spans="1:42" ht="28.5" customHeight="1" x14ac:dyDescent="0.2">
      <c r="D681" s="371" t="s">
        <v>329</v>
      </c>
      <c r="E681" s="372"/>
      <c r="F681" s="372"/>
      <c r="G681" s="372"/>
      <c r="H681" s="372"/>
      <c r="I681" s="372"/>
      <c r="J681" s="372"/>
      <c r="K681" s="372"/>
      <c r="L681" s="372"/>
      <c r="M681" s="373"/>
      <c r="N681" s="379"/>
      <c r="O681" s="380"/>
      <c r="P681" s="380"/>
      <c r="Q681" s="380"/>
      <c r="R681" s="380"/>
      <c r="S681" s="380"/>
      <c r="T681" s="380"/>
      <c r="U681" s="380"/>
      <c r="V681" s="380"/>
      <c r="W681" s="380"/>
      <c r="X681" s="511"/>
      <c r="Y681" s="511"/>
      <c r="Z681" s="511"/>
      <c r="AA681" s="511"/>
      <c r="AB681" s="511"/>
      <c r="AC681" s="511"/>
      <c r="AD681" s="511"/>
      <c r="AE681" s="511"/>
      <c r="AF681" s="511"/>
      <c r="AG681" s="511"/>
      <c r="AL681" s="49"/>
      <c r="AM681" s="50"/>
      <c r="AO681" s="99"/>
      <c r="AP681" s="100"/>
    </row>
    <row r="682" spans="1:42" ht="28.5" customHeight="1" x14ac:dyDescent="0.2">
      <c r="D682" s="399" t="s">
        <v>330</v>
      </c>
      <c r="E682" s="400"/>
      <c r="F682" s="400"/>
      <c r="G682" s="400"/>
      <c r="H682" s="400"/>
      <c r="I682" s="400"/>
      <c r="J682" s="400"/>
      <c r="K682" s="400"/>
      <c r="L682" s="400"/>
      <c r="M682" s="401"/>
      <c r="N682" s="379"/>
      <c r="O682" s="380"/>
      <c r="P682" s="380"/>
      <c r="Q682" s="380"/>
      <c r="R682" s="380"/>
      <c r="S682" s="380"/>
      <c r="T682" s="380"/>
      <c r="U682" s="380"/>
      <c r="V682" s="380"/>
      <c r="W682" s="380"/>
      <c r="X682" s="511"/>
      <c r="Y682" s="511"/>
      <c r="Z682" s="511"/>
      <c r="AA682" s="511"/>
      <c r="AB682" s="511"/>
      <c r="AC682" s="511"/>
      <c r="AD682" s="511"/>
      <c r="AE682" s="511"/>
      <c r="AF682" s="511"/>
      <c r="AG682" s="511"/>
      <c r="AL682" s="49"/>
      <c r="AM682" s="50"/>
      <c r="AO682" s="99"/>
      <c r="AP682" s="100"/>
    </row>
    <row r="683" spans="1:42" ht="28.5" customHeight="1" thickBot="1" x14ac:dyDescent="0.25">
      <c r="D683" s="276" t="s">
        <v>331</v>
      </c>
      <c r="E683" s="277"/>
      <c r="F683" s="277"/>
      <c r="G683" s="277"/>
      <c r="H683" s="277"/>
      <c r="I683" s="277"/>
      <c r="J683" s="277"/>
      <c r="K683" s="277"/>
      <c r="L683" s="277"/>
      <c r="M683" s="278"/>
      <c r="N683" s="407">
        <f>SUM(N684:W685)</f>
        <v>519229</v>
      </c>
      <c r="O683" s="382"/>
      <c r="P683" s="382"/>
      <c r="Q683" s="382"/>
      <c r="R683" s="382"/>
      <c r="S683" s="382"/>
      <c r="T683" s="382"/>
      <c r="U683" s="382"/>
      <c r="V683" s="382"/>
      <c r="W683" s="382"/>
      <c r="X683" s="407">
        <f>SUM(X684:AG685)</f>
        <v>519775</v>
      </c>
      <c r="Y683" s="382"/>
      <c r="Z683" s="382"/>
      <c r="AA683" s="382"/>
      <c r="AB683" s="382"/>
      <c r="AC683" s="382"/>
      <c r="AD683" s="382"/>
      <c r="AE683" s="382"/>
      <c r="AF683" s="382"/>
      <c r="AG683" s="382"/>
      <c r="AL683" s="47">
        <f>SUM(N684:W685)-N683</f>
        <v>0</v>
      </c>
      <c r="AM683" s="46">
        <f>SUM(X684:AG685)-X683</f>
        <v>0</v>
      </c>
      <c r="AO683" s="101" t="e">
        <f>N683-'[2]41'!$D$137</f>
        <v>#REF!</v>
      </c>
      <c r="AP683" s="102" t="e">
        <f>X683-'[2]41'!$E$137</f>
        <v>#REF!</v>
      </c>
    </row>
    <row r="684" spans="1:42" ht="28.5" customHeight="1" x14ac:dyDescent="0.2">
      <c r="D684" s="371" t="s">
        <v>332</v>
      </c>
      <c r="E684" s="372"/>
      <c r="F684" s="372"/>
      <c r="G684" s="372"/>
      <c r="H684" s="372"/>
      <c r="I684" s="372"/>
      <c r="J684" s="372"/>
      <c r="K684" s="372"/>
      <c r="L684" s="372"/>
      <c r="M684" s="373"/>
      <c r="N684" s="379">
        <v>519229</v>
      </c>
      <c r="O684" s="380"/>
      <c r="P684" s="380"/>
      <c r="Q684" s="380"/>
      <c r="R684" s="380"/>
      <c r="S684" s="380"/>
      <c r="T684" s="380"/>
      <c r="U684" s="380"/>
      <c r="V684" s="380"/>
      <c r="W684" s="380"/>
      <c r="X684" s="379">
        <v>519775</v>
      </c>
      <c r="Y684" s="380"/>
      <c r="Z684" s="380"/>
      <c r="AA684" s="380"/>
      <c r="AB684" s="380"/>
      <c r="AC684" s="380"/>
      <c r="AD684" s="380"/>
      <c r="AE684" s="380"/>
      <c r="AF684" s="380"/>
      <c r="AG684" s="380"/>
      <c r="AL684" s="49"/>
      <c r="AM684" s="50"/>
      <c r="AO684" s="99"/>
      <c r="AP684" s="100"/>
    </row>
    <row r="685" spans="1:42" ht="28.5" customHeight="1" x14ac:dyDescent="0.2">
      <c r="D685" s="399" t="s">
        <v>333</v>
      </c>
      <c r="E685" s="400"/>
      <c r="F685" s="400"/>
      <c r="G685" s="400"/>
      <c r="H685" s="400"/>
      <c r="I685" s="400"/>
      <c r="J685" s="400"/>
      <c r="K685" s="400"/>
      <c r="L685" s="400"/>
      <c r="M685" s="401"/>
      <c r="N685" s="514"/>
      <c r="O685" s="515"/>
      <c r="P685" s="515"/>
      <c r="Q685" s="515"/>
      <c r="R685" s="515"/>
      <c r="S685" s="515"/>
      <c r="T685" s="515"/>
      <c r="U685" s="515"/>
      <c r="V685" s="515"/>
      <c r="W685" s="515"/>
      <c r="X685" s="516"/>
      <c r="Y685" s="517"/>
      <c r="Z685" s="517"/>
      <c r="AA685" s="517"/>
      <c r="AB685" s="517"/>
      <c r="AC685" s="517"/>
      <c r="AD685" s="517"/>
      <c r="AE685" s="517"/>
      <c r="AF685" s="517"/>
      <c r="AG685" s="517"/>
      <c r="AL685" s="45"/>
      <c r="AM685" s="44"/>
      <c r="AO685" s="103"/>
      <c r="AP685" s="104"/>
    </row>
    <row r="686" spans="1:42" ht="14.25" hidden="1" customHeight="1" x14ac:dyDescent="0.2">
      <c r="D686" s="365" t="s">
        <v>334</v>
      </c>
      <c r="E686" s="365"/>
      <c r="F686" s="365"/>
      <c r="G686" s="365"/>
      <c r="H686" s="365"/>
      <c r="I686" s="365"/>
      <c r="J686" s="365"/>
      <c r="K686" s="365"/>
      <c r="L686" s="365"/>
      <c r="M686" s="365"/>
      <c r="N686" s="365"/>
      <c r="O686" s="365"/>
      <c r="P686" s="365"/>
      <c r="Q686" s="365"/>
      <c r="R686" s="365"/>
      <c r="S686" s="365"/>
      <c r="T686" s="365"/>
      <c r="U686" s="365"/>
      <c r="V686" s="365"/>
      <c r="W686" s="365"/>
      <c r="X686" s="365"/>
      <c r="Y686" s="365"/>
      <c r="Z686" s="365"/>
      <c r="AA686" s="365"/>
      <c r="AB686" s="365"/>
      <c r="AC686" s="365"/>
      <c r="AD686" s="365"/>
      <c r="AE686" s="365"/>
      <c r="AF686" s="365"/>
      <c r="AG686" s="365"/>
    </row>
    <row r="687" spans="1:42" ht="14.25" hidden="1" customHeight="1" x14ac:dyDescent="0.2"/>
    <row r="688" spans="1:42" ht="14.25" hidden="1" customHeight="1" thickBot="1" x14ac:dyDescent="0.25">
      <c r="D688" s="518" t="s">
        <v>335</v>
      </c>
      <c r="E688" s="518"/>
      <c r="F688" s="518"/>
      <c r="G688" s="518"/>
      <c r="H688" s="518"/>
      <c r="I688" s="518"/>
      <c r="J688" s="518"/>
      <c r="K688" s="518"/>
      <c r="L688" s="518"/>
      <c r="M688" s="518"/>
      <c r="N688" s="518"/>
      <c r="O688" s="518"/>
      <c r="P688" s="518"/>
      <c r="Q688" s="518"/>
      <c r="R688" s="195" t="s">
        <v>336</v>
      </c>
      <c r="S688" s="195"/>
      <c r="T688" s="195"/>
      <c r="U688" s="195"/>
      <c r="V688" s="195"/>
      <c r="W688" s="195"/>
      <c r="X688" s="195"/>
      <c r="Y688" s="195"/>
      <c r="Z688" s="195" t="s">
        <v>337</v>
      </c>
      <c r="AA688" s="195"/>
      <c r="AB688" s="195"/>
      <c r="AC688" s="195"/>
      <c r="AD688" s="195"/>
      <c r="AE688" s="195"/>
      <c r="AF688" s="195"/>
      <c r="AG688" s="195"/>
    </row>
    <row r="689" spans="4:33" ht="16.5" hidden="1" customHeight="1" thickBot="1" x14ac:dyDescent="0.25">
      <c r="D689" s="105"/>
      <c r="E689" s="105"/>
      <c r="F689" s="105"/>
      <c r="G689" s="105"/>
      <c r="H689" s="105"/>
      <c r="I689" s="105"/>
      <c r="J689" s="105"/>
      <c r="K689" s="105"/>
      <c r="L689" s="105"/>
      <c r="M689" s="105"/>
      <c r="N689" s="105"/>
      <c r="O689" s="105"/>
      <c r="P689" s="105"/>
      <c r="Q689" s="105"/>
      <c r="R689" s="106"/>
      <c r="S689" s="105"/>
      <c r="T689" s="105"/>
      <c r="U689" s="105"/>
      <c r="V689" s="107"/>
      <c r="W689" s="105"/>
      <c r="X689" s="105"/>
      <c r="Y689" s="105"/>
      <c r="Z689" s="105"/>
      <c r="AA689" s="105"/>
      <c r="AB689" s="105"/>
      <c r="AC689" s="105"/>
      <c r="AD689" s="105"/>
      <c r="AE689" s="105"/>
      <c r="AF689" s="105"/>
      <c r="AG689" s="105"/>
    </row>
    <row r="690" spans="4:33" ht="14.25" hidden="1" customHeight="1" x14ac:dyDescent="0.2"/>
    <row r="691" spans="4:33" ht="14.25" hidden="1" customHeight="1" x14ac:dyDescent="0.2"/>
    <row r="692" spans="4:33" ht="14.25" hidden="1" customHeight="1" x14ac:dyDescent="0.2">
      <c r="D692" s="347" t="s">
        <v>338</v>
      </c>
      <c r="E692" s="347"/>
      <c r="F692" s="347"/>
      <c r="G692" s="347"/>
      <c r="H692" s="347"/>
      <c r="I692" s="347"/>
      <c r="J692" s="347"/>
      <c r="K692" s="347"/>
      <c r="L692" s="347"/>
      <c r="M692" s="347"/>
      <c r="N692" s="347"/>
      <c r="O692" s="347"/>
      <c r="P692" s="347"/>
      <c r="Q692" s="347"/>
      <c r="R692" s="347"/>
      <c r="S692" s="347"/>
      <c r="T692" s="347"/>
      <c r="U692" s="347"/>
      <c r="V692" s="347"/>
      <c r="W692" s="347"/>
      <c r="X692" s="347"/>
      <c r="Y692" s="347"/>
      <c r="Z692" s="347"/>
      <c r="AA692" s="347"/>
      <c r="AB692" s="347"/>
      <c r="AC692" s="347"/>
      <c r="AD692" s="347"/>
      <c r="AE692" s="347"/>
      <c r="AF692" s="347"/>
      <c r="AG692" s="347"/>
    </row>
    <row r="693" spans="4:33" ht="14.25" hidden="1" customHeight="1" x14ac:dyDescent="0.2"/>
    <row r="694" spans="4:33" ht="14.25" hidden="1" customHeight="1" x14ac:dyDescent="0.2">
      <c r="D694" s="347" t="s">
        <v>339</v>
      </c>
      <c r="E694" s="347"/>
      <c r="F694" s="347"/>
      <c r="G694" s="347"/>
      <c r="H694" s="347"/>
      <c r="I694" s="347"/>
      <c r="J694" s="347"/>
      <c r="K694" s="347"/>
      <c r="L694" s="347"/>
      <c r="M694" s="347"/>
      <c r="N694" s="347"/>
      <c r="O694" s="347"/>
      <c r="P694" s="347"/>
      <c r="Q694" s="347"/>
      <c r="R694" s="347"/>
      <c r="S694" s="347"/>
      <c r="T694" s="347"/>
      <c r="U694" s="347"/>
      <c r="V694" s="347"/>
      <c r="W694" s="347"/>
      <c r="X694" s="347"/>
      <c r="Y694" s="347"/>
      <c r="Z694" s="347"/>
      <c r="AA694" s="347"/>
      <c r="AB694" s="347"/>
      <c r="AC694" s="347"/>
      <c r="AD694" s="347"/>
      <c r="AE694" s="347"/>
      <c r="AF694" s="347"/>
      <c r="AG694" s="347"/>
    </row>
    <row r="696" spans="4:33" ht="14.25" customHeight="1" x14ac:dyDescent="0.2">
      <c r="D696" s="16" t="s">
        <v>340</v>
      </c>
    </row>
    <row r="697" spans="4:33" ht="27.6" customHeight="1" x14ac:dyDescent="0.2">
      <c r="D697" s="210" t="s">
        <v>639</v>
      </c>
      <c r="E697" s="513"/>
      <c r="F697" s="513"/>
      <c r="G697" s="513"/>
      <c r="H697" s="513"/>
      <c r="I697" s="513"/>
      <c r="J697" s="513"/>
      <c r="K697" s="513"/>
      <c r="L697" s="513"/>
      <c r="M697" s="513"/>
      <c r="N697" s="513"/>
      <c r="O697" s="513"/>
      <c r="P697" s="513"/>
      <c r="Q697" s="513"/>
      <c r="R697" s="513"/>
      <c r="S697" s="513"/>
      <c r="T697" s="513"/>
      <c r="U697" s="513"/>
      <c r="V697" s="513"/>
      <c r="W697" s="513"/>
      <c r="X697" s="513"/>
      <c r="Y697" s="513"/>
      <c r="Z697" s="513"/>
      <c r="AA697" s="513"/>
      <c r="AB697" s="513"/>
      <c r="AC697" s="513"/>
      <c r="AD697" s="513"/>
      <c r="AE697" s="513"/>
      <c r="AF697" s="513"/>
      <c r="AG697" s="513"/>
    </row>
    <row r="698" spans="4:33" ht="14.25" hidden="1" customHeight="1" x14ac:dyDescent="0.2">
      <c r="D698" s="160" t="s">
        <v>341</v>
      </c>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c r="AB698" s="160"/>
      <c r="AC698" s="160"/>
      <c r="AD698" s="160"/>
      <c r="AE698" s="160"/>
      <c r="AF698" s="160"/>
      <c r="AG698" s="160"/>
    </row>
    <row r="699" spans="4:33" ht="14.25" hidden="1" customHeight="1" x14ac:dyDescent="0.2">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c r="AB699" s="160"/>
      <c r="AC699" s="160"/>
      <c r="AD699" s="160"/>
      <c r="AE699" s="160"/>
      <c r="AF699" s="160"/>
      <c r="AG699" s="160"/>
    </row>
    <row r="700" spans="4:33" ht="14.25" hidden="1" customHeight="1" x14ac:dyDescent="0.2">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c r="AB700" s="160"/>
      <c r="AC700" s="160"/>
      <c r="AD700" s="160"/>
      <c r="AE700" s="160"/>
      <c r="AF700" s="160"/>
      <c r="AG700" s="160"/>
    </row>
    <row r="701" spans="4:33" ht="14.25" hidden="1" customHeight="1" x14ac:dyDescent="0.2"/>
    <row r="702" spans="4:33" ht="17.45" customHeight="1" x14ac:dyDescent="0.2"/>
    <row r="703" spans="4:33" ht="14.25" customHeight="1" x14ac:dyDescent="0.2">
      <c r="D703" s="347" t="s">
        <v>342</v>
      </c>
      <c r="E703" s="347"/>
      <c r="F703" s="347"/>
      <c r="G703" s="347"/>
      <c r="H703" s="347"/>
      <c r="I703" s="347"/>
      <c r="J703" s="347"/>
      <c r="K703" s="347"/>
      <c r="L703" s="347"/>
      <c r="M703" s="347"/>
      <c r="N703" s="347"/>
      <c r="O703" s="347"/>
      <c r="P703" s="347"/>
      <c r="Q703" s="347"/>
      <c r="R703" s="347"/>
      <c r="S703" s="347"/>
      <c r="T703" s="347"/>
      <c r="U703" s="347"/>
      <c r="V703" s="347"/>
      <c r="W703" s="347"/>
      <c r="X703" s="347"/>
      <c r="Y703" s="347"/>
      <c r="Z703" s="347"/>
      <c r="AA703" s="347"/>
      <c r="AB703" s="347"/>
      <c r="AC703" s="347"/>
      <c r="AD703" s="347"/>
      <c r="AE703" s="347"/>
      <c r="AF703" s="347"/>
      <c r="AG703" s="347"/>
    </row>
    <row r="704" spans="4:33" ht="14.25" customHeight="1" thickBot="1" x14ac:dyDescent="0.25"/>
    <row r="705" spans="4:33" ht="20.25" customHeight="1" thickBot="1" x14ac:dyDescent="0.25">
      <c r="D705" s="211" t="s">
        <v>238</v>
      </c>
      <c r="E705" s="211"/>
      <c r="F705" s="211"/>
      <c r="G705" s="211"/>
      <c r="H705" s="211"/>
      <c r="I705" s="211"/>
      <c r="J705" s="211"/>
      <c r="K705" s="211"/>
      <c r="L705" s="211"/>
      <c r="M705" s="211"/>
      <c r="N705" s="211" t="s">
        <v>17</v>
      </c>
      <c r="O705" s="211"/>
      <c r="P705" s="211"/>
      <c r="Q705" s="211"/>
      <c r="R705" s="211"/>
      <c r="S705" s="211"/>
      <c r="T705" s="211"/>
      <c r="U705" s="211"/>
      <c r="V705" s="211"/>
      <c r="W705" s="211"/>
      <c r="X705" s="211" t="s">
        <v>18</v>
      </c>
      <c r="Y705" s="211"/>
      <c r="Z705" s="211"/>
      <c r="AA705" s="211"/>
      <c r="AB705" s="211"/>
      <c r="AC705" s="211"/>
      <c r="AD705" s="211"/>
      <c r="AE705" s="211"/>
      <c r="AF705" s="211"/>
      <c r="AG705" s="211"/>
    </row>
    <row r="706" spans="4:33" ht="19.5" customHeight="1" x14ac:dyDescent="0.2">
      <c r="D706" s="227" t="s">
        <v>343</v>
      </c>
      <c r="E706" s="227"/>
      <c r="F706" s="227"/>
      <c r="G706" s="227"/>
      <c r="H706" s="227"/>
      <c r="I706" s="227"/>
      <c r="J706" s="227"/>
      <c r="K706" s="227"/>
      <c r="L706" s="227"/>
      <c r="M706" s="227"/>
      <c r="N706" s="512"/>
      <c r="O706" s="512"/>
      <c r="P706" s="512"/>
      <c r="Q706" s="512"/>
      <c r="R706" s="512"/>
      <c r="S706" s="512"/>
      <c r="T706" s="512"/>
      <c r="U706" s="512"/>
      <c r="V706" s="512"/>
      <c r="W706" s="512"/>
      <c r="X706" s="512"/>
      <c r="Y706" s="512"/>
      <c r="Z706" s="512"/>
      <c r="AA706" s="512"/>
      <c r="AB706" s="512"/>
      <c r="AC706" s="512"/>
      <c r="AD706" s="512"/>
      <c r="AE706" s="512"/>
      <c r="AF706" s="512"/>
      <c r="AG706" s="512"/>
    </row>
    <row r="707" spans="4:33" ht="14.25" customHeight="1" x14ac:dyDescent="0.2">
      <c r="D707" s="383" t="s">
        <v>344</v>
      </c>
      <c r="E707" s="383"/>
      <c r="F707" s="383"/>
      <c r="G707" s="383"/>
      <c r="H707" s="383"/>
      <c r="I707" s="383"/>
      <c r="J707" s="383"/>
      <c r="K707" s="383"/>
      <c r="L707" s="383"/>
      <c r="M707" s="383"/>
      <c r="N707" s="380"/>
      <c r="O707" s="380"/>
      <c r="P707" s="380"/>
      <c r="Q707" s="380"/>
      <c r="R707" s="380"/>
      <c r="S707" s="380"/>
      <c r="T707" s="380"/>
      <c r="U707" s="380"/>
      <c r="V707" s="380"/>
      <c r="W707" s="380"/>
      <c r="X707" s="380"/>
      <c r="Y707" s="380"/>
      <c r="Z707" s="380"/>
      <c r="AA707" s="380"/>
      <c r="AB707" s="380"/>
      <c r="AC707" s="380"/>
      <c r="AD707" s="380"/>
      <c r="AE707" s="380"/>
      <c r="AF707" s="380"/>
      <c r="AG707" s="380"/>
    </row>
    <row r="708" spans="4:33" ht="14.25" customHeight="1" x14ac:dyDescent="0.2">
      <c r="D708" s="383" t="s">
        <v>345</v>
      </c>
      <c r="E708" s="383"/>
      <c r="F708" s="383"/>
      <c r="G708" s="383"/>
      <c r="H708" s="383"/>
      <c r="I708" s="383"/>
      <c r="J708" s="383"/>
      <c r="K708" s="383"/>
      <c r="L708" s="383"/>
      <c r="M708" s="383"/>
      <c r="N708" s="380"/>
      <c r="O708" s="380"/>
      <c r="P708" s="380"/>
      <c r="Q708" s="380"/>
      <c r="R708" s="380"/>
      <c r="S708" s="380"/>
      <c r="T708" s="380"/>
      <c r="U708" s="380"/>
      <c r="V708" s="380"/>
      <c r="W708" s="380"/>
      <c r="X708" s="380"/>
      <c r="Y708" s="380"/>
      <c r="Z708" s="380"/>
      <c r="AA708" s="380"/>
      <c r="AB708" s="380"/>
      <c r="AC708" s="380"/>
      <c r="AD708" s="380"/>
      <c r="AE708" s="380"/>
      <c r="AF708" s="380"/>
      <c r="AG708" s="380"/>
    </row>
    <row r="709" spans="4:33" ht="20.25" customHeight="1" x14ac:dyDescent="0.2">
      <c r="D709" s="519" t="s">
        <v>346</v>
      </c>
      <c r="E709" s="519"/>
      <c r="F709" s="519"/>
      <c r="G709" s="519"/>
      <c r="H709" s="519"/>
      <c r="I709" s="519"/>
      <c r="J709" s="519"/>
      <c r="K709" s="519"/>
      <c r="L709" s="519"/>
      <c r="M709" s="519"/>
      <c r="N709" s="520"/>
      <c r="O709" s="520"/>
      <c r="P709" s="520"/>
      <c r="Q709" s="520"/>
      <c r="R709" s="520"/>
      <c r="S709" s="520"/>
      <c r="T709" s="520"/>
      <c r="U709" s="520"/>
      <c r="V709" s="520"/>
      <c r="W709" s="520"/>
      <c r="X709" s="520"/>
      <c r="Y709" s="520"/>
      <c r="Z709" s="520"/>
      <c r="AA709" s="520"/>
      <c r="AB709" s="520"/>
      <c r="AC709" s="520"/>
      <c r="AD709" s="520"/>
      <c r="AE709" s="520"/>
      <c r="AF709" s="520"/>
      <c r="AG709" s="520"/>
    </row>
    <row r="710" spans="4:33" ht="14.25" customHeight="1" x14ac:dyDescent="0.2">
      <c r="D710" s="383" t="s">
        <v>344</v>
      </c>
      <c r="E710" s="383"/>
      <c r="F710" s="383"/>
      <c r="G710" s="383"/>
      <c r="H710" s="383"/>
      <c r="I710" s="383"/>
      <c r="J710" s="383"/>
      <c r="K710" s="383"/>
      <c r="L710" s="383"/>
      <c r="M710" s="383"/>
      <c r="N710" s="380"/>
      <c r="O710" s="380"/>
      <c r="P710" s="380"/>
      <c r="Q710" s="380"/>
      <c r="R710" s="380"/>
      <c r="S710" s="380"/>
      <c r="T710" s="380"/>
      <c r="U710" s="380"/>
      <c r="V710" s="380"/>
      <c r="W710" s="380"/>
      <c r="X710" s="380"/>
      <c r="Y710" s="380"/>
      <c r="Z710" s="380"/>
      <c r="AA710" s="380"/>
      <c r="AB710" s="380"/>
      <c r="AC710" s="380"/>
      <c r="AD710" s="380"/>
      <c r="AE710" s="380"/>
      <c r="AF710" s="380"/>
      <c r="AG710" s="380"/>
    </row>
    <row r="711" spans="4:33" ht="14.25" customHeight="1" x14ac:dyDescent="0.2">
      <c r="D711" s="383" t="s">
        <v>345</v>
      </c>
      <c r="E711" s="383"/>
      <c r="F711" s="383"/>
      <c r="G711" s="383"/>
      <c r="H711" s="383"/>
      <c r="I711" s="383"/>
      <c r="J711" s="383"/>
      <c r="K711" s="383"/>
      <c r="L711" s="383"/>
      <c r="M711" s="383"/>
      <c r="N711" s="380"/>
      <c r="O711" s="380"/>
      <c r="P711" s="380"/>
      <c r="Q711" s="380"/>
      <c r="R711" s="380"/>
      <c r="S711" s="380"/>
      <c r="T711" s="380"/>
      <c r="U711" s="380"/>
      <c r="V711" s="380"/>
      <c r="W711" s="380"/>
      <c r="X711" s="380"/>
      <c r="Y711" s="380"/>
      <c r="Z711" s="380"/>
      <c r="AA711" s="380"/>
      <c r="AB711" s="380"/>
      <c r="AC711" s="380"/>
      <c r="AD711" s="380"/>
      <c r="AE711" s="380"/>
      <c r="AF711" s="380"/>
      <c r="AG711" s="380"/>
    </row>
    <row r="712" spans="4:33" ht="24" customHeight="1" x14ac:dyDescent="0.2">
      <c r="D712" s="519" t="s">
        <v>347</v>
      </c>
      <c r="E712" s="519"/>
      <c r="F712" s="519"/>
      <c r="G712" s="519"/>
      <c r="H712" s="519"/>
      <c r="I712" s="519"/>
      <c r="J712" s="519"/>
      <c r="K712" s="519"/>
      <c r="L712" s="519"/>
      <c r="M712" s="519"/>
      <c r="N712" s="520"/>
      <c r="O712" s="520"/>
      <c r="P712" s="520"/>
      <c r="Q712" s="520"/>
      <c r="R712" s="520"/>
      <c r="S712" s="520"/>
      <c r="T712" s="520"/>
      <c r="U712" s="520"/>
      <c r="V712" s="520"/>
      <c r="W712" s="520"/>
      <c r="X712" s="520"/>
      <c r="Y712" s="520"/>
      <c r="Z712" s="520"/>
      <c r="AA712" s="520"/>
      <c r="AB712" s="520"/>
      <c r="AC712" s="520"/>
      <c r="AD712" s="520"/>
      <c r="AE712" s="520"/>
      <c r="AF712" s="520"/>
      <c r="AG712" s="520"/>
    </row>
    <row r="713" spans="4:33" ht="14.25" customHeight="1" x14ac:dyDescent="0.2">
      <c r="D713" s="519" t="s">
        <v>348</v>
      </c>
      <c r="E713" s="519"/>
      <c r="F713" s="519"/>
      <c r="G713" s="519"/>
      <c r="H713" s="519"/>
      <c r="I713" s="519"/>
      <c r="J713" s="519"/>
      <c r="K713" s="519"/>
      <c r="L713" s="519"/>
      <c r="M713" s="519"/>
      <c r="N713" s="520"/>
      <c r="O713" s="520"/>
      <c r="P713" s="520"/>
      <c r="Q713" s="520"/>
      <c r="R713" s="520"/>
      <c r="S713" s="520"/>
      <c r="T713" s="520"/>
      <c r="U713" s="520"/>
      <c r="V713" s="520"/>
      <c r="W713" s="520"/>
      <c r="X713" s="520"/>
      <c r="Y713" s="520"/>
      <c r="Z713" s="520"/>
      <c r="AA713" s="520"/>
      <c r="AB713" s="520"/>
      <c r="AC713" s="520"/>
      <c r="AD713" s="520"/>
      <c r="AE713" s="520"/>
      <c r="AF713" s="520"/>
      <c r="AG713" s="520"/>
    </row>
    <row r="714" spans="4:33" ht="14.25" customHeight="1" x14ac:dyDescent="0.2">
      <c r="D714" s="519" t="s">
        <v>349</v>
      </c>
      <c r="E714" s="519"/>
      <c r="F714" s="519"/>
      <c r="G714" s="519"/>
      <c r="H714" s="519"/>
      <c r="I714" s="519"/>
      <c r="J714" s="519"/>
      <c r="K714" s="519"/>
      <c r="L714" s="519"/>
      <c r="M714" s="519"/>
      <c r="N714" s="520"/>
      <c r="O714" s="520"/>
      <c r="P714" s="520"/>
      <c r="Q714" s="520"/>
      <c r="R714" s="520"/>
      <c r="S714" s="520"/>
      <c r="T714" s="520"/>
      <c r="U714" s="520"/>
      <c r="V714" s="520"/>
      <c r="W714" s="520"/>
      <c r="X714" s="520"/>
      <c r="Y714" s="520"/>
      <c r="Z714" s="520"/>
      <c r="AA714" s="520"/>
      <c r="AB714" s="520"/>
      <c r="AC714" s="520"/>
      <c r="AD714" s="520"/>
      <c r="AE714" s="520"/>
      <c r="AF714" s="520"/>
      <c r="AG714" s="520"/>
    </row>
    <row r="715" spans="4:33" ht="14.25" customHeight="1" x14ac:dyDescent="0.2">
      <c r="D715" s="519" t="s">
        <v>350</v>
      </c>
      <c r="E715" s="519"/>
      <c r="F715" s="519"/>
      <c r="G715" s="519"/>
      <c r="H715" s="519"/>
      <c r="I715" s="519"/>
      <c r="J715" s="519"/>
      <c r="K715" s="519"/>
      <c r="L715" s="519"/>
      <c r="M715" s="519"/>
      <c r="N715" s="520"/>
      <c r="O715" s="520"/>
      <c r="P715" s="520"/>
      <c r="Q715" s="520"/>
      <c r="R715" s="520"/>
      <c r="S715" s="520"/>
      <c r="T715" s="520"/>
      <c r="U715" s="520"/>
      <c r="V715" s="520"/>
      <c r="W715" s="520"/>
      <c r="X715" s="520"/>
      <c r="Y715" s="520"/>
      <c r="Z715" s="520"/>
      <c r="AA715" s="520"/>
      <c r="AB715" s="520"/>
      <c r="AC715" s="520"/>
      <c r="AD715" s="520"/>
      <c r="AE715" s="520"/>
      <c r="AF715" s="520"/>
      <c r="AG715" s="520"/>
    </row>
    <row r="716" spans="4:33" ht="14.25" customHeight="1" x14ac:dyDescent="0.2">
      <c r="D716" s="519" t="s">
        <v>351</v>
      </c>
      <c r="E716" s="519"/>
      <c r="F716" s="519"/>
      <c r="G716" s="519"/>
      <c r="H716" s="519"/>
      <c r="I716" s="519"/>
      <c r="J716" s="519"/>
      <c r="K716" s="519"/>
      <c r="L716" s="519"/>
      <c r="M716" s="519"/>
      <c r="N716" s="520"/>
      <c r="O716" s="520"/>
      <c r="P716" s="520"/>
      <c r="Q716" s="520"/>
      <c r="R716" s="520"/>
      <c r="S716" s="520"/>
      <c r="T716" s="520"/>
      <c r="U716" s="520"/>
      <c r="V716" s="520"/>
      <c r="W716" s="520"/>
      <c r="X716" s="520"/>
      <c r="Y716" s="520"/>
      <c r="Z716" s="520"/>
      <c r="AA716" s="520"/>
      <c r="AB716" s="520"/>
      <c r="AC716" s="520"/>
      <c r="AD716" s="520"/>
      <c r="AE716" s="520"/>
      <c r="AF716" s="520"/>
      <c r="AG716" s="520"/>
    </row>
    <row r="717" spans="4:33" ht="14.25" customHeight="1" x14ac:dyDescent="0.2">
      <c r="D717" s="383" t="s">
        <v>352</v>
      </c>
      <c r="E717" s="383"/>
      <c r="F717" s="383"/>
      <c r="G717" s="383"/>
      <c r="H717" s="383"/>
      <c r="I717" s="383"/>
      <c r="J717" s="383"/>
      <c r="K717" s="383"/>
      <c r="L717" s="383"/>
      <c r="M717" s="383"/>
      <c r="N717" s="380"/>
      <c r="O717" s="380"/>
      <c r="P717" s="380"/>
      <c r="Q717" s="380"/>
      <c r="R717" s="380"/>
      <c r="S717" s="380"/>
      <c r="T717" s="380"/>
      <c r="U717" s="380"/>
      <c r="V717" s="380"/>
      <c r="W717" s="380"/>
      <c r="X717" s="380"/>
      <c r="Y717" s="380"/>
      <c r="Z717" s="380"/>
      <c r="AA717" s="380"/>
      <c r="AB717" s="380"/>
      <c r="AC717" s="380"/>
      <c r="AD717" s="380"/>
      <c r="AE717" s="380"/>
      <c r="AF717" s="380"/>
      <c r="AG717" s="380"/>
    </row>
    <row r="718" spans="4:33" ht="14.25" customHeight="1" x14ac:dyDescent="0.2">
      <c r="D718" s="383" t="s">
        <v>353</v>
      </c>
      <c r="E718" s="383"/>
      <c r="F718" s="383"/>
      <c r="G718" s="383"/>
      <c r="H718" s="383"/>
      <c r="I718" s="383"/>
      <c r="J718" s="383"/>
      <c r="K718" s="383"/>
      <c r="L718" s="383"/>
      <c r="M718" s="383"/>
      <c r="N718" s="380"/>
      <c r="O718" s="380"/>
      <c r="P718" s="380"/>
      <c r="Q718" s="380"/>
      <c r="R718" s="380"/>
      <c r="S718" s="380"/>
      <c r="T718" s="380"/>
      <c r="U718" s="380"/>
      <c r="V718" s="380"/>
      <c r="W718" s="380"/>
      <c r="X718" s="380"/>
      <c r="Y718" s="380"/>
      <c r="Z718" s="380"/>
      <c r="AA718" s="380"/>
      <c r="AB718" s="380"/>
      <c r="AC718" s="380"/>
      <c r="AD718" s="380"/>
      <c r="AE718" s="380"/>
      <c r="AF718" s="380"/>
      <c r="AG718" s="380"/>
    </row>
    <row r="719" spans="4:33" ht="14.25" customHeight="1" x14ac:dyDescent="0.2">
      <c r="D719" s="519" t="s">
        <v>354</v>
      </c>
      <c r="E719" s="519"/>
      <c r="F719" s="519"/>
      <c r="G719" s="519"/>
      <c r="H719" s="519"/>
      <c r="I719" s="519"/>
      <c r="J719" s="519"/>
      <c r="K719" s="519"/>
      <c r="L719" s="519"/>
      <c r="M719" s="519"/>
      <c r="N719" s="520"/>
      <c r="O719" s="520"/>
      <c r="P719" s="520"/>
      <c r="Q719" s="520"/>
      <c r="R719" s="520"/>
      <c r="S719" s="520"/>
      <c r="T719" s="520"/>
      <c r="U719" s="520"/>
      <c r="V719" s="520"/>
      <c r="W719" s="520"/>
      <c r="X719" s="520"/>
      <c r="Y719" s="520"/>
      <c r="Z719" s="520"/>
      <c r="AA719" s="520"/>
      <c r="AB719" s="520"/>
      <c r="AC719" s="520"/>
      <c r="AD719" s="520"/>
      <c r="AE719" s="520"/>
      <c r="AF719" s="520"/>
      <c r="AG719" s="520"/>
    </row>
    <row r="720" spans="4:33" ht="14.25" customHeight="1" x14ac:dyDescent="0.2">
      <c r="D720" s="519" t="s">
        <v>355</v>
      </c>
      <c r="E720" s="519"/>
      <c r="F720" s="519"/>
      <c r="G720" s="519"/>
      <c r="H720" s="519"/>
      <c r="I720" s="519"/>
      <c r="J720" s="519"/>
      <c r="K720" s="519"/>
      <c r="L720" s="519"/>
      <c r="M720" s="519"/>
      <c r="N720" s="520"/>
      <c r="O720" s="520"/>
      <c r="P720" s="520"/>
      <c r="Q720" s="520"/>
      <c r="R720" s="520"/>
      <c r="S720" s="520"/>
      <c r="T720" s="520"/>
      <c r="U720" s="520"/>
      <c r="V720" s="520"/>
      <c r="W720" s="520"/>
      <c r="X720" s="520"/>
      <c r="Y720" s="520"/>
      <c r="Z720" s="520"/>
      <c r="AA720" s="520"/>
      <c r="AB720" s="520"/>
      <c r="AC720" s="520"/>
      <c r="AD720" s="520"/>
      <c r="AE720" s="520"/>
      <c r="AF720" s="520"/>
      <c r="AG720" s="520"/>
    </row>
    <row r="721" spans="1:42" ht="14.25" customHeight="1" x14ac:dyDescent="0.2">
      <c r="D721" s="383" t="s">
        <v>356</v>
      </c>
      <c r="E721" s="383"/>
      <c r="F721" s="383"/>
      <c r="G721" s="383"/>
      <c r="H721" s="383"/>
      <c r="I721" s="383"/>
      <c r="J721" s="383"/>
      <c r="K721" s="383"/>
      <c r="L721" s="383"/>
      <c r="M721" s="383"/>
      <c r="N721" s="380"/>
      <c r="O721" s="380"/>
      <c r="P721" s="380"/>
      <c r="Q721" s="380"/>
      <c r="R721" s="380"/>
      <c r="S721" s="380"/>
      <c r="T721" s="380"/>
      <c r="U721" s="380"/>
      <c r="V721" s="380"/>
      <c r="W721" s="380"/>
      <c r="X721" s="380"/>
      <c r="Y721" s="380"/>
      <c r="Z721" s="380"/>
      <c r="AA721" s="380"/>
      <c r="AB721" s="380"/>
      <c r="AC721" s="380"/>
      <c r="AD721" s="380"/>
      <c r="AE721" s="380"/>
      <c r="AF721" s="380"/>
      <c r="AG721" s="380"/>
    </row>
    <row r="722" spans="1:42" ht="14.25" customHeight="1" x14ac:dyDescent="0.2">
      <c r="D722" s="383" t="s">
        <v>353</v>
      </c>
      <c r="E722" s="383"/>
      <c r="F722" s="383"/>
      <c r="G722" s="383"/>
      <c r="H722" s="383"/>
      <c r="I722" s="383"/>
      <c r="J722" s="383"/>
      <c r="K722" s="383"/>
      <c r="L722" s="383"/>
      <c r="M722" s="383"/>
      <c r="N722" s="380"/>
      <c r="O722" s="380"/>
      <c r="P722" s="380"/>
      <c r="Q722" s="380"/>
      <c r="R722" s="380"/>
      <c r="S722" s="380"/>
      <c r="T722" s="380"/>
      <c r="U722" s="380"/>
      <c r="V722" s="380"/>
      <c r="W722" s="380"/>
      <c r="X722" s="380"/>
      <c r="Y722" s="380"/>
      <c r="Z722" s="380"/>
      <c r="AA722" s="380"/>
      <c r="AB722" s="380"/>
      <c r="AC722" s="380"/>
      <c r="AD722" s="380"/>
      <c r="AE722" s="380"/>
      <c r="AF722" s="380"/>
      <c r="AG722" s="380"/>
    </row>
    <row r="723" spans="1:42" ht="14.25" customHeight="1" thickBot="1" x14ac:dyDescent="0.25">
      <c r="D723" s="376" t="s">
        <v>357</v>
      </c>
      <c r="E723" s="376"/>
      <c r="F723" s="376"/>
      <c r="G723" s="376"/>
      <c r="H723" s="376"/>
      <c r="I723" s="376"/>
      <c r="J723" s="376"/>
      <c r="K723" s="376"/>
      <c r="L723" s="376"/>
      <c r="M723" s="376"/>
      <c r="N723" s="419"/>
      <c r="O723" s="419"/>
      <c r="P723" s="419"/>
      <c r="Q723" s="419"/>
      <c r="R723" s="419"/>
      <c r="S723" s="419"/>
      <c r="T723" s="419"/>
      <c r="U723" s="419"/>
      <c r="V723" s="419"/>
      <c r="W723" s="419"/>
      <c r="X723" s="419"/>
      <c r="Y723" s="419"/>
      <c r="Z723" s="419"/>
      <c r="AA723" s="419"/>
      <c r="AB723" s="419"/>
      <c r="AC723" s="419"/>
      <c r="AD723" s="419"/>
      <c r="AE723" s="419"/>
      <c r="AF723" s="419"/>
      <c r="AG723" s="419"/>
    </row>
    <row r="724" spans="1:42" ht="14.25" customHeight="1" x14ac:dyDescent="0.25">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row>
    <row r="725" spans="1:42" ht="14.25" hidden="1" customHeight="1" x14ac:dyDescent="0.2">
      <c r="D725" s="160" t="s">
        <v>358</v>
      </c>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c r="AB725" s="160"/>
      <c r="AC725" s="160"/>
      <c r="AD725" s="160"/>
      <c r="AE725" s="160"/>
      <c r="AF725" s="160"/>
      <c r="AG725" s="160"/>
    </row>
    <row r="726" spans="1:42" ht="14.25" hidden="1" customHeight="1" x14ac:dyDescent="0.2">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row>
    <row r="727" spans="1:42" ht="14.25" hidden="1" customHeight="1" x14ac:dyDescent="0.2">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c r="AB727" s="160"/>
      <c r="AC727" s="160"/>
      <c r="AD727" s="160"/>
      <c r="AE727" s="160"/>
      <c r="AF727" s="160"/>
      <c r="AG727" s="160"/>
    </row>
    <row r="728" spans="1:42" ht="14.25" customHeight="1" x14ac:dyDescent="0.2">
      <c r="D728" s="16" t="s">
        <v>359</v>
      </c>
    </row>
    <row r="729" spans="1:42" ht="14.25" customHeight="1" x14ac:dyDescent="0.2">
      <c r="D729" s="521" t="s">
        <v>640</v>
      </c>
      <c r="E729" s="521"/>
      <c r="F729" s="521"/>
      <c r="G729" s="521"/>
      <c r="H729" s="521"/>
      <c r="I729" s="521"/>
      <c r="J729" s="521"/>
      <c r="K729" s="521"/>
      <c r="L729" s="521"/>
      <c r="M729" s="521"/>
      <c r="N729" s="521"/>
      <c r="O729" s="521"/>
      <c r="P729" s="521"/>
      <c r="Q729" s="521"/>
      <c r="R729" s="521"/>
      <c r="S729" s="521"/>
      <c r="T729" s="521"/>
      <c r="U729" s="521"/>
      <c r="V729" s="521"/>
      <c r="W729" s="521"/>
      <c r="X729" s="521"/>
      <c r="Y729" s="521"/>
      <c r="Z729" s="521"/>
      <c r="AA729" s="521"/>
      <c r="AB729" s="521"/>
      <c r="AC729" s="521"/>
      <c r="AD729" s="521"/>
      <c r="AE729" s="521"/>
      <c r="AF729" s="521"/>
      <c r="AG729" s="521"/>
    </row>
    <row r="730" spans="1:42" ht="14.25" customHeight="1" x14ac:dyDescent="0.2">
      <c r="D730" s="521"/>
      <c r="E730" s="521"/>
      <c r="F730" s="521"/>
      <c r="G730" s="521"/>
      <c r="H730" s="521"/>
      <c r="I730" s="521"/>
      <c r="J730" s="521"/>
      <c r="K730" s="521"/>
      <c r="L730" s="521"/>
      <c r="M730" s="521"/>
      <c r="N730" s="521"/>
      <c r="O730" s="521"/>
      <c r="P730" s="521"/>
      <c r="Q730" s="521"/>
      <c r="R730" s="521"/>
      <c r="S730" s="521"/>
      <c r="T730" s="521"/>
      <c r="U730" s="521"/>
      <c r="V730" s="521"/>
      <c r="W730" s="521"/>
      <c r="X730" s="521"/>
      <c r="Y730" s="521"/>
      <c r="Z730" s="521"/>
      <c r="AA730" s="521"/>
      <c r="AB730" s="521"/>
      <c r="AC730" s="521"/>
      <c r="AD730" s="521"/>
      <c r="AE730" s="521"/>
      <c r="AF730" s="521"/>
      <c r="AG730" s="521"/>
    </row>
    <row r="731" spans="1:42" ht="14.25" customHeight="1" thickBot="1" x14ac:dyDescent="0.25">
      <c r="D731" s="347" t="s">
        <v>360</v>
      </c>
      <c r="E731" s="347"/>
      <c r="F731" s="347"/>
      <c r="G731" s="347"/>
      <c r="H731" s="347"/>
      <c r="I731" s="347"/>
      <c r="J731" s="347"/>
      <c r="K731" s="347"/>
      <c r="L731" s="347"/>
      <c r="M731" s="347"/>
      <c r="N731" s="347"/>
      <c r="O731" s="347"/>
      <c r="P731" s="347"/>
      <c r="Q731" s="347"/>
      <c r="R731" s="347"/>
      <c r="S731" s="347"/>
      <c r="T731" s="347"/>
      <c r="U731" s="347"/>
      <c r="V731" s="347"/>
      <c r="W731" s="347"/>
      <c r="X731" s="347"/>
      <c r="Y731" s="347"/>
      <c r="Z731" s="347"/>
      <c r="AA731" s="347"/>
      <c r="AB731" s="347"/>
      <c r="AC731" s="347"/>
      <c r="AD731" s="347"/>
      <c r="AE731" s="347"/>
      <c r="AF731" s="347"/>
      <c r="AG731" s="347"/>
    </row>
    <row r="732" spans="1:42" ht="14.25" customHeight="1" thickBot="1" x14ac:dyDescent="0.25"/>
    <row r="733" spans="1:42" ht="28.5" customHeight="1" thickTop="1" thickBot="1" x14ac:dyDescent="0.25">
      <c r="A733" s="6">
        <v>27</v>
      </c>
      <c r="D733" s="235" t="s">
        <v>238</v>
      </c>
      <c r="E733" s="236"/>
      <c r="F733" s="236"/>
      <c r="G733" s="236"/>
      <c r="H733" s="236"/>
      <c r="I733" s="236"/>
      <c r="J733" s="236"/>
      <c r="K733" s="236"/>
      <c r="L733" s="236"/>
      <c r="M733" s="237"/>
      <c r="N733" s="235" t="s">
        <v>17</v>
      </c>
      <c r="O733" s="236"/>
      <c r="P733" s="236"/>
      <c r="Q733" s="236"/>
      <c r="R733" s="236"/>
      <c r="S733" s="236"/>
      <c r="T733" s="236"/>
      <c r="U733" s="236"/>
      <c r="V733" s="236"/>
      <c r="W733" s="237"/>
      <c r="X733" s="235" t="s">
        <v>18</v>
      </c>
      <c r="Y733" s="236"/>
      <c r="Z733" s="236"/>
      <c r="AA733" s="236"/>
      <c r="AB733" s="236"/>
      <c r="AC733" s="236"/>
      <c r="AD733" s="236"/>
      <c r="AE733" s="236"/>
      <c r="AF733" s="236"/>
      <c r="AG733" s="237"/>
      <c r="AL733" s="66" t="s">
        <v>17</v>
      </c>
      <c r="AM733" s="67" t="s">
        <v>18</v>
      </c>
      <c r="AO733" s="66" t="s">
        <v>17</v>
      </c>
      <c r="AP733" s="67" t="s">
        <v>18</v>
      </c>
    </row>
    <row r="734" spans="1:42" ht="18.75" customHeight="1" x14ac:dyDescent="0.2">
      <c r="D734" s="525" t="s">
        <v>361</v>
      </c>
      <c r="E734" s="526"/>
      <c r="F734" s="526"/>
      <c r="G734" s="526"/>
      <c r="H734" s="526"/>
      <c r="I734" s="526"/>
      <c r="J734" s="526"/>
      <c r="K734" s="526"/>
      <c r="L734" s="526"/>
      <c r="M734" s="527"/>
      <c r="N734" s="402"/>
      <c r="O734" s="403"/>
      <c r="P734" s="403"/>
      <c r="Q734" s="403"/>
      <c r="R734" s="403"/>
      <c r="S734" s="403"/>
      <c r="T734" s="403"/>
      <c r="U734" s="403"/>
      <c r="V734" s="403"/>
      <c r="W734" s="403"/>
      <c r="X734" s="403"/>
      <c r="Y734" s="403"/>
      <c r="Z734" s="403"/>
      <c r="AA734" s="403"/>
      <c r="AB734" s="403"/>
      <c r="AC734" s="403"/>
      <c r="AD734" s="403"/>
      <c r="AE734" s="403"/>
      <c r="AF734" s="403"/>
      <c r="AG734" s="403"/>
      <c r="AL734" s="45"/>
      <c r="AM734" s="44"/>
      <c r="AO734" s="45"/>
      <c r="AP734" s="44"/>
    </row>
    <row r="735" spans="1:42" ht="18.75" customHeight="1" x14ac:dyDescent="0.2">
      <c r="D735" s="267" t="s">
        <v>362</v>
      </c>
      <c r="E735" s="268"/>
      <c r="F735" s="268"/>
      <c r="G735" s="268"/>
      <c r="H735" s="268"/>
      <c r="I735" s="268"/>
      <c r="J735" s="268"/>
      <c r="K735" s="268"/>
      <c r="L735" s="268"/>
      <c r="M735" s="269"/>
      <c r="N735" s="379"/>
      <c r="O735" s="380"/>
      <c r="P735" s="380"/>
      <c r="Q735" s="380"/>
      <c r="R735" s="380"/>
      <c r="S735" s="380"/>
      <c r="T735" s="380"/>
      <c r="U735" s="380"/>
      <c r="V735" s="380"/>
      <c r="W735" s="380"/>
      <c r="X735" s="377"/>
      <c r="Y735" s="378"/>
      <c r="Z735" s="378"/>
      <c r="AA735" s="378"/>
      <c r="AB735" s="378"/>
      <c r="AC735" s="378"/>
      <c r="AD735" s="378"/>
      <c r="AE735" s="378"/>
      <c r="AF735" s="378"/>
      <c r="AG735" s="379"/>
      <c r="AL735" s="49"/>
      <c r="AM735" s="50"/>
      <c r="AO735" s="49"/>
      <c r="AP735" s="50"/>
    </row>
    <row r="736" spans="1:42" ht="18.75" customHeight="1" x14ac:dyDescent="0.2">
      <c r="D736" s="267" t="s">
        <v>363</v>
      </c>
      <c r="E736" s="268"/>
      <c r="F736" s="268"/>
      <c r="G736" s="268"/>
      <c r="H736" s="268"/>
      <c r="I736" s="268"/>
      <c r="J736" s="268"/>
      <c r="K736" s="268"/>
      <c r="L736" s="268"/>
      <c r="M736" s="269"/>
      <c r="N736" s="379"/>
      <c r="O736" s="380"/>
      <c r="P736" s="380"/>
      <c r="Q736" s="380"/>
      <c r="R736" s="380"/>
      <c r="S736" s="380"/>
      <c r="T736" s="380"/>
      <c r="U736" s="380"/>
      <c r="V736" s="380"/>
      <c r="W736" s="380"/>
      <c r="X736" s="377"/>
      <c r="Y736" s="378"/>
      <c r="Z736" s="378"/>
      <c r="AA736" s="378"/>
      <c r="AB736" s="378"/>
      <c r="AC736" s="378"/>
      <c r="AD736" s="378"/>
      <c r="AE736" s="378"/>
      <c r="AF736" s="378"/>
      <c r="AG736" s="379"/>
      <c r="AL736" s="49"/>
      <c r="AM736" s="50"/>
      <c r="AO736" s="49"/>
      <c r="AP736" s="50"/>
    </row>
    <row r="737" spans="1:42" ht="18.75" customHeight="1" x14ac:dyDescent="0.2">
      <c r="D737" s="267" t="s">
        <v>364</v>
      </c>
      <c r="E737" s="268"/>
      <c r="F737" s="268"/>
      <c r="G737" s="268"/>
      <c r="H737" s="268"/>
      <c r="I737" s="268"/>
      <c r="J737" s="268"/>
      <c r="K737" s="268"/>
      <c r="L737" s="268"/>
      <c r="M737" s="269"/>
      <c r="N737" s="379"/>
      <c r="O737" s="380"/>
      <c r="P737" s="380"/>
      <c r="Q737" s="380"/>
      <c r="R737" s="380"/>
      <c r="S737" s="380"/>
      <c r="T737" s="380"/>
      <c r="U737" s="380"/>
      <c r="V737" s="380"/>
      <c r="W737" s="380"/>
      <c r="X737" s="377"/>
      <c r="Y737" s="378"/>
      <c r="Z737" s="378"/>
      <c r="AA737" s="378"/>
      <c r="AB737" s="378"/>
      <c r="AC737" s="378"/>
      <c r="AD737" s="378"/>
      <c r="AE737" s="378"/>
      <c r="AF737" s="378"/>
      <c r="AG737" s="379"/>
      <c r="AL737" s="49"/>
      <c r="AM737" s="50"/>
      <c r="AO737" s="49"/>
      <c r="AP737" s="50"/>
    </row>
    <row r="738" spans="1:42" ht="18.75" customHeight="1" x14ac:dyDescent="0.2">
      <c r="D738" s="522" t="s">
        <v>365</v>
      </c>
      <c r="E738" s="523"/>
      <c r="F738" s="523"/>
      <c r="G738" s="523"/>
      <c r="H738" s="523"/>
      <c r="I738" s="523"/>
      <c r="J738" s="523"/>
      <c r="K738" s="523"/>
      <c r="L738" s="523"/>
      <c r="M738" s="524"/>
      <c r="N738" s="266">
        <f>SUM(N735:W737)</f>
        <v>0</v>
      </c>
      <c r="O738" s="228"/>
      <c r="P738" s="228"/>
      <c r="Q738" s="228"/>
      <c r="R738" s="228"/>
      <c r="S738" s="228"/>
      <c r="T738" s="228"/>
      <c r="U738" s="228"/>
      <c r="V738" s="228"/>
      <c r="W738" s="228"/>
      <c r="X738" s="266">
        <f>SUM(X735:AG737)</f>
        <v>0</v>
      </c>
      <c r="Y738" s="228"/>
      <c r="Z738" s="228"/>
      <c r="AA738" s="228"/>
      <c r="AB738" s="228"/>
      <c r="AC738" s="228"/>
      <c r="AD738" s="228"/>
      <c r="AE738" s="228"/>
      <c r="AF738" s="228"/>
      <c r="AG738" s="228"/>
      <c r="AL738" s="47">
        <f>SUM(N735:W737)-N738</f>
        <v>0</v>
      </c>
      <c r="AM738" s="46">
        <f>SUM(X735:AG737)-X738</f>
        <v>0</v>
      </c>
      <c r="AO738" s="49"/>
      <c r="AP738" s="50"/>
    </row>
    <row r="739" spans="1:42" ht="18.75" customHeight="1" x14ac:dyDescent="0.2">
      <c r="D739" s="522" t="s">
        <v>366</v>
      </c>
      <c r="E739" s="523"/>
      <c r="F739" s="523"/>
      <c r="G739" s="523"/>
      <c r="H739" s="523"/>
      <c r="I739" s="523"/>
      <c r="J739" s="523"/>
      <c r="K739" s="523"/>
      <c r="L739" s="523"/>
      <c r="M739" s="524"/>
      <c r="N739" s="379"/>
      <c r="O739" s="380"/>
      <c r="P739" s="380"/>
      <c r="Q739" s="380"/>
      <c r="R739" s="380"/>
      <c r="S739" s="380"/>
      <c r="T739" s="380"/>
      <c r="U739" s="380"/>
      <c r="V739" s="380"/>
      <c r="W739" s="380"/>
      <c r="X739" s="377"/>
      <c r="Y739" s="378"/>
      <c r="Z739" s="378"/>
      <c r="AA739" s="378"/>
      <c r="AB739" s="378"/>
      <c r="AC739" s="378"/>
      <c r="AD739" s="378"/>
      <c r="AE739" s="378"/>
      <c r="AF739" s="378"/>
      <c r="AG739" s="379"/>
      <c r="AL739" s="49"/>
      <c r="AM739" s="50"/>
      <c r="AO739" s="49"/>
      <c r="AP739" s="50"/>
    </row>
    <row r="740" spans="1:42" ht="18.75" customHeight="1" thickBot="1" x14ac:dyDescent="0.25">
      <c r="D740" s="420" t="s">
        <v>367</v>
      </c>
      <c r="E740" s="421"/>
      <c r="F740" s="421"/>
      <c r="G740" s="421"/>
      <c r="H740" s="421"/>
      <c r="I740" s="421"/>
      <c r="J740" s="421"/>
      <c r="K740" s="421"/>
      <c r="L740" s="421"/>
      <c r="M740" s="422"/>
      <c r="N740" s="407">
        <f>N734+N738+N739</f>
        <v>0</v>
      </c>
      <c r="O740" s="382"/>
      <c r="P740" s="382"/>
      <c r="Q740" s="382"/>
      <c r="R740" s="382"/>
      <c r="S740" s="382"/>
      <c r="T740" s="382"/>
      <c r="U740" s="382"/>
      <c r="V740" s="382"/>
      <c r="W740" s="382"/>
      <c r="X740" s="407">
        <f>X734+X738+X739</f>
        <v>0</v>
      </c>
      <c r="Y740" s="382"/>
      <c r="Z740" s="382"/>
      <c r="AA740" s="382"/>
      <c r="AB740" s="382"/>
      <c r="AC740" s="382"/>
      <c r="AD740" s="382"/>
      <c r="AE740" s="382"/>
      <c r="AF740" s="382"/>
      <c r="AG740" s="382"/>
      <c r="AL740" s="56">
        <f>N734+N738+N739-N740</f>
        <v>0</v>
      </c>
      <c r="AM740" s="52">
        <f>X734+X738+X739-X740</f>
        <v>0</v>
      </c>
      <c r="AO740" s="56" t="e">
        <f>N740-'[2]41'!$D$129</f>
        <v>#REF!</v>
      </c>
      <c r="AP740" s="52" t="e">
        <f>X740-'[2]41'!$E$129</f>
        <v>#REF!</v>
      </c>
    </row>
    <row r="742" spans="1:42" ht="14.25" customHeight="1" x14ac:dyDescent="0.2">
      <c r="D742" s="16" t="s">
        <v>368</v>
      </c>
    </row>
    <row r="743" spans="1:42" ht="14.25" customHeight="1" x14ac:dyDescent="0.2">
      <c r="D743" s="210" t="s">
        <v>369</v>
      </c>
      <c r="E743" s="210"/>
      <c r="F743" s="210"/>
      <c r="G743" s="210"/>
      <c r="H743" s="210"/>
      <c r="I743" s="210"/>
      <c r="J743" s="210"/>
      <c r="K743" s="210"/>
      <c r="L743" s="210"/>
      <c r="M743" s="210"/>
      <c r="N743" s="210"/>
      <c r="O743" s="210"/>
      <c r="P743" s="210"/>
      <c r="Q743" s="210"/>
      <c r="R743" s="210"/>
      <c r="S743" s="210"/>
      <c r="T743" s="210"/>
      <c r="U743" s="210"/>
      <c r="V743" s="210"/>
      <c r="W743" s="210"/>
      <c r="X743" s="210"/>
      <c r="Y743" s="210"/>
      <c r="Z743" s="210"/>
      <c r="AA743" s="210"/>
      <c r="AB743" s="210"/>
      <c r="AC743" s="210"/>
      <c r="AD743" s="210"/>
      <c r="AE743" s="210"/>
      <c r="AF743" s="210"/>
      <c r="AG743" s="210"/>
    </row>
    <row r="744" spans="1:42" ht="14.25" customHeight="1" x14ac:dyDescent="0.2">
      <c r="D744" s="347" t="s">
        <v>370</v>
      </c>
      <c r="E744" s="347"/>
      <c r="F744" s="347"/>
      <c r="G744" s="347"/>
      <c r="H744" s="347"/>
      <c r="I744" s="347"/>
      <c r="J744" s="347"/>
      <c r="K744" s="347"/>
      <c r="L744" s="347"/>
      <c r="M744" s="347"/>
      <c r="N744" s="347"/>
      <c r="O744" s="347"/>
      <c r="P744" s="347"/>
      <c r="Q744" s="347"/>
      <c r="R744" s="347"/>
      <c r="S744" s="347"/>
      <c r="T744" s="347"/>
      <c r="U744" s="347"/>
      <c r="V744" s="347"/>
      <c r="W744" s="347"/>
      <c r="X744" s="347"/>
      <c r="Y744" s="347"/>
      <c r="Z744" s="347"/>
      <c r="AA744" s="347"/>
      <c r="AB744" s="347"/>
      <c r="AC744" s="347"/>
      <c r="AD744" s="347"/>
      <c r="AE744" s="347"/>
      <c r="AF744" s="347"/>
      <c r="AG744" s="347"/>
    </row>
    <row r="745" spans="1:42" ht="14.25" customHeight="1" thickBot="1" x14ac:dyDescent="0.25"/>
    <row r="746" spans="1:42" ht="27" customHeight="1" thickBot="1" x14ac:dyDescent="0.25">
      <c r="A746" s="6">
        <v>28</v>
      </c>
      <c r="D746" s="211" t="s">
        <v>371</v>
      </c>
      <c r="E746" s="211"/>
      <c r="F746" s="211"/>
      <c r="G746" s="211"/>
      <c r="H746" s="211"/>
      <c r="I746" s="211" t="s">
        <v>372</v>
      </c>
      <c r="J746" s="211"/>
      <c r="K746" s="211"/>
      <c r="L746" s="211"/>
      <c r="M746" s="211"/>
      <c r="N746" s="211" t="s">
        <v>373</v>
      </c>
      <c r="O746" s="211"/>
      <c r="P746" s="211"/>
      <c r="Q746" s="211"/>
      <c r="R746" s="211"/>
      <c r="S746" s="211" t="s">
        <v>374</v>
      </c>
      <c r="T746" s="211"/>
      <c r="U746" s="211"/>
      <c r="V746" s="211"/>
      <c r="W746" s="211"/>
      <c r="X746" s="211" t="s">
        <v>375</v>
      </c>
      <c r="Y746" s="211"/>
      <c r="Z746" s="211"/>
      <c r="AA746" s="211"/>
      <c r="AB746" s="211"/>
      <c r="AC746" s="211" t="s">
        <v>294</v>
      </c>
      <c r="AD746" s="211"/>
      <c r="AE746" s="211"/>
      <c r="AF746" s="211"/>
      <c r="AG746" s="211"/>
    </row>
    <row r="747" spans="1:42" ht="14.25" customHeight="1" x14ac:dyDescent="0.2">
      <c r="D747" s="530"/>
      <c r="E747" s="530"/>
      <c r="F747" s="530"/>
      <c r="G747" s="530"/>
      <c r="H747" s="530"/>
      <c r="I747" s="385"/>
      <c r="J747" s="385"/>
      <c r="K747" s="385"/>
      <c r="L747" s="385"/>
      <c r="M747" s="385"/>
      <c r="N747" s="531"/>
      <c r="O747" s="531"/>
      <c r="P747" s="531"/>
      <c r="Q747" s="531"/>
      <c r="R747" s="531"/>
      <c r="S747" s="531"/>
      <c r="T747" s="531"/>
      <c r="U747" s="531"/>
      <c r="V747" s="531"/>
      <c r="W747" s="531"/>
      <c r="X747" s="531"/>
      <c r="Y747" s="531"/>
      <c r="Z747" s="531"/>
      <c r="AA747" s="531"/>
      <c r="AB747" s="531"/>
      <c r="AC747" s="531"/>
      <c r="AD747" s="531"/>
      <c r="AE747" s="531"/>
      <c r="AF747" s="531"/>
      <c r="AG747" s="531"/>
    </row>
    <row r="748" spans="1:42" ht="14.25" customHeight="1" x14ac:dyDescent="0.2">
      <c r="D748" s="528"/>
      <c r="E748" s="528"/>
      <c r="F748" s="528"/>
      <c r="G748" s="528"/>
      <c r="H748" s="528"/>
      <c r="I748" s="380"/>
      <c r="J748" s="380"/>
      <c r="K748" s="380"/>
      <c r="L748" s="380"/>
      <c r="M748" s="380"/>
      <c r="N748" s="529"/>
      <c r="O748" s="529"/>
      <c r="P748" s="529"/>
      <c r="Q748" s="529"/>
      <c r="R748" s="529"/>
      <c r="S748" s="529"/>
      <c r="T748" s="529"/>
      <c r="U748" s="529"/>
      <c r="V748" s="529"/>
      <c r="W748" s="529"/>
      <c r="X748" s="529"/>
      <c r="Y748" s="529"/>
      <c r="Z748" s="529"/>
      <c r="AA748" s="529"/>
      <c r="AB748" s="529"/>
      <c r="AC748" s="529"/>
      <c r="AD748" s="529"/>
      <c r="AE748" s="529"/>
      <c r="AF748" s="529"/>
      <c r="AG748" s="529"/>
    </row>
    <row r="749" spans="1:42" ht="14.25" customHeight="1" x14ac:dyDescent="0.2">
      <c r="D749" s="528"/>
      <c r="E749" s="528"/>
      <c r="F749" s="528"/>
      <c r="G749" s="528"/>
      <c r="H749" s="528"/>
      <c r="I749" s="380"/>
      <c r="J749" s="380"/>
      <c r="K749" s="380"/>
      <c r="L749" s="380"/>
      <c r="M749" s="380"/>
      <c r="N749" s="529"/>
      <c r="O749" s="529"/>
      <c r="P749" s="529"/>
      <c r="Q749" s="529"/>
      <c r="R749" s="529"/>
      <c r="S749" s="529"/>
      <c r="T749" s="529"/>
      <c r="U749" s="529"/>
      <c r="V749" s="529"/>
      <c r="W749" s="529"/>
      <c r="X749" s="529"/>
      <c r="Y749" s="529"/>
      <c r="Z749" s="529"/>
      <c r="AA749" s="529"/>
      <c r="AB749" s="529"/>
      <c r="AC749" s="529"/>
      <c r="AD749" s="529"/>
      <c r="AE749" s="529"/>
      <c r="AF749" s="529"/>
      <c r="AG749" s="529"/>
    </row>
    <row r="750" spans="1:42" ht="14.25" customHeight="1" thickBot="1" x14ac:dyDescent="0.25">
      <c r="D750" s="532"/>
      <c r="E750" s="532"/>
      <c r="F750" s="532"/>
      <c r="G750" s="532"/>
      <c r="H750" s="532"/>
      <c r="I750" s="419"/>
      <c r="J750" s="419"/>
      <c r="K750" s="419"/>
      <c r="L750" s="419"/>
      <c r="M750" s="419"/>
      <c r="N750" s="533"/>
      <c r="O750" s="533"/>
      <c r="P750" s="533"/>
      <c r="Q750" s="533"/>
      <c r="R750" s="533"/>
      <c r="S750" s="533"/>
      <c r="T750" s="533"/>
      <c r="U750" s="533"/>
      <c r="V750" s="533"/>
      <c r="W750" s="533"/>
      <c r="X750" s="533"/>
      <c r="Y750" s="533"/>
      <c r="Z750" s="533"/>
      <c r="AA750" s="533"/>
      <c r="AB750" s="533"/>
      <c r="AC750" s="533"/>
      <c r="AD750" s="533"/>
      <c r="AE750" s="533"/>
      <c r="AF750" s="533"/>
      <c r="AG750" s="533"/>
    </row>
    <row r="752" spans="1:42" ht="14.25" customHeight="1" x14ac:dyDescent="0.2">
      <c r="D752" s="347" t="s">
        <v>376</v>
      </c>
      <c r="E752" s="347"/>
      <c r="F752" s="347"/>
      <c r="G752" s="347"/>
      <c r="H752" s="347"/>
      <c r="I752" s="347"/>
      <c r="J752" s="347"/>
      <c r="K752" s="347"/>
      <c r="L752" s="347"/>
      <c r="M752" s="347"/>
      <c r="N752" s="347"/>
      <c r="O752" s="347"/>
      <c r="P752" s="347"/>
      <c r="Q752" s="347"/>
      <c r="R752" s="347"/>
      <c r="S752" s="347"/>
      <c r="T752" s="347"/>
      <c r="U752" s="347"/>
      <c r="V752" s="347"/>
      <c r="W752" s="347"/>
      <c r="X752" s="347"/>
      <c r="Y752" s="347"/>
      <c r="Z752" s="347"/>
      <c r="AA752" s="347"/>
      <c r="AB752" s="347"/>
      <c r="AC752" s="347"/>
      <c r="AD752" s="347"/>
      <c r="AE752" s="347"/>
      <c r="AF752" s="347"/>
      <c r="AG752" s="347"/>
    </row>
    <row r="753" spans="1:42" ht="14.25" customHeight="1" thickBot="1" x14ac:dyDescent="0.25"/>
    <row r="754" spans="1:42" ht="71.25" customHeight="1" thickTop="1" thickBot="1" x14ac:dyDescent="0.25">
      <c r="A754" s="6" t="s">
        <v>377</v>
      </c>
      <c r="D754" s="211" t="s">
        <v>238</v>
      </c>
      <c r="E754" s="211"/>
      <c r="F754" s="211"/>
      <c r="G754" s="211"/>
      <c r="H754" s="211"/>
      <c r="I754" s="211"/>
      <c r="J754" s="211"/>
      <c r="K754" s="211" t="s">
        <v>378</v>
      </c>
      <c r="L754" s="211"/>
      <c r="M754" s="211"/>
      <c r="N754" s="211" t="s">
        <v>379</v>
      </c>
      <c r="O754" s="211"/>
      <c r="P754" s="211"/>
      <c r="Q754" s="211"/>
      <c r="R754" s="211" t="s">
        <v>380</v>
      </c>
      <c r="S754" s="211"/>
      <c r="T754" s="211"/>
      <c r="U754" s="211"/>
      <c r="V754" s="235" t="s">
        <v>381</v>
      </c>
      <c r="W754" s="236"/>
      <c r="X754" s="236"/>
      <c r="Y754" s="236"/>
      <c r="Z754" s="235" t="s">
        <v>382</v>
      </c>
      <c r="AA754" s="236"/>
      <c r="AB754" s="236"/>
      <c r="AC754" s="237"/>
      <c r="AD754" s="211" t="s">
        <v>383</v>
      </c>
      <c r="AE754" s="211"/>
      <c r="AF754" s="211"/>
      <c r="AG754" s="211"/>
      <c r="AO754" s="66" t="s">
        <v>381</v>
      </c>
      <c r="AP754" s="66" t="s">
        <v>383</v>
      </c>
    </row>
    <row r="755" spans="1:42" ht="14.25" customHeight="1" thickBot="1" x14ac:dyDescent="0.25">
      <c r="D755" s="381" t="s">
        <v>384</v>
      </c>
      <c r="E755" s="381"/>
      <c r="F755" s="381"/>
      <c r="G755" s="381"/>
      <c r="H755" s="381"/>
      <c r="I755" s="381"/>
      <c r="J755" s="381"/>
      <c r="K755" s="381"/>
      <c r="L755" s="381"/>
      <c r="M755" s="381"/>
      <c r="N755" s="381"/>
      <c r="O755" s="381"/>
      <c r="P755" s="381"/>
      <c r="Q755" s="381"/>
      <c r="R755" s="381"/>
      <c r="S755" s="381"/>
      <c r="T755" s="381"/>
      <c r="U755" s="381"/>
      <c r="V755" s="381"/>
      <c r="W755" s="381"/>
      <c r="X755" s="381"/>
      <c r="Y755" s="381"/>
      <c r="Z755" s="381"/>
      <c r="AA755" s="381"/>
      <c r="AB755" s="381"/>
      <c r="AC755" s="381"/>
      <c r="AD755" s="381"/>
      <c r="AE755" s="381"/>
      <c r="AF755" s="381"/>
      <c r="AG755" s="381"/>
      <c r="AO755" s="108" t="e">
        <f>SUM(V756:Y758)-'[2]41'!$D$136</f>
        <v>#REF!</v>
      </c>
      <c r="AP755" s="109" t="e">
        <f>SUM(AD756:AG758)-'[2]41'!$E$136</f>
        <v>#REF!</v>
      </c>
    </row>
    <row r="756" spans="1:42" ht="14.25" customHeight="1" x14ac:dyDescent="0.2">
      <c r="D756" s="530"/>
      <c r="E756" s="530"/>
      <c r="F756" s="530"/>
      <c r="G756" s="530"/>
      <c r="H756" s="530"/>
      <c r="I756" s="530"/>
      <c r="J756" s="530"/>
      <c r="K756" s="531"/>
      <c r="L756" s="531"/>
      <c r="M756" s="531"/>
      <c r="N756" s="546"/>
      <c r="O756" s="547"/>
      <c r="P756" s="547"/>
      <c r="Q756" s="547"/>
      <c r="R756" s="548"/>
      <c r="S756" s="548"/>
      <c r="T756" s="548"/>
      <c r="U756" s="548"/>
      <c r="V756" s="549"/>
      <c r="W756" s="550"/>
      <c r="X756" s="550"/>
      <c r="Y756" s="551"/>
      <c r="Z756" s="549"/>
      <c r="AA756" s="550"/>
      <c r="AB756" s="550"/>
      <c r="AC756" s="551"/>
      <c r="AD756" s="387"/>
      <c r="AE756" s="387"/>
      <c r="AF756" s="387"/>
      <c r="AG756" s="388"/>
      <c r="AO756" s="87"/>
      <c r="AP756" s="110"/>
    </row>
    <row r="757" spans="1:42" ht="14.25" customHeight="1" x14ac:dyDescent="0.2">
      <c r="D757" s="528"/>
      <c r="E757" s="528"/>
      <c r="F757" s="528"/>
      <c r="G757" s="528"/>
      <c r="H757" s="528"/>
      <c r="I757" s="528"/>
      <c r="J757" s="528"/>
      <c r="K757" s="529"/>
      <c r="L757" s="529"/>
      <c r="M757" s="529"/>
      <c r="N757" s="540"/>
      <c r="O757" s="541"/>
      <c r="P757" s="541"/>
      <c r="Q757" s="541"/>
      <c r="R757" s="542"/>
      <c r="S757" s="542"/>
      <c r="T757" s="542"/>
      <c r="U757" s="542"/>
      <c r="V757" s="543"/>
      <c r="W757" s="544"/>
      <c r="X757" s="544"/>
      <c r="Y757" s="545"/>
      <c r="Z757" s="543"/>
      <c r="AA757" s="544"/>
      <c r="AB757" s="544"/>
      <c r="AC757" s="545"/>
      <c r="AD757" s="378"/>
      <c r="AE757" s="378"/>
      <c r="AF757" s="378"/>
      <c r="AG757" s="379"/>
      <c r="AO757" s="87"/>
      <c r="AP757" s="110"/>
    </row>
    <row r="758" spans="1:42" ht="14.25" customHeight="1" thickBot="1" x14ac:dyDescent="0.25">
      <c r="D758" s="532"/>
      <c r="E758" s="532"/>
      <c r="F758" s="532"/>
      <c r="G758" s="532"/>
      <c r="H758" s="532"/>
      <c r="I758" s="532"/>
      <c r="J758" s="532"/>
      <c r="K758" s="533"/>
      <c r="L758" s="533"/>
      <c r="M758" s="533"/>
      <c r="N758" s="534"/>
      <c r="O758" s="535"/>
      <c r="P758" s="535"/>
      <c r="Q758" s="535"/>
      <c r="R758" s="536"/>
      <c r="S758" s="536"/>
      <c r="T758" s="536"/>
      <c r="U758" s="536"/>
      <c r="V758" s="537"/>
      <c r="W758" s="538"/>
      <c r="X758" s="538"/>
      <c r="Y758" s="539"/>
      <c r="Z758" s="537"/>
      <c r="AA758" s="538"/>
      <c r="AB758" s="538"/>
      <c r="AC758" s="539"/>
      <c r="AD758" s="295"/>
      <c r="AE758" s="295"/>
      <c r="AF758" s="295"/>
      <c r="AG758" s="296"/>
      <c r="AO758" s="87"/>
      <c r="AP758" s="110"/>
    </row>
    <row r="759" spans="1:42" ht="14.25" customHeight="1" thickBot="1" x14ac:dyDescent="0.25">
      <c r="D759" s="381" t="s">
        <v>385</v>
      </c>
      <c r="E759" s="381"/>
      <c r="F759" s="381"/>
      <c r="G759" s="381"/>
      <c r="H759" s="381"/>
      <c r="I759" s="381"/>
      <c r="J759" s="381"/>
      <c r="K759" s="381"/>
      <c r="L759" s="381"/>
      <c r="M759" s="381"/>
      <c r="N759" s="381"/>
      <c r="O759" s="381"/>
      <c r="P759" s="381"/>
      <c r="Q759" s="381"/>
      <c r="R759" s="381"/>
      <c r="S759" s="381"/>
      <c r="T759" s="381"/>
      <c r="U759" s="381"/>
      <c r="V759" s="381"/>
      <c r="W759" s="381"/>
      <c r="X759" s="381"/>
      <c r="Y759" s="381"/>
      <c r="Z759" s="381"/>
      <c r="AA759" s="381"/>
      <c r="AB759" s="381"/>
      <c r="AC759" s="381"/>
      <c r="AD759" s="381"/>
      <c r="AE759" s="381"/>
      <c r="AF759" s="381"/>
      <c r="AG759" s="381"/>
      <c r="AO759" s="91" t="e">
        <f>SUM(V760:Y762)-'[2]41'!$D$154</f>
        <v>#REF!</v>
      </c>
      <c r="AP759" s="111" t="e">
        <f>SUM(AD760:AG762)-'[2]41'!$E$154</f>
        <v>#REF!</v>
      </c>
    </row>
    <row r="760" spans="1:42" ht="14.25" customHeight="1" x14ac:dyDescent="0.2">
      <c r="D760" s="530"/>
      <c r="E760" s="530"/>
      <c r="F760" s="530"/>
      <c r="G760" s="530"/>
      <c r="H760" s="530"/>
      <c r="I760" s="530"/>
      <c r="J760" s="530"/>
      <c r="K760" s="531"/>
      <c r="L760" s="531"/>
      <c r="M760" s="531"/>
      <c r="N760" s="546"/>
      <c r="O760" s="547"/>
      <c r="P760" s="547"/>
      <c r="Q760" s="547"/>
      <c r="R760" s="548"/>
      <c r="S760" s="548"/>
      <c r="T760" s="548"/>
      <c r="U760" s="548"/>
      <c r="V760" s="549"/>
      <c r="W760" s="550"/>
      <c r="X760" s="550"/>
      <c r="Y760" s="551"/>
      <c r="Z760" s="552"/>
      <c r="AA760" s="553"/>
      <c r="AB760" s="553"/>
      <c r="AC760" s="554"/>
      <c r="AD760" s="387"/>
      <c r="AE760" s="387"/>
      <c r="AF760" s="387"/>
      <c r="AG760" s="388"/>
      <c r="AO760" s="49"/>
      <c r="AP760" s="50"/>
    </row>
    <row r="761" spans="1:42" ht="14.25" customHeight="1" x14ac:dyDescent="0.2">
      <c r="D761" s="528"/>
      <c r="E761" s="528"/>
      <c r="F761" s="528"/>
      <c r="G761" s="528"/>
      <c r="H761" s="528"/>
      <c r="I761" s="528"/>
      <c r="J761" s="528"/>
      <c r="K761" s="529"/>
      <c r="L761" s="529"/>
      <c r="M761" s="529"/>
      <c r="N761" s="540"/>
      <c r="O761" s="541"/>
      <c r="P761" s="541"/>
      <c r="Q761" s="541"/>
      <c r="R761" s="542"/>
      <c r="S761" s="542"/>
      <c r="T761" s="542"/>
      <c r="U761" s="542"/>
      <c r="V761" s="543"/>
      <c r="W761" s="544"/>
      <c r="X761" s="544"/>
      <c r="Y761" s="545"/>
      <c r="Z761" s="543"/>
      <c r="AA761" s="544"/>
      <c r="AB761" s="544"/>
      <c r="AC761" s="545"/>
      <c r="AD761" s="378"/>
      <c r="AE761" s="378"/>
      <c r="AF761" s="378"/>
      <c r="AG761" s="379"/>
      <c r="AO761" s="49"/>
      <c r="AP761" s="50"/>
    </row>
    <row r="762" spans="1:42" ht="14.25" customHeight="1" thickBot="1" x14ac:dyDescent="0.25">
      <c r="D762" s="532"/>
      <c r="E762" s="532"/>
      <c r="F762" s="532"/>
      <c r="G762" s="532"/>
      <c r="H762" s="532"/>
      <c r="I762" s="532"/>
      <c r="J762" s="532"/>
      <c r="K762" s="533"/>
      <c r="L762" s="533"/>
      <c r="M762" s="533"/>
      <c r="N762" s="534"/>
      <c r="O762" s="535"/>
      <c r="P762" s="535"/>
      <c r="Q762" s="535"/>
      <c r="R762" s="536"/>
      <c r="S762" s="536"/>
      <c r="T762" s="536"/>
      <c r="U762" s="536"/>
      <c r="V762" s="537"/>
      <c r="W762" s="538"/>
      <c r="X762" s="538"/>
      <c r="Y762" s="539"/>
      <c r="Z762" s="537"/>
      <c r="AA762" s="538"/>
      <c r="AB762" s="538"/>
      <c r="AC762" s="539"/>
      <c r="AD762" s="295"/>
      <c r="AE762" s="295"/>
      <c r="AF762" s="295"/>
      <c r="AG762" s="296"/>
      <c r="AO762" s="53"/>
      <c r="AP762" s="55"/>
    </row>
    <row r="763" spans="1:42" ht="14.25" customHeight="1" thickBot="1" x14ac:dyDescent="0.25"/>
    <row r="764" spans="1:42" ht="70.5" customHeight="1" thickBot="1" x14ac:dyDescent="0.25">
      <c r="A764" s="6" t="s">
        <v>386</v>
      </c>
      <c r="D764" s="211" t="s">
        <v>238</v>
      </c>
      <c r="E764" s="211"/>
      <c r="F764" s="211"/>
      <c r="G764" s="211"/>
      <c r="H764" s="211"/>
      <c r="I764" s="211"/>
      <c r="J764" s="211"/>
      <c r="K764" s="211" t="s">
        <v>378</v>
      </c>
      <c r="L764" s="211"/>
      <c r="M764" s="211"/>
      <c r="N764" s="211" t="s">
        <v>379</v>
      </c>
      <c r="O764" s="211"/>
      <c r="P764" s="211"/>
      <c r="Q764" s="211"/>
      <c r="R764" s="211" t="s">
        <v>380</v>
      </c>
      <c r="S764" s="211"/>
      <c r="T764" s="211"/>
      <c r="U764" s="211"/>
      <c r="V764" s="235" t="s">
        <v>381</v>
      </c>
      <c r="W764" s="236"/>
      <c r="X764" s="236"/>
      <c r="Y764" s="236"/>
      <c r="Z764" s="235" t="s">
        <v>382</v>
      </c>
      <c r="AA764" s="236"/>
      <c r="AB764" s="236"/>
      <c r="AC764" s="237"/>
      <c r="AD764" s="211" t="s">
        <v>383</v>
      </c>
      <c r="AE764" s="211"/>
      <c r="AF764" s="211"/>
      <c r="AG764" s="211"/>
    </row>
    <row r="765" spans="1:42" ht="14.25" customHeight="1" thickBot="1" x14ac:dyDescent="0.25">
      <c r="D765" s="381" t="s">
        <v>208</v>
      </c>
      <c r="E765" s="381"/>
      <c r="F765" s="381"/>
      <c r="G765" s="381"/>
      <c r="H765" s="381"/>
      <c r="I765" s="381"/>
      <c r="J765" s="381"/>
      <c r="K765" s="381"/>
      <c r="L765" s="381"/>
      <c r="M765" s="381"/>
      <c r="N765" s="381"/>
      <c r="O765" s="381"/>
      <c r="P765" s="381"/>
      <c r="Q765" s="381"/>
      <c r="R765" s="381"/>
      <c r="S765" s="381"/>
      <c r="T765" s="381"/>
      <c r="U765" s="381"/>
      <c r="V765" s="381"/>
      <c r="W765" s="381"/>
      <c r="X765" s="381"/>
      <c r="Y765" s="381"/>
      <c r="Z765" s="381"/>
      <c r="AA765" s="381"/>
      <c r="AB765" s="381"/>
      <c r="AC765" s="381"/>
      <c r="AD765" s="381"/>
      <c r="AE765" s="381"/>
      <c r="AF765" s="381"/>
      <c r="AG765" s="381"/>
      <c r="AO765" s="112"/>
      <c r="AP765" s="113"/>
    </row>
    <row r="766" spans="1:42" ht="14.25" customHeight="1" x14ac:dyDescent="0.2">
      <c r="D766" s="531"/>
      <c r="E766" s="531"/>
      <c r="F766" s="531"/>
      <c r="G766" s="531"/>
      <c r="H766" s="531"/>
      <c r="I766" s="531"/>
      <c r="J766" s="531"/>
      <c r="K766" s="531"/>
      <c r="L766" s="531"/>
      <c r="M766" s="531"/>
      <c r="N766" s="546"/>
      <c r="O766" s="547"/>
      <c r="P766" s="547"/>
      <c r="Q766" s="547"/>
      <c r="R766" s="548"/>
      <c r="S766" s="548"/>
      <c r="T766" s="548"/>
      <c r="U766" s="548"/>
      <c r="V766" s="549"/>
      <c r="W766" s="550"/>
      <c r="X766" s="550"/>
      <c r="Y766" s="551"/>
      <c r="Z766" s="549"/>
      <c r="AA766" s="550"/>
      <c r="AB766" s="550"/>
      <c r="AC766" s="551"/>
      <c r="AD766" s="387"/>
      <c r="AE766" s="387"/>
      <c r="AF766" s="387"/>
      <c r="AG766" s="388"/>
      <c r="AO766" s="49"/>
      <c r="AP766" s="50"/>
    </row>
    <row r="767" spans="1:42" ht="14.25" customHeight="1" x14ac:dyDescent="0.2">
      <c r="D767" s="529"/>
      <c r="E767" s="529"/>
      <c r="F767" s="529"/>
      <c r="G767" s="529"/>
      <c r="H767" s="529"/>
      <c r="I767" s="529"/>
      <c r="J767" s="529"/>
      <c r="K767" s="529"/>
      <c r="L767" s="529"/>
      <c r="M767" s="529"/>
      <c r="N767" s="540"/>
      <c r="O767" s="541"/>
      <c r="P767" s="541"/>
      <c r="Q767" s="541"/>
      <c r="R767" s="542"/>
      <c r="S767" s="542"/>
      <c r="T767" s="542"/>
      <c r="U767" s="542"/>
      <c r="V767" s="543"/>
      <c r="W767" s="544"/>
      <c r="X767" s="544"/>
      <c r="Y767" s="545"/>
      <c r="Z767" s="543"/>
      <c r="AA767" s="544"/>
      <c r="AB767" s="544"/>
      <c r="AC767" s="545"/>
      <c r="AD767" s="378"/>
      <c r="AE767" s="378"/>
      <c r="AF767" s="378"/>
      <c r="AG767" s="379"/>
      <c r="AO767" s="49"/>
      <c r="AP767" s="50"/>
    </row>
    <row r="768" spans="1:42" ht="14.25" customHeight="1" thickBot="1" x14ac:dyDescent="0.25">
      <c r="D768" s="533"/>
      <c r="E768" s="533"/>
      <c r="F768" s="533"/>
      <c r="G768" s="533"/>
      <c r="H768" s="533"/>
      <c r="I768" s="533"/>
      <c r="J768" s="533"/>
      <c r="K768" s="533"/>
      <c r="L768" s="533"/>
      <c r="M768" s="533"/>
      <c r="N768" s="534"/>
      <c r="O768" s="535"/>
      <c r="P768" s="535"/>
      <c r="Q768" s="535"/>
      <c r="R768" s="536"/>
      <c r="S768" s="536"/>
      <c r="T768" s="536"/>
      <c r="U768" s="536"/>
      <c r="V768" s="537"/>
      <c r="W768" s="538"/>
      <c r="X768" s="538"/>
      <c r="Y768" s="539"/>
      <c r="Z768" s="537"/>
      <c r="AA768" s="538"/>
      <c r="AB768" s="538"/>
      <c r="AC768" s="539"/>
      <c r="AD768" s="295"/>
      <c r="AE768" s="295"/>
      <c r="AF768" s="295"/>
      <c r="AG768" s="296"/>
      <c r="AO768" s="49"/>
      <c r="AP768" s="50"/>
    </row>
    <row r="769" spans="4:42" ht="14.25" customHeight="1" thickBot="1" x14ac:dyDescent="0.25">
      <c r="D769" s="381" t="s">
        <v>387</v>
      </c>
      <c r="E769" s="381"/>
      <c r="F769" s="381"/>
      <c r="G769" s="381"/>
      <c r="H769" s="381"/>
      <c r="I769" s="381"/>
      <c r="J769" s="381"/>
      <c r="K769" s="381"/>
      <c r="L769" s="381"/>
      <c r="M769" s="381"/>
      <c r="N769" s="381"/>
      <c r="O769" s="381"/>
      <c r="P769" s="381"/>
      <c r="Q769" s="381"/>
      <c r="R769" s="381"/>
      <c r="S769" s="381"/>
      <c r="T769" s="381"/>
      <c r="U769" s="381"/>
      <c r="V769" s="381"/>
      <c r="W769" s="381"/>
      <c r="X769" s="381"/>
      <c r="Y769" s="381"/>
      <c r="Z769" s="381"/>
      <c r="AA769" s="381"/>
      <c r="AB769" s="381"/>
      <c r="AC769" s="381"/>
      <c r="AD769" s="381"/>
      <c r="AE769" s="381"/>
      <c r="AF769" s="381"/>
      <c r="AG769" s="381"/>
      <c r="AO769" s="91" t="e">
        <f>SUM(V770:Y772,V774:Y775)-'[2]41'!$D$155</f>
        <v>#REF!</v>
      </c>
      <c r="AP769" s="111" t="e">
        <f>SUM(AD770:AG772,AD774:AG775)-'[2]41'!$E$155</f>
        <v>#REF!</v>
      </c>
    </row>
    <row r="770" spans="4:42" ht="14.25" customHeight="1" x14ac:dyDescent="0.2">
      <c r="D770" s="531"/>
      <c r="E770" s="531"/>
      <c r="F770" s="531"/>
      <c r="G770" s="531"/>
      <c r="H770" s="531"/>
      <c r="I770" s="531"/>
      <c r="J770" s="531"/>
      <c r="K770" s="531"/>
      <c r="L770" s="531"/>
      <c r="M770" s="531"/>
      <c r="N770" s="546"/>
      <c r="O770" s="547"/>
      <c r="P770" s="547"/>
      <c r="Q770" s="547"/>
      <c r="R770" s="548"/>
      <c r="S770" s="548"/>
      <c r="T770" s="548"/>
      <c r="U770" s="548"/>
      <c r="V770" s="549"/>
      <c r="W770" s="550"/>
      <c r="X770" s="550"/>
      <c r="Y770" s="551"/>
      <c r="Z770" s="549"/>
      <c r="AA770" s="550"/>
      <c r="AB770" s="550"/>
      <c r="AC770" s="551"/>
      <c r="AD770" s="387"/>
      <c r="AE770" s="387"/>
      <c r="AF770" s="387"/>
      <c r="AG770" s="388"/>
      <c r="AO770" s="49"/>
      <c r="AP770" s="50"/>
    </row>
    <row r="771" spans="4:42" ht="14.25" customHeight="1" x14ac:dyDescent="0.2">
      <c r="D771" s="529"/>
      <c r="E771" s="529"/>
      <c r="F771" s="529"/>
      <c r="G771" s="529"/>
      <c r="H771" s="529"/>
      <c r="I771" s="529"/>
      <c r="J771" s="529"/>
      <c r="K771" s="529"/>
      <c r="L771" s="529"/>
      <c r="M771" s="529"/>
      <c r="N771" s="540"/>
      <c r="O771" s="541"/>
      <c r="P771" s="541"/>
      <c r="Q771" s="541"/>
      <c r="R771" s="542"/>
      <c r="S771" s="542"/>
      <c r="T771" s="542"/>
      <c r="U771" s="542"/>
      <c r="V771" s="543"/>
      <c r="W771" s="544"/>
      <c r="X771" s="544"/>
      <c r="Y771" s="545"/>
      <c r="Z771" s="543"/>
      <c r="AA771" s="544"/>
      <c r="AB771" s="544"/>
      <c r="AC771" s="545"/>
      <c r="AD771" s="378"/>
      <c r="AE771" s="378"/>
      <c r="AF771" s="378"/>
      <c r="AG771" s="379"/>
      <c r="AO771" s="49"/>
      <c r="AP771" s="50"/>
    </row>
    <row r="772" spans="4:42" ht="14.25" customHeight="1" thickBot="1" x14ac:dyDescent="0.25">
      <c r="D772" s="533"/>
      <c r="E772" s="533"/>
      <c r="F772" s="533"/>
      <c r="G772" s="533"/>
      <c r="H772" s="533"/>
      <c r="I772" s="533"/>
      <c r="J772" s="533"/>
      <c r="K772" s="533"/>
      <c r="L772" s="533"/>
      <c r="M772" s="533"/>
      <c r="N772" s="534"/>
      <c r="O772" s="535"/>
      <c r="P772" s="535"/>
      <c r="Q772" s="535"/>
      <c r="R772" s="536"/>
      <c r="S772" s="536"/>
      <c r="T772" s="536"/>
      <c r="U772" s="536"/>
      <c r="V772" s="537"/>
      <c r="W772" s="538"/>
      <c r="X772" s="538"/>
      <c r="Y772" s="539"/>
      <c r="Z772" s="537"/>
      <c r="AA772" s="538"/>
      <c r="AB772" s="538"/>
      <c r="AC772" s="539"/>
      <c r="AD772" s="295"/>
      <c r="AE772" s="295"/>
      <c r="AF772" s="295"/>
      <c r="AG772" s="296"/>
      <c r="AO772" s="49"/>
      <c r="AP772" s="50"/>
    </row>
    <row r="773" spans="4:42" ht="14.25" customHeight="1" thickBot="1" x14ac:dyDescent="0.25">
      <c r="D773" s="381" t="s">
        <v>388</v>
      </c>
      <c r="E773" s="381"/>
      <c r="F773" s="381"/>
      <c r="G773" s="381"/>
      <c r="H773" s="381"/>
      <c r="I773" s="381"/>
      <c r="J773" s="381"/>
      <c r="K773" s="381"/>
      <c r="L773" s="381"/>
      <c r="M773" s="381"/>
      <c r="N773" s="381"/>
      <c r="O773" s="381"/>
      <c r="P773" s="381"/>
      <c r="Q773" s="381"/>
      <c r="R773" s="381"/>
      <c r="S773" s="381"/>
      <c r="T773" s="381"/>
      <c r="U773" s="381"/>
      <c r="V773" s="381"/>
      <c r="W773" s="381"/>
      <c r="X773" s="381"/>
      <c r="Y773" s="381"/>
      <c r="Z773" s="381"/>
      <c r="AA773" s="381"/>
      <c r="AB773" s="381"/>
      <c r="AC773" s="381"/>
      <c r="AD773" s="381"/>
      <c r="AE773" s="381"/>
      <c r="AF773" s="381"/>
      <c r="AG773" s="381"/>
      <c r="AO773" s="49"/>
      <c r="AP773" s="50"/>
    </row>
    <row r="774" spans="4:42" ht="14.25" customHeight="1" x14ac:dyDescent="0.2">
      <c r="D774" s="557"/>
      <c r="E774" s="557"/>
      <c r="F774" s="557"/>
      <c r="G774" s="557"/>
      <c r="H774" s="557"/>
      <c r="I774" s="557"/>
      <c r="J774" s="557"/>
      <c r="K774" s="557"/>
      <c r="L774" s="557"/>
      <c r="M774" s="557"/>
      <c r="N774" s="546"/>
      <c r="O774" s="547"/>
      <c r="P774" s="547"/>
      <c r="Q774" s="547"/>
      <c r="R774" s="548"/>
      <c r="S774" s="548"/>
      <c r="T774" s="548"/>
      <c r="U774" s="548"/>
      <c r="V774" s="543"/>
      <c r="W774" s="544"/>
      <c r="X774" s="544"/>
      <c r="Y774" s="545"/>
      <c r="Z774" s="543"/>
      <c r="AA774" s="544"/>
      <c r="AB774" s="544"/>
      <c r="AC774" s="545"/>
      <c r="AD774" s="387"/>
      <c r="AE774" s="387"/>
      <c r="AF774" s="387"/>
      <c r="AG774" s="388"/>
      <c r="AO774" s="49"/>
      <c r="AP774" s="50"/>
    </row>
    <row r="775" spans="4:42" ht="14.25" customHeight="1" thickBot="1" x14ac:dyDescent="0.25">
      <c r="D775" s="533"/>
      <c r="E775" s="533"/>
      <c r="F775" s="533"/>
      <c r="G775" s="533"/>
      <c r="H775" s="533"/>
      <c r="I775" s="533"/>
      <c r="J775" s="533"/>
      <c r="K775" s="533"/>
      <c r="L775" s="533"/>
      <c r="M775" s="533"/>
      <c r="N775" s="534"/>
      <c r="O775" s="535"/>
      <c r="P775" s="535"/>
      <c r="Q775" s="535"/>
      <c r="R775" s="536"/>
      <c r="S775" s="536"/>
      <c r="T775" s="536"/>
      <c r="U775" s="536"/>
      <c r="V775" s="537"/>
      <c r="W775" s="538"/>
      <c r="X775" s="538"/>
      <c r="Y775" s="539"/>
      <c r="Z775" s="537"/>
      <c r="AA775" s="538"/>
      <c r="AB775" s="538"/>
      <c r="AC775" s="539"/>
      <c r="AD775" s="295"/>
      <c r="AE775" s="295"/>
      <c r="AF775" s="295"/>
      <c r="AG775" s="296"/>
      <c r="AO775" s="53"/>
      <c r="AP775" s="55"/>
    </row>
    <row r="776" spans="4:42" ht="14.25" hidden="1" customHeight="1" x14ac:dyDescent="0.2">
      <c r="D776" s="347" t="s">
        <v>389</v>
      </c>
      <c r="E776" s="347"/>
      <c r="F776" s="347"/>
      <c r="G776" s="347"/>
      <c r="H776" s="347"/>
      <c r="I776" s="347"/>
      <c r="J776" s="347"/>
      <c r="K776" s="347"/>
      <c r="L776" s="347"/>
      <c r="M776" s="347"/>
      <c r="N776" s="347"/>
      <c r="O776" s="347"/>
      <c r="P776" s="347"/>
      <c r="Q776" s="347"/>
      <c r="R776" s="347"/>
      <c r="S776" s="347"/>
      <c r="T776" s="347"/>
      <c r="U776" s="347"/>
      <c r="V776" s="347"/>
      <c r="W776" s="347"/>
      <c r="X776" s="347"/>
      <c r="Y776" s="347"/>
      <c r="Z776" s="347"/>
      <c r="AA776" s="347"/>
      <c r="AB776" s="347"/>
      <c r="AC776" s="347"/>
      <c r="AD776" s="347"/>
      <c r="AE776" s="347"/>
      <c r="AF776" s="347"/>
      <c r="AG776" s="347"/>
    </row>
    <row r="777" spans="4:42" ht="14.25" hidden="1" customHeight="1" x14ac:dyDescent="0.2"/>
    <row r="778" spans="4:42" ht="14.25" hidden="1" customHeight="1" x14ac:dyDescent="0.2">
      <c r="D778" s="114" t="s">
        <v>390</v>
      </c>
      <c r="E778" s="115"/>
      <c r="F778" s="115"/>
      <c r="G778" s="115"/>
      <c r="H778" s="115"/>
      <c r="I778" s="115"/>
      <c r="J778" s="115"/>
      <c r="K778" s="115"/>
      <c r="L778" s="115"/>
      <c r="M778" s="115"/>
      <c r="N778" s="115"/>
      <c r="O778" s="115"/>
      <c r="P778" s="115"/>
      <c r="Q778" s="115"/>
      <c r="R778" s="115"/>
      <c r="S778" s="115"/>
      <c r="T778" s="115"/>
      <c r="U778" s="115"/>
      <c r="V778" s="115"/>
      <c r="W778" s="115"/>
      <c r="X778" s="115"/>
      <c r="Y778" s="115"/>
      <c r="Z778" s="115"/>
      <c r="AA778" s="115"/>
      <c r="AB778" s="115"/>
      <c r="AC778" s="115"/>
      <c r="AD778" s="115"/>
    </row>
    <row r="779" spans="4:42" ht="14.25" hidden="1" customHeight="1" x14ac:dyDescent="0.2">
      <c r="D779" s="114" t="s">
        <v>391</v>
      </c>
      <c r="E779" s="115"/>
      <c r="F779" s="115"/>
      <c r="G779" s="115"/>
      <c r="H779" s="115"/>
      <c r="I779" s="115"/>
      <c r="J779" s="115"/>
      <c r="K779" s="115"/>
      <c r="L779" s="115"/>
      <c r="M779" s="115"/>
      <c r="N779" s="115"/>
      <c r="O779" s="115"/>
      <c r="P779" s="115"/>
      <c r="Q779" s="115"/>
      <c r="R779" s="115"/>
      <c r="S779" s="115"/>
      <c r="T779" s="115"/>
      <c r="U779" s="115"/>
      <c r="V779" s="115"/>
      <c r="W779" s="115"/>
      <c r="X779" s="115"/>
      <c r="Y779" s="115"/>
      <c r="Z779" s="115"/>
      <c r="AA779" s="115"/>
      <c r="AB779" s="115"/>
      <c r="AC779" s="115"/>
      <c r="AD779" s="115"/>
    </row>
    <row r="780" spans="4:42" ht="14.25" hidden="1" customHeight="1" x14ac:dyDescent="0.2">
      <c r="D780" s="114" t="s">
        <v>392</v>
      </c>
      <c r="E780" s="115"/>
      <c r="F780" s="115"/>
      <c r="G780" s="115"/>
      <c r="H780" s="115"/>
      <c r="I780" s="115"/>
      <c r="J780" s="115"/>
      <c r="K780" s="115"/>
      <c r="L780" s="115"/>
      <c r="M780" s="115"/>
      <c r="N780" s="115"/>
      <c r="O780" s="115"/>
      <c r="P780" s="115"/>
      <c r="Q780" s="115"/>
      <c r="R780" s="115"/>
      <c r="S780" s="115"/>
      <c r="T780" s="115"/>
      <c r="U780" s="115"/>
      <c r="V780" s="115"/>
      <c r="W780" s="115"/>
      <c r="X780" s="115"/>
      <c r="Y780" s="115"/>
      <c r="Z780" s="115"/>
      <c r="AA780" s="115"/>
      <c r="AB780" s="115"/>
      <c r="AC780" s="115"/>
      <c r="AD780" s="115"/>
    </row>
    <row r="781" spans="4:42" ht="14.25" hidden="1" customHeight="1" x14ac:dyDescent="0.2"/>
    <row r="782" spans="4:42" ht="14.25" hidden="1" customHeight="1" x14ac:dyDescent="0.2">
      <c r="D782" s="347" t="s">
        <v>393</v>
      </c>
      <c r="E782" s="347"/>
      <c r="F782" s="347"/>
      <c r="G782" s="347"/>
      <c r="H782" s="347"/>
      <c r="I782" s="347"/>
      <c r="J782" s="347"/>
      <c r="K782" s="347"/>
      <c r="L782" s="347"/>
      <c r="M782" s="347"/>
      <c r="N782" s="347"/>
      <c r="O782" s="347"/>
      <c r="P782" s="347"/>
      <c r="Q782" s="347"/>
      <c r="R782" s="347"/>
      <c r="S782" s="347"/>
      <c r="T782" s="347"/>
      <c r="U782" s="347"/>
      <c r="V782" s="347"/>
      <c r="W782" s="347"/>
      <c r="X782" s="347"/>
      <c r="Y782" s="347"/>
      <c r="Z782" s="347"/>
      <c r="AA782" s="347"/>
      <c r="AB782" s="347"/>
      <c r="AC782" s="347"/>
      <c r="AD782" s="347"/>
      <c r="AE782" s="347"/>
      <c r="AF782" s="347"/>
      <c r="AG782" s="347"/>
    </row>
    <row r="783" spans="4:42" ht="14.25" hidden="1" customHeight="1" x14ac:dyDescent="0.2"/>
    <row r="784" spans="4:42" ht="14.25" hidden="1" customHeight="1" x14ac:dyDescent="0.2">
      <c r="D784" s="347" t="s">
        <v>394</v>
      </c>
      <c r="E784" s="347"/>
      <c r="F784" s="347"/>
      <c r="G784" s="347"/>
      <c r="H784" s="347"/>
      <c r="I784" s="347"/>
      <c r="J784" s="347"/>
      <c r="K784" s="347"/>
      <c r="L784" s="347"/>
      <c r="M784" s="347"/>
      <c r="N784" s="347"/>
      <c r="O784" s="347"/>
      <c r="P784" s="347"/>
      <c r="Q784" s="347"/>
      <c r="R784" s="347"/>
      <c r="S784" s="347"/>
      <c r="T784" s="347"/>
      <c r="U784" s="347"/>
      <c r="V784" s="347"/>
      <c r="W784" s="347"/>
      <c r="X784" s="347"/>
      <c r="Y784" s="347"/>
      <c r="Z784" s="347"/>
      <c r="AA784" s="347"/>
      <c r="AB784" s="347"/>
      <c r="AC784" s="347"/>
      <c r="AD784" s="347"/>
      <c r="AE784" s="347"/>
      <c r="AF784" s="347"/>
      <c r="AG784" s="347"/>
    </row>
    <row r="785" spans="1:42" ht="14.25" hidden="1" customHeight="1" x14ac:dyDescent="0.2">
      <c r="D785" s="73"/>
      <c r="E785" s="73"/>
      <c r="F785" s="73"/>
      <c r="G785" s="73"/>
      <c r="H785" s="73"/>
      <c r="I785" s="73"/>
      <c r="J785" s="73"/>
      <c r="K785" s="73"/>
      <c r="L785" s="73"/>
      <c r="M785" s="73"/>
      <c r="N785" s="73"/>
      <c r="O785" s="73"/>
      <c r="P785" s="73"/>
      <c r="Q785" s="73"/>
      <c r="R785" s="73"/>
      <c r="S785" s="73"/>
      <c r="T785" s="73"/>
      <c r="U785" s="73"/>
      <c r="V785" s="73"/>
      <c r="W785" s="73"/>
      <c r="X785" s="73"/>
      <c r="Y785" s="73"/>
      <c r="Z785" s="73"/>
      <c r="AA785" s="73"/>
      <c r="AB785" s="73"/>
      <c r="AC785" s="73"/>
      <c r="AD785" s="73"/>
      <c r="AE785" s="73"/>
      <c r="AF785" s="73"/>
      <c r="AG785" s="73"/>
    </row>
    <row r="786" spans="1:42" ht="14.25" hidden="1" customHeight="1" thickBot="1" x14ac:dyDescent="0.25">
      <c r="D786" s="555" t="s">
        <v>395</v>
      </c>
      <c r="E786" s="555"/>
      <c r="F786" s="555"/>
      <c r="G786" s="555"/>
      <c r="H786" s="555"/>
      <c r="I786" s="555"/>
      <c r="J786" s="555"/>
      <c r="K786" s="556" t="s">
        <v>396</v>
      </c>
      <c r="L786" s="556"/>
      <c r="M786" s="556"/>
      <c r="N786" s="556"/>
      <c r="O786" s="556"/>
      <c r="P786" s="556"/>
      <c r="Q786" s="556"/>
      <c r="R786" s="556" t="s">
        <v>397</v>
      </c>
      <c r="S786" s="556"/>
      <c r="T786" s="556"/>
      <c r="U786" s="556"/>
      <c r="V786" s="556"/>
      <c r="W786" s="556"/>
      <c r="X786" s="556"/>
      <c r="Y786" s="556"/>
      <c r="Z786" s="556" t="s">
        <v>398</v>
      </c>
      <c r="AA786" s="556"/>
      <c r="AB786" s="556"/>
      <c r="AC786" s="556"/>
      <c r="AD786" s="556"/>
      <c r="AE786" s="556"/>
      <c r="AF786" s="556"/>
      <c r="AG786" s="556"/>
    </row>
    <row r="787" spans="1:42" ht="14.25" hidden="1" customHeight="1" x14ac:dyDescent="0.2">
      <c r="D787" s="560">
        <v>2009</v>
      </c>
      <c r="E787" s="560"/>
      <c r="F787" s="560"/>
      <c r="G787" s="560"/>
      <c r="H787" s="560"/>
      <c r="I787" s="560"/>
      <c r="J787" s="560"/>
      <c r="K787" s="561"/>
      <c r="L787" s="561"/>
      <c r="M787" s="561"/>
      <c r="N787" s="561"/>
      <c r="O787" s="561"/>
      <c r="P787" s="561"/>
      <c r="Q787" s="561"/>
      <c r="R787" s="561"/>
      <c r="S787" s="561"/>
      <c r="T787" s="561"/>
      <c r="U787" s="561"/>
      <c r="V787" s="561"/>
      <c r="W787" s="561"/>
      <c r="X787" s="561"/>
      <c r="Y787" s="561"/>
      <c r="Z787" s="561"/>
      <c r="AA787" s="561"/>
      <c r="AB787" s="561"/>
      <c r="AC787" s="561"/>
      <c r="AD787" s="561"/>
      <c r="AE787" s="561"/>
      <c r="AF787" s="561"/>
      <c r="AG787" s="561"/>
    </row>
    <row r="788" spans="1:42" ht="14.25" hidden="1" customHeight="1" x14ac:dyDescent="0.2">
      <c r="D788" s="558">
        <v>2010</v>
      </c>
      <c r="E788" s="558"/>
      <c r="F788" s="558"/>
      <c r="G788" s="558"/>
      <c r="H788" s="558"/>
      <c r="I788" s="558"/>
      <c r="J788" s="558"/>
      <c r="K788" s="559"/>
      <c r="L788" s="559"/>
      <c r="M788" s="559"/>
      <c r="N788" s="559"/>
      <c r="O788" s="559"/>
      <c r="P788" s="559"/>
      <c r="Q788" s="559"/>
      <c r="R788" s="559"/>
      <c r="S788" s="559"/>
      <c r="T788" s="559"/>
      <c r="U788" s="559"/>
      <c r="V788" s="559"/>
      <c r="W788" s="559"/>
      <c r="X788" s="559"/>
      <c r="Y788" s="559"/>
      <c r="Z788" s="559"/>
      <c r="AA788" s="559"/>
      <c r="AB788" s="559"/>
      <c r="AC788" s="559"/>
      <c r="AD788" s="559"/>
      <c r="AE788" s="559"/>
      <c r="AF788" s="559"/>
      <c r="AG788" s="559"/>
    </row>
    <row r="789" spans="1:42" ht="14.25" hidden="1" customHeight="1" x14ac:dyDescent="0.2">
      <c r="D789" s="558">
        <v>2011</v>
      </c>
      <c r="E789" s="558"/>
      <c r="F789" s="558"/>
      <c r="G789" s="558"/>
      <c r="H789" s="558"/>
      <c r="I789" s="558"/>
      <c r="J789" s="558"/>
      <c r="K789" s="559"/>
      <c r="L789" s="559"/>
      <c r="M789" s="559"/>
      <c r="N789" s="559"/>
      <c r="O789" s="559"/>
      <c r="P789" s="559"/>
      <c r="Q789" s="559"/>
      <c r="R789" s="559"/>
      <c r="S789" s="559"/>
      <c r="T789" s="559"/>
      <c r="U789" s="559"/>
      <c r="V789" s="559"/>
      <c r="W789" s="559"/>
      <c r="X789" s="559"/>
      <c r="Y789" s="559"/>
      <c r="Z789" s="559"/>
      <c r="AA789" s="559"/>
      <c r="AB789" s="559"/>
      <c r="AC789" s="559"/>
      <c r="AD789" s="559"/>
      <c r="AE789" s="559"/>
      <c r="AF789" s="559"/>
      <c r="AG789" s="559"/>
    </row>
    <row r="790" spans="1:42" ht="14.25" hidden="1" customHeight="1" x14ac:dyDescent="0.2">
      <c r="D790" s="558">
        <v>2012</v>
      </c>
      <c r="E790" s="558"/>
      <c r="F790" s="558"/>
      <c r="G790" s="558"/>
      <c r="H790" s="558"/>
      <c r="I790" s="558"/>
      <c r="J790" s="558"/>
      <c r="K790" s="559"/>
      <c r="L790" s="559"/>
      <c r="M790" s="559"/>
      <c r="N790" s="559"/>
      <c r="O790" s="559"/>
      <c r="P790" s="559"/>
      <c r="Q790" s="559"/>
      <c r="R790" s="559"/>
      <c r="S790" s="559"/>
      <c r="T790" s="559"/>
      <c r="U790" s="559"/>
      <c r="V790" s="559"/>
      <c r="W790" s="559"/>
      <c r="X790" s="559"/>
      <c r="Y790" s="559"/>
      <c r="Z790" s="559"/>
      <c r="AA790" s="559"/>
      <c r="AB790" s="559"/>
      <c r="AC790" s="559"/>
      <c r="AD790" s="559"/>
      <c r="AE790" s="559"/>
      <c r="AF790" s="559"/>
      <c r="AG790" s="559"/>
    </row>
    <row r="791" spans="1:42" ht="14.25" hidden="1" customHeight="1" x14ac:dyDescent="0.2">
      <c r="D791" s="558">
        <v>2013</v>
      </c>
      <c r="E791" s="558"/>
      <c r="F791" s="558"/>
      <c r="G791" s="558"/>
      <c r="H791" s="558"/>
      <c r="I791" s="558"/>
      <c r="J791" s="558"/>
      <c r="K791" s="559"/>
      <c r="L791" s="559"/>
      <c r="M791" s="559"/>
      <c r="N791" s="559"/>
      <c r="O791" s="559"/>
      <c r="P791" s="559"/>
      <c r="Q791" s="559"/>
      <c r="R791" s="559"/>
      <c r="S791" s="559"/>
      <c r="T791" s="559"/>
      <c r="U791" s="559"/>
      <c r="V791" s="559"/>
      <c r="W791" s="559"/>
      <c r="X791" s="559"/>
      <c r="Y791" s="559"/>
      <c r="Z791" s="559"/>
      <c r="AA791" s="559"/>
      <c r="AB791" s="559"/>
      <c r="AC791" s="559"/>
      <c r="AD791" s="559"/>
      <c r="AE791" s="559"/>
      <c r="AF791" s="559"/>
      <c r="AG791" s="559"/>
    </row>
    <row r="792" spans="1:42" ht="14.25" hidden="1" customHeight="1" x14ac:dyDescent="0.2">
      <c r="D792" s="558" t="s">
        <v>399</v>
      </c>
      <c r="E792" s="558"/>
      <c r="F792" s="558"/>
      <c r="G792" s="558"/>
      <c r="H792" s="558"/>
      <c r="I792" s="558"/>
      <c r="J792" s="558"/>
      <c r="K792" s="116"/>
      <c r="L792" s="116"/>
      <c r="M792" s="116"/>
      <c r="N792" s="116"/>
      <c r="O792" s="116"/>
      <c r="P792" s="116"/>
      <c r="Q792" s="116"/>
      <c r="R792" s="116"/>
      <c r="S792" s="116"/>
      <c r="T792" s="116"/>
      <c r="U792" s="116"/>
      <c r="V792" s="116"/>
      <c r="W792" s="116"/>
      <c r="X792" s="116"/>
      <c r="Y792" s="116"/>
      <c r="Z792" s="116"/>
      <c r="AA792" s="116"/>
      <c r="AB792" s="116"/>
      <c r="AC792" s="116"/>
      <c r="AD792" s="116"/>
      <c r="AE792" s="116"/>
      <c r="AF792" s="116"/>
      <c r="AG792" s="116"/>
    </row>
    <row r="793" spans="1:42" ht="14.25" customHeight="1" x14ac:dyDescent="0.25">
      <c r="D793" s="117"/>
      <c r="E793"/>
      <c r="F793"/>
      <c r="G793"/>
    </row>
    <row r="794" spans="1:42" ht="14.25" customHeight="1" x14ac:dyDescent="0.2">
      <c r="D794" s="16" t="s">
        <v>400</v>
      </c>
    </row>
    <row r="795" spans="1:42" ht="14.25" customHeight="1" x14ac:dyDescent="0.2">
      <c r="D795" s="210" t="s">
        <v>369</v>
      </c>
      <c r="E795" s="210"/>
      <c r="F795" s="210"/>
      <c r="G795" s="210"/>
      <c r="H795" s="210"/>
      <c r="I795" s="210"/>
      <c r="J795" s="210"/>
      <c r="K795" s="210"/>
      <c r="L795" s="210"/>
      <c r="M795" s="210"/>
      <c r="N795" s="210"/>
      <c r="O795" s="210"/>
      <c r="P795" s="210"/>
      <c r="Q795" s="210"/>
      <c r="R795" s="210"/>
      <c r="S795" s="210"/>
      <c r="T795" s="210"/>
      <c r="U795" s="210"/>
      <c r="V795" s="210"/>
      <c r="W795" s="210"/>
      <c r="X795" s="210"/>
      <c r="Y795" s="210"/>
      <c r="Z795" s="210"/>
      <c r="AA795" s="210"/>
      <c r="AB795" s="210"/>
      <c r="AC795" s="210"/>
      <c r="AD795" s="210"/>
      <c r="AE795" s="210"/>
      <c r="AF795" s="210"/>
      <c r="AG795" s="210"/>
    </row>
    <row r="796" spans="1:42" ht="14.25" customHeight="1" x14ac:dyDescent="0.2">
      <c r="D796" s="347" t="s">
        <v>401</v>
      </c>
      <c r="E796" s="347"/>
      <c r="F796" s="347"/>
      <c r="G796" s="347"/>
      <c r="H796" s="347"/>
      <c r="I796" s="347"/>
      <c r="J796" s="347"/>
      <c r="K796" s="347"/>
      <c r="L796" s="347"/>
      <c r="M796" s="347"/>
      <c r="N796" s="347"/>
      <c r="O796" s="347"/>
      <c r="P796" s="347"/>
      <c r="Q796" s="347"/>
      <c r="R796" s="347"/>
      <c r="S796" s="347"/>
      <c r="T796" s="347"/>
      <c r="U796" s="347"/>
      <c r="V796" s="347"/>
      <c r="W796" s="347"/>
      <c r="X796" s="347"/>
      <c r="Y796" s="347"/>
      <c r="Z796" s="347"/>
      <c r="AA796" s="347"/>
      <c r="AB796" s="347"/>
      <c r="AC796" s="347"/>
      <c r="AD796" s="347"/>
      <c r="AE796" s="347"/>
      <c r="AF796" s="347"/>
      <c r="AG796" s="347"/>
    </row>
    <row r="797" spans="1:42" ht="14.25" customHeight="1" thickBot="1" x14ac:dyDescent="0.25"/>
    <row r="798" spans="1:42" ht="27" customHeight="1" thickTop="1" thickBot="1" x14ac:dyDescent="0.25">
      <c r="A798" s="6">
        <v>31</v>
      </c>
      <c r="D798" s="565" t="s">
        <v>238</v>
      </c>
      <c r="E798" s="565"/>
      <c r="F798" s="565"/>
      <c r="G798" s="565"/>
      <c r="H798" s="565"/>
      <c r="I798" s="565"/>
      <c r="J798" s="565"/>
      <c r="K798" s="565"/>
      <c r="L798" s="565"/>
      <c r="M798" s="565"/>
      <c r="N798" s="565" t="s">
        <v>17</v>
      </c>
      <c r="O798" s="565"/>
      <c r="P798" s="565"/>
      <c r="Q798" s="565"/>
      <c r="R798" s="565"/>
      <c r="S798" s="565"/>
      <c r="T798" s="565"/>
      <c r="U798" s="565"/>
      <c r="V798" s="565"/>
      <c r="W798" s="565"/>
      <c r="X798" s="565" t="s">
        <v>18</v>
      </c>
      <c r="Y798" s="565"/>
      <c r="Z798" s="565"/>
      <c r="AA798" s="565"/>
      <c r="AB798" s="565"/>
      <c r="AC798" s="565"/>
      <c r="AD798" s="565"/>
      <c r="AE798" s="565"/>
      <c r="AF798" s="565"/>
      <c r="AG798" s="565"/>
      <c r="AL798" s="66" t="s">
        <v>17</v>
      </c>
      <c r="AM798" s="66" t="s">
        <v>18</v>
      </c>
      <c r="AO798" s="118" t="s">
        <v>17</v>
      </c>
      <c r="AP798" s="118" t="s">
        <v>18</v>
      </c>
    </row>
    <row r="799" spans="1:42" ht="27" customHeight="1" thickBot="1" x14ac:dyDescent="0.25">
      <c r="D799" s="367" t="s">
        <v>402</v>
      </c>
      <c r="E799" s="367"/>
      <c r="F799" s="367"/>
      <c r="G799" s="367"/>
      <c r="H799" s="367"/>
      <c r="I799" s="367"/>
      <c r="J799" s="367"/>
      <c r="K799" s="367"/>
      <c r="L799" s="367"/>
      <c r="M799" s="367"/>
      <c r="N799" s="562"/>
      <c r="O799" s="562"/>
      <c r="P799" s="562"/>
      <c r="Q799" s="562"/>
      <c r="R799" s="562"/>
      <c r="S799" s="562"/>
      <c r="T799" s="562"/>
      <c r="U799" s="562"/>
      <c r="V799" s="562"/>
      <c r="W799" s="562"/>
      <c r="X799" s="562"/>
      <c r="Y799" s="562"/>
      <c r="Z799" s="562"/>
      <c r="AA799" s="562"/>
      <c r="AB799" s="562"/>
      <c r="AC799" s="562"/>
      <c r="AD799" s="562"/>
      <c r="AE799" s="562"/>
      <c r="AF799" s="562"/>
      <c r="AG799" s="562"/>
      <c r="AL799" s="74">
        <f>SUM(N800:W801)-N799</f>
        <v>0</v>
      </c>
      <c r="AM799" s="68">
        <f>SUM(X800:AG801)-X799</f>
        <v>0</v>
      </c>
      <c r="AO799" s="119" t="e">
        <f>N799-'[2]P&amp;L'!$D$137</f>
        <v>#REF!</v>
      </c>
      <c r="AP799" s="120" t="e">
        <f>X799-'[2]41'!$E$157</f>
        <v>#REF!</v>
      </c>
    </row>
    <row r="800" spans="1:42" ht="25.5" customHeight="1" x14ac:dyDescent="0.2">
      <c r="D800" s="434"/>
      <c r="E800" s="434"/>
      <c r="F800" s="434"/>
      <c r="G800" s="434"/>
      <c r="H800" s="434"/>
      <c r="I800" s="434"/>
      <c r="J800" s="434"/>
      <c r="K800" s="434"/>
      <c r="L800" s="434"/>
      <c r="M800" s="434"/>
      <c r="N800" s="403"/>
      <c r="O800" s="403"/>
      <c r="P800" s="403"/>
      <c r="Q800" s="403"/>
      <c r="R800" s="403"/>
      <c r="S800" s="403"/>
      <c r="T800" s="403"/>
      <c r="U800" s="403"/>
      <c r="V800" s="403"/>
      <c r="W800" s="403"/>
      <c r="X800" s="403"/>
      <c r="Y800" s="403"/>
      <c r="Z800" s="403"/>
      <c r="AA800" s="403"/>
      <c r="AB800" s="403"/>
      <c r="AC800" s="403"/>
      <c r="AD800" s="403"/>
      <c r="AE800" s="403"/>
      <c r="AF800" s="403"/>
      <c r="AG800" s="403"/>
      <c r="AL800" s="49"/>
      <c r="AM800" s="50"/>
      <c r="AO800" s="121"/>
      <c r="AP800" s="122"/>
    </row>
    <row r="801" spans="4:42" ht="25.5" customHeight="1" thickBot="1" x14ac:dyDescent="0.25">
      <c r="D801" s="563"/>
      <c r="E801" s="563"/>
      <c r="F801" s="563"/>
      <c r="G801" s="563"/>
      <c r="H801" s="563"/>
      <c r="I801" s="563"/>
      <c r="J801" s="563"/>
      <c r="K801" s="563"/>
      <c r="L801" s="563"/>
      <c r="M801" s="563"/>
      <c r="N801" s="564"/>
      <c r="O801" s="564"/>
      <c r="P801" s="564"/>
      <c r="Q801" s="564"/>
      <c r="R801" s="564"/>
      <c r="S801" s="564"/>
      <c r="T801" s="564"/>
      <c r="U801" s="564"/>
      <c r="V801" s="564"/>
      <c r="W801" s="564"/>
      <c r="X801" s="564"/>
      <c r="Y801" s="564"/>
      <c r="Z801" s="564"/>
      <c r="AA801" s="564"/>
      <c r="AB801" s="564"/>
      <c r="AC801" s="564"/>
      <c r="AD801" s="564"/>
      <c r="AE801" s="564"/>
      <c r="AF801" s="564"/>
      <c r="AG801" s="564"/>
      <c r="AL801" s="49"/>
      <c r="AM801" s="50"/>
      <c r="AO801" s="121"/>
      <c r="AP801" s="122"/>
    </row>
    <row r="802" spans="4:42" ht="27" customHeight="1" thickBot="1" x14ac:dyDescent="0.25">
      <c r="D802" s="367" t="s">
        <v>403</v>
      </c>
      <c r="E802" s="367"/>
      <c r="F802" s="367"/>
      <c r="G802" s="367"/>
      <c r="H802" s="367"/>
      <c r="I802" s="367"/>
      <c r="J802" s="367"/>
      <c r="K802" s="367"/>
      <c r="L802" s="367"/>
      <c r="M802" s="367"/>
      <c r="N802" s="562"/>
      <c r="O802" s="562"/>
      <c r="P802" s="562"/>
      <c r="Q802" s="562"/>
      <c r="R802" s="562"/>
      <c r="S802" s="562"/>
      <c r="T802" s="562"/>
      <c r="U802" s="562"/>
      <c r="V802" s="562"/>
      <c r="W802" s="562"/>
      <c r="X802" s="562"/>
      <c r="Y802" s="562"/>
      <c r="Z802" s="562"/>
      <c r="AA802" s="562"/>
      <c r="AB802" s="562"/>
      <c r="AC802" s="562"/>
      <c r="AD802" s="562"/>
      <c r="AE802" s="562"/>
      <c r="AF802" s="562"/>
      <c r="AG802" s="562"/>
      <c r="AL802" s="47">
        <f>SUM(N803:W804)-N802</f>
        <v>0</v>
      </c>
      <c r="AM802" s="46">
        <f>SUM(X803:AG804)-X802</f>
        <v>0</v>
      </c>
      <c r="AO802" s="123" t="e">
        <f>N802-'[2]P&amp;L'!$D$138</f>
        <v>#REF!</v>
      </c>
      <c r="AP802" s="124" t="e">
        <f>X802-'[2]41'!$E$158</f>
        <v>#REF!</v>
      </c>
    </row>
    <row r="803" spans="4:42" ht="25.5" customHeight="1" x14ac:dyDescent="0.2">
      <c r="D803" s="434"/>
      <c r="E803" s="434"/>
      <c r="F803" s="434"/>
      <c r="G803" s="434"/>
      <c r="H803" s="434"/>
      <c r="I803" s="434"/>
      <c r="J803" s="434"/>
      <c r="K803" s="434"/>
      <c r="L803" s="434"/>
      <c r="M803" s="434"/>
      <c r="N803" s="403"/>
      <c r="O803" s="403"/>
      <c r="P803" s="403"/>
      <c r="Q803" s="403"/>
      <c r="R803" s="403"/>
      <c r="S803" s="403"/>
      <c r="T803" s="403"/>
      <c r="U803" s="403"/>
      <c r="V803" s="403"/>
      <c r="W803" s="403"/>
      <c r="X803" s="403"/>
      <c r="Y803" s="403"/>
      <c r="Z803" s="403"/>
      <c r="AA803" s="403"/>
      <c r="AB803" s="403"/>
      <c r="AC803" s="403"/>
      <c r="AD803" s="403"/>
      <c r="AE803" s="403"/>
      <c r="AF803" s="403"/>
      <c r="AG803" s="403"/>
      <c r="AL803" s="49"/>
      <c r="AM803" s="50"/>
      <c r="AO803" s="121"/>
      <c r="AP803" s="122"/>
    </row>
    <row r="804" spans="4:42" ht="25.5" customHeight="1" thickBot="1" x14ac:dyDescent="0.25">
      <c r="D804" s="563"/>
      <c r="E804" s="563"/>
      <c r="F804" s="563"/>
      <c r="G804" s="563"/>
      <c r="H804" s="563"/>
      <c r="I804" s="563"/>
      <c r="J804" s="563"/>
      <c r="K804" s="563"/>
      <c r="L804" s="563"/>
      <c r="M804" s="563"/>
      <c r="N804" s="564"/>
      <c r="O804" s="564"/>
      <c r="P804" s="564"/>
      <c r="Q804" s="564"/>
      <c r="R804" s="564"/>
      <c r="S804" s="564"/>
      <c r="T804" s="564"/>
      <c r="U804" s="564"/>
      <c r="V804" s="564"/>
      <c r="W804" s="564"/>
      <c r="X804" s="564"/>
      <c r="Y804" s="564"/>
      <c r="Z804" s="564"/>
      <c r="AA804" s="564"/>
      <c r="AB804" s="564"/>
      <c r="AC804" s="564"/>
      <c r="AD804" s="564"/>
      <c r="AE804" s="564"/>
      <c r="AF804" s="564"/>
      <c r="AG804" s="564"/>
      <c r="AL804" s="49"/>
      <c r="AM804" s="50"/>
      <c r="AO804" s="121"/>
      <c r="AP804" s="122"/>
    </row>
    <row r="805" spans="4:42" ht="27" customHeight="1" thickBot="1" x14ac:dyDescent="0.25">
      <c r="D805" s="367" t="s">
        <v>404</v>
      </c>
      <c r="E805" s="367"/>
      <c r="F805" s="367"/>
      <c r="G805" s="367"/>
      <c r="H805" s="367"/>
      <c r="I805" s="367"/>
      <c r="J805" s="367"/>
      <c r="K805" s="367"/>
      <c r="L805" s="367"/>
      <c r="M805" s="367"/>
      <c r="N805" s="562"/>
      <c r="O805" s="562"/>
      <c r="P805" s="562"/>
      <c r="Q805" s="562"/>
      <c r="R805" s="562"/>
      <c r="S805" s="562"/>
      <c r="T805" s="562"/>
      <c r="U805" s="562"/>
      <c r="V805" s="562"/>
      <c r="W805" s="562"/>
      <c r="X805" s="562"/>
      <c r="Y805" s="562"/>
      <c r="Z805" s="562"/>
      <c r="AA805" s="562"/>
      <c r="AB805" s="562"/>
      <c r="AC805" s="562"/>
      <c r="AD805" s="562"/>
      <c r="AE805" s="562"/>
      <c r="AF805" s="562"/>
      <c r="AG805" s="562"/>
      <c r="AL805" s="47">
        <f>SUM(N806:W808)-N805</f>
        <v>0</v>
      </c>
      <c r="AM805" s="46">
        <f>SUM(X806:AG808)-X805</f>
        <v>0</v>
      </c>
      <c r="AO805" s="123" t="e">
        <f>N805-'[2]P&amp;L'!$D$139</f>
        <v>#REF!</v>
      </c>
      <c r="AP805" s="124" t="e">
        <f>X805-'[2]41'!$E$159</f>
        <v>#REF!</v>
      </c>
    </row>
    <row r="806" spans="4:42" ht="25.5" customHeight="1" x14ac:dyDescent="0.2">
      <c r="D806" s="434"/>
      <c r="E806" s="434"/>
      <c r="F806" s="434"/>
      <c r="G806" s="434"/>
      <c r="H806" s="434"/>
      <c r="I806" s="434"/>
      <c r="J806" s="434"/>
      <c r="K806" s="434"/>
      <c r="L806" s="434"/>
      <c r="M806" s="434"/>
      <c r="N806" s="403"/>
      <c r="O806" s="403"/>
      <c r="P806" s="403"/>
      <c r="Q806" s="403"/>
      <c r="R806" s="403"/>
      <c r="S806" s="403"/>
      <c r="T806" s="403"/>
      <c r="U806" s="403"/>
      <c r="V806" s="403"/>
      <c r="W806" s="403"/>
      <c r="X806" s="403"/>
      <c r="Y806" s="403"/>
      <c r="Z806" s="403"/>
      <c r="AA806" s="403"/>
      <c r="AB806" s="403"/>
      <c r="AC806" s="403"/>
      <c r="AD806" s="403"/>
      <c r="AE806" s="403"/>
      <c r="AF806" s="403"/>
      <c r="AG806" s="403"/>
      <c r="AL806" s="49"/>
      <c r="AM806" s="50"/>
      <c r="AO806" s="121"/>
      <c r="AP806" s="122"/>
    </row>
    <row r="807" spans="4:42" ht="25.5" customHeight="1" x14ac:dyDescent="0.2">
      <c r="D807" s="434"/>
      <c r="E807" s="434"/>
      <c r="F807" s="434"/>
      <c r="G807" s="434"/>
      <c r="H807" s="434"/>
      <c r="I807" s="434"/>
      <c r="J807" s="434"/>
      <c r="K807" s="434"/>
      <c r="L807" s="434"/>
      <c r="M807" s="434"/>
      <c r="N807" s="403"/>
      <c r="O807" s="403"/>
      <c r="P807" s="403"/>
      <c r="Q807" s="403"/>
      <c r="R807" s="403"/>
      <c r="S807" s="403"/>
      <c r="T807" s="403"/>
      <c r="U807" s="403"/>
      <c r="V807" s="403"/>
      <c r="W807" s="403"/>
      <c r="X807" s="403"/>
      <c r="Y807" s="403"/>
      <c r="Z807" s="403"/>
      <c r="AA807" s="403"/>
      <c r="AB807" s="403"/>
      <c r="AC807" s="403"/>
      <c r="AD807" s="403"/>
      <c r="AE807" s="403"/>
      <c r="AF807" s="403"/>
      <c r="AG807" s="403"/>
      <c r="AL807" s="49"/>
      <c r="AM807" s="50"/>
      <c r="AO807" s="121"/>
      <c r="AP807" s="122"/>
    </row>
    <row r="808" spans="4:42" ht="25.5" customHeight="1" thickBot="1" x14ac:dyDescent="0.25">
      <c r="D808" s="563"/>
      <c r="E808" s="563"/>
      <c r="F808" s="563"/>
      <c r="G808" s="563"/>
      <c r="H808" s="563"/>
      <c r="I808" s="563"/>
      <c r="J808" s="563"/>
      <c r="K808" s="563"/>
      <c r="L808" s="563"/>
      <c r="M808" s="563"/>
      <c r="N808" s="564"/>
      <c r="O808" s="564"/>
      <c r="P808" s="564"/>
      <c r="Q808" s="564"/>
      <c r="R808" s="564"/>
      <c r="S808" s="564"/>
      <c r="T808" s="564"/>
      <c r="U808" s="564"/>
      <c r="V808" s="564"/>
      <c r="W808" s="564"/>
      <c r="X808" s="564"/>
      <c r="Y808" s="564"/>
      <c r="Z808" s="564"/>
      <c r="AA808" s="564"/>
      <c r="AB808" s="564"/>
      <c r="AC808" s="564"/>
      <c r="AD808" s="564"/>
      <c r="AE808" s="564"/>
      <c r="AF808" s="564"/>
      <c r="AG808" s="564"/>
      <c r="AL808" s="49"/>
      <c r="AM808" s="50"/>
      <c r="AO808" s="121"/>
      <c r="AP808" s="122"/>
    </row>
    <row r="809" spans="4:42" ht="27" customHeight="1" thickBot="1" x14ac:dyDescent="0.25">
      <c r="D809" s="367" t="s">
        <v>405</v>
      </c>
      <c r="E809" s="367"/>
      <c r="F809" s="367"/>
      <c r="G809" s="367"/>
      <c r="H809" s="367"/>
      <c r="I809" s="367"/>
      <c r="J809" s="367"/>
      <c r="K809" s="367"/>
      <c r="L809" s="367"/>
      <c r="M809" s="367"/>
      <c r="N809" s="562"/>
      <c r="O809" s="562"/>
      <c r="P809" s="562"/>
      <c r="Q809" s="562"/>
      <c r="R809" s="562"/>
      <c r="S809" s="562"/>
      <c r="T809" s="562"/>
      <c r="U809" s="562"/>
      <c r="V809" s="562"/>
      <c r="W809" s="562"/>
      <c r="X809" s="562"/>
      <c r="Y809" s="562"/>
      <c r="Z809" s="562"/>
      <c r="AA809" s="562"/>
      <c r="AB809" s="562"/>
      <c r="AC809" s="562"/>
      <c r="AD809" s="562"/>
      <c r="AE809" s="562"/>
      <c r="AF809" s="562"/>
      <c r="AG809" s="562"/>
      <c r="AL809" s="47">
        <f>SUM(N810:W812)-N809</f>
        <v>0</v>
      </c>
      <c r="AM809" s="46">
        <f>SUM(X810:AG812)-X809</f>
        <v>0</v>
      </c>
      <c r="AO809" s="123" t="e">
        <f>N809-'[2]P&amp;L'!$D$140</f>
        <v>#REF!</v>
      </c>
      <c r="AP809" s="124" t="e">
        <f>X809-'[2]41'!$E$160</f>
        <v>#REF!</v>
      </c>
    </row>
    <row r="810" spans="4:42" ht="25.5" customHeight="1" x14ac:dyDescent="0.2">
      <c r="D810" s="434"/>
      <c r="E810" s="434"/>
      <c r="F810" s="434"/>
      <c r="G810" s="434"/>
      <c r="H810" s="434"/>
      <c r="I810" s="434"/>
      <c r="J810" s="434"/>
      <c r="K810" s="434"/>
      <c r="L810" s="434"/>
      <c r="M810" s="434"/>
      <c r="N810" s="403"/>
      <c r="O810" s="403"/>
      <c r="P810" s="403"/>
      <c r="Q810" s="403"/>
      <c r="R810" s="403"/>
      <c r="S810" s="403"/>
      <c r="T810" s="403"/>
      <c r="U810" s="403"/>
      <c r="V810" s="403"/>
      <c r="W810" s="403"/>
      <c r="X810" s="403"/>
      <c r="Y810" s="403"/>
      <c r="Z810" s="403"/>
      <c r="AA810" s="403"/>
      <c r="AB810" s="403"/>
      <c r="AC810" s="403"/>
      <c r="AD810" s="403"/>
      <c r="AE810" s="403"/>
      <c r="AF810" s="403"/>
      <c r="AG810" s="403"/>
      <c r="AL810" s="49"/>
      <c r="AM810" s="50"/>
      <c r="AO810" s="49"/>
      <c r="AP810" s="50"/>
    </row>
    <row r="811" spans="4:42" ht="25.5" customHeight="1" x14ac:dyDescent="0.2">
      <c r="D811" s="434"/>
      <c r="E811" s="434"/>
      <c r="F811" s="434"/>
      <c r="G811" s="434"/>
      <c r="H811" s="434"/>
      <c r="I811" s="434"/>
      <c r="J811" s="434"/>
      <c r="K811" s="434"/>
      <c r="L811" s="434"/>
      <c r="M811" s="434"/>
      <c r="N811" s="403"/>
      <c r="O811" s="403"/>
      <c r="P811" s="403"/>
      <c r="Q811" s="403"/>
      <c r="R811" s="403"/>
      <c r="S811" s="403"/>
      <c r="T811" s="403"/>
      <c r="U811" s="403"/>
      <c r="V811" s="403"/>
      <c r="W811" s="403"/>
      <c r="X811" s="403"/>
      <c r="Y811" s="403"/>
      <c r="Z811" s="403"/>
      <c r="AA811" s="403"/>
      <c r="AB811" s="403"/>
      <c r="AC811" s="403"/>
      <c r="AD811" s="403"/>
      <c r="AE811" s="403"/>
      <c r="AF811" s="403"/>
      <c r="AG811" s="403"/>
      <c r="AL811" s="49"/>
      <c r="AM811" s="50"/>
      <c r="AO811" s="49"/>
      <c r="AP811" s="50"/>
    </row>
    <row r="812" spans="4:42" ht="25.5" customHeight="1" thickBot="1" x14ac:dyDescent="0.25">
      <c r="D812" s="567"/>
      <c r="E812" s="567"/>
      <c r="F812" s="567"/>
      <c r="G812" s="567"/>
      <c r="H812" s="567"/>
      <c r="I812" s="567"/>
      <c r="J812" s="567"/>
      <c r="K812" s="567"/>
      <c r="L812" s="567"/>
      <c r="M812" s="567"/>
      <c r="N812" s="568"/>
      <c r="O812" s="568"/>
      <c r="P812" s="568"/>
      <c r="Q812" s="568"/>
      <c r="R812" s="568"/>
      <c r="S812" s="568"/>
      <c r="T812" s="568"/>
      <c r="U812" s="568"/>
      <c r="V812" s="568"/>
      <c r="W812" s="568"/>
      <c r="X812" s="568"/>
      <c r="Y812" s="568"/>
      <c r="Z812" s="568"/>
      <c r="AA812" s="568"/>
      <c r="AB812" s="568"/>
      <c r="AC812" s="568"/>
      <c r="AD812" s="568"/>
      <c r="AE812" s="568"/>
      <c r="AF812" s="568"/>
      <c r="AG812" s="568"/>
      <c r="AL812" s="53"/>
      <c r="AM812" s="55"/>
      <c r="AO812" s="53"/>
      <c r="AP812" s="55"/>
    </row>
    <row r="813" spans="4:42" ht="14.25" customHeight="1" x14ac:dyDescent="0.25">
      <c r="AL813" s="42"/>
      <c r="AM813" s="42"/>
    </row>
    <row r="814" spans="4:42" ht="14.25" customHeight="1" x14ac:dyDescent="0.2">
      <c r="D814" s="16" t="s">
        <v>406</v>
      </c>
    </row>
    <row r="815" spans="4:42" ht="14.25" customHeight="1" x14ac:dyDescent="0.2">
      <c r="D815" s="210" t="s">
        <v>369</v>
      </c>
      <c r="E815" s="210"/>
      <c r="F815" s="210"/>
      <c r="G815" s="210"/>
      <c r="H815" s="210"/>
      <c r="I815" s="210"/>
      <c r="J815" s="210"/>
      <c r="K815" s="210"/>
      <c r="L815" s="210"/>
      <c r="M815" s="210"/>
      <c r="N815" s="210"/>
      <c r="O815" s="210"/>
      <c r="P815" s="210"/>
      <c r="Q815" s="210"/>
      <c r="R815" s="210"/>
      <c r="S815" s="210"/>
      <c r="T815" s="210"/>
      <c r="U815" s="210"/>
      <c r="V815" s="210"/>
      <c r="W815" s="210"/>
      <c r="X815" s="210"/>
      <c r="Y815" s="210"/>
      <c r="Z815" s="210"/>
      <c r="AA815" s="210"/>
      <c r="AB815" s="210"/>
      <c r="AC815" s="210"/>
      <c r="AD815" s="210"/>
      <c r="AE815" s="210"/>
      <c r="AF815" s="210"/>
      <c r="AG815" s="210"/>
    </row>
    <row r="816" spans="4:42" ht="14.25" hidden="1" customHeight="1" x14ac:dyDescent="0.2">
      <c r="D816" s="160" t="s">
        <v>407</v>
      </c>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c r="AB816" s="160"/>
      <c r="AC816" s="160"/>
      <c r="AD816" s="160"/>
      <c r="AE816" s="160"/>
      <c r="AF816" s="160"/>
      <c r="AG816" s="160"/>
    </row>
    <row r="817" spans="1:33" ht="14.25" hidden="1" customHeight="1" x14ac:dyDescent="0.2">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c r="AB817" s="160"/>
      <c r="AC817" s="160"/>
      <c r="AD817" s="160"/>
      <c r="AE817" s="160"/>
      <c r="AF817" s="160"/>
      <c r="AG817" s="160"/>
    </row>
    <row r="818" spans="1:33" ht="14.25" hidden="1" customHeight="1" x14ac:dyDescent="0.2">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c r="AB818" s="160"/>
      <c r="AC818" s="160"/>
      <c r="AD818" s="160"/>
      <c r="AE818" s="160"/>
      <c r="AF818" s="160"/>
      <c r="AG818" s="160"/>
    </row>
    <row r="820" spans="1:33" ht="14.25" customHeight="1" x14ac:dyDescent="0.2">
      <c r="D820" s="347" t="s">
        <v>408</v>
      </c>
      <c r="E820" s="347"/>
      <c r="F820" s="347"/>
      <c r="G820" s="347"/>
      <c r="H820" s="347"/>
      <c r="I820" s="347"/>
      <c r="J820" s="347"/>
      <c r="K820" s="347"/>
      <c r="L820" s="347"/>
      <c r="M820" s="347"/>
      <c r="N820" s="347"/>
      <c r="O820" s="347"/>
      <c r="P820" s="347"/>
      <c r="Q820" s="347"/>
      <c r="R820" s="347"/>
      <c r="S820" s="347"/>
      <c r="T820" s="347"/>
      <c r="U820" s="347"/>
      <c r="V820" s="347"/>
      <c r="W820" s="347"/>
      <c r="X820" s="347"/>
      <c r="Y820" s="347"/>
      <c r="Z820" s="347"/>
      <c r="AA820" s="347"/>
      <c r="AB820" s="347"/>
      <c r="AC820" s="347"/>
      <c r="AD820" s="347"/>
      <c r="AE820" s="347"/>
      <c r="AF820" s="347"/>
      <c r="AG820" s="347"/>
    </row>
    <row r="821" spans="1:33" ht="14.25" customHeight="1" thickBot="1" x14ac:dyDescent="0.25"/>
    <row r="822" spans="1:33" ht="14.25" customHeight="1" thickBot="1" x14ac:dyDescent="0.25">
      <c r="A822" s="6" t="s">
        <v>409</v>
      </c>
      <c r="D822" s="219" t="s">
        <v>238</v>
      </c>
      <c r="E822" s="219"/>
      <c r="F822" s="219"/>
      <c r="G822" s="219"/>
      <c r="H822" s="219"/>
      <c r="I822" s="219"/>
      <c r="J822" s="219"/>
      <c r="K822" s="219"/>
      <c r="L822" s="219"/>
      <c r="M822" s="566" t="s">
        <v>181</v>
      </c>
      <c r="N822" s="566"/>
      <c r="O822" s="566"/>
      <c r="P822" s="566"/>
      <c r="Q822" s="566"/>
      <c r="R822" s="566"/>
      <c r="S822" s="566"/>
      <c r="T822" s="566"/>
      <c r="U822" s="566"/>
      <c r="V822" s="566"/>
      <c r="W822" s="566"/>
      <c r="X822" s="566"/>
      <c r="Y822" s="566"/>
      <c r="Z822" s="566"/>
      <c r="AA822" s="211" t="s">
        <v>410</v>
      </c>
      <c r="AB822" s="211"/>
      <c r="AC822" s="211"/>
      <c r="AD822" s="211"/>
      <c r="AE822" s="211"/>
      <c r="AF822" s="211"/>
      <c r="AG822" s="211"/>
    </row>
    <row r="823" spans="1:33" ht="14.25" customHeight="1" thickBot="1" x14ac:dyDescent="0.25">
      <c r="D823" s="219"/>
      <c r="E823" s="219"/>
      <c r="F823" s="219"/>
      <c r="G823" s="219"/>
      <c r="H823" s="219"/>
      <c r="I823" s="219"/>
      <c r="J823" s="219"/>
      <c r="K823" s="219"/>
      <c r="L823" s="219"/>
      <c r="M823" s="211" t="s">
        <v>411</v>
      </c>
      <c r="N823" s="211"/>
      <c r="O823" s="211"/>
      <c r="P823" s="211"/>
      <c r="Q823" s="211"/>
      <c r="R823" s="211"/>
      <c r="S823" s="211"/>
      <c r="T823" s="211" t="s">
        <v>412</v>
      </c>
      <c r="U823" s="211"/>
      <c r="V823" s="211"/>
      <c r="W823" s="211"/>
      <c r="X823" s="211"/>
      <c r="Y823" s="211"/>
      <c r="Z823" s="211"/>
      <c r="AA823" s="211"/>
      <c r="AB823" s="211"/>
      <c r="AC823" s="211"/>
      <c r="AD823" s="211"/>
      <c r="AE823" s="211"/>
      <c r="AF823" s="211"/>
      <c r="AG823" s="211"/>
    </row>
    <row r="824" spans="1:33" ht="25.5" customHeight="1" thickBot="1" x14ac:dyDescent="0.25">
      <c r="D824" s="211" t="s">
        <v>413</v>
      </c>
      <c r="E824" s="211"/>
      <c r="F824" s="211"/>
      <c r="G824" s="211"/>
      <c r="H824" s="211"/>
      <c r="I824" s="211"/>
      <c r="J824" s="211"/>
      <c r="K824" s="211"/>
      <c r="L824" s="211"/>
      <c r="M824" s="487"/>
      <c r="N824" s="487"/>
      <c r="O824" s="487"/>
      <c r="P824" s="487"/>
      <c r="Q824" s="487"/>
      <c r="R824" s="487"/>
      <c r="S824" s="487"/>
      <c r="T824" s="487"/>
      <c r="U824" s="487"/>
      <c r="V824" s="487"/>
      <c r="W824" s="487"/>
      <c r="X824" s="487"/>
      <c r="Y824" s="487"/>
      <c r="Z824" s="487"/>
      <c r="AA824" s="487"/>
      <c r="AB824" s="487"/>
      <c r="AC824" s="487"/>
      <c r="AD824" s="487"/>
      <c r="AE824" s="487"/>
      <c r="AF824" s="487"/>
      <c r="AG824" s="487"/>
    </row>
    <row r="825" spans="1:33" ht="20.25" customHeight="1" x14ac:dyDescent="0.2">
      <c r="D825" s="530"/>
      <c r="E825" s="530"/>
      <c r="F825" s="530"/>
      <c r="G825" s="530"/>
      <c r="H825" s="530"/>
      <c r="I825" s="530"/>
      <c r="J825" s="530"/>
      <c r="K825" s="530"/>
      <c r="L825" s="530"/>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row>
    <row r="826" spans="1:33" ht="20.25" customHeight="1" x14ac:dyDescent="0.2">
      <c r="D826" s="528"/>
      <c r="E826" s="528"/>
      <c r="F826" s="528"/>
      <c r="G826" s="528"/>
      <c r="H826" s="528"/>
      <c r="I826" s="528"/>
      <c r="J826" s="528"/>
      <c r="K826" s="528"/>
      <c r="L826" s="528"/>
      <c r="M826" s="380"/>
      <c r="N826" s="380"/>
      <c r="O826" s="380"/>
      <c r="P826" s="380"/>
      <c r="Q826" s="380"/>
      <c r="R826" s="380"/>
      <c r="S826" s="380"/>
      <c r="T826" s="380"/>
      <c r="U826" s="380"/>
      <c r="V826" s="380"/>
      <c r="W826" s="380"/>
      <c r="X826" s="380"/>
      <c r="Y826" s="380"/>
      <c r="Z826" s="380"/>
      <c r="AA826" s="380"/>
      <c r="AB826" s="380"/>
      <c r="AC826" s="380"/>
      <c r="AD826" s="380"/>
      <c r="AE826" s="380"/>
      <c r="AF826" s="380"/>
      <c r="AG826" s="380"/>
    </row>
    <row r="827" spans="1:33" ht="20.25" customHeight="1" x14ac:dyDescent="0.2">
      <c r="D827" s="528"/>
      <c r="E827" s="528"/>
      <c r="F827" s="528"/>
      <c r="G827" s="528"/>
      <c r="H827" s="528"/>
      <c r="I827" s="528"/>
      <c r="J827" s="528"/>
      <c r="K827" s="528"/>
      <c r="L827" s="528"/>
      <c r="M827" s="380"/>
      <c r="N827" s="380"/>
      <c r="O827" s="380"/>
      <c r="P827" s="380"/>
      <c r="Q827" s="380"/>
      <c r="R827" s="380"/>
      <c r="S827" s="380"/>
      <c r="T827" s="380"/>
      <c r="U827" s="380"/>
      <c r="V827" s="380"/>
      <c r="W827" s="380"/>
      <c r="X827" s="380"/>
      <c r="Y827" s="380"/>
      <c r="Z827" s="380"/>
      <c r="AA827" s="380"/>
      <c r="AB827" s="380"/>
      <c r="AC827" s="380"/>
      <c r="AD827" s="380"/>
      <c r="AE827" s="380"/>
      <c r="AF827" s="380"/>
      <c r="AG827" s="380"/>
    </row>
    <row r="828" spans="1:33" ht="20.25" customHeight="1" thickBot="1" x14ac:dyDescent="0.25">
      <c r="D828" s="532"/>
      <c r="E828" s="532"/>
      <c r="F828" s="532"/>
      <c r="G828" s="532"/>
      <c r="H828" s="532"/>
      <c r="I828" s="532"/>
      <c r="J828" s="532"/>
      <c r="K828" s="532"/>
      <c r="L828" s="532"/>
      <c r="M828" s="419"/>
      <c r="N828" s="419"/>
      <c r="O828" s="419"/>
      <c r="P828" s="419"/>
      <c r="Q828" s="419"/>
      <c r="R828" s="419"/>
      <c r="S828" s="419"/>
      <c r="T828" s="419"/>
      <c r="U828" s="419"/>
      <c r="V828" s="419"/>
      <c r="W828" s="419"/>
      <c r="X828" s="419"/>
      <c r="Y828" s="419"/>
      <c r="Z828" s="419"/>
      <c r="AA828" s="419"/>
      <c r="AB828" s="419"/>
      <c r="AC828" s="419"/>
      <c r="AD828" s="419"/>
      <c r="AE828" s="419"/>
      <c r="AF828" s="419"/>
      <c r="AG828" s="419"/>
    </row>
    <row r="829" spans="1:33" ht="25.5" customHeight="1" thickBot="1" x14ac:dyDescent="0.25">
      <c r="D829" s="211" t="s">
        <v>414</v>
      </c>
      <c r="E829" s="211"/>
      <c r="F829" s="211"/>
      <c r="G829" s="211"/>
      <c r="H829" s="211"/>
      <c r="I829" s="211"/>
      <c r="J829" s="211"/>
      <c r="K829" s="211"/>
      <c r="L829" s="211"/>
      <c r="M829" s="487"/>
      <c r="N829" s="487"/>
      <c r="O829" s="487"/>
      <c r="P829" s="487"/>
      <c r="Q829" s="487"/>
      <c r="R829" s="487"/>
      <c r="S829" s="487"/>
      <c r="T829" s="487"/>
      <c r="U829" s="487"/>
      <c r="V829" s="487"/>
      <c r="W829" s="487"/>
      <c r="X829" s="487"/>
      <c r="Y829" s="487"/>
      <c r="Z829" s="487"/>
      <c r="AA829" s="487"/>
      <c r="AB829" s="487"/>
      <c r="AC829" s="487"/>
      <c r="AD829" s="487"/>
      <c r="AE829" s="487"/>
      <c r="AF829" s="487"/>
      <c r="AG829" s="487"/>
    </row>
    <row r="830" spans="1:33" ht="20.25" customHeight="1" x14ac:dyDescent="0.2">
      <c r="D830" s="530"/>
      <c r="E830" s="530"/>
      <c r="F830" s="530"/>
      <c r="G830" s="530"/>
      <c r="H830" s="530"/>
      <c r="I830" s="530"/>
      <c r="J830" s="530"/>
      <c r="K830" s="530"/>
      <c r="L830" s="530"/>
      <c r="M830" s="385"/>
      <c r="N830" s="385"/>
      <c r="O830" s="385"/>
      <c r="P830" s="385"/>
      <c r="Q830" s="385"/>
      <c r="R830" s="385"/>
      <c r="S830" s="385"/>
      <c r="T830" s="385"/>
      <c r="U830" s="385"/>
      <c r="V830" s="385"/>
      <c r="W830" s="385"/>
      <c r="X830" s="385"/>
      <c r="Y830" s="385"/>
      <c r="Z830" s="385"/>
      <c r="AA830" s="385"/>
      <c r="AB830" s="385"/>
      <c r="AC830" s="385"/>
      <c r="AD830" s="385"/>
      <c r="AE830" s="385"/>
      <c r="AF830" s="385"/>
      <c r="AG830" s="385"/>
    </row>
    <row r="831" spans="1:33" ht="20.25" customHeight="1" x14ac:dyDescent="0.2">
      <c r="D831" s="528"/>
      <c r="E831" s="528"/>
      <c r="F831" s="528"/>
      <c r="G831" s="528"/>
      <c r="H831" s="528"/>
      <c r="I831" s="528"/>
      <c r="J831" s="528"/>
      <c r="K831" s="528"/>
      <c r="L831" s="528"/>
      <c r="M831" s="380"/>
      <c r="N831" s="380"/>
      <c r="O831" s="380"/>
      <c r="P831" s="380"/>
      <c r="Q831" s="380"/>
      <c r="R831" s="380"/>
      <c r="S831" s="380"/>
      <c r="T831" s="380"/>
      <c r="U831" s="380"/>
      <c r="V831" s="380"/>
      <c r="W831" s="380"/>
      <c r="X831" s="380"/>
      <c r="Y831" s="380"/>
      <c r="Z831" s="380"/>
      <c r="AA831" s="380"/>
      <c r="AB831" s="380"/>
      <c r="AC831" s="380"/>
      <c r="AD831" s="380"/>
      <c r="AE831" s="380"/>
      <c r="AF831" s="380"/>
      <c r="AG831" s="380"/>
    </row>
    <row r="832" spans="1:33" ht="20.25" customHeight="1" x14ac:dyDescent="0.2">
      <c r="D832" s="528"/>
      <c r="E832" s="528"/>
      <c r="F832" s="528"/>
      <c r="G832" s="528"/>
      <c r="H832" s="528"/>
      <c r="I832" s="528"/>
      <c r="J832" s="528"/>
      <c r="K832" s="528"/>
      <c r="L832" s="528"/>
      <c r="M832" s="380"/>
      <c r="N832" s="380"/>
      <c r="O832" s="380"/>
      <c r="P832" s="380"/>
      <c r="Q832" s="380"/>
      <c r="R832" s="380"/>
      <c r="S832" s="380"/>
      <c r="T832" s="380"/>
      <c r="U832" s="380"/>
      <c r="V832" s="380"/>
      <c r="W832" s="380"/>
      <c r="X832" s="380"/>
      <c r="Y832" s="380"/>
      <c r="Z832" s="380"/>
      <c r="AA832" s="380"/>
      <c r="AB832" s="380"/>
      <c r="AC832" s="380"/>
      <c r="AD832" s="380"/>
      <c r="AE832" s="380"/>
      <c r="AF832" s="380"/>
      <c r="AG832" s="380"/>
    </row>
    <row r="833" spans="1:33" ht="20.25" customHeight="1" thickBot="1" x14ac:dyDescent="0.25">
      <c r="D833" s="532"/>
      <c r="E833" s="532"/>
      <c r="F833" s="532"/>
      <c r="G833" s="532"/>
      <c r="H833" s="532"/>
      <c r="I833" s="532"/>
      <c r="J833" s="532"/>
      <c r="K833" s="532"/>
      <c r="L833" s="532"/>
      <c r="M833" s="419"/>
      <c r="N833" s="419"/>
      <c r="O833" s="419"/>
      <c r="P833" s="419"/>
      <c r="Q833" s="419"/>
      <c r="R833" s="419"/>
      <c r="S833" s="419"/>
      <c r="T833" s="419"/>
      <c r="U833" s="419"/>
      <c r="V833" s="419"/>
      <c r="W833" s="419"/>
      <c r="X833" s="419"/>
      <c r="Y833" s="419"/>
      <c r="Z833" s="419"/>
      <c r="AA833" s="419"/>
      <c r="AB833" s="419"/>
      <c r="AC833" s="419"/>
      <c r="AD833" s="419"/>
      <c r="AE833" s="419"/>
      <c r="AF833" s="419"/>
      <c r="AG833" s="419"/>
    </row>
    <row r="834" spans="1:33" ht="14.25" customHeight="1" x14ac:dyDescent="0.2">
      <c r="D834" s="125"/>
      <c r="E834" s="125"/>
      <c r="F834" s="125"/>
      <c r="G834" s="125"/>
      <c r="H834" s="125"/>
      <c r="I834" s="125"/>
      <c r="J834" s="125"/>
      <c r="K834" s="125"/>
      <c r="L834" s="125"/>
      <c r="M834" s="125"/>
      <c r="N834" s="125"/>
      <c r="O834" s="125"/>
      <c r="P834" s="125"/>
      <c r="Q834" s="125"/>
      <c r="R834" s="125"/>
      <c r="S834" s="125"/>
    </row>
    <row r="835" spans="1:33" ht="14.25" customHeight="1" thickBot="1" x14ac:dyDescent="0.25"/>
    <row r="836" spans="1:33" ht="14.25" customHeight="1" thickBot="1" x14ac:dyDescent="0.25">
      <c r="A836" s="6" t="s">
        <v>415</v>
      </c>
      <c r="D836" s="219" t="s">
        <v>238</v>
      </c>
      <c r="E836" s="219"/>
      <c r="F836" s="219"/>
      <c r="G836" s="219"/>
      <c r="H836" s="219"/>
      <c r="I836" s="219"/>
      <c r="J836" s="211" t="s">
        <v>17</v>
      </c>
      <c r="K836" s="211"/>
      <c r="L836" s="211"/>
      <c r="M836" s="211"/>
      <c r="N836" s="211"/>
      <c r="O836" s="211"/>
      <c r="P836" s="211"/>
      <c r="Q836" s="211"/>
      <c r="R836" s="211"/>
      <c r="S836" s="211"/>
      <c r="T836" s="211"/>
      <c r="U836" s="211"/>
      <c r="V836" s="211" t="s">
        <v>18</v>
      </c>
      <c r="W836" s="211"/>
      <c r="X836" s="211"/>
      <c r="Y836" s="211"/>
      <c r="Z836" s="211"/>
      <c r="AA836" s="211"/>
      <c r="AB836" s="211"/>
      <c r="AC836" s="211"/>
      <c r="AD836" s="211"/>
      <c r="AE836" s="211"/>
      <c r="AF836" s="211"/>
      <c r="AG836" s="211"/>
    </row>
    <row r="837" spans="1:33" ht="14.25" customHeight="1" thickBot="1" x14ac:dyDescent="0.25">
      <c r="D837" s="219"/>
      <c r="E837" s="219"/>
      <c r="F837" s="219"/>
      <c r="G837" s="219"/>
      <c r="H837" s="219"/>
      <c r="I837" s="219"/>
      <c r="J837" s="211" t="s">
        <v>416</v>
      </c>
      <c r="K837" s="211"/>
      <c r="L837" s="211"/>
      <c r="M837" s="211"/>
      <c r="N837" s="211"/>
      <c r="O837" s="211"/>
      <c r="P837" s="211"/>
      <c r="Q837" s="211"/>
      <c r="R837" s="211"/>
      <c r="S837" s="211"/>
      <c r="T837" s="211"/>
      <c r="U837" s="211"/>
      <c r="V837" s="211" t="s">
        <v>416</v>
      </c>
      <c r="W837" s="211"/>
      <c r="X837" s="211"/>
      <c r="Y837" s="211"/>
      <c r="Z837" s="211"/>
      <c r="AA837" s="211"/>
      <c r="AB837" s="211"/>
      <c r="AC837" s="211"/>
      <c r="AD837" s="211"/>
      <c r="AE837" s="211"/>
      <c r="AF837" s="211"/>
      <c r="AG837" s="211"/>
    </row>
    <row r="838" spans="1:33" ht="14.25" customHeight="1" thickBot="1" x14ac:dyDescent="0.25">
      <c r="D838" s="219"/>
      <c r="E838" s="219"/>
      <c r="F838" s="219"/>
      <c r="G838" s="219"/>
      <c r="H838" s="219"/>
      <c r="I838" s="219"/>
      <c r="J838" s="211" t="s">
        <v>417</v>
      </c>
      <c r="K838" s="211"/>
      <c r="L838" s="211"/>
      <c r="M838" s="211"/>
      <c r="N838" s="211"/>
      <c r="O838" s="211"/>
      <c r="P838" s="211" t="s">
        <v>418</v>
      </c>
      <c r="Q838" s="211"/>
      <c r="R838" s="211"/>
      <c r="S838" s="211"/>
      <c r="T838" s="211"/>
      <c r="U838" s="211"/>
      <c r="V838" s="211" t="s">
        <v>417</v>
      </c>
      <c r="W838" s="211"/>
      <c r="X838" s="211"/>
      <c r="Y838" s="211"/>
      <c r="Z838" s="211"/>
      <c r="AA838" s="211"/>
      <c r="AB838" s="211" t="s">
        <v>418</v>
      </c>
      <c r="AC838" s="211"/>
      <c r="AD838" s="211"/>
      <c r="AE838" s="211"/>
      <c r="AF838" s="211"/>
      <c r="AG838" s="211"/>
    </row>
    <row r="839" spans="1:33" ht="30" customHeight="1" thickBot="1" x14ac:dyDescent="0.25">
      <c r="D839" s="367" t="s">
        <v>413</v>
      </c>
      <c r="E839" s="367"/>
      <c r="F839" s="367"/>
      <c r="G839" s="367"/>
      <c r="H839" s="367"/>
      <c r="I839" s="367"/>
      <c r="J839" s="487"/>
      <c r="K839" s="487"/>
      <c r="L839" s="487"/>
      <c r="M839" s="487"/>
      <c r="N839" s="487"/>
      <c r="O839" s="487"/>
      <c r="P839" s="487"/>
      <c r="Q839" s="487"/>
      <c r="R839" s="487"/>
      <c r="S839" s="487"/>
      <c r="T839" s="487"/>
      <c r="U839" s="487"/>
      <c r="V839" s="487"/>
      <c r="W839" s="487"/>
      <c r="X839" s="487"/>
      <c r="Y839" s="487"/>
      <c r="Z839" s="487"/>
      <c r="AA839" s="487"/>
      <c r="AB839" s="487"/>
      <c r="AC839" s="487"/>
      <c r="AD839" s="487"/>
      <c r="AE839" s="487"/>
      <c r="AF839" s="487"/>
      <c r="AG839" s="487"/>
    </row>
    <row r="840" spans="1:33" ht="17.25" customHeight="1" x14ac:dyDescent="0.2">
      <c r="D840" s="569"/>
      <c r="E840" s="569"/>
      <c r="F840" s="569"/>
      <c r="G840" s="569"/>
      <c r="H840" s="569"/>
      <c r="I840" s="569"/>
      <c r="J840" s="385"/>
      <c r="K840" s="385"/>
      <c r="L840" s="385"/>
      <c r="M840" s="385"/>
      <c r="N840" s="385"/>
      <c r="O840" s="385"/>
      <c r="P840" s="385"/>
      <c r="Q840" s="385"/>
      <c r="R840" s="385"/>
      <c r="S840" s="385"/>
      <c r="T840" s="385"/>
      <c r="U840" s="385"/>
      <c r="V840" s="385"/>
      <c r="W840" s="385"/>
      <c r="X840" s="385"/>
      <c r="Y840" s="385"/>
      <c r="Z840" s="385"/>
      <c r="AA840" s="385"/>
      <c r="AB840" s="385"/>
      <c r="AC840" s="385"/>
      <c r="AD840" s="385"/>
      <c r="AE840" s="385"/>
      <c r="AF840" s="385"/>
      <c r="AG840" s="385"/>
    </row>
    <row r="841" spans="1:33" ht="17.25" customHeight="1" x14ac:dyDescent="0.2">
      <c r="D841" s="570"/>
      <c r="E841" s="570"/>
      <c r="F841" s="570"/>
      <c r="G841" s="570"/>
      <c r="H841" s="570"/>
      <c r="I841" s="570"/>
      <c r="J841" s="380"/>
      <c r="K841" s="380"/>
      <c r="L841" s="380"/>
      <c r="M841" s="380"/>
      <c r="N841" s="380"/>
      <c r="O841" s="380"/>
      <c r="P841" s="380"/>
      <c r="Q841" s="380"/>
      <c r="R841" s="380"/>
      <c r="S841" s="380"/>
      <c r="T841" s="380"/>
      <c r="U841" s="380"/>
      <c r="V841" s="380"/>
      <c r="W841" s="380"/>
      <c r="X841" s="380"/>
      <c r="Y841" s="380"/>
      <c r="Z841" s="380"/>
      <c r="AA841" s="380"/>
      <c r="AB841" s="380"/>
      <c r="AC841" s="380"/>
      <c r="AD841" s="380"/>
      <c r="AE841" s="380"/>
      <c r="AF841" s="380"/>
      <c r="AG841" s="380"/>
    </row>
    <row r="842" spans="1:33" ht="17.25" customHeight="1" x14ac:dyDescent="0.2">
      <c r="D842" s="570"/>
      <c r="E842" s="570"/>
      <c r="F842" s="570"/>
      <c r="G842" s="570"/>
      <c r="H842" s="570"/>
      <c r="I842" s="570"/>
      <c r="J842" s="380"/>
      <c r="K842" s="380"/>
      <c r="L842" s="380"/>
      <c r="M842" s="380"/>
      <c r="N842" s="380"/>
      <c r="O842" s="380"/>
      <c r="P842" s="380"/>
      <c r="Q842" s="380"/>
      <c r="R842" s="380"/>
      <c r="S842" s="380"/>
      <c r="T842" s="380"/>
      <c r="U842" s="380"/>
      <c r="V842" s="380"/>
      <c r="W842" s="380"/>
      <c r="X842" s="380"/>
      <c r="Y842" s="380"/>
      <c r="Z842" s="380"/>
      <c r="AA842" s="380"/>
      <c r="AB842" s="380"/>
      <c r="AC842" s="380"/>
      <c r="AD842" s="380"/>
      <c r="AE842" s="380"/>
      <c r="AF842" s="380"/>
      <c r="AG842" s="380"/>
    </row>
    <row r="843" spans="1:33" ht="17.25" customHeight="1" thickBot="1" x14ac:dyDescent="0.25">
      <c r="D843" s="571"/>
      <c r="E843" s="571"/>
      <c r="F843" s="571"/>
      <c r="G843" s="571"/>
      <c r="H843" s="571"/>
      <c r="I843" s="571"/>
      <c r="J843" s="419"/>
      <c r="K843" s="419"/>
      <c r="L843" s="419"/>
      <c r="M843" s="419"/>
      <c r="N843" s="419"/>
      <c r="O843" s="419"/>
      <c r="P843" s="419"/>
      <c r="Q843" s="419"/>
      <c r="R843" s="419"/>
      <c r="S843" s="419"/>
      <c r="T843" s="419"/>
      <c r="U843" s="419"/>
      <c r="V843" s="419"/>
      <c r="W843" s="419"/>
      <c r="X843" s="419"/>
      <c r="Y843" s="419"/>
      <c r="Z843" s="419"/>
      <c r="AA843" s="419"/>
      <c r="AB843" s="419"/>
      <c r="AC843" s="419"/>
      <c r="AD843" s="419"/>
      <c r="AE843" s="419"/>
      <c r="AF843" s="419"/>
      <c r="AG843" s="419"/>
    </row>
    <row r="844" spans="1:33" ht="30" customHeight="1" thickBot="1" x14ac:dyDescent="0.25">
      <c r="D844" s="367" t="s">
        <v>414</v>
      </c>
      <c r="E844" s="367"/>
      <c r="F844" s="367"/>
      <c r="G844" s="367"/>
      <c r="H844" s="367"/>
      <c r="I844" s="367"/>
      <c r="J844" s="487"/>
      <c r="K844" s="487"/>
      <c r="L844" s="487"/>
      <c r="M844" s="487"/>
      <c r="N844" s="487"/>
      <c r="O844" s="487"/>
      <c r="P844" s="487"/>
      <c r="Q844" s="487"/>
      <c r="R844" s="487"/>
      <c r="S844" s="487"/>
      <c r="T844" s="487"/>
      <c r="U844" s="487"/>
      <c r="V844" s="487"/>
      <c r="W844" s="487"/>
      <c r="X844" s="487"/>
      <c r="Y844" s="487"/>
      <c r="Z844" s="487"/>
      <c r="AA844" s="487"/>
      <c r="AB844" s="487"/>
      <c r="AC844" s="487"/>
      <c r="AD844" s="487"/>
      <c r="AE844" s="487"/>
      <c r="AF844" s="487"/>
      <c r="AG844" s="487"/>
    </row>
    <row r="845" spans="1:33" ht="17.25" customHeight="1" x14ac:dyDescent="0.2">
      <c r="D845" s="569"/>
      <c r="E845" s="569"/>
      <c r="F845" s="569"/>
      <c r="G845" s="569"/>
      <c r="H845" s="569"/>
      <c r="I845" s="569"/>
      <c r="J845" s="385"/>
      <c r="K845" s="385"/>
      <c r="L845" s="385"/>
      <c r="M845" s="385"/>
      <c r="N845" s="385"/>
      <c r="O845" s="385"/>
      <c r="P845" s="385"/>
      <c r="Q845" s="385"/>
      <c r="R845" s="385"/>
      <c r="S845" s="385"/>
      <c r="T845" s="385"/>
      <c r="U845" s="385"/>
      <c r="V845" s="385"/>
      <c r="W845" s="385"/>
      <c r="X845" s="385"/>
      <c r="Y845" s="385"/>
      <c r="Z845" s="385"/>
      <c r="AA845" s="385"/>
      <c r="AB845" s="385"/>
      <c r="AC845" s="385"/>
      <c r="AD845" s="385"/>
      <c r="AE845" s="385"/>
      <c r="AF845" s="385"/>
      <c r="AG845" s="385"/>
    </row>
    <row r="846" spans="1:33" ht="17.25" customHeight="1" x14ac:dyDescent="0.2">
      <c r="D846" s="570"/>
      <c r="E846" s="570"/>
      <c r="F846" s="570"/>
      <c r="G846" s="570"/>
      <c r="H846" s="570"/>
      <c r="I846" s="570"/>
      <c r="J846" s="380"/>
      <c r="K846" s="380"/>
      <c r="L846" s="380"/>
      <c r="M846" s="380"/>
      <c r="N846" s="380"/>
      <c r="O846" s="380"/>
      <c r="P846" s="380"/>
      <c r="Q846" s="380"/>
      <c r="R846" s="380"/>
      <c r="S846" s="380"/>
      <c r="T846" s="380"/>
      <c r="U846" s="380"/>
      <c r="V846" s="380"/>
      <c r="W846" s="380"/>
      <c r="X846" s="380"/>
      <c r="Y846" s="380"/>
      <c r="Z846" s="380"/>
      <c r="AA846" s="380"/>
      <c r="AB846" s="380"/>
      <c r="AC846" s="380"/>
      <c r="AD846" s="380"/>
      <c r="AE846" s="380"/>
      <c r="AF846" s="380"/>
      <c r="AG846" s="380"/>
    </row>
    <row r="847" spans="1:33" ht="17.25" customHeight="1" x14ac:dyDescent="0.2">
      <c r="D847" s="570"/>
      <c r="E847" s="570"/>
      <c r="F847" s="570"/>
      <c r="G847" s="570"/>
      <c r="H847" s="570"/>
      <c r="I847" s="570"/>
      <c r="J847" s="380"/>
      <c r="K847" s="380"/>
      <c r="L847" s="380"/>
      <c r="M847" s="380"/>
      <c r="N847" s="380"/>
      <c r="O847" s="380"/>
      <c r="P847" s="380"/>
      <c r="Q847" s="380"/>
      <c r="R847" s="380"/>
      <c r="S847" s="380"/>
      <c r="T847" s="380"/>
      <c r="U847" s="380"/>
      <c r="V847" s="380"/>
      <c r="W847" s="380"/>
      <c r="X847" s="380"/>
      <c r="Y847" s="380"/>
      <c r="Z847" s="380"/>
      <c r="AA847" s="380"/>
      <c r="AB847" s="380"/>
      <c r="AC847" s="380"/>
      <c r="AD847" s="380"/>
      <c r="AE847" s="380"/>
      <c r="AF847" s="380"/>
      <c r="AG847" s="380"/>
    </row>
    <row r="848" spans="1:33" ht="17.25" customHeight="1" thickBot="1" x14ac:dyDescent="0.25">
      <c r="D848" s="571"/>
      <c r="E848" s="571"/>
      <c r="F848" s="571"/>
      <c r="G848" s="571"/>
      <c r="H848" s="571"/>
      <c r="I848" s="571"/>
      <c r="J848" s="419"/>
      <c r="K848" s="419"/>
      <c r="L848" s="419"/>
      <c r="M848" s="419"/>
      <c r="N848" s="419"/>
      <c r="O848" s="419"/>
      <c r="P848" s="419"/>
      <c r="Q848" s="419"/>
      <c r="R848" s="419"/>
      <c r="S848" s="419"/>
      <c r="T848" s="419"/>
      <c r="U848" s="419"/>
      <c r="V848" s="419"/>
      <c r="W848" s="419"/>
      <c r="X848" s="419"/>
      <c r="Y848" s="419"/>
      <c r="Z848" s="419"/>
      <c r="AA848" s="419"/>
      <c r="AB848" s="419"/>
      <c r="AC848" s="419"/>
      <c r="AD848" s="419"/>
      <c r="AE848" s="419"/>
      <c r="AF848" s="419"/>
      <c r="AG848" s="419"/>
    </row>
    <row r="850" spans="1:33" ht="14.25" customHeight="1" x14ac:dyDescent="0.2">
      <c r="D850" s="160" t="s">
        <v>419</v>
      </c>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c r="AB850" s="160"/>
      <c r="AC850" s="160"/>
      <c r="AD850" s="160"/>
      <c r="AE850" s="160"/>
      <c r="AF850" s="160"/>
      <c r="AG850" s="160"/>
    </row>
    <row r="851" spans="1:33" ht="14.25" customHeight="1" x14ac:dyDescent="0.2">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c r="AB851" s="160"/>
      <c r="AC851" s="160"/>
      <c r="AD851" s="160"/>
      <c r="AE851" s="160"/>
      <c r="AF851" s="160"/>
      <c r="AG851" s="160"/>
    </row>
    <row r="853" spans="1:33" ht="14.25" customHeight="1" x14ac:dyDescent="0.2">
      <c r="D853" s="347" t="s">
        <v>420</v>
      </c>
      <c r="E853" s="347"/>
      <c r="F853" s="347"/>
      <c r="G853" s="347"/>
      <c r="H853" s="347"/>
      <c r="I853" s="347"/>
      <c r="J853" s="347"/>
      <c r="K853" s="347"/>
      <c r="L853" s="347"/>
      <c r="M853" s="347"/>
      <c r="N853" s="347"/>
      <c r="O853" s="347"/>
      <c r="P853" s="347"/>
      <c r="Q853" s="347"/>
      <c r="R853" s="347"/>
      <c r="S853" s="347"/>
      <c r="T853" s="347"/>
      <c r="U853" s="347"/>
      <c r="V853" s="347"/>
      <c r="W853" s="347"/>
      <c r="X853" s="347"/>
      <c r="Y853" s="347"/>
      <c r="Z853" s="347"/>
      <c r="AA853" s="347"/>
      <c r="AB853" s="347"/>
      <c r="AC853" s="347"/>
      <c r="AD853" s="347"/>
      <c r="AE853" s="347"/>
      <c r="AF853" s="347"/>
      <c r="AG853" s="347"/>
    </row>
    <row r="854" spans="1:33" ht="14.25" customHeight="1" thickBot="1" x14ac:dyDescent="0.25"/>
    <row r="855" spans="1:33" ht="14.25" customHeight="1" thickBot="1" x14ac:dyDescent="0.25">
      <c r="A855" s="6">
        <v>33</v>
      </c>
      <c r="D855" s="247" t="s">
        <v>421</v>
      </c>
      <c r="E855" s="248"/>
      <c r="F855" s="248"/>
      <c r="G855" s="248"/>
      <c r="H855" s="248"/>
      <c r="I855" s="248"/>
      <c r="J855" s="248"/>
      <c r="K855" s="248"/>
      <c r="L855" s="248"/>
      <c r="M855" s="248"/>
      <c r="N855" s="235" t="s">
        <v>422</v>
      </c>
      <c r="O855" s="236"/>
      <c r="P855" s="236"/>
      <c r="Q855" s="236"/>
      <c r="R855" s="236"/>
      <c r="S855" s="236"/>
      <c r="T855" s="236"/>
      <c r="U855" s="236"/>
      <c r="V855" s="236"/>
      <c r="W855" s="236"/>
      <c r="X855" s="236"/>
      <c r="Y855" s="236"/>
      <c r="Z855" s="236"/>
      <c r="AA855" s="236"/>
      <c r="AB855" s="236"/>
      <c r="AC855" s="236"/>
      <c r="AD855" s="236"/>
      <c r="AE855" s="236"/>
      <c r="AF855" s="236"/>
      <c r="AG855" s="237"/>
    </row>
    <row r="856" spans="1:33" ht="25.5" customHeight="1" thickBot="1" x14ac:dyDescent="0.25">
      <c r="D856" s="250"/>
      <c r="E856" s="251"/>
      <c r="F856" s="251"/>
      <c r="G856" s="251"/>
      <c r="H856" s="251"/>
      <c r="I856" s="251"/>
      <c r="J856" s="251"/>
      <c r="K856" s="251"/>
      <c r="L856" s="251"/>
      <c r="M856" s="251"/>
      <c r="N856" s="211" t="s">
        <v>17</v>
      </c>
      <c r="O856" s="211"/>
      <c r="P856" s="211"/>
      <c r="Q856" s="211"/>
      <c r="R856" s="211"/>
      <c r="S856" s="211"/>
      <c r="T856" s="211"/>
      <c r="U856" s="211"/>
      <c r="V856" s="211"/>
      <c r="W856" s="211"/>
      <c r="X856" s="211" t="s">
        <v>18</v>
      </c>
      <c r="Y856" s="211"/>
      <c r="Z856" s="211"/>
      <c r="AA856" s="211"/>
      <c r="AB856" s="211"/>
      <c r="AC856" s="211"/>
      <c r="AD856" s="211"/>
      <c r="AE856" s="211"/>
      <c r="AF856" s="211"/>
      <c r="AG856" s="211"/>
    </row>
    <row r="857" spans="1:33" ht="27" customHeight="1" x14ac:dyDescent="0.2">
      <c r="D857" s="572" t="s">
        <v>423</v>
      </c>
      <c r="E857" s="573"/>
      <c r="F857" s="573"/>
      <c r="G857" s="573"/>
      <c r="H857" s="573"/>
      <c r="I857" s="573"/>
      <c r="J857" s="573"/>
      <c r="K857" s="573"/>
      <c r="L857" s="573"/>
      <c r="M857" s="574"/>
      <c r="N857" s="575"/>
      <c r="O857" s="512"/>
      <c r="P857" s="512"/>
      <c r="Q857" s="512"/>
      <c r="R857" s="512"/>
      <c r="S857" s="512"/>
      <c r="T857" s="512"/>
      <c r="U857" s="512"/>
      <c r="V857" s="512"/>
      <c r="W857" s="512"/>
      <c r="X857" s="512"/>
      <c r="Y857" s="512"/>
      <c r="Z857" s="512"/>
      <c r="AA857" s="512"/>
      <c r="AB857" s="512"/>
      <c r="AC857" s="512"/>
      <c r="AD857" s="512"/>
      <c r="AE857" s="512"/>
      <c r="AF857" s="512"/>
      <c r="AG857" s="512"/>
    </row>
    <row r="858" spans="1:33" ht="27" customHeight="1" x14ac:dyDescent="0.2">
      <c r="D858" s="576" t="s">
        <v>424</v>
      </c>
      <c r="E858" s="577"/>
      <c r="F858" s="577"/>
      <c r="G858" s="577"/>
      <c r="H858" s="577"/>
      <c r="I858" s="577"/>
      <c r="J858" s="577"/>
      <c r="K858" s="577"/>
      <c r="L858" s="577"/>
      <c r="M858" s="578"/>
      <c r="N858" s="379"/>
      <c r="O858" s="380"/>
      <c r="P858" s="380"/>
      <c r="Q858" s="380"/>
      <c r="R858" s="380"/>
      <c r="S858" s="380"/>
      <c r="T858" s="380"/>
      <c r="U858" s="380"/>
      <c r="V858" s="380"/>
      <c r="W858" s="380"/>
      <c r="X858" s="380"/>
      <c r="Y858" s="380"/>
      <c r="Z858" s="380"/>
      <c r="AA858" s="380"/>
      <c r="AB858" s="380"/>
      <c r="AC858" s="380"/>
      <c r="AD858" s="380"/>
      <c r="AE858" s="380"/>
      <c r="AF858" s="380"/>
      <c r="AG858" s="380"/>
    </row>
    <row r="859" spans="1:33" ht="27" customHeight="1" x14ac:dyDescent="0.2">
      <c r="D859" s="576" t="s">
        <v>425</v>
      </c>
      <c r="E859" s="577"/>
      <c r="F859" s="577"/>
      <c r="G859" s="577"/>
      <c r="H859" s="577"/>
      <c r="I859" s="577"/>
      <c r="J859" s="577"/>
      <c r="K859" s="577"/>
      <c r="L859" s="577"/>
      <c r="M859" s="578"/>
      <c r="N859" s="379"/>
      <c r="O859" s="380"/>
      <c r="P859" s="380"/>
      <c r="Q859" s="380"/>
      <c r="R859" s="380"/>
      <c r="S859" s="380"/>
      <c r="T859" s="380"/>
      <c r="U859" s="380"/>
      <c r="V859" s="380"/>
      <c r="W859" s="380"/>
      <c r="X859" s="380"/>
      <c r="Y859" s="380"/>
      <c r="Z859" s="380"/>
      <c r="AA859" s="380"/>
      <c r="AB859" s="380"/>
      <c r="AC859" s="380"/>
      <c r="AD859" s="380"/>
      <c r="AE859" s="380"/>
      <c r="AF859" s="380"/>
      <c r="AG859" s="380"/>
    </row>
    <row r="860" spans="1:33" ht="27" customHeight="1" x14ac:dyDescent="0.2">
      <c r="D860" s="576" t="s">
        <v>426</v>
      </c>
      <c r="E860" s="577"/>
      <c r="F860" s="577"/>
      <c r="G860" s="577"/>
      <c r="H860" s="577"/>
      <c r="I860" s="577"/>
      <c r="J860" s="577"/>
      <c r="K860" s="577"/>
      <c r="L860" s="577"/>
      <c r="M860" s="578"/>
      <c r="N860" s="579"/>
      <c r="O860" s="520"/>
      <c r="P860" s="520"/>
      <c r="Q860" s="520"/>
      <c r="R860" s="520"/>
      <c r="S860" s="520"/>
      <c r="T860" s="520"/>
      <c r="U860" s="520"/>
      <c r="V860" s="520"/>
      <c r="W860" s="520"/>
      <c r="X860" s="520"/>
      <c r="Y860" s="520"/>
      <c r="Z860" s="520"/>
      <c r="AA860" s="520"/>
      <c r="AB860" s="520"/>
      <c r="AC860" s="520"/>
      <c r="AD860" s="520"/>
      <c r="AE860" s="520"/>
      <c r="AF860" s="520"/>
      <c r="AG860" s="520"/>
    </row>
    <row r="861" spans="1:33" ht="27" customHeight="1" thickBot="1" x14ac:dyDescent="0.25">
      <c r="D861" s="580" t="s">
        <v>33</v>
      </c>
      <c r="E861" s="581"/>
      <c r="F861" s="581"/>
      <c r="G861" s="581"/>
      <c r="H861" s="581"/>
      <c r="I861" s="581"/>
      <c r="J861" s="581"/>
      <c r="K861" s="581"/>
      <c r="L861" s="581"/>
      <c r="M861" s="582"/>
      <c r="N861" s="480">
        <f>SUM(N857:W860)</f>
        <v>0</v>
      </c>
      <c r="O861" s="423"/>
      <c r="P861" s="423"/>
      <c r="Q861" s="423"/>
      <c r="R861" s="423"/>
      <c r="S861" s="423"/>
      <c r="T861" s="423"/>
      <c r="U861" s="423"/>
      <c r="V861" s="423"/>
      <c r="W861" s="423"/>
      <c r="X861" s="423">
        <f>SUM(X857:AG860)</f>
        <v>0</v>
      </c>
      <c r="Y861" s="423"/>
      <c r="Z861" s="423"/>
      <c r="AA861" s="423"/>
      <c r="AB861" s="423"/>
      <c r="AC861" s="423"/>
      <c r="AD861" s="423"/>
      <c r="AE861" s="423"/>
      <c r="AF861" s="423"/>
      <c r="AG861" s="423"/>
    </row>
    <row r="863" spans="1:33" ht="14.25" customHeight="1" x14ac:dyDescent="0.2">
      <c r="D863" s="16" t="s">
        <v>427</v>
      </c>
    </row>
    <row r="864" spans="1:33" ht="14.25" customHeight="1" x14ac:dyDescent="0.2">
      <c r="D864" s="210" t="s">
        <v>369</v>
      </c>
      <c r="E864" s="210"/>
      <c r="F864" s="210"/>
      <c r="G864" s="210"/>
      <c r="H864" s="210"/>
      <c r="I864" s="210"/>
      <c r="J864" s="210"/>
      <c r="K864" s="210"/>
      <c r="L864" s="210"/>
      <c r="M864" s="210"/>
      <c r="N864" s="210"/>
      <c r="O864" s="210"/>
      <c r="P864" s="210"/>
      <c r="Q864" s="210"/>
      <c r="R864" s="210"/>
      <c r="S864" s="210"/>
      <c r="T864" s="210"/>
      <c r="U864" s="210"/>
      <c r="V864" s="210"/>
      <c r="W864" s="210"/>
      <c r="X864" s="210"/>
      <c r="Y864" s="210"/>
      <c r="Z864" s="210"/>
      <c r="AA864" s="210"/>
      <c r="AB864" s="210"/>
      <c r="AC864" s="210"/>
      <c r="AD864" s="210"/>
      <c r="AE864" s="210"/>
      <c r="AF864" s="210"/>
      <c r="AG864" s="210"/>
    </row>
    <row r="865" spans="1:40" ht="14.25" customHeight="1" x14ac:dyDescent="0.2">
      <c r="D865" s="347" t="s">
        <v>292</v>
      </c>
      <c r="E865" s="347"/>
      <c r="F865" s="347"/>
      <c r="G865" s="347"/>
      <c r="H865" s="347"/>
      <c r="I865" s="347"/>
      <c r="J865" s="347"/>
      <c r="K865" s="347"/>
      <c r="L865" s="347"/>
      <c r="M865" s="347"/>
      <c r="N865" s="347"/>
      <c r="O865" s="347"/>
      <c r="P865" s="347"/>
      <c r="Q865" s="347"/>
      <c r="R865" s="347"/>
      <c r="S865" s="347"/>
      <c r="T865" s="347"/>
      <c r="U865" s="347"/>
      <c r="V865" s="347"/>
      <c r="W865" s="347"/>
      <c r="X865" s="347"/>
      <c r="Y865" s="347"/>
      <c r="Z865" s="347"/>
      <c r="AA865" s="347"/>
      <c r="AB865" s="347"/>
      <c r="AC865" s="347"/>
      <c r="AD865" s="347"/>
      <c r="AE865" s="347"/>
      <c r="AF865" s="347"/>
      <c r="AG865" s="347"/>
    </row>
    <row r="866" spans="1:40" ht="14.25" customHeight="1" thickBot="1" x14ac:dyDescent="0.25"/>
    <row r="867" spans="1:40" ht="25.5" customHeight="1" thickTop="1" thickBot="1" x14ac:dyDescent="0.25">
      <c r="A867" s="6">
        <v>34</v>
      </c>
      <c r="D867" s="219" t="s">
        <v>16</v>
      </c>
      <c r="E867" s="219"/>
      <c r="F867" s="219"/>
      <c r="G867" s="219"/>
      <c r="H867" s="219"/>
      <c r="I867" s="219"/>
      <c r="J867" s="211" t="s">
        <v>17</v>
      </c>
      <c r="K867" s="211"/>
      <c r="L867" s="211"/>
      <c r="M867" s="211"/>
      <c r="N867" s="211"/>
      <c r="O867" s="211"/>
      <c r="P867" s="211"/>
      <c r="Q867" s="211"/>
      <c r="R867" s="211"/>
      <c r="S867" s="211"/>
      <c r="T867" s="211"/>
      <c r="U867" s="211"/>
      <c r="V867" s="211" t="s">
        <v>18</v>
      </c>
      <c r="W867" s="211"/>
      <c r="X867" s="211"/>
      <c r="Y867" s="211"/>
      <c r="Z867" s="211"/>
      <c r="AA867" s="211"/>
      <c r="AB867" s="211"/>
      <c r="AC867" s="211"/>
      <c r="AD867" s="211"/>
      <c r="AE867" s="211"/>
      <c r="AF867" s="211"/>
      <c r="AG867" s="211"/>
      <c r="AI867" s="462" t="s">
        <v>17</v>
      </c>
      <c r="AJ867" s="463"/>
      <c r="AK867" s="464"/>
      <c r="AL867" s="465" t="s">
        <v>293</v>
      </c>
      <c r="AM867" s="466"/>
      <c r="AN867" s="467"/>
    </row>
    <row r="868" spans="1:40" ht="14.25" customHeight="1" thickTop="1" thickBot="1" x14ac:dyDescent="0.25">
      <c r="D868" s="219"/>
      <c r="E868" s="219"/>
      <c r="F868" s="219"/>
      <c r="G868" s="219"/>
      <c r="H868" s="219"/>
      <c r="I868" s="219"/>
      <c r="J868" s="219" t="s">
        <v>294</v>
      </c>
      <c r="K868" s="219"/>
      <c r="L868" s="219"/>
      <c r="M868" s="219"/>
      <c r="N868" s="219"/>
      <c r="O868" s="219"/>
      <c r="P868" s="219"/>
      <c r="Q868" s="219"/>
      <c r="R868" s="219"/>
      <c r="S868" s="219"/>
      <c r="T868" s="219"/>
      <c r="U868" s="219"/>
      <c r="V868" s="219" t="s">
        <v>294</v>
      </c>
      <c r="W868" s="219"/>
      <c r="X868" s="219"/>
      <c r="Y868" s="219"/>
      <c r="Z868" s="219"/>
      <c r="AA868" s="219"/>
      <c r="AB868" s="219"/>
      <c r="AC868" s="219"/>
      <c r="AD868" s="219"/>
      <c r="AE868" s="219"/>
      <c r="AF868" s="219"/>
      <c r="AG868" s="219"/>
      <c r="AI868" s="462" t="s">
        <v>294</v>
      </c>
      <c r="AJ868" s="463"/>
      <c r="AK868" s="464"/>
      <c r="AL868" s="462" t="s">
        <v>294</v>
      </c>
      <c r="AM868" s="463"/>
      <c r="AN868" s="464"/>
    </row>
    <row r="869" spans="1:40" ht="40.5" customHeight="1" thickTop="1" thickBot="1" x14ac:dyDescent="0.25">
      <c r="D869" s="219"/>
      <c r="E869" s="219"/>
      <c r="F869" s="219"/>
      <c r="G869" s="219"/>
      <c r="H869" s="219"/>
      <c r="I869" s="219"/>
      <c r="J869" s="211" t="s">
        <v>295</v>
      </c>
      <c r="K869" s="211"/>
      <c r="L869" s="211"/>
      <c r="M869" s="211"/>
      <c r="N869" s="211" t="s">
        <v>296</v>
      </c>
      <c r="O869" s="211"/>
      <c r="P869" s="211"/>
      <c r="Q869" s="211"/>
      <c r="R869" s="211" t="s">
        <v>297</v>
      </c>
      <c r="S869" s="211"/>
      <c r="T869" s="211"/>
      <c r="U869" s="211"/>
      <c r="V869" s="211" t="s">
        <v>295</v>
      </c>
      <c r="W869" s="211"/>
      <c r="X869" s="211"/>
      <c r="Y869" s="211"/>
      <c r="Z869" s="211" t="s">
        <v>296</v>
      </c>
      <c r="AA869" s="211"/>
      <c r="AB869" s="211"/>
      <c r="AC869" s="211"/>
      <c r="AD869" s="211" t="s">
        <v>297</v>
      </c>
      <c r="AE869" s="211"/>
      <c r="AF869" s="211"/>
      <c r="AG869" s="211"/>
      <c r="AI869" s="66" t="s">
        <v>295</v>
      </c>
      <c r="AJ869" s="80" t="s">
        <v>296</v>
      </c>
      <c r="AK869" s="80" t="s">
        <v>297</v>
      </c>
      <c r="AL869" s="80" t="s">
        <v>295</v>
      </c>
      <c r="AM869" s="80" t="s">
        <v>296</v>
      </c>
      <c r="AN869" s="80" t="s">
        <v>297</v>
      </c>
    </row>
    <row r="870" spans="1:40" ht="14.25" customHeight="1" x14ac:dyDescent="0.2">
      <c r="D870" s="461" t="s">
        <v>298</v>
      </c>
      <c r="E870" s="461"/>
      <c r="F870" s="461"/>
      <c r="G870" s="461"/>
      <c r="H870" s="461"/>
      <c r="I870" s="461"/>
      <c r="J870" s="385"/>
      <c r="K870" s="385"/>
      <c r="L870" s="385"/>
      <c r="M870" s="385"/>
      <c r="N870" s="385"/>
      <c r="O870" s="385"/>
      <c r="P870" s="385"/>
      <c r="Q870" s="385"/>
      <c r="R870" s="385"/>
      <c r="S870" s="385"/>
      <c r="T870" s="385"/>
      <c r="U870" s="385"/>
      <c r="V870" s="385"/>
      <c r="W870" s="385"/>
      <c r="X870" s="385"/>
      <c r="Y870" s="385"/>
      <c r="Z870" s="385"/>
      <c r="AA870" s="385"/>
      <c r="AB870" s="385"/>
      <c r="AC870" s="385"/>
      <c r="AD870" s="385"/>
      <c r="AE870" s="385"/>
      <c r="AF870" s="385"/>
      <c r="AG870" s="385"/>
      <c r="AI870" s="45"/>
      <c r="AJ870" s="43"/>
      <c r="AK870" s="43"/>
      <c r="AL870" s="43"/>
      <c r="AM870" s="43"/>
      <c r="AN870" s="44"/>
    </row>
    <row r="871" spans="1:40" ht="14.25" customHeight="1" x14ac:dyDescent="0.2">
      <c r="D871" s="583" t="s">
        <v>428</v>
      </c>
      <c r="E871" s="583"/>
      <c r="F871" s="583"/>
      <c r="G871" s="583"/>
      <c r="H871" s="583"/>
      <c r="I871" s="583"/>
      <c r="J871" s="380"/>
      <c r="K871" s="380"/>
      <c r="L871" s="380"/>
      <c r="M871" s="380"/>
      <c r="N871" s="380"/>
      <c r="O871" s="380"/>
      <c r="P871" s="380"/>
      <c r="Q871" s="380"/>
      <c r="R871" s="380"/>
      <c r="S871" s="380"/>
      <c r="T871" s="380"/>
      <c r="U871" s="380"/>
      <c r="V871" s="380"/>
      <c r="W871" s="380"/>
      <c r="X871" s="380"/>
      <c r="Y871" s="380"/>
      <c r="Z871" s="380"/>
      <c r="AA871" s="380"/>
      <c r="AB871" s="380"/>
      <c r="AC871" s="380"/>
      <c r="AD871" s="380"/>
      <c r="AE871" s="380"/>
      <c r="AF871" s="380"/>
      <c r="AG871" s="380"/>
      <c r="AI871" s="49"/>
      <c r="AJ871" s="39"/>
      <c r="AK871" s="39"/>
      <c r="AL871" s="39"/>
      <c r="AM871" s="39"/>
      <c r="AN871" s="50"/>
    </row>
    <row r="872" spans="1:40" ht="14.25" customHeight="1" thickBot="1" x14ac:dyDescent="0.25">
      <c r="D872" s="477" t="s">
        <v>33</v>
      </c>
      <c r="E872" s="477"/>
      <c r="F872" s="477"/>
      <c r="G872" s="477"/>
      <c r="H872" s="477"/>
      <c r="I872" s="477"/>
      <c r="J872" s="382">
        <f>SUM(J870:M871)</f>
        <v>0</v>
      </c>
      <c r="K872" s="382"/>
      <c r="L872" s="382"/>
      <c r="M872" s="382"/>
      <c r="N872" s="382">
        <f>SUM(N870:Q871)</f>
        <v>0</v>
      </c>
      <c r="O872" s="382"/>
      <c r="P872" s="382"/>
      <c r="Q872" s="382"/>
      <c r="R872" s="382">
        <f>SUM(R870:U871)</f>
        <v>0</v>
      </c>
      <c r="S872" s="382"/>
      <c r="T872" s="382"/>
      <c r="U872" s="382"/>
      <c r="V872" s="382">
        <f>SUM(V870:Y871)</f>
        <v>0</v>
      </c>
      <c r="W872" s="382"/>
      <c r="X872" s="382"/>
      <c r="Y872" s="382"/>
      <c r="Z872" s="382">
        <f>SUM(Z870:AC871)</f>
        <v>0</v>
      </c>
      <c r="AA872" s="382"/>
      <c r="AB872" s="382"/>
      <c r="AC872" s="382"/>
      <c r="AD872" s="382">
        <f>SUM(AD870:AG871)</f>
        <v>0</v>
      </c>
      <c r="AE872" s="382"/>
      <c r="AF872" s="382"/>
      <c r="AG872" s="382"/>
      <c r="AI872" s="56">
        <f>SUM(J870:M871)-J872</f>
        <v>0</v>
      </c>
      <c r="AJ872" s="51">
        <f>SUM(N870:Q871)-N872</f>
        <v>0</v>
      </c>
      <c r="AK872" s="51">
        <f>SUM(R870:U871)-R872</f>
        <v>0</v>
      </c>
      <c r="AL872" s="51">
        <f>SUM(V870:Y871)-V872</f>
        <v>0</v>
      </c>
      <c r="AM872" s="51">
        <f>SUM(Z870:AC871)-Z872</f>
        <v>0</v>
      </c>
      <c r="AN872" s="52">
        <f>SUM(AD870:AG871)-AD872</f>
        <v>0</v>
      </c>
    </row>
    <row r="874" spans="1:40" ht="14.25" customHeight="1" x14ac:dyDescent="0.2">
      <c r="D874" s="16" t="s">
        <v>429</v>
      </c>
    </row>
    <row r="875" spans="1:40" ht="14.25" customHeight="1" x14ac:dyDescent="0.2">
      <c r="D875" s="210" t="s">
        <v>369</v>
      </c>
      <c r="E875" s="210"/>
      <c r="F875" s="210"/>
      <c r="G875" s="210"/>
      <c r="H875" s="210"/>
      <c r="I875" s="210"/>
      <c r="J875" s="210"/>
      <c r="K875" s="210"/>
      <c r="L875" s="210"/>
      <c r="M875" s="210"/>
      <c r="N875" s="210"/>
      <c r="O875" s="210"/>
      <c r="P875" s="210"/>
      <c r="Q875" s="210"/>
      <c r="R875" s="210"/>
      <c r="S875" s="210"/>
      <c r="T875" s="210"/>
      <c r="U875" s="210"/>
      <c r="V875" s="210"/>
      <c r="W875" s="210"/>
      <c r="X875" s="210"/>
      <c r="Y875" s="210"/>
      <c r="Z875" s="210"/>
      <c r="AA875" s="210"/>
      <c r="AB875" s="210"/>
      <c r="AC875" s="210"/>
      <c r="AD875" s="210"/>
      <c r="AE875" s="210"/>
      <c r="AF875" s="210"/>
      <c r="AG875" s="210"/>
    </row>
    <row r="876" spans="1:40" ht="14.25" customHeight="1" thickBot="1" x14ac:dyDescent="0.25"/>
    <row r="877" spans="1:40" ht="14.25" customHeight="1" x14ac:dyDescent="0.2">
      <c r="A877" s="6">
        <v>42</v>
      </c>
      <c r="D877" s="247" t="s">
        <v>16</v>
      </c>
      <c r="E877" s="248"/>
      <c r="F877" s="248"/>
      <c r="G877" s="248"/>
      <c r="H877" s="248"/>
      <c r="I877" s="248"/>
      <c r="J877" s="248"/>
      <c r="K877" s="248"/>
      <c r="L877" s="248"/>
      <c r="M877" s="248"/>
      <c r="N877" s="247" t="s">
        <v>17</v>
      </c>
      <c r="O877" s="248"/>
      <c r="P877" s="248"/>
      <c r="Q877" s="248"/>
      <c r="R877" s="248"/>
      <c r="S877" s="248"/>
      <c r="T877" s="248"/>
      <c r="U877" s="248"/>
      <c r="V877" s="248"/>
      <c r="W877" s="248"/>
      <c r="X877" s="247" t="s">
        <v>18</v>
      </c>
      <c r="Y877" s="248"/>
      <c r="Z877" s="248"/>
      <c r="AA877" s="248"/>
      <c r="AB877" s="248"/>
      <c r="AC877" s="248"/>
      <c r="AD877" s="248"/>
      <c r="AE877" s="248"/>
      <c r="AF877" s="248"/>
      <c r="AG877" s="249"/>
    </row>
    <row r="878" spans="1:40" ht="14.25" customHeight="1" thickBot="1" x14ac:dyDescent="0.25">
      <c r="D878" s="590"/>
      <c r="E878" s="591"/>
      <c r="F878" s="591"/>
      <c r="G878" s="591"/>
      <c r="H878" s="591"/>
      <c r="I878" s="591"/>
      <c r="J878" s="591"/>
      <c r="K878" s="591"/>
      <c r="L878" s="591"/>
      <c r="M878" s="591"/>
      <c r="N878" s="250"/>
      <c r="O878" s="251"/>
      <c r="P878" s="251"/>
      <c r="Q878" s="251"/>
      <c r="R878" s="251"/>
      <c r="S878" s="251"/>
      <c r="T878" s="251"/>
      <c r="U878" s="251"/>
      <c r="V878" s="251"/>
      <c r="W878" s="251"/>
      <c r="X878" s="250"/>
      <c r="Y878" s="251"/>
      <c r="Z878" s="251"/>
      <c r="AA878" s="251"/>
      <c r="AB878" s="251"/>
      <c r="AC878" s="251"/>
      <c r="AD878" s="251"/>
      <c r="AE878" s="251"/>
      <c r="AF878" s="251"/>
      <c r="AG878" s="252"/>
    </row>
    <row r="879" spans="1:40" s="126" customFormat="1" ht="17.25" customHeight="1" x14ac:dyDescent="0.25">
      <c r="A879" s="116"/>
      <c r="D879" s="587" t="s">
        <v>430</v>
      </c>
      <c r="E879" s="588"/>
      <c r="F879" s="588"/>
      <c r="G879" s="588"/>
      <c r="H879" s="588"/>
      <c r="I879" s="588"/>
      <c r="J879" s="588"/>
      <c r="K879" s="588"/>
      <c r="L879" s="588"/>
      <c r="M879" s="589"/>
      <c r="N879" s="512"/>
      <c r="O879" s="512"/>
      <c r="P879" s="512"/>
      <c r="Q879" s="512"/>
      <c r="R879" s="512"/>
      <c r="S879" s="512"/>
      <c r="T879" s="512"/>
      <c r="U879" s="512"/>
      <c r="V879" s="512"/>
      <c r="W879" s="512"/>
      <c r="X879" s="512"/>
      <c r="Y879" s="512"/>
      <c r="Z879" s="512"/>
      <c r="AA879" s="512"/>
      <c r="AB879" s="512"/>
      <c r="AC879" s="512"/>
      <c r="AD879" s="512"/>
      <c r="AE879" s="512"/>
      <c r="AF879" s="512"/>
      <c r="AG879" s="512"/>
    </row>
    <row r="880" spans="1:40" s="126" customFormat="1" ht="17.25" customHeight="1" x14ac:dyDescent="0.25">
      <c r="A880" s="116"/>
      <c r="D880" s="584" t="s">
        <v>431</v>
      </c>
      <c r="E880" s="585"/>
      <c r="F880" s="585"/>
      <c r="G880" s="585"/>
      <c r="H880" s="585"/>
      <c r="I880" s="585"/>
      <c r="J880" s="585"/>
      <c r="K880" s="585"/>
      <c r="L880" s="585"/>
      <c r="M880" s="586"/>
      <c r="N880" s="380"/>
      <c r="O880" s="380"/>
      <c r="P880" s="380"/>
      <c r="Q880" s="380"/>
      <c r="R880" s="380"/>
      <c r="S880" s="380"/>
      <c r="T880" s="380"/>
      <c r="U880" s="380"/>
      <c r="V880" s="380"/>
      <c r="W880" s="380"/>
      <c r="X880" s="380"/>
      <c r="Y880" s="380"/>
      <c r="Z880" s="380"/>
      <c r="AA880" s="380"/>
      <c r="AB880" s="380"/>
      <c r="AC880" s="380"/>
      <c r="AD880" s="380"/>
      <c r="AE880" s="380"/>
      <c r="AF880" s="380"/>
      <c r="AG880" s="380"/>
    </row>
    <row r="881" spans="1:33" s="126" customFormat="1" ht="17.25" customHeight="1" x14ac:dyDescent="0.25">
      <c r="A881" s="116"/>
      <c r="D881" s="584" t="s">
        <v>432</v>
      </c>
      <c r="E881" s="585"/>
      <c r="F881" s="585"/>
      <c r="G881" s="585"/>
      <c r="H881" s="585"/>
      <c r="I881" s="585"/>
      <c r="J881" s="585"/>
      <c r="K881" s="585"/>
      <c r="L881" s="585"/>
      <c r="M881" s="586"/>
      <c r="N881" s="380"/>
      <c r="O881" s="380"/>
      <c r="P881" s="380"/>
      <c r="Q881" s="380"/>
      <c r="R881" s="380"/>
      <c r="S881" s="380"/>
      <c r="T881" s="380"/>
      <c r="U881" s="380"/>
      <c r="V881" s="380"/>
      <c r="W881" s="380"/>
      <c r="X881" s="379"/>
      <c r="Y881" s="380"/>
      <c r="Z881" s="380"/>
      <c r="AA881" s="380"/>
      <c r="AB881" s="380"/>
      <c r="AC881" s="380"/>
      <c r="AD881" s="380"/>
      <c r="AE881" s="380"/>
      <c r="AF881" s="380"/>
      <c r="AG881" s="380"/>
    </row>
    <row r="882" spans="1:33" s="126" customFormat="1" ht="17.25" customHeight="1" x14ac:dyDescent="0.25">
      <c r="A882" s="116"/>
      <c r="D882" s="584" t="s">
        <v>433</v>
      </c>
      <c r="E882" s="585"/>
      <c r="F882" s="585"/>
      <c r="G882" s="585"/>
      <c r="H882" s="585"/>
      <c r="I882" s="585"/>
      <c r="J882" s="585"/>
      <c r="K882" s="585"/>
      <c r="L882" s="585"/>
      <c r="M882" s="586"/>
      <c r="N882" s="520"/>
      <c r="O882" s="520"/>
      <c r="P882" s="520"/>
      <c r="Q882" s="520"/>
      <c r="R882" s="520"/>
      <c r="S882" s="520"/>
      <c r="T882" s="520"/>
      <c r="U882" s="520"/>
      <c r="V882" s="520"/>
      <c r="W882" s="520"/>
      <c r="X882" s="579"/>
      <c r="Y882" s="520"/>
      <c r="Z882" s="520"/>
      <c r="AA882" s="520"/>
      <c r="AB882" s="520"/>
      <c r="AC882" s="520"/>
      <c r="AD882" s="520"/>
      <c r="AE882" s="520"/>
      <c r="AF882" s="520"/>
      <c r="AG882" s="520"/>
    </row>
    <row r="883" spans="1:33" s="126" customFormat="1" ht="17.25" customHeight="1" x14ac:dyDescent="0.25">
      <c r="A883" s="116"/>
      <c r="D883" s="584" t="s">
        <v>434</v>
      </c>
      <c r="E883" s="585"/>
      <c r="F883" s="585"/>
      <c r="G883" s="585"/>
      <c r="H883" s="585"/>
      <c r="I883" s="585"/>
      <c r="J883" s="585"/>
      <c r="K883" s="585"/>
      <c r="L883" s="585"/>
      <c r="M883" s="586"/>
      <c r="N883" s="380"/>
      <c r="O883" s="380"/>
      <c r="P883" s="380"/>
      <c r="Q883" s="380"/>
      <c r="R883" s="380"/>
      <c r="S883" s="380"/>
      <c r="T883" s="380"/>
      <c r="U883" s="380"/>
      <c r="V883" s="380"/>
      <c r="W883" s="380"/>
      <c r="X883" s="379"/>
      <c r="Y883" s="380"/>
      <c r="Z883" s="380"/>
      <c r="AA883" s="380"/>
      <c r="AB883" s="380"/>
      <c r="AC883" s="380"/>
      <c r="AD883" s="380"/>
      <c r="AE883" s="380"/>
      <c r="AF883" s="380"/>
      <c r="AG883" s="380"/>
    </row>
    <row r="884" spans="1:33" s="126" customFormat="1" ht="17.25" customHeight="1" x14ac:dyDescent="0.25">
      <c r="A884" s="116"/>
      <c r="D884" s="584" t="s">
        <v>435</v>
      </c>
      <c r="E884" s="585"/>
      <c r="F884" s="585"/>
      <c r="G884" s="585"/>
      <c r="H884" s="585"/>
      <c r="I884" s="585"/>
      <c r="J884" s="585"/>
      <c r="K884" s="585"/>
      <c r="L884" s="585"/>
      <c r="M884" s="586"/>
      <c r="N884" s="520"/>
      <c r="O884" s="520"/>
      <c r="P884" s="520"/>
      <c r="Q884" s="520"/>
      <c r="R884" s="520"/>
      <c r="S884" s="520"/>
      <c r="T884" s="520"/>
      <c r="U884" s="520"/>
      <c r="V884" s="520"/>
      <c r="W884" s="520"/>
      <c r="X884" s="579"/>
      <c r="Y884" s="520"/>
      <c r="Z884" s="520"/>
      <c r="AA884" s="520"/>
      <c r="AB884" s="520"/>
      <c r="AC884" s="520"/>
      <c r="AD884" s="520"/>
      <c r="AE884" s="520"/>
      <c r="AF884" s="520"/>
      <c r="AG884" s="520"/>
    </row>
    <row r="885" spans="1:33" s="126" customFormat="1" ht="17.25" customHeight="1" x14ac:dyDescent="0.25">
      <c r="A885" s="116"/>
      <c r="D885" s="584" t="s">
        <v>436</v>
      </c>
      <c r="E885" s="585"/>
      <c r="F885" s="585"/>
      <c r="G885" s="585"/>
      <c r="H885" s="585"/>
      <c r="I885" s="585"/>
      <c r="J885" s="585"/>
      <c r="K885" s="585"/>
      <c r="L885" s="585"/>
      <c r="M885" s="586"/>
      <c r="N885" s="380"/>
      <c r="O885" s="380"/>
      <c r="P885" s="380"/>
      <c r="Q885" s="380"/>
      <c r="R885" s="380"/>
      <c r="S885" s="380"/>
      <c r="T885" s="380"/>
      <c r="U885" s="380"/>
      <c r="V885" s="380"/>
      <c r="W885" s="380"/>
      <c r="X885" s="379"/>
      <c r="Y885" s="380"/>
      <c r="Z885" s="380"/>
      <c r="AA885" s="380"/>
      <c r="AB885" s="380"/>
      <c r="AC885" s="380"/>
      <c r="AD885" s="380"/>
      <c r="AE885" s="380"/>
      <c r="AF885" s="380"/>
      <c r="AG885" s="380"/>
    </row>
    <row r="886" spans="1:33" s="126" customFormat="1" ht="17.25" customHeight="1" x14ac:dyDescent="0.25">
      <c r="A886" s="116"/>
      <c r="D886" s="584" t="s">
        <v>437</v>
      </c>
      <c r="E886" s="585"/>
      <c r="F886" s="585"/>
      <c r="G886" s="585"/>
      <c r="H886" s="585"/>
      <c r="I886" s="585"/>
      <c r="J886" s="585"/>
      <c r="K886" s="585"/>
      <c r="L886" s="585"/>
      <c r="M886" s="586"/>
      <c r="N886" s="520"/>
      <c r="O886" s="520"/>
      <c r="P886" s="520"/>
      <c r="Q886" s="520"/>
      <c r="R886" s="520"/>
      <c r="S886" s="520"/>
      <c r="T886" s="520"/>
      <c r="U886" s="520"/>
      <c r="V886" s="520"/>
      <c r="W886" s="520"/>
      <c r="X886" s="579"/>
      <c r="Y886" s="520"/>
      <c r="Z886" s="520"/>
      <c r="AA886" s="520"/>
      <c r="AB886" s="520"/>
      <c r="AC886" s="520"/>
      <c r="AD886" s="520"/>
      <c r="AE886" s="520"/>
      <c r="AF886" s="520"/>
      <c r="AG886" s="520"/>
    </row>
    <row r="887" spans="1:33" s="126" customFormat="1" ht="17.25" customHeight="1" thickBot="1" x14ac:dyDescent="0.3">
      <c r="A887" s="116"/>
      <c r="D887" s="592" t="s">
        <v>438</v>
      </c>
      <c r="E887" s="593"/>
      <c r="F887" s="593"/>
      <c r="G887" s="593"/>
      <c r="H887" s="593"/>
      <c r="I887" s="593"/>
      <c r="J887" s="593"/>
      <c r="K887" s="593"/>
      <c r="L887" s="593"/>
      <c r="M887" s="594"/>
      <c r="N887" s="568"/>
      <c r="O887" s="568"/>
      <c r="P887" s="568"/>
      <c r="Q887" s="568"/>
      <c r="R887" s="568"/>
      <c r="S887" s="568"/>
      <c r="T887" s="568"/>
      <c r="U887" s="568"/>
      <c r="V887" s="568"/>
      <c r="W887" s="568"/>
      <c r="X887" s="568"/>
      <c r="Y887" s="568"/>
      <c r="Z887" s="568"/>
      <c r="AA887" s="568"/>
      <c r="AB887" s="568"/>
      <c r="AC887" s="568"/>
      <c r="AD887" s="568"/>
      <c r="AE887" s="568"/>
      <c r="AF887" s="568"/>
      <c r="AG887" s="568"/>
    </row>
    <row r="888" spans="1:33" ht="14.25" customHeight="1" x14ac:dyDescent="0.2">
      <c r="D888" s="22"/>
      <c r="E888" s="22"/>
      <c r="F888" s="22"/>
      <c r="G888" s="22"/>
      <c r="H888" s="22"/>
      <c r="I888" s="22"/>
      <c r="J888" s="22"/>
      <c r="K888" s="22"/>
      <c r="L888" s="22"/>
      <c r="M888" s="22"/>
    </row>
    <row r="889" spans="1:33" ht="14.25" customHeight="1" x14ac:dyDescent="0.2">
      <c r="D889" s="208" t="s">
        <v>439</v>
      </c>
      <c r="E889" s="208"/>
      <c r="F889" s="208"/>
      <c r="G889" s="208"/>
      <c r="H889" s="208"/>
      <c r="I889" s="208"/>
      <c r="J889" s="208"/>
      <c r="K889" s="208"/>
      <c r="L889" s="208"/>
      <c r="M889" s="208"/>
      <c r="N889" s="208"/>
      <c r="O889" s="208"/>
      <c r="P889" s="208"/>
      <c r="Q889" s="208"/>
      <c r="R889" s="208"/>
      <c r="S889" s="208"/>
      <c r="T889" s="208"/>
      <c r="U889" s="208"/>
      <c r="V889" s="208"/>
      <c r="W889" s="208"/>
      <c r="X889" s="208"/>
      <c r="Y889" s="208"/>
      <c r="Z889" s="208"/>
      <c r="AA889" s="208"/>
      <c r="AB889" s="208"/>
      <c r="AC889" s="208"/>
      <c r="AD889" s="208"/>
      <c r="AE889" s="208"/>
      <c r="AF889" s="208"/>
      <c r="AG889" s="208"/>
    </row>
    <row r="890" spans="1:33" ht="14.25" customHeight="1" thickBot="1" x14ac:dyDescent="0.25">
      <c r="D890" s="22"/>
      <c r="E890" s="22"/>
      <c r="F890" s="22"/>
      <c r="G890" s="22"/>
      <c r="H890" s="22"/>
      <c r="I890" s="22"/>
      <c r="J890" s="22"/>
      <c r="K890" s="22"/>
      <c r="L890" s="22"/>
      <c r="M890" s="22"/>
    </row>
    <row r="891" spans="1:33" ht="14.25" customHeight="1" thickBot="1" x14ac:dyDescent="0.25">
      <c r="A891" s="6" t="s">
        <v>440</v>
      </c>
      <c r="D891" s="247" t="s">
        <v>441</v>
      </c>
      <c r="E891" s="248"/>
      <c r="F891" s="248"/>
      <c r="G891" s="248"/>
      <c r="H891" s="248"/>
      <c r="I891" s="248"/>
      <c r="J891" s="248"/>
      <c r="K891" s="248"/>
      <c r="L891" s="248"/>
      <c r="M891" s="248"/>
      <c r="N891" s="235" t="s">
        <v>17</v>
      </c>
      <c r="O891" s="236"/>
      <c r="P891" s="236"/>
      <c r="Q891" s="236"/>
      <c r="R891" s="236"/>
      <c r="S891" s="236"/>
      <c r="T891" s="236"/>
      <c r="U891" s="236"/>
      <c r="V891" s="236"/>
      <c r="W891" s="236"/>
      <c r="X891" s="236"/>
      <c r="Y891" s="236"/>
      <c r="Z891" s="236"/>
      <c r="AA891" s="236"/>
      <c r="AB891" s="236"/>
      <c r="AC891" s="236"/>
      <c r="AD891" s="236"/>
      <c r="AE891" s="236"/>
      <c r="AF891" s="236"/>
      <c r="AG891" s="237"/>
    </row>
    <row r="892" spans="1:33" ht="14.25" customHeight="1" thickBot="1" x14ac:dyDescent="0.25">
      <c r="D892" s="250"/>
      <c r="E892" s="251"/>
      <c r="F892" s="251"/>
      <c r="G892" s="251"/>
      <c r="H892" s="251"/>
      <c r="I892" s="251"/>
      <c r="J892" s="251"/>
      <c r="K892" s="251"/>
      <c r="L892" s="251"/>
      <c r="M892" s="251"/>
      <c r="N892" s="211" t="s">
        <v>442</v>
      </c>
      <c r="O892" s="211"/>
      <c r="P892" s="211"/>
      <c r="Q892" s="211"/>
      <c r="R892" s="211"/>
      <c r="S892" s="211"/>
      <c r="T892" s="211"/>
      <c r="U892" s="211"/>
      <c r="V892" s="211"/>
      <c r="W892" s="211"/>
      <c r="X892" s="211" t="s">
        <v>443</v>
      </c>
      <c r="Y892" s="211"/>
      <c r="Z892" s="211"/>
      <c r="AA892" s="211"/>
      <c r="AB892" s="211"/>
      <c r="AC892" s="211"/>
      <c r="AD892" s="211"/>
      <c r="AE892" s="211"/>
      <c r="AF892" s="211"/>
      <c r="AG892" s="211"/>
    </row>
    <row r="893" spans="1:33" ht="18" customHeight="1" x14ac:dyDescent="0.2">
      <c r="D893" s="572" t="s">
        <v>444</v>
      </c>
      <c r="E893" s="573"/>
      <c r="F893" s="573"/>
      <c r="G893" s="573"/>
      <c r="H893" s="573"/>
      <c r="I893" s="573"/>
      <c r="J893" s="573"/>
      <c r="K893" s="573"/>
      <c r="L893" s="573"/>
      <c r="M893" s="574"/>
      <c r="N893" s="598"/>
      <c r="O893" s="385"/>
      <c r="P893" s="385"/>
      <c r="Q893" s="385"/>
      <c r="R893" s="385"/>
      <c r="S893" s="385"/>
      <c r="T893" s="385"/>
      <c r="U893" s="385"/>
      <c r="V893" s="385"/>
      <c r="W893" s="385"/>
      <c r="X893" s="385"/>
      <c r="Y893" s="385"/>
      <c r="Z893" s="385"/>
      <c r="AA893" s="385"/>
      <c r="AB893" s="385"/>
      <c r="AC893" s="385"/>
      <c r="AD893" s="385"/>
      <c r="AE893" s="385"/>
      <c r="AF893" s="385"/>
      <c r="AG893" s="385"/>
    </row>
    <row r="894" spans="1:33" ht="18" customHeight="1" x14ac:dyDescent="0.2">
      <c r="D894" s="576" t="s">
        <v>445</v>
      </c>
      <c r="E894" s="577"/>
      <c r="F894" s="577"/>
      <c r="G894" s="577"/>
      <c r="H894" s="577"/>
      <c r="I894" s="577"/>
      <c r="J894" s="577"/>
      <c r="K894" s="577"/>
      <c r="L894" s="577"/>
      <c r="M894" s="578"/>
      <c r="N894" s="379"/>
      <c r="O894" s="380"/>
      <c r="P894" s="380"/>
      <c r="Q894" s="380"/>
      <c r="R894" s="380"/>
      <c r="S894" s="380"/>
      <c r="T894" s="380"/>
      <c r="U894" s="380"/>
      <c r="V894" s="380"/>
      <c r="W894" s="380"/>
      <c r="X894" s="380"/>
      <c r="Y894" s="380"/>
      <c r="Z894" s="380"/>
      <c r="AA894" s="380"/>
      <c r="AB894" s="380"/>
      <c r="AC894" s="380"/>
      <c r="AD894" s="380"/>
      <c r="AE894" s="380"/>
      <c r="AF894" s="380"/>
      <c r="AG894" s="380"/>
    </row>
    <row r="895" spans="1:33" ht="18" customHeight="1" x14ac:dyDescent="0.2">
      <c r="D895" s="576" t="s">
        <v>446</v>
      </c>
      <c r="E895" s="577"/>
      <c r="F895" s="577"/>
      <c r="G895" s="577"/>
      <c r="H895" s="577"/>
      <c r="I895" s="577"/>
      <c r="J895" s="577"/>
      <c r="K895" s="577"/>
      <c r="L895" s="577"/>
      <c r="M895" s="578"/>
      <c r="N895" s="379"/>
      <c r="O895" s="380"/>
      <c r="P895" s="380"/>
      <c r="Q895" s="380"/>
      <c r="R895" s="380"/>
      <c r="S895" s="380"/>
      <c r="T895" s="380"/>
      <c r="U895" s="380"/>
      <c r="V895" s="380"/>
      <c r="W895" s="380"/>
      <c r="X895" s="380"/>
      <c r="Y895" s="380"/>
      <c r="Z895" s="380"/>
      <c r="AA895" s="380"/>
      <c r="AB895" s="380"/>
      <c r="AC895" s="380"/>
      <c r="AD895" s="380"/>
      <c r="AE895" s="380"/>
      <c r="AF895" s="380"/>
      <c r="AG895" s="380"/>
    </row>
    <row r="896" spans="1:33" ht="18" customHeight="1" x14ac:dyDescent="0.2">
      <c r="D896" s="576" t="s">
        <v>447</v>
      </c>
      <c r="E896" s="577"/>
      <c r="F896" s="577"/>
      <c r="G896" s="577"/>
      <c r="H896" s="577"/>
      <c r="I896" s="577"/>
      <c r="J896" s="577"/>
      <c r="K896" s="577"/>
      <c r="L896" s="577"/>
      <c r="M896" s="578"/>
      <c r="N896" s="379"/>
      <c r="O896" s="380"/>
      <c r="P896" s="380"/>
      <c r="Q896" s="380"/>
      <c r="R896" s="380"/>
      <c r="S896" s="380"/>
      <c r="T896" s="380"/>
      <c r="U896" s="380"/>
      <c r="V896" s="380"/>
      <c r="W896" s="380"/>
      <c r="X896" s="380"/>
      <c r="Y896" s="380"/>
      <c r="Z896" s="380"/>
      <c r="AA896" s="380"/>
      <c r="AB896" s="380"/>
      <c r="AC896" s="380"/>
      <c r="AD896" s="380"/>
      <c r="AE896" s="380"/>
      <c r="AF896" s="380"/>
      <c r="AG896" s="380"/>
    </row>
    <row r="897" spans="1:33" ht="18" customHeight="1" x14ac:dyDescent="0.2">
      <c r="D897" s="576" t="s">
        <v>448</v>
      </c>
      <c r="E897" s="577"/>
      <c r="F897" s="577"/>
      <c r="G897" s="577"/>
      <c r="H897" s="577"/>
      <c r="I897" s="577"/>
      <c r="J897" s="577"/>
      <c r="K897" s="577"/>
      <c r="L897" s="577"/>
      <c r="M897" s="578"/>
      <c r="N897" s="379"/>
      <c r="O897" s="380"/>
      <c r="P897" s="380"/>
      <c r="Q897" s="380"/>
      <c r="R897" s="380"/>
      <c r="S897" s="380"/>
      <c r="T897" s="380"/>
      <c r="U897" s="380"/>
      <c r="V897" s="380"/>
      <c r="W897" s="380"/>
      <c r="X897" s="380"/>
      <c r="Y897" s="380"/>
      <c r="Z897" s="380"/>
      <c r="AA897" s="380"/>
      <c r="AB897" s="380"/>
      <c r="AC897" s="380"/>
      <c r="AD897" s="380"/>
      <c r="AE897" s="380"/>
      <c r="AF897" s="380"/>
      <c r="AG897" s="380"/>
    </row>
    <row r="898" spans="1:33" ht="18" customHeight="1" thickBot="1" x14ac:dyDescent="0.25">
      <c r="D898" s="595" t="s">
        <v>449</v>
      </c>
      <c r="E898" s="596"/>
      <c r="F898" s="596"/>
      <c r="G898" s="596"/>
      <c r="H898" s="596"/>
      <c r="I898" s="596"/>
      <c r="J898" s="596"/>
      <c r="K898" s="596"/>
      <c r="L898" s="596"/>
      <c r="M898" s="597"/>
      <c r="N898" s="296"/>
      <c r="O898" s="568"/>
      <c r="P898" s="568"/>
      <c r="Q898" s="568"/>
      <c r="R898" s="568"/>
      <c r="S898" s="568"/>
      <c r="T898" s="568"/>
      <c r="U898" s="568"/>
      <c r="V898" s="568"/>
      <c r="W898" s="568"/>
      <c r="X898" s="568"/>
      <c r="Y898" s="568"/>
      <c r="Z898" s="568"/>
      <c r="AA898" s="568"/>
      <c r="AB898" s="568"/>
      <c r="AC898" s="568"/>
      <c r="AD898" s="568"/>
      <c r="AE898" s="568"/>
      <c r="AF898" s="568"/>
      <c r="AG898" s="568"/>
    </row>
    <row r="900" spans="1:33" ht="14.25" customHeight="1" thickBot="1" x14ac:dyDescent="0.25"/>
    <row r="901" spans="1:33" ht="14.25" customHeight="1" thickBot="1" x14ac:dyDescent="0.25">
      <c r="A901" s="6" t="s">
        <v>450</v>
      </c>
      <c r="D901" s="247" t="s">
        <v>441</v>
      </c>
      <c r="E901" s="248"/>
      <c r="F901" s="248"/>
      <c r="G901" s="248"/>
      <c r="H901" s="248"/>
      <c r="I901" s="248"/>
      <c r="J901" s="248"/>
      <c r="K901" s="248"/>
      <c r="L901" s="248"/>
      <c r="M901" s="248"/>
      <c r="N901" s="235" t="s">
        <v>18</v>
      </c>
      <c r="O901" s="236"/>
      <c r="P901" s="236"/>
      <c r="Q901" s="236"/>
      <c r="R901" s="236"/>
      <c r="S901" s="236"/>
      <c r="T901" s="236"/>
      <c r="U901" s="236"/>
      <c r="V901" s="236"/>
      <c r="W901" s="236"/>
      <c r="X901" s="236"/>
      <c r="Y901" s="236"/>
      <c r="Z901" s="236"/>
      <c r="AA901" s="236"/>
      <c r="AB901" s="236"/>
      <c r="AC901" s="236"/>
      <c r="AD901" s="236"/>
      <c r="AE901" s="236"/>
      <c r="AF901" s="236"/>
      <c r="AG901" s="237"/>
    </row>
    <row r="902" spans="1:33" ht="14.25" customHeight="1" thickBot="1" x14ac:dyDescent="0.25">
      <c r="A902" s="8"/>
      <c r="D902" s="250"/>
      <c r="E902" s="251"/>
      <c r="F902" s="251"/>
      <c r="G902" s="251"/>
      <c r="H902" s="251"/>
      <c r="I902" s="251"/>
      <c r="J902" s="251"/>
      <c r="K902" s="251"/>
      <c r="L902" s="251"/>
      <c r="M902" s="251"/>
      <c r="N902" s="211" t="s">
        <v>442</v>
      </c>
      <c r="O902" s="211"/>
      <c r="P902" s="211"/>
      <c r="Q902" s="211"/>
      <c r="R902" s="211"/>
      <c r="S902" s="211"/>
      <c r="T902" s="211"/>
      <c r="U902" s="211"/>
      <c r="V902" s="211"/>
      <c r="W902" s="211"/>
      <c r="X902" s="211" t="s">
        <v>443</v>
      </c>
      <c r="Y902" s="211"/>
      <c r="Z902" s="211"/>
      <c r="AA902" s="211"/>
      <c r="AB902" s="211"/>
      <c r="AC902" s="211"/>
      <c r="AD902" s="211"/>
      <c r="AE902" s="211"/>
      <c r="AF902" s="211"/>
      <c r="AG902" s="211"/>
    </row>
    <row r="903" spans="1:33" ht="18" customHeight="1" x14ac:dyDescent="0.2">
      <c r="A903" s="8"/>
      <c r="D903" s="572" t="s">
        <v>444</v>
      </c>
      <c r="E903" s="573"/>
      <c r="F903" s="573"/>
      <c r="G903" s="573"/>
      <c r="H903" s="573"/>
      <c r="I903" s="573"/>
      <c r="J903" s="573"/>
      <c r="K903" s="573"/>
      <c r="L903" s="573"/>
      <c r="M903" s="574"/>
      <c r="N903" s="598"/>
      <c r="O903" s="385"/>
      <c r="P903" s="385"/>
      <c r="Q903" s="385"/>
      <c r="R903" s="385"/>
      <c r="S903" s="385"/>
      <c r="T903" s="385"/>
      <c r="U903" s="385"/>
      <c r="V903" s="385"/>
      <c r="W903" s="385"/>
      <c r="X903" s="385"/>
      <c r="Y903" s="385"/>
      <c r="Z903" s="385"/>
      <c r="AA903" s="385"/>
      <c r="AB903" s="385"/>
      <c r="AC903" s="385"/>
      <c r="AD903" s="385"/>
      <c r="AE903" s="385"/>
      <c r="AF903" s="385"/>
      <c r="AG903" s="385"/>
    </row>
    <row r="904" spans="1:33" ht="18" customHeight="1" x14ac:dyDescent="0.2">
      <c r="A904" s="8"/>
      <c r="D904" s="576" t="s">
        <v>445</v>
      </c>
      <c r="E904" s="577"/>
      <c r="F904" s="577"/>
      <c r="G904" s="577"/>
      <c r="H904" s="577"/>
      <c r="I904" s="577"/>
      <c r="J904" s="577"/>
      <c r="K904" s="577"/>
      <c r="L904" s="577"/>
      <c r="M904" s="578"/>
      <c r="N904" s="379"/>
      <c r="O904" s="380"/>
      <c r="P904" s="380"/>
      <c r="Q904" s="380"/>
      <c r="R904" s="380"/>
      <c r="S904" s="380"/>
      <c r="T904" s="380"/>
      <c r="U904" s="380"/>
      <c r="V904" s="380"/>
      <c r="W904" s="380"/>
      <c r="X904" s="380"/>
      <c r="Y904" s="380"/>
      <c r="Z904" s="380"/>
      <c r="AA904" s="380"/>
      <c r="AB904" s="380"/>
      <c r="AC904" s="380"/>
      <c r="AD904" s="380"/>
      <c r="AE904" s="380"/>
      <c r="AF904" s="380"/>
      <c r="AG904" s="380"/>
    </row>
    <row r="905" spans="1:33" ht="18" customHeight="1" x14ac:dyDescent="0.2">
      <c r="D905" s="576" t="s">
        <v>446</v>
      </c>
      <c r="E905" s="577"/>
      <c r="F905" s="577"/>
      <c r="G905" s="577"/>
      <c r="H905" s="577"/>
      <c r="I905" s="577"/>
      <c r="J905" s="577"/>
      <c r="K905" s="577"/>
      <c r="L905" s="577"/>
      <c r="M905" s="578"/>
      <c r="N905" s="379"/>
      <c r="O905" s="380"/>
      <c r="P905" s="380"/>
      <c r="Q905" s="380"/>
      <c r="R905" s="380"/>
      <c r="S905" s="380"/>
      <c r="T905" s="380"/>
      <c r="U905" s="380"/>
      <c r="V905" s="380"/>
      <c r="W905" s="380"/>
      <c r="X905" s="380"/>
      <c r="Y905" s="380"/>
      <c r="Z905" s="380"/>
      <c r="AA905" s="380"/>
      <c r="AB905" s="380"/>
      <c r="AC905" s="380"/>
      <c r="AD905" s="380"/>
      <c r="AE905" s="380"/>
      <c r="AF905" s="380"/>
      <c r="AG905" s="380"/>
    </row>
    <row r="906" spans="1:33" ht="18" customHeight="1" x14ac:dyDescent="0.2">
      <c r="D906" s="576" t="s">
        <v>447</v>
      </c>
      <c r="E906" s="577"/>
      <c r="F906" s="577"/>
      <c r="G906" s="577"/>
      <c r="H906" s="577"/>
      <c r="I906" s="577"/>
      <c r="J906" s="577"/>
      <c r="K906" s="577"/>
      <c r="L906" s="577"/>
      <c r="M906" s="578"/>
      <c r="N906" s="379"/>
      <c r="O906" s="380"/>
      <c r="P906" s="380"/>
      <c r="Q906" s="380"/>
      <c r="R906" s="380"/>
      <c r="S906" s="380"/>
      <c r="T906" s="380"/>
      <c r="U906" s="380"/>
      <c r="V906" s="380"/>
      <c r="W906" s="380"/>
      <c r="X906" s="380"/>
      <c r="Y906" s="380"/>
      <c r="Z906" s="380"/>
      <c r="AA906" s="380"/>
      <c r="AB906" s="380"/>
      <c r="AC906" s="380"/>
      <c r="AD906" s="380"/>
      <c r="AE906" s="380"/>
      <c r="AF906" s="380"/>
      <c r="AG906" s="380"/>
    </row>
    <row r="907" spans="1:33" ht="18" customHeight="1" x14ac:dyDescent="0.2">
      <c r="D907" s="576" t="s">
        <v>448</v>
      </c>
      <c r="E907" s="577"/>
      <c r="F907" s="577"/>
      <c r="G907" s="577"/>
      <c r="H907" s="577"/>
      <c r="I907" s="577"/>
      <c r="J907" s="577"/>
      <c r="K907" s="577"/>
      <c r="L907" s="577"/>
      <c r="M907" s="578"/>
      <c r="N907" s="379"/>
      <c r="O907" s="380"/>
      <c r="P907" s="380"/>
      <c r="Q907" s="380"/>
      <c r="R907" s="380"/>
      <c r="S907" s="380"/>
      <c r="T907" s="380"/>
      <c r="U907" s="380"/>
      <c r="V907" s="380"/>
      <c r="W907" s="380"/>
      <c r="X907" s="380"/>
      <c r="Y907" s="380"/>
      <c r="Z907" s="380"/>
      <c r="AA907" s="380"/>
      <c r="AB907" s="380"/>
      <c r="AC907" s="380"/>
      <c r="AD907" s="380"/>
      <c r="AE907" s="380"/>
      <c r="AF907" s="380"/>
      <c r="AG907" s="380"/>
    </row>
    <row r="908" spans="1:33" ht="18" customHeight="1" thickBot="1" x14ac:dyDescent="0.25">
      <c r="D908" s="595" t="s">
        <v>449</v>
      </c>
      <c r="E908" s="596"/>
      <c r="F908" s="596"/>
      <c r="G908" s="596"/>
      <c r="H908" s="596"/>
      <c r="I908" s="596"/>
      <c r="J908" s="596"/>
      <c r="K908" s="596"/>
      <c r="L908" s="596"/>
      <c r="M908" s="597"/>
      <c r="N908" s="296"/>
      <c r="O908" s="568"/>
      <c r="P908" s="568"/>
      <c r="Q908" s="568"/>
      <c r="R908" s="568"/>
      <c r="S908" s="568"/>
      <c r="T908" s="568"/>
      <c r="U908" s="568"/>
      <c r="V908" s="568"/>
      <c r="W908" s="568"/>
      <c r="X908" s="568"/>
      <c r="Y908" s="568"/>
      <c r="Z908" s="568"/>
      <c r="AA908" s="568"/>
      <c r="AB908" s="568"/>
      <c r="AC908" s="568"/>
      <c r="AD908" s="568"/>
      <c r="AE908" s="568"/>
      <c r="AF908" s="568"/>
      <c r="AG908" s="568"/>
    </row>
    <row r="910" spans="1:33" ht="14.25" customHeight="1" x14ac:dyDescent="0.2">
      <c r="D910" s="347" t="s">
        <v>451</v>
      </c>
      <c r="E910" s="347"/>
      <c r="F910" s="347"/>
      <c r="G910" s="347"/>
      <c r="H910" s="347"/>
      <c r="I910" s="347"/>
      <c r="J910" s="347"/>
      <c r="K910" s="347"/>
      <c r="L910" s="347"/>
      <c r="M910" s="347"/>
      <c r="N910" s="347"/>
      <c r="O910" s="347"/>
      <c r="P910" s="347"/>
      <c r="Q910" s="347"/>
      <c r="R910" s="347"/>
      <c r="S910" s="347"/>
      <c r="T910" s="347"/>
      <c r="U910" s="347"/>
      <c r="V910" s="347"/>
      <c r="W910" s="347"/>
      <c r="X910" s="347"/>
      <c r="Y910" s="347"/>
      <c r="Z910" s="347"/>
      <c r="AA910" s="347"/>
      <c r="AB910" s="347"/>
      <c r="AC910" s="347"/>
      <c r="AD910" s="347"/>
      <c r="AE910" s="347"/>
      <c r="AF910" s="347"/>
      <c r="AG910" s="347"/>
    </row>
    <row r="911" spans="1:33" ht="14.25" customHeight="1" thickBot="1" x14ac:dyDescent="0.25"/>
    <row r="912" spans="1:33" ht="14.25" customHeight="1" thickBot="1" x14ac:dyDescent="0.25">
      <c r="A912" s="6">
        <v>44</v>
      </c>
      <c r="D912" s="253" t="s">
        <v>452</v>
      </c>
      <c r="E912" s="254"/>
      <c r="F912" s="254"/>
      <c r="G912" s="254"/>
      <c r="H912" s="254"/>
      <c r="I912" s="254"/>
      <c r="J912" s="254"/>
      <c r="K912" s="254"/>
      <c r="L912" s="254"/>
      <c r="M912" s="255"/>
      <c r="N912" s="247" t="s">
        <v>17</v>
      </c>
      <c r="O912" s="248"/>
      <c r="P912" s="248"/>
      <c r="Q912" s="248"/>
      <c r="R912" s="248"/>
      <c r="S912" s="248"/>
      <c r="T912" s="248"/>
      <c r="U912" s="248"/>
      <c r="V912" s="248"/>
      <c r="W912" s="248"/>
      <c r="X912" s="247" t="s">
        <v>18</v>
      </c>
      <c r="Y912" s="248"/>
      <c r="Z912" s="248"/>
      <c r="AA912" s="248"/>
      <c r="AB912" s="248"/>
      <c r="AC912" s="248"/>
      <c r="AD912" s="248"/>
      <c r="AE912" s="248"/>
      <c r="AF912" s="248"/>
      <c r="AG912" s="249"/>
    </row>
    <row r="913" spans="1:33" ht="14.25" customHeight="1" thickBot="1" x14ac:dyDescent="0.25">
      <c r="D913" s="253"/>
      <c r="E913" s="254"/>
      <c r="F913" s="254"/>
      <c r="G913" s="254"/>
      <c r="H913" s="254"/>
      <c r="I913" s="254"/>
      <c r="J913" s="254"/>
      <c r="K913" s="254"/>
      <c r="L913" s="254"/>
      <c r="M913" s="255"/>
      <c r="N913" s="250"/>
      <c r="O913" s="251"/>
      <c r="P913" s="251"/>
      <c r="Q913" s="251"/>
      <c r="R913" s="251"/>
      <c r="S913" s="251"/>
      <c r="T913" s="251"/>
      <c r="U913" s="251"/>
      <c r="V913" s="251"/>
      <c r="W913" s="251"/>
      <c r="X913" s="250"/>
      <c r="Y913" s="251"/>
      <c r="Z913" s="251"/>
      <c r="AA913" s="251"/>
      <c r="AB913" s="251"/>
      <c r="AC913" s="251"/>
      <c r="AD913" s="251"/>
      <c r="AE913" s="251"/>
      <c r="AF913" s="251"/>
      <c r="AG913" s="252"/>
    </row>
    <row r="914" spans="1:33" ht="28.5" customHeight="1" x14ac:dyDescent="0.2">
      <c r="D914" s="361" t="s">
        <v>453</v>
      </c>
      <c r="E914" s="362"/>
      <c r="F914" s="362"/>
      <c r="G914" s="362"/>
      <c r="H914" s="362"/>
      <c r="I914" s="362"/>
      <c r="J914" s="362"/>
      <c r="K914" s="362"/>
      <c r="L914" s="362"/>
      <c r="M914" s="363"/>
      <c r="N914" s="385"/>
      <c r="O914" s="385"/>
      <c r="P914" s="385"/>
      <c r="Q914" s="385"/>
      <c r="R914" s="385"/>
      <c r="S914" s="385"/>
      <c r="T914" s="385"/>
      <c r="U914" s="385"/>
      <c r="V914" s="385"/>
      <c r="W914" s="385"/>
      <c r="X914" s="385"/>
      <c r="Y914" s="385"/>
      <c r="Z914" s="385"/>
      <c r="AA914" s="385"/>
      <c r="AB914" s="385"/>
      <c r="AC914" s="385"/>
      <c r="AD914" s="385"/>
      <c r="AE914" s="385"/>
      <c r="AF914" s="385"/>
      <c r="AG914" s="385"/>
    </row>
    <row r="915" spans="1:33" ht="28.5" customHeight="1" x14ac:dyDescent="0.2">
      <c r="D915" s="371" t="s">
        <v>454</v>
      </c>
      <c r="E915" s="372"/>
      <c r="F915" s="372"/>
      <c r="G915" s="372"/>
      <c r="H915" s="372"/>
      <c r="I915" s="372"/>
      <c r="J915" s="372"/>
      <c r="K915" s="372"/>
      <c r="L915" s="372"/>
      <c r="M915" s="373"/>
      <c r="N915" s="380"/>
      <c r="O915" s="380"/>
      <c r="P915" s="380"/>
      <c r="Q915" s="380"/>
      <c r="R915" s="380"/>
      <c r="S915" s="380"/>
      <c r="T915" s="380"/>
      <c r="U915" s="380"/>
      <c r="V915" s="380"/>
      <c r="W915" s="380"/>
      <c r="X915" s="380"/>
      <c r="Y915" s="380"/>
      <c r="Z915" s="380"/>
      <c r="AA915" s="380"/>
      <c r="AB915" s="380"/>
      <c r="AC915" s="380"/>
      <c r="AD915" s="380"/>
      <c r="AE915" s="380"/>
      <c r="AF915" s="380"/>
      <c r="AG915" s="380"/>
    </row>
    <row r="916" spans="1:33" ht="28.5" customHeight="1" x14ac:dyDescent="0.2">
      <c r="D916" s="371" t="s">
        <v>455</v>
      </c>
      <c r="E916" s="372"/>
      <c r="F916" s="372"/>
      <c r="G916" s="372"/>
      <c r="H916" s="372"/>
      <c r="I916" s="372"/>
      <c r="J916" s="372"/>
      <c r="K916" s="372"/>
      <c r="L916" s="372"/>
      <c r="M916" s="373"/>
      <c r="N916" s="380"/>
      <c r="O916" s="380"/>
      <c r="P916" s="380"/>
      <c r="Q916" s="380"/>
      <c r="R916" s="380"/>
      <c r="S916" s="380"/>
      <c r="T916" s="380"/>
      <c r="U916" s="380"/>
      <c r="V916" s="380"/>
      <c r="W916" s="380"/>
      <c r="X916" s="379"/>
      <c r="Y916" s="380"/>
      <c r="Z916" s="380"/>
      <c r="AA916" s="380"/>
      <c r="AB916" s="380"/>
      <c r="AC916" s="380"/>
      <c r="AD916" s="380"/>
      <c r="AE916" s="380"/>
      <c r="AF916" s="380"/>
      <c r="AG916" s="380"/>
    </row>
    <row r="917" spans="1:33" ht="28.5" customHeight="1" x14ac:dyDescent="0.2">
      <c r="D917" s="371" t="s">
        <v>456</v>
      </c>
      <c r="E917" s="372"/>
      <c r="F917" s="372"/>
      <c r="G917" s="372"/>
      <c r="H917" s="372"/>
      <c r="I917" s="372"/>
      <c r="J917" s="372"/>
      <c r="K917" s="372"/>
      <c r="L917" s="372"/>
      <c r="M917" s="373"/>
      <c r="N917" s="380"/>
      <c r="O917" s="380"/>
      <c r="P917" s="380"/>
      <c r="Q917" s="380"/>
      <c r="R917" s="380"/>
      <c r="S917" s="380"/>
      <c r="T917" s="380"/>
      <c r="U917" s="380"/>
      <c r="V917" s="380"/>
      <c r="W917" s="380"/>
      <c r="X917" s="379"/>
      <c r="Y917" s="380"/>
      <c r="Z917" s="380"/>
      <c r="AA917" s="380"/>
      <c r="AB917" s="380"/>
      <c r="AC917" s="380"/>
      <c r="AD917" s="380"/>
      <c r="AE917" s="380"/>
      <c r="AF917" s="380"/>
      <c r="AG917" s="380"/>
    </row>
    <row r="918" spans="1:33" ht="28.5" customHeight="1" x14ac:dyDescent="0.2">
      <c r="D918" s="371" t="s">
        <v>457</v>
      </c>
      <c r="E918" s="372"/>
      <c r="F918" s="372"/>
      <c r="G918" s="372"/>
      <c r="H918" s="372"/>
      <c r="I918" s="372"/>
      <c r="J918" s="372"/>
      <c r="K918" s="372"/>
      <c r="L918" s="372"/>
      <c r="M918" s="373"/>
      <c r="N918" s="380"/>
      <c r="O918" s="380"/>
      <c r="P918" s="380"/>
      <c r="Q918" s="380"/>
      <c r="R918" s="380"/>
      <c r="S918" s="380"/>
      <c r="T918" s="380"/>
      <c r="U918" s="380"/>
      <c r="V918" s="380"/>
      <c r="W918" s="380"/>
      <c r="X918" s="379"/>
      <c r="Y918" s="380"/>
      <c r="Z918" s="380"/>
      <c r="AA918" s="380"/>
      <c r="AB918" s="380"/>
      <c r="AC918" s="380"/>
      <c r="AD918" s="380"/>
      <c r="AE918" s="380"/>
      <c r="AF918" s="380"/>
      <c r="AG918" s="380"/>
    </row>
    <row r="919" spans="1:33" ht="28.5" customHeight="1" x14ac:dyDescent="0.2">
      <c r="D919" s="371" t="s">
        <v>458</v>
      </c>
      <c r="E919" s="372"/>
      <c r="F919" s="372"/>
      <c r="G919" s="372"/>
      <c r="H919" s="372"/>
      <c r="I919" s="372"/>
      <c r="J919" s="372"/>
      <c r="K919" s="372"/>
      <c r="L919" s="372"/>
      <c r="M919" s="373"/>
      <c r="N919" s="380"/>
      <c r="O919" s="380"/>
      <c r="P919" s="380"/>
      <c r="Q919" s="380"/>
      <c r="R919" s="380"/>
      <c r="S919" s="380"/>
      <c r="T919" s="380"/>
      <c r="U919" s="380"/>
      <c r="V919" s="380"/>
      <c r="W919" s="380"/>
      <c r="X919" s="379"/>
      <c r="Y919" s="380"/>
      <c r="Z919" s="380"/>
      <c r="AA919" s="380"/>
      <c r="AB919" s="380"/>
      <c r="AC919" s="380"/>
      <c r="AD919" s="380"/>
      <c r="AE919" s="380"/>
      <c r="AF919" s="380"/>
      <c r="AG919" s="380"/>
    </row>
    <row r="920" spans="1:33" ht="28.5" customHeight="1" x14ac:dyDescent="0.2">
      <c r="D920" s="371" t="s">
        <v>459</v>
      </c>
      <c r="E920" s="372"/>
      <c r="F920" s="372"/>
      <c r="G920" s="372"/>
      <c r="H920" s="372"/>
      <c r="I920" s="372"/>
      <c r="J920" s="372"/>
      <c r="K920" s="372"/>
      <c r="L920" s="372"/>
      <c r="M920" s="373"/>
      <c r="N920" s="380"/>
      <c r="O920" s="380"/>
      <c r="P920" s="380"/>
      <c r="Q920" s="380"/>
      <c r="R920" s="380"/>
      <c r="S920" s="380"/>
      <c r="T920" s="380"/>
      <c r="U920" s="380"/>
      <c r="V920" s="380"/>
      <c r="W920" s="380"/>
      <c r="X920" s="379"/>
      <c r="Y920" s="380"/>
      <c r="Z920" s="380"/>
      <c r="AA920" s="380"/>
      <c r="AB920" s="380"/>
      <c r="AC920" s="380"/>
      <c r="AD920" s="380"/>
      <c r="AE920" s="380"/>
      <c r="AF920" s="380"/>
      <c r="AG920" s="380"/>
    </row>
    <row r="921" spans="1:33" ht="28.5" customHeight="1" thickBot="1" x14ac:dyDescent="0.25">
      <c r="D921" s="291" t="s">
        <v>460</v>
      </c>
      <c r="E921" s="292"/>
      <c r="F921" s="292"/>
      <c r="G921" s="292"/>
      <c r="H921" s="292"/>
      <c r="I921" s="292"/>
      <c r="J921" s="292"/>
      <c r="K921" s="292"/>
      <c r="L921" s="292"/>
      <c r="M921" s="293"/>
      <c r="N921" s="568"/>
      <c r="O921" s="568"/>
      <c r="P921" s="568"/>
      <c r="Q921" s="568"/>
      <c r="R921" s="568"/>
      <c r="S921" s="568"/>
      <c r="T921" s="568"/>
      <c r="U921" s="568"/>
      <c r="V921" s="568"/>
      <c r="W921" s="568"/>
      <c r="X921" s="296"/>
      <c r="Y921" s="568"/>
      <c r="Z921" s="568"/>
      <c r="AA921" s="568"/>
      <c r="AB921" s="568"/>
      <c r="AC921" s="568"/>
      <c r="AD921" s="568"/>
      <c r="AE921" s="568"/>
      <c r="AF921" s="568"/>
      <c r="AG921" s="568"/>
    </row>
    <row r="922" spans="1:33" ht="13.15" customHeight="1" x14ac:dyDescent="0.2">
      <c r="D922" s="152"/>
      <c r="E922" s="152"/>
      <c r="F922" s="152"/>
      <c r="G922" s="152"/>
      <c r="H922" s="152"/>
      <c r="I922" s="152"/>
      <c r="J922" s="152"/>
      <c r="K922" s="152"/>
      <c r="L922" s="152"/>
      <c r="M922" s="152"/>
      <c r="N922" s="151"/>
      <c r="O922" s="151"/>
      <c r="P922" s="151"/>
      <c r="Q922" s="151"/>
      <c r="R922" s="151"/>
      <c r="S922" s="151"/>
      <c r="T922" s="151"/>
      <c r="U922" s="151"/>
      <c r="V922" s="151"/>
      <c r="W922" s="151"/>
      <c r="X922" s="151"/>
      <c r="Y922" s="151"/>
      <c r="Z922" s="151"/>
      <c r="AA922" s="151"/>
      <c r="AB922" s="151"/>
      <c r="AC922" s="151"/>
      <c r="AD922" s="151"/>
      <c r="AE922" s="151"/>
      <c r="AF922" s="151"/>
      <c r="AG922" s="151"/>
    </row>
    <row r="923" spans="1:33" ht="14.25" customHeight="1" x14ac:dyDescent="0.2">
      <c r="D923" s="16" t="s">
        <v>461</v>
      </c>
      <c r="E923" s="38"/>
      <c r="F923" s="38"/>
      <c r="G923" s="38"/>
      <c r="H923" s="38"/>
      <c r="I923" s="38"/>
      <c r="J923" s="38"/>
      <c r="K923" s="38"/>
    </row>
    <row r="924" spans="1:33" ht="14.25" customHeight="1" x14ac:dyDescent="0.2">
      <c r="D924" s="16"/>
      <c r="E924" s="38"/>
      <c r="F924" s="38"/>
      <c r="G924" s="38"/>
      <c r="H924" s="38"/>
      <c r="I924" s="38"/>
      <c r="J924" s="38"/>
      <c r="K924" s="38"/>
    </row>
    <row r="925" spans="1:33" ht="14.25" customHeight="1" x14ac:dyDescent="0.2">
      <c r="D925" s="599" t="s">
        <v>462</v>
      </c>
      <c r="E925" s="599"/>
      <c r="F925" s="599"/>
      <c r="G925" s="599"/>
      <c r="H925" s="599"/>
      <c r="I925" s="599"/>
      <c r="J925" s="599"/>
      <c r="K925" s="599"/>
      <c r="L925" s="599"/>
      <c r="M925" s="599"/>
      <c r="N925" s="599"/>
      <c r="O925" s="599"/>
      <c r="P925" s="599"/>
      <c r="Q925" s="599"/>
      <c r="R925" s="599"/>
      <c r="S925" s="599"/>
      <c r="T925" s="599"/>
      <c r="U925" s="599"/>
      <c r="V925" s="599"/>
      <c r="W925" s="599"/>
      <c r="X925" s="599"/>
      <c r="Y925" s="599"/>
      <c r="Z925" s="599"/>
      <c r="AA925" s="599"/>
      <c r="AB925" s="599"/>
      <c r="AC925" s="599"/>
      <c r="AD925" s="599"/>
      <c r="AE925" s="599"/>
      <c r="AF925" s="599"/>
      <c r="AG925" s="599"/>
    </row>
    <row r="926" spans="1:33" ht="14.25" customHeight="1" x14ac:dyDescent="0.2">
      <c r="D926" s="347" t="s">
        <v>463</v>
      </c>
      <c r="E926" s="347"/>
      <c r="F926" s="347"/>
      <c r="G926" s="347"/>
      <c r="H926" s="347"/>
      <c r="I926" s="347"/>
      <c r="J926" s="347"/>
      <c r="K926" s="347"/>
      <c r="L926" s="347"/>
      <c r="M926" s="347"/>
      <c r="N926" s="347"/>
      <c r="O926" s="347"/>
      <c r="P926" s="347"/>
      <c r="Q926" s="347"/>
      <c r="R926" s="347"/>
      <c r="S926" s="347"/>
      <c r="T926" s="347"/>
      <c r="U926" s="347"/>
      <c r="V926" s="347"/>
      <c r="W926" s="347"/>
      <c r="X926" s="347"/>
      <c r="Y926" s="347"/>
      <c r="Z926" s="347"/>
      <c r="AA926" s="347"/>
      <c r="AB926" s="347"/>
      <c r="AC926" s="347"/>
      <c r="AD926" s="347"/>
      <c r="AE926" s="347"/>
      <c r="AF926" s="347"/>
      <c r="AG926" s="347"/>
    </row>
    <row r="927" spans="1:33" ht="14.25" customHeight="1" thickBot="1" x14ac:dyDescent="0.25"/>
    <row r="928" spans="1:33" ht="35.25" customHeight="1" thickBot="1" x14ac:dyDescent="0.25">
      <c r="A928" s="6">
        <v>35</v>
      </c>
      <c r="D928" s="219" t="s">
        <v>464</v>
      </c>
      <c r="E928" s="219"/>
      <c r="F928" s="219"/>
      <c r="G928" s="219"/>
      <c r="H928" s="219"/>
      <c r="I928" s="219"/>
      <c r="J928" s="211" t="s">
        <v>465</v>
      </c>
      <c r="K928" s="211"/>
      <c r="L928" s="211"/>
      <c r="M928" s="211"/>
      <c r="N928" s="211"/>
      <c r="O928" s="211"/>
      <c r="P928" s="211"/>
      <c r="Q928" s="235"/>
      <c r="R928" s="590"/>
      <c r="S928" s="591"/>
      <c r="T928" s="591"/>
      <c r="U928" s="591"/>
      <c r="V928" s="591"/>
      <c r="W928" s="591"/>
      <c r="X928" s="591"/>
      <c r="Y928" s="591"/>
      <c r="Z928" s="591"/>
      <c r="AA928" s="591"/>
      <c r="AB928" s="591"/>
      <c r="AC928" s="591"/>
      <c r="AD928" s="591"/>
      <c r="AE928" s="591"/>
      <c r="AF928" s="591"/>
      <c r="AG928" s="591"/>
    </row>
    <row r="929" spans="1:45" ht="49.5" customHeight="1" thickBot="1" x14ac:dyDescent="0.25">
      <c r="D929" s="219"/>
      <c r="E929" s="219"/>
      <c r="F929" s="219"/>
      <c r="G929" s="219"/>
      <c r="H929" s="219"/>
      <c r="I929" s="219"/>
      <c r="J929" s="211" t="s">
        <v>17</v>
      </c>
      <c r="K929" s="211"/>
      <c r="L929" s="211"/>
      <c r="M929" s="211"/>
      <c r="N929" s="165" t="s">
        <v>466</v>
      </c>
      <c r="O929" s="165"/>
      <c r="P929" s="165"/>
      <c r="Q929" s="396"/>
      <c r="R929" s="590"/>
      <c r="S929" s="591"/>
      <c r="T929" s="591"/>
      <c r="U929" s="591"/>
      <c r="V929" s="591"/>
      <c r="W929" s="591"/>
      <c r="X929" s="591"/>
      <c r="Y929" s="591"/>
      <c r="Z929" s="591"/>
      <c r="AA929" s="591"/>
      <c r="AB929" s="591"/>
      <c r="AC929" s="591"/>
      <c r="AD929" s="591"/>
      <c r="AE929" s="591"/>
      <c r="AF929" s="591"/>
      <c r="AG929" s="591"/>
    </row>
    <row r="930" spans="1:45" ht="14.25" customHeight="1" x14ac:dyDescent="0.2">
      <c r="D930" s="569" t="s">
        <v>467</v>
      </c>
      <c r="E930" s="569"/>
      <c r="F930" s="569"/>
      <c r="G930" s="569"/>
      <c r="H930" s="569"/>
      <c r="I930" s="569"/>
      <c r="J930" s="385"/>
      <c r="K930" s="385"/>
      <c r="L930" s="385"/>
      <c r="M930" s="385"/>
      <c r="N930" s="385"/>
      <c r="O930" s="385"/>
      <c r="P930" s="385"/>
      <c r="Q930" s="602"/>
      <c r="R930" s="601"/>
      <c r="S930" s="600"/>
      <c r="T930" s="600"/>
      <c r="U930" s="600"/>
      <c r="V930" s="600"/>
      <c r="W930" s="600"/>
      <c r="X930" s="600"/>
      <c r="Y930" s="600"/>
      <c r="Z930" s="600"/>
      <c r="AA930" s="600"/>
      <c r="AB930" s="600"/>
      <c r="AC930" s="600"/>
      <c r="AD930" s="600"/>
      <c r="AE930" s="600"/>
      <c r="AF930" s="600"/>
      <c r="AG930" s="600"/>
    </row>
    <row r="931" spans="1:45" ht="14.25" customHeight="1" x14ac:dyDescent="0.2">
      <c r="D931" s="570"/>
      <c r="E931" s="570"/>
      <c r="F931" s="570"/>
      <c r="G931" s="570"/>
      <c r="H931" s="570"/>
      <c r="I931" s="570"/>
      <c r="J931" s="380"/>
      <c r="K931" s="380"/>
      <c r="L931" s="380"/>
      <c r="M931" s="380"/>
      <c r="N931" s="380"/>
      <c r="O931" s="380"/>
      <c r="P931" s="380"/>
      <c r="Q931" s="377"/>
      <c r="R931" s="601"/>
      <c r="S931" s="600"/>
      <c r="T931" s="600"/>
      <c r="U931" s="600"/>
      <c r="V931" s="600"/>
      <c r="W931" s="600"/>
      <c r="X931" s="600"/>
      <c r="Y931" s="600"/>
      <c r="Z931" s="600"/>
      <c r="AA931" s="600"/>
      <c r="AB931" s="600"/>
      <c r="AC931" s="600"/>
      <c r="AD931" s="600"/>
      <c r="AE931" s="600"/>
      <c r="AF931" s="600"/>
      <c r="AG931" s="600"/>
    </row>
    <row r="932" spans="1:45" ht="14.25" customHeight="1" x14ac:dyDescent="0.2">
      <c r="D932" s="570"/>
      <c r="E932" s="570"/>
      <c r="F932" s="570"/>
      <c r="G932" s="570"/>
      <c r="H932" s="570"/>
      <c r="I932" s="570"/>
      <c r="J932" s="380"/>
      <c r="K932" s="380"/>
      <c r="L932" s="380"/>
      <c r="M932" s="380"/>
      <c r="N932" s="380"/>
      <c r="O932" s="380"/>
      <c r="P932" s="380"/>
      <c r="Q932" s="377"/>
      <c r="R932" s="601"/>
      <c r="S932" s="600"/>
      <c r="T932" s="600"/>
      <c r="U932" s="600"/>
      <c r="V932" s="600"/>
      <c r="W932" s="600"/>
      <c r="X932" s="600"/>
      <c r="Y932" s="600"/>
      <c r="Z932" s="600"/>
      <c r="AA932" s="600"/>
      <c r="AB932" s="600"/>
      <c r="AC932" s="600"/>
      <c r="AD932" s="600"/>
      <c r="AE932" s="600"/>
      <c r="AF932" s="600"/>
      <c r="AG932" s="600"/>
    </row>
    <row r="933" spans="1:45" ht="14.25" customHeight="1" x14ac:dyDescent="0.2">
      <c r="D933" s="570"/>
      <c r="E933" s="570"/>
      <c r="F933" s="570"/>
      <c r="G933" s="570"/>
      <c r="H933" s="570"/>
      <c r="I933" s="570"/>
      <c r="J933" s="380"/>
      <c r="K933" s="380"/>
      <c r="L933" s="380"/>
      <c r="M933" s="380"/>
      <c r="N933" s="380"/>
      <c r="O933" s="380"/>
      <c r="P933" s="380"/>
      <c r="Q933" s="377"/>
      <c r="R933" s="601"/>
      <c r="S933" s="600"/>
      <c r="T933" s="600"/>
      <c r="U933" s="600"/>
      <c r="V933" s="600"/>
      <c r="W933" s="600"/>
      <c r="X933" s="600"/>
      <c r="Y933" s="600"/>
      <c r="Z933" s="600"/>
      <c r="AA933" s="600"/>
      <c r="AB933" s="600"/>
      <c r="AC933" s="600"/>
      <c r="AD933" s="600"/>
      <c r="AE933" s="600"/>
      <c r="AF933" s="600"/>
      <c r="AG933" s="600"/>
    </row>
    <row r="934" spans="1:45" ht="14.25" customHeight="1" thickBot="1" x14ac:dyDescent="0.25">
      <c r="D934" s="603" t="s">
        <v>33</v>
      </c>
      <c r="E934" s="603"/>
      <c r="F934" s="603"/>
      <c r="G934" s="603"/>
      <c r="H934" s="603"/>
      <c r="I934" s="603"/>
      <c r="J934" s="604">
        <f>SUM(J930:M933)</f>
        <v>0</v>
      </c>
      <c r="K934" s="604"/>
      <c r="L934" s="604"/>
      <c r="M934" s="604"/>
      <c r="N934" s="604">
        <f t="shared" ref="N934" si="98">SUM(N930:Q933)</f>
        <v>0</v>
      </c>
      <c r="O934" s="604"/>
      <c r="P934" s="604"/>
      <c r="Q934" s="605"/>
      <c r="R934" s="606"/>
      <c r="S934" s="607"/>
      <c r="T934" s="607"/>
      <c r="U934" s="607"/>
      <c r="V934" s="607"/>
      <c r="W934" s="607"/>
      <c r="X934" s="607"/>
      <c r="Y934" s="607"/>
      <c r="Z934" s="607"/>
      <c r="AA934" s="607"/>
      <c r="AB934" s="607"/>
      <c r="AC934" s="607"/>
      <c r="AD934" s="607"/>
      <c r="AE934" s="607"/>
      <c r="AF934" s="607"/>
      <c r="AG934" s="607"/>
    </row>
    <row r="935" spans="1:45" ht="14.25" customHeight="1" x14ac:dyDescent="0.25">
      <c r="A935"/>
      <c r="B935"/>
      <c r="C935"/>
      <c r="D935"/>
      <c r="E935"/>
      <c r="F935"/>
      <c r="G935"/>
      <c r="H935"/>
      <c r="I935"/>
      <c r="J935"/>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row>
    <row r="936" spans="1:45" ht="14.25" hidden="1" customHeight="1" x14ac:dyDescent="0.2">
      <c r="D936" s="160" t="s">
        <v>468</v>
      </c>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c r="AB936" s="160"/>
      <c r="AC936" s="160"/>
      <c r="AD936" s="160"/>
      <c r="AE936" s="160"/>
      <c r="AF936" s="160"/>
      <c r="AG936" s="160"/>
    </row>
    <row r="937" spans="1:45" ht="14.25" hidden="1" customHeight="1" x14ac:dyDescent="0.2">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c r="AB937" s="160"/>
      <c r="AC937" s="160"/>
      <c r="AD937" s="160"/>
      <c r="AE937" s="160"/>
      <c r="AF937" s="160"/>
      <c r="AG937" s="160"/>
    </row>
    <row r="938" spans="1:45" ht="14.25" customHeight="1" x14ac:dyDescent="0.2">
      <c r="L938" s="115"/>
    </row>
    <row r="939" spans="1:45" ht="14.25" customHeight="1" x14ac:dyDescent="0.2">
      <c r="D939" s="599" t="s">
        <v>469</v>
      </c>
      <c r="E939" s="599"/>
      <c r="F939" s="599"/>
      <c r="G939" s="599"/>
      <c r="H939" s="599"/>
      <c r="I939" s="599"/>
      <c r="J939" s="599"/>
      <c r="K939" s="599"/>
      <c r="L939" s="599"/>
      <c r="M939" s="599"/>
      <c r="N939" s="599"/>
      <c r="O939" s="599"/>
      <c r="P939" s="599"/>
      <c r="Q939" s="599"/>
      <c r="R939" s="599"/>
      <c r="S939" s="599"/>
      <c r="T939" s="599"/>
      <c r="U939" s="599"/>
      <c r="V939" s="599"/>
      <c r="W939" s="599"/>
      <c r="X939" s="599"/>
      <c r="Y939" s="599"/>
      <c r="Z939" s="599"/>
      <c r="AA939" s="599"/>
      <c r="AB939" s="599"/>
      <c r="AC939" s="599"/>
      <c r="AD939" s="599"/>
      <c r="AE939" s="599"/>
      <c r="AF939" s="599"/>
      <c r="AG939" s="599"/>
    </row>
    <row r="941" spans="1:45" ht="14.25" customHeight="1" x14ac:dyDescent="0.2">
      <c r="D941" s="127" t="s">
        <v>470</v>
      </c>
      <c r="E941" s="73"/>
      <c r="F941" s="73"/>
      <c r="G941" s="73"/>
      <c r="H941" s="127"/>
      <c r="I941" s="73"/>
      <c r="J941" s="73"/>
      <c r="K941" s="73"/>
      <c r="L941" s="73"/>
      <c r="M941" s="73"/>
      <c r="N941" s="73"/>
      <c r="O941" s="73"/>
      <c r="P941" s="73"/>
      <c r="Q941" s="73"/>
      <c r="R941" s="73"/>
      <c r="S941" s="73"/>
      <c r="T941" s="73"/>
      <c r="U941" s="73"/>
      <c r="V941" s="73"/>
      <c r="W941" s="73"/>
      <c r="X941" s="73"/>
      <c r="Y941" s="73"/>
      <c r="Z941" s="73"/>
      <c r="AA941" s="73"/>
      <c r="AB941" s="73"/>
      <c r="AC941" s="73"/>
      <c r="AD941" s="73"/>
      <c r="AE941" s="73"/>
      <c r="AF941" s="73"/>
      <c r="AG941" s="73"/>
    </row>
    <row r="942" spans="1:45" ht="14.25" customHeight="1" thickBot="1" x14ac:dyDescent="0.25"/>
    <row r="943" spans="1:45" ht="30" customHeight="1" thickTop="1" thickBot="1" x14ac:dyDescent="0.25">
      <c r="A943" s="6">
        <v>36</v>
      </c>
      <c r="D943" s="219" t="s">
        <v>238</v>
      </c>
      <c r="E943" s="219"/>
      <c r="F943" s="219"/>
      <c r="G943" s="219"/>
      <c r="H943" s="219"/>
      <c r="I943" s="219"/>
      <c r="J943" s="219"/>
      <c r="K943" s="219"/>
      <c r="L943" s="219"/>
      <c r="M943" s="219"/>
      <c r="N943" s="211" t="s">
        <v>17</v>
      </c>
      <c r="O943" s="211"/>
      <c r="P943" s="211"/>
      <c r="Q943" s="211"/>
      <c r="R943" s="211" t="s">
        <v>18</v>
      </c>
      <c r="S943" s="211"/>
      <c r="T943" s="211"/>
      <c r="U943" s="211"/>
      <c r="V943" s="211"/>
      <c r="W943" s="211"/>
      <c r="X943" s="211"/>
      <c r="Y943" s="211"/>
      <c r="Z943" s="211" t="s">
        <v>471</v>
      </c>
      <c r="AA943" s="211"/>
      <c r="AB943" s="211"/>
      <c r="AC943" s="211"/>
      <c r="AD943" s="211"/>
      <c r="AE943" s="211"/>
      <c r="AF943" s="211"/>
      <c r="AG943" s="211"/>
      <c r="AI943" s="41" t="s">
        <v>17</v>
      </c>
      <c r="AJ943" s="465" t="s">
        <v>18</v>
      </c>
      <c r="AK943" s="467"/>
      <c r="AL943" s="465" t="s">
        <v>471</v>
      </c>
      <c r="AM943" s="467"/>
      <c r="AO943" s="41" t="s">
        <v>17</v>
      </c>
      <c r="AP943" s="465" t="s">
        <v>18</v>
      </c>
      <c r="AQ943" s="467"/>
      <c r="AR943" s="465" t="s">
        <v>471</v>
      </c>
      <c r="AS943" s="467"/>
    </row>
    <row r="944" spans="1:45" ht="48.75" customHeight="1" thickTop="1" thickBot="1" x14ac:dyDescent="0.25">
      <c r="D944" s="219"/>
      <c r="E944" s="219"/>
      <c r="F944" s="219"/>
      <c r="G944" s="219"/>
      <c r="H944" s="219"/>
      <c r="I944" s="219"/>
      <c r="J944" s="219"/>
      <c r="K944" s="219"/>
      <c r="L944" s="219"/>
      <c r="M944" s="219"/>
      <c r="N944" s="211" t="s">
        <v>472</v>
      </c>
      <c r="O944" s="211"/>
      <c r="P944" s="211"/>
      <c r="Q944" s="211"/>
      <c r="R944" s="211" t="s">
        <v>472</v>
      </c>
      <c r="S944" s="211"/>
      <c r="T944" s="211"/>
      <c r="U944" s="211"/>
      <c r="V944" s="211" t="s">
        <v>473</v>
      </c>
      <c r="W944" s="211"/>
      <c r="X944" s="211"/>
      <c r="Y944" s="211"/>
      <c r="Z944" s="211" t="s">
        <v>17</v>
      </c>
      <c r="AA944" s="211"/>
      <c r="AB944" s="211"/>
      <c r="AC944" s="211"/>
      <c r="AD944" s="211" t="s">
        <v>474</v>
      </c>
      <c r="AE944" s="211"/>
      <c r="AF944" s="211"/>
      <c r="AG944" s="211"/>
      <c r="AI944" s="128" t="s">
        <v>472</v>
      </c>
      <c r="AJ944" s="80" t="s">
        <v>472</v>
      </c>
      <c r="AK944" s="80" t="s">
        <v>473</v>
      </c>
      <c r="AL944" s="129" t="s">
        <v>17</v>
      </c>
      <c r="AM944" s="129" t="s">
        <v>474</v>
      </c>
      <c r="AO944" s="128" t="s">
        <v>472</v>
      </c>
      <c r="AP944" s="80" t="s">
        <v>472</v>
      </c>
      <c r="AQ944" s="80" t="s">
        <v>473</v>
      </c>
      <c r="AR944" s="80" t="s">
        <v>17</v>
      </c>
      <c r="AS944" s="80" t="s">
        <v>474</v>
      </c>
    </row>
    <row r="945" spans="4:45" ht="24.75" customHeight="1" x14ac:dyDescent="0.2">
      <c r="D945" s="384" t="s">
        <v>475</v>
      </c>
      <c r="E945" s="384"/>
      <c r="F945" s="384"/>
      <c r="G945" s="384"/>
      <c r="H945" s="384"/>
      <c r="I945" s="384"/>
      <c r="J945" s="384"/>
      <c r="K945" s="384"/>
      <c r="L945" s="384"/>
      <c r="M945" s="384"/>
      <c r="N945" s="385"/>
      <c r="O945" s="385"/>
      <c r="P945" s="385"/>
      <c r="Q945" s="602"/>
      <c r="R945" s="611"/>
      <c r="S945" s="385"/>
      <c r="T945" s="385"/>
      <c r="U945" s="612"/>
      <c r="V945" s="598"/>
      <c r="W945" s="385"/>
      <c r="X945" s="385"/>
      <c r="Y945" s="385"/>
      <c r="Z945" s="385"/>
      <c r="AA945" s="385"/>
      <c r="AB945" s="385"/>
      <c r="AC945" s="385"/>
      <c r="AD945" s="385"/>
      <c r="AE945" s="385"/>
      <c r="AF945" s="385"/>
      <c r="AG945" s="385"/>
      <c r="AI945" s="45"/>
      <c r="AJ945" s="43"/>
      <c r="AK945" s="43"/>
      <c r="AL945" s="130">
        <f>N945-R945-Z945</f>
        <v>0</v>
      </c>
      <c r="AM945" s="68">
        <f>R945-V945-AD945</f>
        <v>0</v>
      </c>
      <c r="AO945" s="74" t="e">
        <f>N945-'[2]41'!$D$45</f>
        <v>#REF!</v>
      </c>
      <c r="AP945" s="130" t="e">
        <f>R945-'[2]41'!$G$45</f>
        <v>#REF!</v>
      </c>
      <c r="AQ945" s="43"/>
      <c r="AR945" s="43"/>
      <c r="AS945" s="44"/>
    </row>
    <row r="946" spans="4:45" ht="24.75" customHeight="1" x14ac:dyDescent="0.2">
      <c r="D946" s="576" t="s">
        <v>476</v>
      </c>
      <c r="E946" s="577"/>
      <c r="F946" s="577"/>
      <c r="G946" s="577"/>
      <c r="H946" s="577"/>
      <c r="I946" s="577"/>
      <c r="J946" s="577"/>
      <c r="K946" s="577"/>
      <c r="L946" s="577"/>
      <c r="M946" s="578"/>
      <c r="N946" s="608"/>
      <c r="O946" s="357"/>
      <c r="P946" s="357"/>
      <c r="Q946" s="357"/>
      <c r="R946" s="357"/>
      <c r="S946" s="357"/>
      <c r="T946" s="357"/>
      <c r="U946" s="357"/>
      <c r="V946" s="357"/>
      <c r="W946" s="357"/>
      <c r="X946" s="357"/>
      <c r="Y946" s="609"/>
      <c r="Z946" s="356"/>
      <c r="AA946" s="357"/>
      <c r="AB946" s="357"/>
      <c r="AC946" s="610"/>
      <c r="AD946" s="608"/>
      <c r="AE946" s="357"/>
      <c r="AF946" s="357"/>
      <c r="AG946" s="610"/>
      <c r="AI946" s="49"/>
      <c r="AJ946" s="39"/>
      <c r="AK946" s="39"/>
      <c r="AL946" s="48">
        <f t="shared" ref="AL946:AL948" si="99">N946-R946-Z946</f>
        <v>0</v>
      </c>
      <c r="AM946" s="46">
        <f t="shared" ref="AM946:AM948" si="100">R946-V946-AD946</f>
        <v>0</v>
      </c>
      <c r="AO946" s="47" t="e">
        <f>N946-'[2]41'!$D$46</f>
        <v>#REF!</v>
      </c>
      <c r="AP946" s="48" t="e">
        <f>R946-'[2]41'!$G$46</f>
        <v>#REF!</v>
      </c>
      <c r="AQ946" s="39"/>
      <c r="AR946" s="39"/>
      <c r="AS946" s="50"/>
    </row>
    <row r="947" spans="4:45" ht="24.75" customHeight="1" x14ac:dyDescent="0.2">
      <c r="D947" s="576" t="s">
        <v>477</v>
      </c>
      <c r="E947" s="577"/>
      <c r="F947" s="577"/>
      <c r="G947" s="577"/>
      <c r="H947" s="577"/>
      <c r="I947" s="577"/>
      <c r="J947" s="577"/>
      <c r="K947" s="577"/>
      <c r="L947" s="577"/>
      <c r="M947" s="578"/>
      <c r="N947" s="608"/>
      <c r="O947" s="357"/>
      <c r="P947" s="357"/>
      <c r="Q947" s="357"/>
      <c r="R947" s="357"/>
      <c r="S947" s="357"/>
      <c r="T947" s="357"/>
      <c r="U947" s="357"/>
      <c r="V947" s="357"/>
      <c r="W947" s="357"/>
      <c r="X947" s="357"/>
      <c r="Y947" s="609"/>
      <c r="Z947" s="356"/>
      <c r="AA947" s="357"/>
      <c r="AB947" s="357"/>
      <c r="AC947" s="610"/>
      <c r="AD947" s="608"/>
      <c r="AE947" s="357"/>
      <c r="AF947" s="357"/>
      <c r="AG947" s="610"/>
      <c r="AI947" s="49"/>
      <c r="AJ947" s="39"/>
      <c r="AK947" s="39"/>
      <c r="AL947" s="48">
        <f t="shared" si="99"/>
        <v>0</v>
      </c>
      <c r="AM947" s="46">
        <f t="shared" si="100"/>
        <v>0</v>
      </c>
      <c r="AO947" s="47" t="e">
        <f>N947-'[2]41'!$D$47</f>
        <v>#REF!</v>
      </c>
      <c r="AP947" s="48" t="e">
        <f>R947-'[2]41'!$G$47</f>
        <v>#REF!</v>
      </c>
      <c r="AQ947" s="39"/>
      <c r="AR947" s="39"/>
      <c r="AS947" s="50"/>
    </row>
    <row r="948" spans="4:45" ht="24.75" customHeight="1" x14ac:dyDescent="0.2">
      <c r="D948" s="616" t="s">
        <v>33</v>
      </c>
      <c r="E948" s="617"/>
      <c r="F948" s="617"/>
      <c r="G948" s="617"/>
      <c r="H948" s="617"/>
      <c r="I948" s="617"/>
      <c r="J948" s="617"/>
      <c r="K948" s="617"/>
      <c r="L948" s="617"/>
      <c r="M948" s="618"/>
      <c r="N948" s="619">
        <f>SUM(N945:Q947)</f>
        <v>0</v>
      </c>
      <c r="O948" s="620"/>
      <c r="P948" s="620"/>
      <c r="Q948" s="620"/>
      <c r="R948" s="620">
        <f t="shared" ref="R948" si="101">SUM(R945:U947)</f>
        <v>0</v>
      </c>
      <c r="S948" s="620"/>
      <c r="T948" s="620"/>
      <c r="U948" s="620"/>
      <c r="V948" s="620">
        <f t="shared" ref="V948" si="102">SUM(V945:Y947)</f>
        <v>0</v>
      </c>
      <c r="W948" s="620"/>
      <c r="X948" s="620"/>
      <c r="Y948" s="621"/>
      <c r="Z948" s="622">
        <f t="shared" ref="Z948" si="103">SUM(Z945:AC947)</f>
        <v>0</v>
      </c>
      <c r="AA948" s="620"/>
      <c r="AB948" s="620"/>
      <c r="AC948" s="623"/>
      <c r="AD948" s="619">
        <f t="shared" ref="AD948" si="104">SUM(AD945:AG947)</f>
        <v>0</v>
      </c>
      <c r="AE948" s="620"/>
      <c r="AF948" s="620"/>
      <c r="AG948" s="623"/>
      <c r="AI948" s="47">
        <f>SUM(N945:Q947)-N948</f>
        <v>0</v>
      </c>
      <c r="AJ948" s="48">
        <f>SUM(R945:U947)-R948</f>
        <v>0</v>
      </c>
      <c r="AK948" s="48">
        <f>SUM(V945:Y947)-V948</f>
        <v>0</v>
      </c>
      <c r="AL948" s="48">
        <f t="shared" si="99"/>
        <v>0</v>
      </c>
      <c r="AM948" s="46">
        <f t="shared" si="100"/>
        <v>0</v>
      </c>
      <c r="AO948" s="49"/>
      <c r="AP948" s="39"/>
      <c r="AQ948" s="39"/>
      <c r="AR948" s="39"/>
      <c r="AS948" s="50"/>
    </row>
    <row r="949" spans="4:45" ht="24.75" customHeight="1" x14ac:dyDescent="0.2">
      <c r="D949" s="576" t="s">
        <v>478</v>
      </c>
      <c r="E949" s="577"/>
      <c r="F949" s="577"/>
      <c r="G949" s="577"/>
      <c r="H949" s="577"/>
      <c r="I949" s="577"/>
      <c r="J949" s="577"/>
      <c r="K949" s="577"/>
      <c r="L949" s="577"/>
      <c r="M949" s="578"/>
      <c r="N949" s="613" t="s">
        <v>37</v>
      </c>
      <c r="O949" s="614"/>
      <c r="P949" s="614"/>
      <c r="Q949" s="614"/>
      <c r="R949" s="614" t="s">
        <v>37</v>
      </c>
      <c r="S949" s="614"/>
      <c r="T949" s="614"/>
      <c r="U949" s="614"/>
      <c r="V949" s="614" t="s">
        <v>37</v>
      </c>
      <c r="W949" s="614"/>
      <c r="X949" s="614"/>
      <c r="Y949" s="615"/>
      <c r="Z949" s="356"/>
      <c r="AA949" s="357"/>
      <c r="AB949" s="357"/>
      <c r="AC949" s="610"/>
      <c r="AD949" s="608"/>
      <c r="AE949" s="357"/>
      <c r="AF949" s="357"/>
      <c r="AG949" s="610"/>
      <c r="AI949" s="49"/>
      <c r="AJ949" s="39"/>
      <c r="AK949" s="39"/>
      <c r="AL949" s="39"/>
      <c r="AM949" s="50"/>
      <c r="AO949" s="49"/>
      <c r="AP949" s="39"/>
      <c r="AQ949" s="39"/>
      <c r="AR949" s="39"/>
      <c r="AS949" s="50"/>
    </row>
    <row r="950" spans="4:45" ht="24.75" customHeight="1" x14ac:dyDescent="0.2">
      <c r="D950" s="576" t="s">
        <v>479</v>
      </c>
      <c r="E950" s="577"/>
      <c r="F950" s="577"/>
      <c r="G950" s="577"/>
      <c r="H950" s="577"/>
      <c r="I950" s="577"/>
      <c r="J950" s="577"/>
      <c r="K950" s="577"/>
      <c r="L950" s="577"/>
      <c r="M950" s="578"/>
      <c r="N950" s="613" t="s">
        <v>37</v>
      </c>
      <c r="O950" s="614"/>
      <c r="P950" s="614"/>
      <c r="Q950" s="614"/>
      <c r="R950" s="614" t="s">
        <v>37</v>
      </c>
      <c r="S950" s="614"/>
      <c r="T950" s="614"/>
      <c r="U950" s="614"/>
      <c r="V950" s="614" t="s">
        <v>37</v>
      </c>
      <c r="W950" s="614"/>
      <c r="X950" s="614"/>
      <c r="Y950" s="615"/>
      <c r="Z950" s="356"/>
      <c r="AA950" s="357"/>
      <c r="AB950" s="357"/>
      <c r="AC950" s="610"/>
      <c r="AD950" s="608"/>
      <c r="AE950" s="357"/>
      <c r="AF950" s="357"/>
      <c r="AG950" s="610"/>
      <c r="AI950" s="49"/>
      <c r="AJ950" s="39"/>
      <c r="AK950" s="39"/>
      <c r="AL950" s="39"/>
      <c r="AM950" s="50"/>
      <c r="AO950" s="49"/>
      <c r="AP950" s="39"/>
      <c r="AQ950" s="39"/>
      <c r="AR950" s="39"/>
      <c r="AS950" s="50"/>
    </row>
    <row r="951" spans="4:45" ht="24.75" customHeight="1" x14ac:dyDescent="0.2">
      <c r="D951" s="576" t="s">
        <v>480</v>
      </c>
      <c r="E951" s="577"/>
      <c r="F951" s="577"/>
      <c r="G951" s="577"/>
      <c r="H951" s="577"/>
      <c r="I951" s="577"/>
      <c r="J951" s="577"/>
      <c r="K951" s="577"/>
      <c r="L951" s="577"/>
      <c r="M951" s="578"/>
      <c r="N951" s="613" t="s">
        <v>37</v>
      </c>
      <c r="O951" s="614"/>
      <c r="P951" s="614"/>
      <c r="Q951" s="614"/>
      <c r="R951" s="614" t="s">
        <v>37</v>
      </c>
      <c r="S951" s="614"/>
      <c r="T951" s="614"/>
      <c r="U951" s="614"/>
      <c r="V951" s="614" t="s">
        <v>37</v>
      </c>
      <c r="W951" s="614"/>
      <c r="X951" s="614"/>
      <c r="Y951" s="615"/>
      <c r="Z951" s="356"/>
      <c r="AA951" s="357"/>
      <c r="AB951" s="357"/>
      <c r="AC951" s="610"/>
      <c r="AD951" s="608"/>
      <c r="AE951" s="357"/>
      <c r="AF951" s="357"/>
      <c r="AG951" s="610"/>
      <c r="AI951" s="49"/>
      <c r="AJ951" s="39"/>
      <c r="AK951" s="39"/>
      <c r="AL951" s="39"/>
      <c r="AM951" s="50"/>
      <c r="AO951" s="49"/>
      <c r="AP951" s="39"/>
      <c r="AQ951" s="39"/>
      <c r="AR951" s="39"/>
      <c r="AS951" s="50"/>
    </row>
    <row r="952" spans="4:45" ht="24.75" customHeight="1" thickBot="1" x14ac:dyDescent="0.25">
      <c r="D952" s="376" t="s">
        <v>357</v>
      </c>
      <c r="E952" s="376"/>
      <c r="F952" s="376"/>
      <c r="G952" s="376"/>
      <c r="H952" s="376"/>
      <c r="I952" s="376"/>
      <c r="J952" s="376"/>
      <c r="K952" s="376"/>
      <c r="L952" s="376"/>
      <c r="M952" s="376"/>
      <c r="N952" s="624" t="s">
        <v>37</v>
      </c>
      <c r="O952" s="532"/>
      <c r="P952" s="532"/>
      <c r="Q952" s="625"/>
      <c r="R952" s="626" t="s">
        <v>37</v>
      </c>
      <c r="S952" s="532"/>
      <c r="T952" s="532"/>
      <c r="U952" s="627"/>
      <c r="V952" s="624" t="s">
        <v>37</v>
      </c>
      <c r="W952" s="532"/>
      <c r="X952" s="532"/>
      <c r="Y952" s="625"/>
      <c r="Z952" s="419"/>
      <c r="AA952" s="419"/>
      <c r="AB952" s="419"/>
      <c r="AC952" s="419"/>
      <c r="AD952" s="628"/>
      <c r="AE952" s="419"/>
      <c r="AF952" s="419"/>
      <c r="AG952" s="419"/>
      <c r="AI952" s="49"/>
      <c r="AJ952" s="39"/>
      <c r="AK952" s="39"/>
      <c r="AL952" s="39"/>
      <c r="AM952" s="50"/>
      <c r="AO952" s="49"/>
      <c r="AP952" s="39"/>
      <c r="AQ952" s="39"/>
      <c r="AR952" s="39"/>
      <c r="AS952" s="50"/>
    </row>
    <row r="953" spans="4:45" ht="28.5" customHeight="1" thickBot="1" x14ac:dyDescent="0.25">
      <c r="D953" s="367" t="s">
        <v>481</v>
      </c>
      <c r="E953" s="367"/>
      <c r="F953" s="367"/>
      <c r="G953" s="367"/>
      <c r="H953" s="367"/>
      <c r="I953" s="367"/>
      <c r="J953" s="367"/>
      <c r="K953" s="367"/>
      <c r="L953" s="367"/>
      <c r="M953" s="367"/>
      <c r="N953" s="635" t="s">
        <v>37</v>
      </c>
      <c r="O953" s="635"/>
      <c r="P953" s="635"/>
      <c r="Q953" s="636"/>
      <c r="R953" s="637" t="s">
        <v>37</v>
      </c>
      <c r="S953" s="635"/>
      <c r="T953" s="635"/>
      <c r="U953" s="638"/>
      <c r="V953" s="639" t="s">
        <v>37</v>
      </c>
      <c r="W953" s="635"/>
      <c r="X953" s="635"/>
      <c r="Y953" s="635"/>
      <c r="Z953" s="487"/>
      <c r="AA953" s="487"/>
      <c r="AB953" s="487"/>
      <c r="AC953" s="487"/>
      <c r="AD953" s="487"/>
      <c r="AE953" s="487"/>
      <c r="AF953" s="487"/>
      <c r="AG953" s="487"/>
      <c r="AI953" s="53"/>
      <c r="AJ953" s="54"/>
      <c r="AK953" s="54"/>
      <c r="AL953" s="51">
        <f>SUM(Z948:AC952)-Z953</f>
        <v>0</v>
      </c>
      <c r="AM953" s="52">
        <f>SUM(AD948:AG952)-AD953</f>
        <v>0</v>
      </c>
      <c r="AO953" s="53"/>
      <c r="AP953" s="54"/>
      <c r="AQ953" s="54"/>
      <c r="AR953" s="51">
        <f>Z953-[2]Hárok2!$D$14</f>
        <v>0</v>
      </c>
      <c r="AS953" s="52">
        <f>Z953-[2]Hárok2!$D$14</f>
        <v>0</v>
      </c>
    </row>
    <row r="956" spans="4:45" ht="14.25" customHeight="1" x14ac:dyDescent="0.2">
      <c r="D956" s="599" t="s">
        <v>482</v>
      </c>
      <c r="E956" s="599"/>
      <c r="F956" s="599"/>
      <c r="G956" s="599"/>
      <c r="H956" s="599"/>
      <c r="I956" s="599"/>
      <c r="J956" s="599"/>
      <c r="K956" s="599"/>
      <c r="L956" s="599"/>
      <c r="M956" s="599"/>
      <c r="N956" s="599"/>
      <c r="O956" s="599"/>
      <c r="P956" s="599"/>
      <c r="Q956" s="599"/>
      <c r="R956" s="599"/>
      <c r="S956" s="599"/>
      <c r="T956" s="599"/>
      <c r="U956" s="599"/>
      <c r="V956" s="599"/>
      <c r="W956" s="599"/>
      <c r="X956" s="599"/>
      <c r="Y956" s="599"/>
      <c r="Z956" s="599"/>
      <c r="AA956" s="599"/>
      <c r="AB956" s="599"/>
      <c r="AC956" s="599"/>
      <c r="AD956" s="599"/>
      <c r="AE956" s="599"/>
      <c r="AF956" s="599"/>
      <c r="AG956" s="599"/>
    </row>
    <row r="958" spans="4:45" ht="14.25" customHeight="1" x14ac:dyDescent="0.2">
      <c r="D958" s="208" t="s">
        <v>483</v>
      </c>
      <c r="E958" s="208"/>
      <c r="F958" s="208"/>
      <c r="G958" s="208"/>
      <c r="H958" s="208"/>
      <c r="I958" s="208"/>
      <c r="J958" s="208"/>
      <c r="K958" s="208"/>
      <c r="L958" s="208"/>
      <c r="M958" s="208"/>
      <c r="N958" s="208"/>
      <c r="O958" s="208"/>
      <c r="P958" s="208"/>
      <c r="Q958" s="208"/>
      <c r="R958" s="208"/>
      <c r="S958" s="208"/>
      <c r="T958" s="208"/>
      <c r="U958" s="208"/>
      <c r="V958" s="208"/>
      <c r="W958" s="208"/>
      <c r="X958" s="208"/>
      <c r="Y958" s="208"/>
      <c r="Z958" s="208"/>
      <c r="AA958" s="208"/>
      <c r="AB958" s="208"/>
      <c r="AC958" s="208"/>
      <c r="AD958" s="208"/>
      <c r="AE958" s="208"/>
      <c r="AF958" s="208"/>
      <c r="AG958" s="208"/>
    </row>
    <row r="959" spans="4:45" ht="14.25" customHeight="1" x14ac:dyDescent="0.2">
      <c r="D959" s="208"/>
      <c r="E959" s="208"/>
      <c r="F959" s="208"/>
      <c r="G959" s="208"/>
      <c r="H959" s="208"/>
      <c r="I959" s="208"/>
      <c r="J959" s="208"/>
      <c r="K959" s="208"/>
      <c r="L959" s="208"/>
      <c r="M959" s="208"/>
      <c r="N959" s="208"/>
      <c r="O959" s="208"/>
      <c r="P959" s="208"/>
      <c r="Q959" s="208"/>
      <c r="R959" s="208"/>
      <c r="S959" s="208"/>
      <c r="T959" s="208"/>
      <c r="U959" s="208"/>
      <c r="V959" s="208"/>
      <c r="W959" s="208"/>
      <c r="X959" s="208"/>
      <c r="Y959" s="208"/>
      <c r="Z959" s="208"/>
      <c r="AA959" s="208"/>
      <c r="AB959" s="208"/>
      <c r="AC959" s="208"/>
      <c r="AD959" s="208"/>
      <c r="AE959" s="208"/>
      <c r="AF959" s="208"/>
      <c r="AG959" s="208"/>
    </row>
    <row r="960" spans="4:45" ht="14.25" customHeight="1" thickBot="1" x14ac:dyDescent="0.25"/>
    <row r="961" spans="1:42" ht="14.25" customHeight="1" thickBot="1" x14ac:dyDescent="0.25">
      <c r="A961" s="6">
        <v>37</v>
      </c>
      <c r="D961" s="629" t="s">
        <v>238</v>
      </c>
      <c r="E961" s="630"/>
      <c r="F961" s="630"/>
      <c r="G961" s="630"/>
      <c r="H961" s="630"/>
      <c r="I961" s="630"/>
      <c r="J961" s="630"/>
      <c r="K961" s="630"/>
      <c r="L961" s="630"/>
      <c r="M961" s="631"/>
      <c r="N961" s="247" t="s">
        <v>17</v>
      </c>
      <c r="O961" s="248"/>
      <c r="P961" s="248"/>
      <c r="Q961" s="248"/>
      <c r="R961" s="248"/>
      <c r="S961" s="248"/>
      <c r="T961" s="248"/>
      <c r="U961" s="248"/>
      <c r="V961" s="248"/>
      <c r="W961" s="248"/>
      <c r="X961" s="213" t="s">
        <v>18</v>
      </c>
      <c r="Y961" s="214"/>
      <c r="Z961" s="214"/>
      <c r="AA961" s="214"/>
      <c r="AB961" s="214"/>
      <c r="AC961" s="214"/>
      <c r="AD961" s="214"/>
      <c r="AE961" s="214"/>
      <c r="AF961" s="214"/>
      <c r="AG961" s="215"/>
    </row>
    <row r="962" spans="1:42" ht="14.25" customHeight="1" thickBot="1" x14ac:dyDescent="0.25">
      <c r="D962" s="629"/>
      <c r="E962" s="630"/>
      <c r="F962" s="630"/>
      <c r="G962" s="630"/>
      <c r="H962" s="630"/>
      <c r="I962" s="630"/>
      <c r="J962" s="630"/>
      <c r="K962" s="630"/>
      <c r="L962" s="630"/>
      <c r="M962" s="631"/>
      <c r="N962" s="250"/>
      <c r="O962" s="251"/>
      <c r="P962" s="251"/>
      <c r="Q962" s="251"/>
      <c r="R962" s="251"/>
      <c r="S962" s="251"/>
      <c r="T962" s="251"/>
      <c r="U962" s="251"/>
      <c r="V962" s="251"/>
      <c r="W962" s="251"/>
      <c r="X962" s="216"/>
      <c r="Y962" s="217"/>
      <c r="Z962" s="217"/>
      <c r="AA962" s="217"/>
      <c r="AB962" s="217"/>
      <c r="AC962" s="217"/>
      <c r="AD962" s="217"/>
      <c r="AE962" s="217"/>
      <c r="AF962" s="217"/>
      <c r="AG962" s="218"/>
      <c r="AO962" s="131" t="s">
        <v>17</v>
      </c>
      <c r="AP962" s="132" t="s">
        <v>18</v>
      </c>
    </row>
    <row r="963" spans="1:42" s="24" customFormat="1" ht="27" customHeight="1" x14ac:dyDescent="0.2">
      <c r="A963" s="75"/>
      <c r="D963" s="632" t="s">
        <v>484</v>
      </c>
      <c r="E963" s="257"/>
      <c r="F963" s="257"/>
      <c r="G963" s="257"/>
      <c r="H963" s="257"/>
      <c r="I963" s="257"/>
      <c r="J963" s="257"/>
      <c r="K963" s="257"/>
      <c r="L963" s="257"/>
      <c r="M963" s="633"/>
      <c r="N963" s="634"/>
      <c r="O963" s="634"/>
      <c r="P963" s="634"/>
      <c r="Q963" s="634"/>
      <c r="R963" s="634"/>
      <c r="S963" s="634"/>
      <c r="T963" s="634"/>
      <c r="U963" s="634"/>
      <c r="V963" s="634"/>
      <c r="W963" s="634"/>
      <c r="X963" s="634"/>
      <c r="Y963" s="634"/>
      <c r="Z963" s="634"/>
      <c r="AA963" s="634"/>
      <c r="AB963" s="634"/>
      <c r="AC963" s="634"/>
      <c r="AD963" s="634"/>
      <c r="AE963" s="634"/>
      <c r="AF963" s="634"/>
      <c r="AG963" s="634"/>
      <c r="AO963" s="133"/>
      <c r="AP963" s="134"/>
    </row>
    <row r="964" spans="1:42" s="24" customFormat="1" ht="27" customHeight="1" x14ac:dyDescent="0.2">
      <c r="A964" s="75"/>
      <c r="D964" s="383"/>
      <c r="E964" s="383"/>
      <c r="F964" s="383"/>
      <c r="G964" s="383"/>
      <c r="H964" s="383"/>
      <c r="I964" s="383"/>
      <c r="J964" s="383"/>
      <c r="K964" s="383"/>
      <c r="L964" s="383"/>
      <c r="M964" s="383"/>
      <c r="N964" s="169"/>
      <c r="O964" s="169"/>
      <c r="P964" s="169"/>
      <c r="Q964" s="169"/>
      <c r="R964" s="169"/>
      <c r="S964" s="169"/>
      <c r="T964" s="169"/>
      <c r="U964" s="169"/>
      <c r="V964" s="169"/>
      <c r="W964" s="169"/>
      <c r="X964" s="169"/>
      <c r="Y964" s="169"/>
      <c r="Z964" s="169"/>
      <c r="AA964" s="169"/>
      <c r="AB964" s="169"/>
      <c r="AC964" s="169"/>
      <c r="AD964" s="169"/>
      <c r="AE964" s="169"/>
      <c r="AF964" s="169"/>
      <c r="AG964" s="169"/>
      <c r="AO964" s="133"/>
      <c r="AP964" s="134"/>
    </row>
    <row r="965" spans="1:42" s="24" customFormat="1" ht="27" customHeight="1" x14ac:dyDescent="0.2">
      <c r="A965" s="75"/>
      <c r="D965" s="383"/>
      <c r="E965" s="383"/>
      <c r="F965" s="383"/>
      <c r="G965" s="383"/>
      <c r="H965" s="383"/>
      <c r="I965" s="383"/>
      <c r="J965" s="383"/>
      <c r="K965" s="383"/>
      <c r="L965" s="383"/>
      <c r="M965" s="383"/>
      <c r="N965" s="169"/>
      <c r="O965" s="169"/>
      <c r="P965" s="169"/>
      <c r="Q965" s="169"/>
      <c r="R965" s="169"/>
      <c r="S965" s="169"/>
      <c r="T965" s="169"/>
      <c r="U965" s="169"/>
      <c r="V965" s="169"/>
      <c r="W965" s="169"/>
      <c r="X965" s="169"/>
      <c r="Y965" s="169"/>
      <c r="Z965" s="169"/>
      <c r="AA965" s="169"/>
      <c r="AB965" s="169"/>
      <c r="AC965" s="169"/>
      <c r="AD965" s="169"/>
      <c r="AE965" s="169"/>
      <c r="AF965" s="169"/>
      <c r="AG965" s="169"/>
      <c r="AO965" s="133"/>
      <c r="AP965" s="134"/>
    </row>
    <row r="966" spans="1:42" s="24" customFormat="1" ht="27" customHeight="1" x14ac:dyDescent="0.2">
      <c r="A966" s="75"/>
      <c r="D966" s="519" t="s">
        <v>485</v>
      </c>
      <c r="E966" s="519"/>
      <c r="F966" s="519"/>
      <c r="G966" s="519"/>
      <c r="H966" s="519"/>
      <c r="I966" s="519"/>
      <c r="J966" s="519"/>
      <c r="K966" s="519"/>
      <c r="L966" s="519"/>
      <c r="M966" s="519"/>
      <c r="N966" s="640">
        <f>SUM(N967:W968)</f>
        <v>0</v>
      </c>
      <c r="O966" s="640"/>
      <c r="P966" s="640"/>
      <c r="Q966" s="640"/>
      <c r="R966" s="640"/>
      <c r="S966" s="640"/>
      <c r="T966" s="640"/>
      <c r="U966" s="640"/>
      <c r="V966" s="640"/>
      <c r="W966" s="640"/>
      <c r="X966" s="640">
        <f>SUM(X967:AG968)</f>
        <v>0</v>
      </c>
      <c r="Y966" s="640"/>
      <c r="Z966" s="640"/>
      <c r="AA966" s="640"/>
      <c r="AB966" s="640"/>
      <c r="AC966" s="640"/>
      <c r="AD966" s="640"/>
      <c r="AE966" s="640"/>
      <c r="AF966" s="640"/>
      <c r="AG966" s="640"/>
      <c r="AO966" s="133"/>
      <c r="AP966" s="134"/>
    </row>
    <row r="967" spans="1:42" s="24" customFormat="1" ht="27" customHeight="1" x14ac:dyDescent="0.2">
      <c r="A967" s="75"/>
      <c r="D967" s="383" t="s">
        <v>486</v>
      </c>
      <c r="E967" s="383"/>
      <c r="F967" s="383"/>
      <c r="G967" s="383"/>
      <c r="H967" s="383"/>
      <c r="I967" s="383"/>
      <c r="J967" s="383"/>
      <c r="K967" s="383"/>
      <c r="L967" s="383"/>
      <c r="M967" s="383"/>
      <c r="N967" s="169"/>
      <c r="O967" s="169"/>
      <c r="P967" s="169"/>
      <c r="Q967" s="169"/>
      <c r="R967" s="169"/>
      <c r="S967" s="169"/>
      <c r="T967" s="169"/>
      <c r="U967" s="169"/>
      <c r="V967" s="169"/>
      <c r="W967" s="169"/>
      <c r="X967" s="169">
        <v>0</v>
      </c>
      <c r="Y967" s="169"/>
      <c r="Z967" s="169"/>
      <c r="AA967" s="169"/>
      <c r="AB967" s="169"/>
      <c r="AC967" s="169"/>
      <c r="AD967" s="169"/>
      <c r="AE967" s="169"/>
      <c r="AF967" s="169"/>
      <c r="AG967" s="169"/>
      <c r="AO967" s="133"/>
      <c r="AP967" s="134"/>
    </row>
    <row r="968" spans="1:42" s="24" customFormat="1" ht="27" customHeight="1" x14ac:dyDescent="0.2">
      <c r="A968" s="75"/>
      <c r="D968" s="383" t="s">
        <v>487</v>
      </c>
      <c r="E968" s="383"/>
      <c r="F968" s="383"/>
      <c r="G968" s="383"/>
      <c r="H968" s="383"/>
      <c r="I968" s="383"/>
      <c r="J968" s="383"/>
      <c r="K968" s="383"/>
      <c r="L968" s="383"/>
      <c r="M968" s="383"/>
      <c r="N968" s="640"/>
      <c r="O968" s="640"/>
      <c r="P968" s="640"/>
      <c r="Q968" s="640"/>
      <c r="R968" s="640"/>
      <c r="S968" s="640"/>
      <c r="T968" s="640"/>
      <c r="U968" s="640"/>
      <c r="V968" s="640"/>
      <c r="W968" s="640"/>
      <c r="X968" s="640"/>
      <c r="Y968" s="640"/>
      <c r="Z968" s="640"/>
      <c r="AA968" s="640"/>
      <c r="AB968" s="640"/>
      <c r="AC968" s="640"/>
      <c r="AD968" s="640"/>
      <c r="AE968" s="640"/>
      <c r="AF968" s="640"/>
      <c r="AG968" s="640"/>
      <c r="AO968" s="133"/>
      <c r="AP968" s="134"/>
    </row>
    <row r="969" spans="1:42" s="24" customFormat="1" ht="27" customHeight="1" x14ac:dyDescent="0.2">
      <c r="A969" s="75"/>
      <c r="D969" s="383"/>
      <c r="E969" s="383"/>
      <c r="F969" s="383"/>
      <c r="G969" s="383"/>
      <c r="H969" s="383"/>
      <c r="I969" s="383"/>
      <c r="J969" s="383"/>
      <c r="K969" s="383"/>
      <c r="L969" s="383"/>
      <c r="M969" s="383"/>
      <c r="N969" s="169"/>
      <c r="O969" s="169"/>
      <c r="P969" s="169"/>
      <c r="Q969" s="169"/>
      <c r="R969" s="169"/>
      <c r="S969" s="169"/>
      <c r="T969" s="169"/>
      <c r="U969" s="169"/>
      <c r="V969" s="169"/>
      <c r="W969" s="169"/>
      <c r="X969" s="169"/>
      <c r="Y969" s="169"/>
      <c r="Z969" s="169"/>
      <c r="AA969" s="169"/>
      <c r="AB969" s="169"/>
      <c r="AC969" s="169"/>
      <c r="AD969" s="169"/>
      <c r="AE969" s="169"/>
      <c r="AF969" s="169"/>
      <c r="AG969" s="169"/>
      <c r="AO969" s="133"/>
      <c r="AP969" s="134"/>
    </row>
    <row r="970" spans="1:42" s="24" customFormat="1" ht="27" customHeight="1" x14ac:dyDescent="0.2">
      <c r="A970" s="75"/>
      <c r="D970" s="519" t="s">
        <v>488</v>
      </c>
      <c r="E970" s="519"/>
      <c r="F970" s="519"/>
      <c r="G970" s="519"/>
      <c r="H970" s="519"/>
      <c r="I970" s="519"/>
      <c r="J970" s="519"/>
      <c r="K970" s="519"/>
      <c r="L970" s="519"/>
      <c r="M970" s="519"/>
      <c r="N970" s="640">
        <f>N971+N973</f>
        <v>79241</v>
      </c>
      <c r="O970" s="640"/>
      <c r="P970" s="640"/>
      <c r="Q970" s="640"/>
      <c r="R970" s="640"/>
      <c r="S970" s="640"/>
      <c r="T970" s="640"/>
      <c r="U970" s="640"/>
      <c r="V970" s="640"/>
      <c r="W970" s="640"/>
      <c r="X970" s="640">
        <f>X971+X973</f>
        <v>79580</v>
      </c>
      <c r="Y970" s="640"/>
      <c r="Z970" s="640"/>
      <c r="AA970" s="640"/>
      <c r="AB970" s="640"/>
      <c r="AC970" s="640"/>
      <c r="AD970" s="640"/>
      <c r="AE970" s="640"/>
      <c r="AF970" s="640"/>
      <c r="AG970" s="640"/>
      <c r="AO970" s="47">
        <f>N970-SUM([2]Hárok2!$D$38,[2]Hárok2!$D$40,[2]Hárok2!$D$41,[2]Hárok2!$D$42,[2]Hárok2!$D$43,[2]Hárok2!$D$51,[2]Hárok2!$D$47,[2]Hárok2!$D$50,[2]Hárok2!$D$52)</f>
        <v>79241</v>
      </c>
      <c r="AP970" s="46">
        <f>X970-SUM([2]Hárok2!$E$38,[2]Hárok2!$E$40,[2]Hárok2!$E$41,[2]Hárok2!$E$42,[2]Hárok2!$E$43,[2]Hárok2!$E$51,[2]Hárok2!$E$47,[2]Hárok2!$E$50,[2]Hárok2!$E$52)</f>
        <v>79580</v>
      </c>
    </row>
    <row r="971" spans="1:42" s="24" customFormat="1" ht="27" customHeight="1" x14ac:dyDescent="0.2">
      <c r="A971" s="75"/>
      <c r="D971" s="641" t="s">
        <v>489</v>
      </c>
      <c r="E971" s="641"/>
      <c r="F971" s="641"/>
      <c r="G971" s="641"/>
      <c r="H971" s="641"/>
      <c r="I971" s="641"/>
      <c r="J971" s="641"/>
      <c r="K971" s="641"/>
      <c r="L971" s="641"/>
      <c r="M971" s="641"/>
      <c r="N971" s="169">
        <f>N972</f>
        <v>0</v>
      </c>
      <c r="O971" s="169"/>
      <c r="P971" s="169"/>
      <c r="Q971" s="169"/>
      <c r="R971" s="169"/>
      <c r="S971" s="169"/>
      <c r="T971" s="169"/>
      <c r="U971" s="169"/>
      <c r="V971" s="169"/>
      <c r="W971" s="169"/>
      <c r="X971" s="169">
        <v>0</v>
      </c>
      <c r="Y971" s="169"/>
      <c r="Z971" s="169"/>
      <c r="AA971" s="169"/>
      <c r="AB971" s="169"/>
      <c r="AC971" s="169"/>
      <c r="AD971" s="169"/>
      <c r="AE971" s="169"/>
      <c r="AF971" s="169"/>
      <c r="AG971" s="169"/>
      <c r="AO971" s="47">
        <f>N971-[2]Hárok2!$D$50</f>
        <v>0</v>
      </c>
      <c r="AP971" s="46">
        <f>X971-[2]Hárok2!$E$50</f>
        <v>0</v>
      </c>
    </row>
    <row r="972" spans="1:42" s="24" customFormat="1" ht="27" customHeight="1" x14ac:dyDescent="0.2">
      <c r="A972" s="75"/>
      <c r="D972" s="383" t="s">
        <v>490</v>
      </c>
      <c r="E972" s="383"/>
      <c r="F972" s="383"/>
      <c r="G972" s="383"/>
      <c r="H972" s="383"/>
      <c r="I972" s="383"/>
      <c r="J972" s="383"/>
      <c r="K972" s="383"/>
      <c r="L972" s="383"/>
      <c r="M972" s="383"/>
      <c r="N972" s="169"/>
      <c r="O972" s="169"/>
      <c r="P972" s="169"/>
      <c r="Q972" s="169"/>
      <c r="R972" s="169"/>
      <c r="S972" s="169"/>
      <c r="T972" s="169"/>
      <c r="U972" s="169"/>
      <c r="V972" s="169"/>
      <c r="W972" s="169"/>
      <c r="X972" s="169"/>
      <c r="Y972" s="169"/>
      <c r="Z972" s="169"/>
      <c r="AA972" s="169"/>
      <c r="AB972" s="169"/>
      <c r="AC972" s="169"/>
      <c r="AD972" s="169"/>
      <c r="AE972" s="169"/>
      <c r="AF972" s="169"/>
      <c r="AG972" s="169"/>
      <c r="AO972" s="49"/>
      <c r="AP972" s="50"/>
    </row>
    <row r="973" spans="1:42" s="24" customFormat="1" ht="27" customHeight="1" x14ac:dyDescent="0.2">
      <c r="A973" s="75"/>
      <c r="D973" s="641" t="s">
        <v>491</v>
      </c>
      <c r="E973" s="641"/>
      <c r="F973" s="641"/>
      <c r="G973" s="641"/>
      <c r="H973" s="641"/>
      <c r="I973" s="641"/>
      <c r="J973" s="641"/>
      <c r="K973" s="641"/>
      <c r="L973" s="641"/>
      <c r="M973" s="641"/>
      <c r="N973" s="169">
        <f>SUM(N974:W977)</f>
        <v>79241</v>
      </c>
      <c r="O973" s="169"/>
      <c r="P973" s="169"/>
      <c r="Q973" s="169"/>
      <c r="R973" s="169"/>
      <c r="S973" s="169"/>
      <c r="T973" s="169"/>
      <c r="U973" s="169"/>
      <c r="V973" s="169"/>
      <c r="W973" s="169"/>
      <c r="X973" s="169">
        <f>SUM(X974:AG977)</f>
        <v>79580</v>
      </c>
      <c r="Y973" s="169"/>
      <c r="Z973" s="169"/>
      <c r="AA973" s="169"/>
      <c r="AB973" s="169"/>
      <c r="AC973" s="169"/>
      <c r="AD973" s="169"/>
      <c r="AE973" s="169"/>
      <c r="AF973" s="169"/>
      <c r="AG973" s="169"/>
      <c r="AO973" s="49"/>
      <c r="AP973" s="50"/>
    </row>
    <row r="974" spans="1:42" s="24" customFormat="1" ht="27" customHeight="1" x14ac:dyDescent="0.2">
      <c r="A974" s="75"/>
      <c r="D974" s="383" t="s">
        <v>492</v>
      </c>
      <c r="E974" s="383"/>
      <c r="F974" s="383"/>
      <c r="G974" s="383"/>
      <c r="H974" s="383"/>
      <c r="I974" s="383"/>
      <c r="J974" s="383"/>
      <c r="K974" s="383"/>
      <c r="L974" s="383"/>
      <c r="M974" s="383"/>
      <c r="N974" s="169">
        <v>79241</v>
      </c>
      <c r="O974" s="169"/>
      <c r="P974" s="169"/>
      <c r="Q974" s="169"/>
      <c r="R974" s="169"/>
      <c r="S974" s="169"/>
      <c r="T974" s="169"/>
      <c r="U974" s="169"/>
      <c r="V974" s="169"/>
      <c r="W974" s="169"/>
      <c r="X974" s="169">
        <v>79580</v>
      </c>
      <c r="Y974" s="169"/>
      <c r="Z974" s="169"/>
      <c r="AA974" s="169"/>
      <c r="AB974" s="169"/>
      <c r="AC974" s="169"/>
      <c r="AD974" s="169"/>
      <c r="AE974" s="169"/>
      <c r="AF974" s="169"/>
      <c r="AG974" s="169"/>
      <c r="AO974" s="49"/>
      <c r="AP974" s="50"/>
    </row>
    <row r="975" spans="1:42" s="24" customFormat="1" ht="27" customHeight="1" x14ac:dyDescent="0.2">
      <c r="A975" s="75"/>
      <c r="D975" s="383" t="s">
        <v>493</v>
      </c>
      <c r="E975" s="383"/>
      <c r="F975" s="383"/>
      <c r="G975" s="383"/>
      <c r="H975" s="383"/>
      <c r="I975" s="383"/>
      <c r="J975" s="383"/>
      <c r="K975" s="383"/>
      <c r="L975" s="383"/>
      <c r="M975" s="383"/>
      <c r="N975" s="169"/>
      <c r="O975" s="169"/>
      <c r="P975" s="169"/>
      <c r="Q975" s="169"/>
      <c r="R975" s="169"/>
      <c r="S975" s="169"/>
      <c r="T975" s="169"/>
      <c r="U975" s="169"/>
      <c r="V975" s="169"/>
      <c r="W975" s="169"/>
      <c r="X975" s="169"/>
      <c r="Y975" s="169"/>
      <c r="Z975" s="169"/>
      <c r="AA975" s="169"/>
      <c r="AB975" s="169"/>
      <c r="AC975" s="169"/>
      <c r="AD975" s="169"/>
      <c r="AE975" s="169"/>
      <c r="AF975" s="169"/>
      <c r="AG975" s="169"/>
      <c r="AO975" s="49"/>
      <c r="AP975" s="50"/>
    </row>
    <row r="976" spans="1:42" s="24" customFormat="1" ht="27" customHeight="1" x14ac:dyDescent="0.2">
      <c r="A976" s="75"/>
      <c r="D976" s="383" t="s">
        <v>494</v>
      </c>
      <c r="E976" s="383"/>
      <c r="F976" s="383"/>
      <c r="G976" s="383"/>
      <c r="H976" s="383"/>
      <c r="I976" s="383"/>
      <c r="J976" s="383"/>
      <c r="K976" s="383"/>
      <c r="L976" s="383"/>
      <c r="M976" s="383"/>
      <c r="N976" s="169"/>
      <c r="O976" s="169"/>
      <c r="P976" s="169"/>
      <c r="Q976" s="169"/>
      <c r="R976" s="169"/>
      <c r="S976" s="169"/>
      <c r="T976" s="169"/>
      <c r="U976" s="169"/>
      <c r="V976" s="169"/>
      <c r="W976" s="169"/>
      <c r="X976" s="169"/>
      <c r="Y976" s="169"/>
      <c r="Z976" s="169"/>
      <c r="AA976" s="169"/>
      <c r="AB976" s="169"/>
      <c r="AC976" s="169"/>
      <c r="AD976" s="169"/>
      <c r="AE976" s="169"/>
      <c r="AF976" s="169"/>
      <c r="AG976" s="169"/>
      <c r="AO976" s="49"/>
      <c r="AP976" s="50"/>
    </row>
    <row r="977" spans="1:42" s="24" customFormat="1" ht="27" customHeight="1" x14ac:dyDescent="0.2">
      <c r="A977" s="75"/>
      <c r="D977" s="383" t="s">
        <v>495</v>
      </c>
      <c r="E977" s="383"/>
      <c r="F977" s="383"/>
      <c r="G977" s="383"/>
      <c r="H977" s="383"/>
      <c r="I977" s="383"/>
      <c r="J977" s="383"/>
      <c r="K977" s="383"/>
      <c r="L977" s="383"/>
      <c r="M977" s="383"/>
      <c r="N977" s="169"/>
      <c r="O977" s="169"/>
      <c r="P977" s="169"/>
      <c r="Q977" s="169"/>
      <c r="R977" s="169"/>
      <c r="S977" s="169"/>
      <c r="T977" s="169"/>
      <c r="U977" s="169"/>
      <c r="V977" s="169"/>
      <c r="W977" s="169"/>
      <c r="X977" s="169"/>
      <c r="Y977" s="169"/>
      <c r="Z977" s="169"/>
      <c r="AA977" s="169"/>
      <c r="AB977" s="169"/>
      <c r="AC977" s="169"/>
      <c r="AD977" s="169"/>
      <c r="AE977" s="169"/>
      <c r="AF977" s="169"/>
      <c r="AG977" s="169"/>
      <c r="AO977" s="49"/>
      <c r="AP977" s="50"/>
    </row>
    <row r="978" spans="1:42" s="24" customFormat="1" ht="27" customHeight="1" x14ac:dyDescent="0.2">
      <c r="A978" s="75"/>
      <c r="D978" s="383" t="s">
        <v>496</v>
      </c>
      <c r="E978" s="383"/>
      <c r="F978" s="383"/>
      <c r="G978" s="383"/>
      <c r="H978" s="383"/>
      <c r="I978" s="383"/>
      <c r="J978" s="383"/>
      <c r="K978" s="383"/>
      <c r="L978" s="383"/>
      <c r="M978" s="383"/>
      <c r="N978" s="169"/>
      <c r="O978" s="169"/>
      <c r="P978" s="169"/>
      <c r="Q978" s="169"/>
      <c r="R978" s="169"/>
      <c r="S978" s="169"/>
      <c r="T978" s="169"/>
      <c r="U978" s="169"/>
      <c r="V978" s="169"/>
      <c r="W978" s="169"/>
      <c r="X978" s="169"/>
      <c r="Y978" s="169"/>
      <c r="Z978" s="169"/>
      <c r="AA978" s="169"/>
      <c r="AB978" s="169"/>
      <c r="AC978" s="169"/>
      <c r="AD978" s="169"/>
      <c r="AE978" s="169"/>
      <c r="AF978" s="169"/>
      <c r="AG978" s="169"/>
      <c r="AO978" s="49"/>
      <c r="AP978" s="50"/>
    </row>
    <row r="979" spans="1:42" s="24" customFormat="1" ht="27" customHeight="1" x14ac:dyDescent="0.2">
      <c r="A979" s="75"/>
      <c r="D979" s="519" t="s">
        <v>497</v>
      </c>
      <c r="E979" s="519"/>
      <c r="F979" s="519"/>
      <c r="G979" s="519"/>
      <c r="H979" s="519"/>
      <c r="I979" s="519"/>
      <c r="J979" s="519"/>
      <c r="K979" s="519"/>
      <c r="L979" s="519"/>
      <c r="M979" s="519"/>
      <c r="N979" s="169"/>
      <c r="O979" s="169"/>
      <c r="P979" s="169"/>
      <c r="Q979" s="169"/>
      <c r="R979" s="169"/>
      <c r="S979" s="169"/>
      <c r="T979" s="169"/>
      <c r="U979" s="169"/>
      <c r="V979" s="169"/>
      <c r="W979" s="169"/>
      <c r="X979" s="169"/>
      <c r="Y979" s="169"/>
      <c r="Z979" s="169"/>
      <c r="AA979" s="169"/>
      <c r="AB979" s="169"/>
      <c r="AC979" s="169"/>
      <c r="AD979" s="169"/>
      <c r="AE979" s="169"/>
      <c r="AF979" s="169"/>
      <c r="AG979" s="169"/>
      <c r="AO979" s="47" t="e">
        <f>N979-'[2]SK Cover sheet'!$D$60</f>
        <v>#REF!</v>
      </c>
      <c r="AP979" s="46" t="e">
        <f>X979-'[2]SK Cover sheet'!$E$60</f>
        <v>#REF!</v>
      </c>
    </row>
    <row r="980" spans="1:42" s="24" customFormat="1" ht="27" customHeight="1" thickBot="1" x14ac:dyDescent="0.25">
      <c r="A980" s="75"/>
      <c r="D980" s="644"/>
      <c r="E980" s="645"/>
      <c r="F980" s="645"/>
      <c r="G980" s="645"/>
      <c r="H980" s="645"/>
      <c r="I980" s="645"/>
      <c r="J980" s="645"/>
      <c r="K980" s="645"/>
      <c r="L980" s="645"/>
      <c r="M980" s="646"/>
      <c r="N980" s="163"/>
      <c r="O980" s="163"/>
      <c r="P980" s="163"/>
      <c r="Q980" s="163"/>
      <c r="R980" s="163"/>
      <c r="S980" s="163"/>
      <c r="T980" s="163"/>
      <c r="U980" s="163"/>
      <c r="V980" s="163"/>
      <c r="W980" s="163"/>
      <c r="X980" s="647"/>
      <c r="Y980" s="163"/>
      <c r="Z980" s="163"/>
      <c r="AA980" s="163"/>
      <c r="AB980" s="163"/>
      <c r="AC980" s="163"/>
      <c r="AD980" s="163"/>
      <c r="AE980" s="163"/>
      <c r="AF980" s="163"/>
      <c r="AG980" s="163"/>
      <c r="AO980" s="53"/>
      <c r="AP980" s="55"/>
    </row>
    <row r="981" spans="1:42" ht="14.25" customHeight="1" x14ac:dyDescent="0.2">
      <c r="D981" s="135"/>
      <c r="E981" s="135"/>
      <c r="F981" s="135"/>
      <c r="G981" s="135"/>
      <c r="H981" s="135"/>
      <c r="I981" s="135"/>
      <c r="J981" s="135"/>
      <c r="K981" s="135"/>
      <c r="L981" s="135"/>
      <c r="M981" s="135"/>
    </row>
    <row r="982" spans="1:42" ht="14.25" customHeight="1" x14ac:dyDescent="0.2">
      <c r="D982" s="347" t="s">
        <v>498</v>
      </c>
      <c r="E982" s="347"/>
      <c r="F982" s="347"/>
      <c r="G982" s="347"/>
      <c r="H982" s="347"/>
      <c r="I982" s="347"/>
      <c r="J982" s="347"/>
      <c r="K982" s="347"/>
      <c r="L982" s="347"/>
      <c r="M982" s="347"/>
      <c r="N982" s="347"/>
      <c r="O982" s="347"/>
      <c r="P982" s="347"/>
      <c r="Q982" s="347"/>
      <c r="R982" s="347"/>
      <c r="S982" s="347"/>
      <c r="T982" s="347"/>
      <c r="U982" s="347"/>
      <c r="V982" s="347"/>
      <c r="W982" s="347"/>
      <c r="X982" s="347"/>
      <c r="Y982" s="347"/>
      <c r="Z982" s="347"/>
      <c r="AA982" s="347"/>
      <c r="AB982" s="347"/>
      <c r="AC982" s="347"/>
      <c r="AD982" s="347"/>
      <c r="AE982" s="347"/>
      <c r="AF982" s="347"/>
      <c r="AG982" s="347"/>
    </row>
    <row r="983" spans="1:42" ht="14.25" customHeight="1" thickBot="1" x14ac:dyDescent="0.25">
      <c r="D983" s="135"/>
      <c r="E983" s="135"/>
      <c r="F983" s="135"/>
      <c r="G983" s="135"/>
      <c r="H983" s="135"/>
      <c r="I983" s="135"/>
      <c r="J983" s="135"/>
      <c r="K983" s="135"/>
      <c r="L983" s="135"/>
      <c r="M983" s="135"/>
    </row>
    <row r="984" spans="1:42" ht="14.25" customHeight="1" thickBot="1" x14ac:dyDescent="0.25">
      <c r="A984" s="6">
        <v>38</v>
      </c>
      <c r="D984" s="629" t="s">
        <v>238</v>
      </c>
      <c r="E984" s="630"/>
      <c r="F984" s="630"/>
      <c r="G984" s="630"/>
      <c r="H984" s="630"/>
      <c r="I984" s="630"/>
      <c r="J984" s="630"/>
      <c r="K984" s="630"/>
      <c r="L984" s="630"/>
      <c r="M984" s="631"/>
      <c r="N984" s="247" t="s">
        <v>17</v>
      </c>
      <c r="O984" s="248"/>
      <c r="P984" s="248"/>
      <c r="Q984" s="248"/>
      <c r="R984" s="248"/>
      <c r="S984" s="248"/>
      <c r="T984" s="248"/>
      <c r="U984" s="248"/>
      <c r="V984" s="248"/>
      <c r="W984" s="248"/>
      <c r="X984" s="213" t="s">
        <v>18</v>
      </c>
      <c r="Y984" s="214"/>
      <c r="Z984" s="214"/>
      <c r="AA984" s="214"/>
      <c r="AB984" s="214"/>
      <c r="AC984" s="214"/>
      <c r="AD984" s="214"/>
      <c r="AE984" s="214"/>
      <c r="AF984" s="214"/>
      <c r="AG984" s="215"/>
    </row>
    <row r="985" spans="1:42" ht="14.25" customHeight="1" thickTop="1" thickBot="1" x14ac:dyDescent="0.25">
      <c r="D985" s="629"/>
      <c r="E985" s="630"/>
      <c r="F985" s="630"/>
      <c r="G985" s="630"/>
      <c r="H985" s="630"/>
      <c r="I985" s="630"/>
      <c r="J985" s="630"/>
      <c r="K985" s="630"/>
      <c r="L985" s="630"/>
      <c r="M985" s="631"/>
      <c r="N985" s="250"/>
      <c r="O985" s="251"/>
      <c r="P985" s="251"/>
      <c r="Q985" s="251"/>
      <c r="R985" s="251"/>
      <c r="S985" s="251"/>
      <c r="T985" s="251"/>
      <c r="U985" s="251"/>
      <c r="V985" s="251"/>
      <c r="W985" s="251"/>
      <c r="X985" s="216"/>
      <c r="Y985" s="217"/>
      <c r="Z985" s="217"/>
      <c r="AA985" s="217"/>
      <c r="AB985" s="217"/>
      <c r="AC985" s="217"/>
      <c r="AD985" s="217"/>
      <c r="AE985" s="217"/>
      <c r="AF985" s="217"/>
      <c r="AG985" s="218"/>
      <c r="AL985" s="66" t="s">
        <v>17</v>
      </c>
      <c r="AM985" s="67" t="s">
        <v>18</v>
      </c>
      <c r="AO985" s="66" t="s">
        <v>17</v>
      </c>
      <c r="AP985" s="67" t="s">
        <v>18</v>
      </c>
    </row>
    <row r="986" spans="1:42" ht="26.25" customHeight="1" x14ac:dyDescent="0.2">
      <c r="D986" s="642" t="s">
        <v>499</v>
      </c>
      <c r="E986" s="256"/>
      <c r="F986" s="256"/>
      <c r="G986" s="256"/>
      <c r="H986" s="256"/>
      <c r="I986" s="256"/>
      <c r="J986" s="256"/>
      <c r="K986" s="256"/>
      <c r="L986" s="256"/>
      <c r="M986" s="643"/>
      <c r="N986" s="634"/>
      <c r="O986" s="634"/>
      <c r="P986" s="634"/>
      <c r="Q986" s="634"/>
      <c r="R986" s="634"/>
      <c r="S986" s="634"/>
      <c r="T986" s="634"/>
      <c r="U986" s="634"/>
      <c r="V986" s="634"/>
      <c r="W986" s="634"/>
      <c r="X986" s="634"/>
      <c r="Y986" s="634"/>
      <c r="Z986" s="634"/>
      <c r="AA986" s="634"/>
      <c r="AB986" s="634"/>
      <c r="AC986" s="634"/>
      <c r="AD986" s="634"/>
      <c r="AE986" s="634"/>
      <c r="AF986" s="634"/>
      <c r="AG986" s="634"/>
      <c r="AL986" s="84"/>
      <c r="AM986" s="136"/>
      <c r="AO986" s="74">
        <f>N986-[2]Hárok2!$D$12</f>
        <v>0</v>
      </c>
      <c r="AP986" s="68">
        <f>X986-[2]Hárok2!$E$12</f>
        <v>0</v>
      </c>
    </row>
    <row r="987" spans="1:42" ht="26.25" customHeight="1" x14ac:dyDescent="0.2">
      <c r="D987" s="371" t="s">
        <v>500</v>
      </c>
      <c r="E987" s="372"/>
      <c r="F987" s="372"/>
      <c r="G987" s="372"/>
      <c r="H987" s="372"/>
      <c r="I987" s="372"/>
      <c r="J987" s="372"/>
      <c r="K987" s="372"/>
      <c r="L987" s="372"/>
      <c r="M987" s="373"/>
      <c r="N987" s="169"/>
      <c r="O987" s="169"/>
      <c r="P987" s="169"/>
      <c r="Q987" s="169"/>
      <c r="R987" s="169"/>
      <c r="S987" s="169"/>
      <c r="T987" s="169"/>
      <c r="U987" s="169"/>
      <c r="V987" s="169"/>
      <c r="W987" s="169"/>
      <c r="X987" s="169"/>
      <c r="Y987" s="169"/>
      <c r="Z987" s="169"/>
      <c r="AA987" s="169"/>
      <c r="AB987" s="169"/>
      <c r="AC987" s="169"/>
      <c r="AD987" s="169"/>
      <c r="AE987" s="169"/>
      <c r="AF987" s="169"/>
      <c r="AG987" s="169"/>
      <c r="AL987" s="87"/>
      <c r="AM987" s="110"/>
      <c r="AO987" s="47">
        <f>N987-[2]Hárok2!$D$13</f>
        <v>0</v>
      </c>
      <c r="AP987" s="46">
        <f>X987-[2]Hárok2!$E$13</f>
        <v>0</v>
      </c>
    </row>
    <row r="988" spans="1:42" ht="26.25" customHeight="1" x14ac:dyDescent="0.2">
      <c r="D988" s="371" t="s">
        <v>501</v>
      </c>
      <c r="E988" s="372"/>
      <c r="F988" s="372"/>
      <c r="G988" s="372"/>
      <c r="H988" s="372"/>
      <c r="I988" s="372"/>
      <c r="J988" s="372"/>
      <c r="K988" s="372"/>
      <c r="L988" s="372"/>
      <c r="M988" s="373"/>
      <c r="N988" s="169"/>
      <c r="O988" s="169"/>
      <c r="P988" s="169"/>
      <c r="Q988" s="169"/>
      <c r="R988" s="169"/>
      <c r="S988" s="169"/>
      <c r="T988" s="169"/>
      <c r="U988" s="169"/>
      <c r="V988" s="169"/>
      <c r="W988" s="169"/>
      <c r="X988" s="169"/>
      <c r="Y988" s="169"/>
      <c r="Z988" s="169"/>
      <c r="AA988" s="169"/>
      <c r="AB988" s="169"/>
      <c r="AC988" s="169"/>
      <c r="AD988" s="169"/>
      <c r="AE988" s="169"/>
      <c r="AF988" s="169"/>
      <c r="AG988" s="169"/>
      <c r="AL988" s="87"/>
      <c r="AM988" s="110"/>
      <c r="AO988" s="47">
        <f>N988-[2]Hárok2!$D$11</f>
        <v>0</v>
      </c>
      <c r="AP988" s="46">
        <f>X988-[2]Hárok2!$E$11</f>
        <v>0</v>
      </c>
    </row>
    <row r="989" spans="1:42" ht="26.25" customHeight="1" x14ac:dyDescent="0.2">
      <c r="D989" s="371" t="s">
        <v>502</v>
      </c>
      <c r="E989" s="372"/>
      <c r="F989" s="372"/>
      <c r="G989" s="372"/>
      <c r="H989" s="372"/>
      <c r="I989" s="372"/>
      <c r="J989" s="372"/>
      <c r="K989" s="372"/>
      <c r="L989" s="372"/>
      <c r="M989" s="373"/>
      <c r="N989" s="656"/>
      <c r="O989" s="656"/>
      <c r="P989" s="656"/>
      <c r="Q989" s="656"/>
      <c r="R989" s="656"/>
      <c r="S989" s="656"/>
      <c r="T989" s="656"/>
      <c r="U989" s="656"/>
      <c r="V989" s="656"/>
      <c r="W989" s="656"/>
      <c r="X989" s="656"/>
      <c r="Y989" s="656"/>
      <c r="Z989" s="656"/>
      <c r="AA989" s="656"/>
      <c r="AB989" s="656"/>
      <c r="AC989" s="656"/>
      <c r="AD989" s="656"/>
      <c r="AE989" s="656"/>
      <c r="AF989" s="656"/>
      <c r="AG989" s="656"/>
      <c r="AL989" s="87"/>
      <c r="AM989" s="110"/>
      <c r="AO989" s="133"/>
      <c r="AP989" s="134"/>
    </row>
    <row r="990" spans="1:42" ht="26.25" customHeight="1" x14ac:dyDescent="0.2">
      <c r="D990" s="371" t="s">
        <v>503</v>
      </c>
      <c r="E990" s="372"/>
      <c r="F990" s="372"/>
      <c r="G990" s="372"/>
      <c r="H990" s="372"/>
      <c r="I990" s="372"/>
      <c r="J990" s="372"/>
      <c r="K990" s="372"/>
      <c r="L990" s="372"/>
      <c r="M990" s="373"/>
      <c r="N990" s="657"/>
      <c r="O990" s="657"/>
      <c r="P990" s="657"/>
      <c r="Q990" s="657"/>
      <c r="R990" s="657"/>
      <c r="S990" s="657"/>
      <c r="T990" s="657"/>
      <c r="U990" s="657"/>
      <c r="V990" s="657"/>
      <c r="W990" s="657"/>
      <c r="X990" s="657"/>
      <c r="Y990" s="657"/>
      <c r="Z990" s="657"/>
      <c r="AA990" s="657"/>
      <c r="AB990" s="657"/>
      <c r="AC990" s="657"/>
      <c r="AD990" s="657"/>
      <c r="AE990" s="657"/>
      <c r="AF990" s="657"/>
      <c r="AG990" s="657"/>
      <c r="AL990" s="87"/>
      <c r="AM990" s="110"/>
      <c r="AO990" s="47"/>
      <c r="AP990" s="46"/>
    </row>
    <row r="991" spans="1:42" ht="26.25" customHeight="1" x14ac:dyDescent="0.2">
      <c r="D991" s="371" t="s">
        <v>504</v>
      </c>
      <c r="E991" s="372"/>
      <c r="F991" s="372"/>
      <c r="G991" s="372"/>
      <c r="H991" s="372"/>
      <c r="I991" s="372"/>
      <c r="J991" s="372"/>
      <c r="K991" s="372"/>
      <c r="L991" s="372"/>
      <c r="M991" s="373"/>
      <c r="N991" s="640"/>
      <c r="O991" s="640"/>
      <c r="P991" s="640"/>
      <c r="Q991" s="640"/>
      <c r="R991" s="640"/>
      <c r="S991" s="640"/>
      <c r="T991" s="640"/>
      <c r="U991" s="640"/>
      <c r="V991" s="640"/>
      <c r="W991" s="640"/>
      <c r="X991" s="654"/>
      <c r="Y991" s="654"/>
      <c r="Z991" s="654"/>
      <c r="AA991" s="654"/>
      <c r="AB991" s="654"/>
      <c r="AC991" s="654"/>
      <c r="AD991" s="654"/>
      <c r="AE991" s="654"/>
      <c r="AF991" s="654"/>
      <c r="AG991" s="654"/>
      <c r="AL991" s="87"/>
      <c r="AM991" s="110"/>
      <c r="AO991" s="133"/>
      <c r="AP991" s="134"/>
    </row>
    <row r="992" spans="1:42" ht="26.25" customHeight="1" thickBot="1" x14ac:dyDescent="0.25">
      <c r="D992" s="644" t="s">
        <v>505</v>
      </c>
      <c r="E992" s="645"/>
      <c r="F992" s="645"/>
      <c r="G992" s="645"/>
      <c r="H992" s="645"/>
      <c r="I992" s="645"/>
      <c r="J992" s="645"/>
      <c r="K992" s="645"/>
      <c r="L992" s="645"/>
      <c r="M992" s="646"/>
      <c r="N992" s="655">
        <f>SUM(N986:W991)</f>
        <v>0</v>
      </c>
      <c r="O992" s="655"/>
      <c r="P992" s="655"/>
      <c r="Q992" s="655"/>
      <c r="R992" s="655"/>
      <c r="S992" s="655"/>
      <c r="T992" s="655"/>
      <c r="U992" s="655"/>
      <c r="V992" s="655"/>
      <c r="W992" s="655"/>
      <c r="X992" s="655">
        <f>SUM(X986:AG991)</f>
        <v>0</v>
      </c>
      <c r="Y992" s="655"/>
      <c r="Z992" s="655"/>
      <c r="AA992" s="655"/>
      <c r="AB992" s="655"/>
      <c r="AC992" s="655"/>
      <c r="AD992" s="655"/>
      <c r="AE992" s="655"/>
      <c r="AF992" s="655"/>
      <c r="AG992" s="655"/>
      <c r="AL992" s="137">
        <f>SUM(N986:W991)-N992</f>
        <v>0</v>
      </c>
      <c r="AM992" s="138">
        <f>SUM(X986:AG991)-X992</f>
        <v>0</v>
      </c>
      <c r="AO992" s="139">
        <f>N992-[2]Hárok2!D3</f>
        <v>0</v>
      </c>
      <c r="AP992" s="140">
        <f>X992-[2]Hárok2!E3</f>
        <v>0</v>
      </c>
    </row>
    <row r="994" spans="1:42" ht="14.25" customHeight="1" x14ac:dyDescent="0.2">
      <c r="D994" s="599" t="s">
        <v>506</v>
      </c>
      <c r="E994" s="599"/>
      <c r="F994" s="599"/>
      <c r="G994" s="599"/>
      <c r="H994" s="599"/>
      <c r="I994" s="599"/>
      <c r="J994" s="599"/>
      <c r="K994" s="599"/>
      <c r="L994" s="599"/>
      <c r="M994" s="599"/>
      <c r="N994" s="599"/>
      <c r="O994" s="599"/>
      <c r="P994" s="599"/>
      <c r="Q994" s="599"/>
      <c r="R994" s="599"/>
      <c r="S994" s="599"/>
      <c r="T994" s="599"/>
      <c r="U994" s="599"/>
      <c r="V994" s="599"/>
      <c r="W994" s="599"/>
      <c r="X994" s="599"/>
      <c r="Y994" s="599"/>
      <c r="Z994" s="599"/>
      <c r="AA994" s="599"/>
      <c r="AB994" s="599"/>
      <c r="AC994" s="599"/>
      <c r="AD994" s="599"/>
      <c r="AE994" s="599"/>
      <c r="AF994" s="599"/>
      <c r="AG994" s="599"/>
    </row>
    <row r="996" spans="1:42" ht="14.25" customHeight="1" x14ac:dyDescent="0.2">
      <c r="D996" s="347" t="s">
        <v>507</v>
      </c>
      <c r="E996" s="347"/>
      <c r="F996" s="347"/>
      <c r="G996" s="347"/>
      <c r="H996" s="347"/>
      <c r="I996" s="347"/>
      <c r="J996" s="347"/>
      <c r="K996" s="347"/>
      <c r="L996" s="347"/>
      <c r="M996" s="347"/>
      <c r="N996" s="347"/>
      <c r="O996" s="347"/>
      <c r="P996" s="347"/>
      <c r="Q996" s="347"/>
      <c r="R996" s="347"/>
      <c r="S996" s="347"/>
      <c r="T996" s="347"/>
      <c r="U996" s="347"/>
      <c r="V996" s="347"/>
      <c r="W996" s="347"/>
      <c r="X996" s="347"/>
      <c r="Y996" s="347"/>
      <c r="Z996" s="347"/>
      <c r="AA996" s="347"/>
      <c r="AB996" s="347"/>
      <c r="AC996" s="347"/>
      <c r="AD996" s="347"/>
      <c r="AE996" s="347"/>
      <c r="AF996" s="347"/>
      <c r="AG996" s="347"/>
    </row>
    <row r="997" spans="1:42" ht="14.25" customHeight="1" thickBot="1" x14ac:dyDescent="0.25"/>
    <row r="998" spans="1:42" ht="14.25" customHeight="1" thickBot="1" x14ac:dyDescent="0.25">
      <c r="A998" s="6">
        <v>39</v>
      </c>
      <c r="D998" s="648" t="s">
        <v>238</v>
      </c>
      <c r="E998" s="649"/>
      <c r="F998" s="649"/>
      <c r="G998" s="649"/>
      <c r="H998" s="649"/>
      <c r="I998" s="649"/>
      <c r="J998" s="649"/>
      <c r="K998" s="649"/>
      <c r="L998" s="649"/>
      <c r="M998" s="650"/>
      <c r="N998" s="247" t="s">
        <v>17</v>
      </c>
      <c r="O998" s="248"/>
      <c r="P998" s="248"/>
      <c r="Q998" s="248"/>
      <c r="R998" s="248"/>
      <c r="S998" s="248"/>
      <c r="T998" s="248"/>
      <c r="U998" s="248"/>
      <c r="V998" s="248"/>
      <c r="W998" s="248"/>
      <c r="X998" s="213" t="s">
        <v>18</v>
      </c>
      <c r="Y998" s="214"/>
      <c r="Z998" s="214"/>
      <c r="AA998" s="214"/>
      <c r="AB998" s="214"/>
      <c r="AC998" s="214"/>
      <c r="AD998" s="214"/>
      <c r="AE998" s="214"/>
      <c r="AF998" s="214"/>
      <c r="AG998" s="215"/>
    </row>
    <row r="999" spans="1:42" ht="14.25" customHeight="1" thickTop="1" thickBot="1" x14ac:dyDescent="0.25">
      <c r="D999" s="651"/>
      <c r="E999" s="652"/>
      <c r="F999" s="652"/>
      <c r="G999" s="652"/>
      <c r="H999" s="652"/>
      <c r="I999" s="652"/>
      <c r="J999" s="652"/>
      <c r="K999" s="652"/>
      <c r="L999" s="652"/>
      <c r="M999" s="653"/>
      <c r="N999" s="250"/>
      <c r="O999" s="251"/>
      <c r="P999" s="251"/>
      <c r="Q999" s="251"/>
      <c r="R999" s="251"/>
      <c r="S999" s="251"/>
      <c r="T999" s="251"/>
      <c r="U999" s="251"/>
      <c r="V999" s="251"/>
      <c r="W999" s="251"/>
      <c r="X999" s="216"/>
      <c r="Y999" s="217"/>
      <c r="Z999" s="217"/>
      <c r="AA999" s="217"/>
      <c r="AB999" s="217"/>
      <c r="AC999" s="217"/>
      <c r="AD999" s="217"/>
      <c r="AE999" s="217"/>
      <c r="AF999" s="217"/>
      <c r="AG999" s="218"/>
      <c r="AL999" s="66" t="s">
        <v>17</v>
      </c>
      <c r="AM999" s="67" t="s">
        <v>18</v>
      </c>
      <c r="AO999" s="66" t="s">
        <v>17</v>
      </c>
      <c r="AP999" s="67" t="s">
        <v>18</v>
      </c>
    </row>
    <row r="1000" spans="1:42" s="126" customFormat="1" ht="29.25" customHeight="1" x14ac:dyDescent="0.2">
      <c r="A1000" s="116"/>
      <c r="D1000" s="238" t="s">
        <v>508</v>
      </c>
      <c r="E1000" s="239"/>
      <c r="F1000" s="239"/>
      <c r="G1000" s="239"/>
      <c r="H1000" s="239"/>
      <c r="I1000" s="239"/>
      <c r="J1000" s="239"/>
      <c r="K1000" s="239"/>
      <c r="L1000" s="239"/>
      <c r="M1000" s="240"/>
      <c r="N1000" s="640">
        <f>SUM(N1001:W1012)</f>
        <v>401483</v>
      </c>
      <c r="O1000" s="640"/>
      <c r="P1000" s="640"/>
      <c r="Q1000" s="640"/>
      <c r="R1000" s="640"/>
      <c r="S1000" s="640"/>
      <c r="T1000" s="640"/>
      <c r="U1000" s="640"/>
      <c r="V1000" s="640"/>
      <c r="W1000" s="640"/>
      <c r="X1000" s="640">
        <f>SUM(X1001:AG1012)</f>
        <v>400741.98</v>
      </c>
      <c r="Y1000" s="640"/>
      <c r="Z1000" s="640"/>
      <c r="AA1000" s="640"/>
      <c r="AB1000" s="640"/>
      <c r="AC1000" s="640"/>
      <c r="AD1000" s="640"/>
      <c r="AE1000" s="640"/>
      <c r="AF1000" s="640"/>
      <c r="AG1000" s="640"/>
      <c r="AL1000" s="74">
        <f>SUM(N1001:N1013)-N1000</f>
        <v>0</v>
      </c>
      <c r="AM1000" s="68">
        <f>SUM(X1001:X1013)-X1000</f>
        <v>0</v>
      </c>
      <c r="AO1000" s="74">
        <f>N1000-[2]Hárok2!$D$22</f>
        <v>401483</v>
      </c>
      <c r="AP1000" s="68">
        <f>X1000-[2]Hárok2!$E$22</f>
        <v>400741.98</v>
      </c>
    </row>
    <row r="1001" spans="1:42" s="126" customFormat="1" ht="29.25" customHeight="1" x14ac:dyDescent="0.2">
      <c r="A1001" s="116"/>
      <c r="D1001" s="371" t="s">
        <v>509</v>
      </c>
      <c r="E1001" s="372"/>
      <c r="F1001" s="372"/>
      <c r="G1001" s="372"/>
      <c r="H1001" s="372"/>
      <c r="I1001" s="372"/>
      <c r="J1001" s="372"/>
      <c r="K1001" s="372"/>
      <c r="L1001" s="372"/>
      <c r="M1001" s="373"/>
      <c r="N1001" s="169">
        <v>6900</v>
      </c>
      <c r="O1001" s="169"/>
      <c r="P1001" s="169"/>
      <c r="Q1001" s="169"/>
      <c r="R1001" s="169"/>
      <c r="S1001" s="169"/>
      <c r="T1001" s="169"/>
      <c r="U1001" s="169"/>
      <c r="V1001" s="169"/>
      <c r="W1001" s="169"/>
      <c r="X1001" s="169">
        <v>6900</v>
      </c>
      <c r="Y1001" s="169"/>
      <c r="Z1001" s="169"/>
      <c r="AA1001" s="169"/>
      <c r="AB1001" s="169"/>
      <c r="AC1001" s="169"/>
      <c r="AD1001" s="169"/>
      <c r="AE1001" s="169"/>
      <c r="AF1001" s="169"/>
      <c r="AG1001" s="169"/>
      <c r="AL1001" s="47"/>
      <c r="AM1001" s="46"/>
      <c r="AO1001" s="47"/>
      <c r="AP1001" s="46"/>
    </row>
    <row r="1002" spans="1:42" s="126" customFormat="1" ht="29.25" customHeight="1" x14ac:dyDescent="0.2">
      <c r="A1002" s="116"/>
      <c r="D1002" s="371" t="s">
        <v>510</v>
      </c>
      <c r="E1002" s="372"/>
      <c r="F1002" s="372"/>
      <c r="G1002" s="372"/>
      <c r="H1002" s="372"/>
      <c r="I1002" s="372"/>
      <c r="J1002" s="372"/>
      <c r="K1002" s="372"/>
      <c r="L1002" s="372"/>
      <c r="M1002" s="373"/>
      <c r="N1002" s="408">
        <v>4167</v>
      </c>
      <c r="O1002" s="409"/>
      <c r="P1002" s="409"/>
      <c r="Q1002" s="409"/>
      <c r="R1002" s="409"/>
      <c r="S1002" s="409"/>
      <c r="T1002" s="409"/>
      <c r="U1002" s="409"/>
      <c r="V1002" s="409"/>
      <c r="W1002" s="410"/>
      <c r="X1002" s="408">
        <v>3166.25</v>
      </c>
      <c r="Y1002" s="409"/>
      <c r="Z1002" s="409"/>
      <c r="AA1002" s="409"/>
      <c r="AB1002" s="409"/>
      <c r="AC1002" s="409"/>
      <c r="AD1002" s="409"/>
      <c r="AE1002" s="409"/>
      <c r="AF1002" s="409"/>
      <c r="AG1002" s="410"/>
      <c r="AL1002" s="49"/>
      <c r="AM1002" s="46"/>
      <c r="AO1002" s="141"/>
      <c r="AP1002" s="142"/>
    </row>
    <row r="1003" spans="1:42" s="126" customFormat="1" ht="29.25" customHeight="1" x14ac:dyDescent="0.2">
      <c r="A1003" s="116"/>
      <c r="D1003" s="371" t="s">
        <v>511</v>
      </c>
      <c r="E1003" s="372"/>
      <c r="F1003" s="372"/>
      <c r="G1003" s="372"/>
      <c r="H1003" s="372"/>
      <c r="I1003" s="372"/>
      <c r="J1003" s="372"/>
      <c r="K1003" s="372"/>
      <c r="L1003" s="372"/>
      <c r="M1003" s="373"/>
      <c r="N1003" s="408">
        <v>331939</v>
      </c>
      <c r="O1003" s="409"/>
      <c r="P1003" s="409"/>
      <c r="Q1003" s="409"/>
      <c r="R1003" s="409"/>
      <c r="S1003" s="409"/>
      <c r="T1003" s="409"/>
      <c r="U1003" s="409"/>
      <c r="V1003" s="409"/>
      <c r="W1003" s="410"/>
      <c r="X1003" s="408">
        <v>331939</v>
      </c>
      <c r="Y1003" s="409"/>
      <c r="Z1003" s="409"/>
      <c r="AA1003" s="409"/>
      <c r="AB1003" s="409"/>
      <c r="AC1003" s="409"/>
      <c r="AD1003" s="409"/>
      <c r="AE1003" s="409"/>
      <c r="AF1003" s="409"/>
      <c r="AG1003" s="410"/>
      <c r="AL1003" s="49"/>
      <c r="AM1003" s="46"/>
      <c r="AO1003" s="143"/>
      <c r="AP1003" s="144"/>
    </row>
    <row r="1004" spans="1:42" s="126" customFormat="1" ht="29.25" customHeight="1" x14ac:dyDescent="0.2">
      <c r="A1004" s="116"/>
      <c r="D1004" s="371" t="s">
        <v>512</v>
      </c>
      <c r="E1004" s="372"/>
      <c r="F1004" s="372"/>
      <c r="G1004" s="372"/>
      <c r="H1004" s="372"/>
      <c r="I1004" s="372"/>
      <c r="J1004" s="372"/>
      <c r="K1004" s="372"/>
      <c r="L1004" s="372"/>
      <c r="M1004" s="373"/>
      <c r="N1004" s="408"/>
      <c r="O1004" s="409"/>
      <c r="P1004" s="409"/>
      <c r="Q1004" s="409"/>
      <c r="R1004" s="409"/>
      <c r="S1004" s="409"/>
      <c r="T1004" s="409"/>
      <c r="U1004" s="409"/>
      <c r="V1004" s="409"/>
      <c r="W1004" s="410"/>
      <c r="X1004" s="408"/>
      <c r="Y1004" s="409"/>
      <c r="Z1004" s="409"/>
      <c r="AA1004" s="409"/>
      <c r="AB1004" s="409"/>
      <c r="AC1004" s="409"/>
      <c r="AD1004" s="409"/>
      <c r="AE1004" s="409"/>
      <c r="AF1004" s="409"/>
      <c r="AG1004" s="410"/>
      <c r="AL1004" s="49"/>
      <c r="AM1004" s="46"/>
      <c r="AO1004" s="141"/>
      <c r="AP1004" s="142"/>
    </row>
    <row r="1005" spans="1:42" s="126" customFormat="1" ht="29.25" customHeight="1" x14ac:dyDescent="0.2">
      <c r="A1005" s="116"/>
      <c r="D1005" s="371" t="s">
        <v>513</v>
      </c>
      <c r="E1005" s="372"/>
      <c r="F1005" s="372"/>
      <c r="G1005" s="372"/>
      <c r="H1005" s="372"/>
      <c r="I1005" s="372"/>
      <c r="J1005" s="372"/>
      <c r="K1005" s="372"/>
      <c r="L1005" s="372"/>
      <c r="M1005" s="373"/>
      <c r="N1005" s="408">
        <v>37022</v>
      </c>
      <c r="O1005" s="409"/>
      <c r="P1005" s="409"/>
      <c r="Q1005" s="409"/>
      <c r="R1005" s="409"/>
      <c r="S1005" s="409"/>
      <c r="T1005" s="409"/>
      <c r="U1005" s="409"/>
      <c r="V1005" s="409"/>
      <c r="W1005" s="410"/>
      <c r="X1005" s="408">
        <v>37022</v>
      </c>
      <c r="Y1005" s="409"/>
      <c r="Z1005" s="409"/>
      <c r="AA1005" s="409"/>
      <c r="AB1005" s="409"/>
      <c r="AC1005" s="409"/>
      <c r="AD1005" s="409"/>
      <c r="AE1005" s="409"/>
      <c r="AF1005" s="409"/>
      <c r="AG1005" s="410"/>
      <c r="AL1005" s="49"/>
      <c r="AM1005" s="46"/>
      <c r="AO1005" s="143"/>
      <c r="AP1005" s="144"/>
    </row>
    <row r="1006" spans="1:42" s="126" customFormat="1" ht="29.25" customHeight="1" x14ac:dyDescent="0.2">
      <c r="A1006" s="116"/>
      <c r="D1006" s="371" t="s">
        <v>514</v>
      </c>
      <c r="E1006" s="372"/>
      <c r="F1006" s="372"/>
      <c r="G1006" s="372"/>
      <c r="H1006" s="372"/>
      <c r="I1006" s="372"/>
      <c r="J1006" s="372"/>
      <c r="K1006" s="372"/>
      <c r="L1006" s="372"/>
      <c r="M1006" s="373"/>
      <c r="N1006" s="408">
        <v>9723</v>
      </c>
      <c r="O1006" s="409"/>
      <c r="P1006" s="409"/>
      <c r="Q1006" s="409"/>
      <c r="R1006" s="409"/>
      <c r="S1006" s="409"/>
      <c r="T1006" s="409"/>
      <c r="U1006" s="409"/>
      <c r="V1006" s="409"/>
      <c r="W1006" s="410"/>
      <c r="X1006" s="408">
        <v>8662.68</v>
      </c>
      <c r="Y1006" s="409"/>
      <c r="Z1006" s="409"/>
      <c r="AA1006" s="409"/>
      <c r="AB1006" s="409"/>
      <c r="AC1006" s="409"/>
      <c r="AD1006" s="409"/>
      <c r="AE1006" s="409"/>
      <c r="AF1006" s="409"/>
      <c r="AG1006" s="410"/>
      <c r="AL1006" s="47"/>
      <c r="AM1006" s="46"/>
      <c r="AO1006" s="143"/>
      <c r="AP1006" s="144"/>
    </row>
    <row r="1007" spans="1:42" s="126" customFormat="1" ht="29.25" customHeight="1" x14ac:dyDescent="0.2">
      <c r="A1007" s="116"/>
      <c r="D1007" s="371" t="s">
        <v>650</v>
      </c>
      <c r="E1007" s="372"/>
      <c r="F1007" s="372"/>
      <c r="G1007" s="372"/>
      <c r="H1007" s="372"/>
      <c r="I1007" s="372"/>
      <c r="J1007" s="372"/>
      <c r="K1007" s="372"/>
      <c r="L1007" s="372"/>
      <c r="M1007" s="373"/>
      <c r="N1007" s="408">
        <v>40</v>
      </c>
      <c r="O1007" s="409"/>
      <c r="P1007" s="409"/>
      <c r="Q1007" s="409"/>
      <c r="R1007" s="409"/>
      <c r="S1007" s="409"/>
      <c r="T1007" s="409"/>
      <c r="U1007" s="409"/>
      <c r="V1007" s="409"/>
      <c r="W1007" s="410"/>
      <c r="X1007" s="408">
        <v>366.89</v>
      </c>
      <c r="Y1007" s="409"/>
      <c r="Z1007" s="409"/>
      <c r="AA1007" s="409"/>
      <c r="AB1007" s="409"/>
      <c r="AC1007" s="409"/>
      <c r="AD1007" s="409"/>
      <c r="AE1007" s="409"/>
      <c r="AF1007" s="409"/>
      <c r="AG1007" s="410"/>
      <c r="AL1007" s="47"/>
      <c r="AM1007" s="46"/>
      <c r="AO1007" s="141"/>
      <c r="AP1007" s="142"/>
    </row>
    <row r="1008" spans="1:42" s="126" customFormat="1" ht="29.25" customHeight="1" x14ac:dyDescent="0.2">
      <c r="A1008" s="116"/>
      <c r="D1008" s="371" t="s">
        <v>626</v>
      </c>
      <c r="E1008" s="372"/>
      <c r="F1008" s="372"/>
      <c r="G1008" s="372"/>
      <c r="H1008" s="372"/>
      <c r="I1008" s="372"/>
      <c r="J1008" s="372"/>
      <c r="K1008" s="372"/>
      <c r="L1008" s="372"/>
      <c r="M1008" s="373"/>
      <c r="N1008" s="169">
        <v>82</v>
      </c>
      <c r="O1008" s="169"/>
      <c r="P1008" s="169"/>
      <c r="Q1008" s="169"/>
      <c r="R1008" s="169"/>
      <c r="S1008" s="169"/>
      <c r="T1008" s="169"/>
      <c r="U1008" s="169"/>
      <c r="V1008" s="169"/>
      <c r="W1008" s="169"/>
      <c r="X1008" s="169">
        <v>72.98</v>
      </c>
      <c r="Y1008" s="169"/>
      <c r="Z1008" s="169"/>
      <c r="AA1008" s="169"/>
      <c r="AB1008" s="169"/>
      <c r="AC1008" s="169"/>
      <c r="AD1008" s="169"/>
      <c r="AE1008" s="169"/>
      <c r="AF1008" s="169"/>
      <c r="AG1008" s="169"/>
      <c r="AL1008" s="49"/>
      <c r="AM1008" s="46"/>
      <c r="AO1008" s="49"/>
      <c r="AP1008" s="50"/>
    </row>
    <row r="1009" spans="1:42" s="126" customFormat="1" ht="29.25" customHeight="1" x14ac:dyDescent="0.2">
      <c r="A1009" s="116"/>
      <c r="D1009" s="371" t="s">
        <v>515</v>
      </c>
      <c r="E1009" s="372"/>
      <c r="F1009" s="372"/>
      <c r="G1009" s="372"/>
      <c r="H1009" s="372"/>
      <c r="I1009" s="372"/>
      <c r="J1009" s="372"/>
      <c r="K1009" s="372"/>
      <c r="L1009" s="372"/>
      <c r="M1009" s="373"/>
      <c r="N1009" s="169">
        <v>135</v>
      </c>
      <c r="O1009" s="169"/>
      <c r="P1009" s="169"/>
      <c r="Q1009" s="169"/>
      <c r="R1009" s="169"/>
      <c r="S1009" s="169"/>
      <c r="T1009" s="169"/>
      <c r="U1009" s="169"/>
      <c r="V1009" s="169"/>
      <c r="W1009" s="169"/>
      <c r="X1009" s="169">
        <v>77.260000000000005</v>
      </c>
      <c r="Y1009" s="169"/>
      <c r="Z1009" s="169"/>
      <c r="AA1009" s="169"/>
      <c r="AB1009" s="169"/>
      <c r="AC1009" s="169"/>
      <c r="AD1009" s="169"/>
      <c r="AE1009" s="169"/>
      <c r="AF1009" s="169"/>
      <c r="AG1009" s="169"/>
      <c r="AL1009" s="49"/>
      <c r="AM1009" s="46"/>
      <c r="AO1009" s="49"/>
      <c r="AP1009" s="50"/>
    </row>
    <row r="1010" spans="1:42" s="126" customFormat="1" ht="29.25" customHeight="1" x14ac:dyDescent="0.2">
      <c r="A1010" s="116"/>
      <c r="D1010" s="371" t="s">
        <v>516</v>
      </c>
      <c r="E1010" s="372"/>
      <c r="F1010" s="372"/>
      <c r="G1010" s="372"/>
      <c r="H1010" s="372"/>
      <c r="I1010" s="372"/>
      <c r="J1010" s="372"/>
      <c r="K1010" s="372"/>
      <c r="L1010" s="372"/>
      <c r="M1010" s="373"/>
      <c r="N1010" s="169">
        <v>53</v>
      </c>
      <c r="O1010" s="169"/>
      <c r="P1010" s="169"/>
      <c r="Q1010" s="169"/>
      <c r="R1010" s="169"/>
      <c r="S1010" s="169"/>
      <c r="T1010" s="169"/>
      <c r="U1010" s="169"/>
      <c r="V1010" s="169"/>
      <c r="W1010" s="169"/>
      <c r="X1010" s="169">
        <v>10000</v>
      </c>
      <c r="Y1010" s="169"/>
      <c r="Z1010" s="169"/>
      <c r="AA1010" s="169"/>
      <c r="AB1010" s="169"/>
      <c r="AC1010" s="169"/>
      <c r="AD1010" s="169"/>
      <c r="AE1010" s="169"/>
      <c r="AF1010" s="169"/>
      <c r="AG1010" s="169"/>
      <c r="AL1010" s="49"/>
      <c r="AM1010" s="46"/>
      <c r="AO1010" s="49"/>
      <c r="AP1010" s="50"/>
    </row>
    <row r="1011" spans="1:42" s="126" customFormat="1" ht="29.25" customHeight="1" x14ac:dyDescent="0.2">
      <c r="A1011" s="155"/>
      <c r="D1011" s="371" t="s">
        <v>649</v>
      </c>
      <c r="E1011" s="372"/>
      <c r="F1011" s="372"/>
      <c r="G1011" s="372"/>
      <c r="H1011" s="372"/>
      <c r="I1011" s="372"/>
      <c r="J1011" s="372"/>
      <c r="K1011" s="372"/>
      <c r="L1011" s="372"/>
      <c r="M1011" s="373"/>
      <c r="N1011" s="408">
        <v>11000</v>
      </c>
      <c r="O1011" s="409"/>
      <c r="P1011" s="409"/>
      <c r="Q1011" s="409"/>
      <c r="R1011" s="409"/>
      <c r="S1011" s="409"/>
      <c r="T1011" s="409"/>
      <c r="U1011" s="409"/>
      <c r="V1011" s="409"/>
      <c r="W1011" s="410"/>
      <c r="X1011" s="408">
        <v>0</v>
      </c>
      <c r="Y1011" s="409"/>
      <c r="Z1011" s="409"/>
      <c r="AA1011" s="409"/>
      <c r="AB1011" s="409"/>
      <c r="AC1011" s="409"/>
      <c r="AD1011" s="409"/>
      <c r="AE1011" s="409"/>
      <c r="AF1011" s="409"/>
      <c r="AG1011" s="410"/>
      <c r="AL1011" s="49"/>
      <c r="AM1011" s="46"/>
      <c r="AO1011" s="49"/>
      <c r="AP1011" s="50"/>
    </row>
    <row r="1012" spans="1:42" s="126" customFormat="1" ht="29.25" customHeight="1" x14ac:dyDescent="0.2">
      <c r="A1012" s="116"/>
      <c r="D1012" s="383" t="s">
        <v>486</v>
      </c>
      <c r="E1012" s="383"/>
      <c r="F1012" s="383"/>
      <c r="G1012" s="383"/>
      <c r="H1012" s="383"/>
      <c r="I1012" s="383"/>
      <c r="J1012" s="383"/>
      <c r="K1012" s="383"/>
      <c r="L1012" s="383"/>
      <c r="M1012" s="383"/>
      <c r="N1012" s="169">
        <v>422</v>
      </c>
      <c r="O1012" s="169"/>
      <c r="P1012" s="169"/>
      <c r="Q1012" s="169"/>
      <c r="R1012" s="169"/>
      <c r="S1012" s="169"/>
      <c r="T1012" s="169"/>
      <c r="U1012" s="169"/>
      <c r="V1012" s="169"/>
      <c r="W1012" s="169"/>
      <c r="X1012" s="169">
        <v>2534.92</v>
      </c>
      <c r="Y1012" s="169"/>
      <c r="Z1012" s="169"/>
      <c r="AA1012" s="169"/>
      <c r="AB1012" s="169"/>
      <c r="AC1012" s="169"/>
      <c r="AD1012" s="169"/>
      <c r="AE1012" s="169"/>
      <c r="AF1012" s="169"/>
      <c r="AG1012" s="169"/>
      <c r="AL1012" s="49"/>
      <c r="AM1012" s="46"/>
      <c r="AO1012" s="49"/>
      <c r="AP1012" s="50"/>
    </row>
    <row r="1013" spans="1:42" s="126" customFormat="1" ht="29.25" customHeight="1" x14ac:dyDescent="0.2">
      <c r="A1013" s="116"/>
      <c r="D1013" s="383"/>
      <c r="E1013" s="383"/>
      <c r="F1013" s="383"/>
      <c r="G1013" s="383"/>
      <c r="H1013" s="383"/>
      <c r="I1013" s="383"/>
      <c r="J1013" s="383"/>
      <c r="K1013" s="383"/>
      <c r="L1013" s="383"/>
      <c r="M1013" s="383"/>
      <c r="N1013" s="169"/>
      <c r="O1013" s="169"/>
      <c r="P1013" s="169"/>
      <c r="Q1013" s="169"/>
      <c r="R1013" s="169"/>
      <c r="S1013" s="169"/>
      <c r="T1013" s="169"/>
      <c r="U1013" s="169"/>
      <c r="V1013" s="169"/>
      <c r="W1013" s="169"/>
      <c r="X1013" s="169"/>
      <c r="Y1013" s="169"/>
      <c r="Z1013" s="169"/>
      <c r="AA1013" s="169"/>
      <c r="AB1013" s="169"/>
      <c r="AC1013" s="169"/>
      <c r="AD1013" s="169"/>
      <c r="AE1013" s="169"/>
      <c r="AF1013" s="169"/>
      <c r="AG1013" s="169"/>
      <c r="AL1013" s="49"/>
      <c r="AM1013" s="46"/>
      <c r="AO1013" s="49"/>
      <c r="AP1013" s="50"/>
    </row>
    <row r="1014" spans="1:42" s="126" customFormat="1" ht="29.25" customHeight="1" x14ac:dyDescent="0.2">
      <c r="A1014" s="116"/>
      <c r="D1014" s="519" t="s">
        <v>517</v>
      </c>
      <c r="E1014" s="519"/>
      <c r="F1014" s="519"/>
      <c r="G1014" s="519"/>
      <c r="H1014" s="519"/>
      <c r="I1014" s="519"/>
      <c r="J1014" s="519"/>
      <c r="K1014" s="519"/>
      <c r="L1014" s="519"/>
      <c r="M1014" s="519"/>
      <c r="N1014" s="640">
        <f>SUM(N1015:W1023)</f>
        <v>372218</v>
      </c>
      <c r="O1014" s="640"/>
      <c r="P1014" s="640"/>
      <c r="Q1014" s="640"/>
      <c r="R1014" s="640"/>
      <c r="S1014" s="640"/>
      <c r="T1014" s="640"/>
      <c r="U1014" s="640"/>
      <c r="V1014" s="640"/>
      <c r="W1014" s="640"/>
      <c r="X1014" s="658">
        <f>SUM(X1015:AG1022)</f>
        <v>168073.06</v>
      </c>
      <c r="Y1014" s="658"/>
      <c r="Z1014" s="658"/>
      <c r="AA1014" s="658"/>
      <c r="AB1014" s="658"/>
      <c r="AC1014" s="658"/>
      <c r="AD1014" s="658"/>
      <c r="AE1014" s="658"/>
      <c r="AF1014" s="658"/>
      <c r="AG1014" s="658"/>
      <c r="AL1014" s="47">
        <f>SUM(N1015:W1022)-N1014</f>
        <v>-111</v>
      </c>
      <c r="AM1014" s="46">
        <f>SUM(X1015:AG1022)-X1014</f>
        <v>0</v>
      </c>
      <c r="AO1014" s="49"/>
      <c r="AP1014" s="50"/>
    </row>
    <row r="1015" spans="1:42" s="126" customFormat="1" ht="29.25" customHeight="1" x14ac:dyDescent="0.2">
      <c r="A1015" s="116"/>
      <c r="D1015" s="383" t="s">
        <v>518</v>
      </c>
      <c r="E1015" s="383"/>
      <c r="F1015" s="383"/>
      <c r="G1015" s="383"/>
      <c r="H1015" s="383"/>
      <c r="I1015" s="383"/>
      <c r="J1015" s="383"/>
      <c r="K1015" s="383"/>
      <c r="L1015" s="383"/>
      <c r="M1015" s="383"/>
      <c r="N1015" s="169">
        <v>77007</v>
      </c>
      <c r="O1015" s="169"/>
      <c r="P1015" s="169"/>
      <c r="Q1015" s="169"/>
      <c r="R1015" s="169"/>
      <c r="S1015" s="169"/>
      <c r="T1015" s="169"/>
      <c r="U1015" s="169"/>
      <c r="V1015" s="169"/>
      <c r="W1015" s="169"/>
      <c r="X1015" s="169">
        <v>78408.399999999994</v>
      </c>
      <c r="Y1015" s="169"/>
      <c r="Z1015" s="169"/>
      <c r="AA1015" s="169"/>
      <c r="AB1015" s="169"/>
      <c r="AC1015" s="169"/>
      <c r="AD1015" s="169"/>
      <c r="AE1015" s="169"/>
      <c r="AF1015" s="169"/>
      <c r="AG1015" s="169"/>
      <c r="AL1015" s="49"/>
      <c r="AM1015" s="46"/>
      <c r="AO1015" s="49"/>
      <c r="AP1015" s="50"/>
    </row>
    <row r="1016" spans="1:42" s="126" customFormat="1" ht="29.25" customHeight="1" x14ac:dyDescent="0.2">
      <c r="A1016" s="116"/>
      <c r="D1016" s="383" t="s">
        <v>519</v>
      </c>
      <c r="E1016" s="383"/>
      <c r="F1016" s="383"/>
      <c r="G1016" s="383"/>
      <c r="H1016" s="383"/>
      <c r="I1016" s="383"/>
      <c r="J1016" s="383"/>
      <c r="K1016" s="383"/>
      <c r="L1016" s="383"/>
      <c r="M1016" s="383"/>
      <c r="N1016" s="169">
        <v>249</v>
      </c>
      <c r="O1016" s="169"/>
      <c r="P1016" s="169"/>
      <c r="Q1016" s="169"/>
      <c r="R1016" s="169"/>
      <c r="S1016" s="169"/>
      <c r="T1016" s="169"/>
      <c r="U1016" s="169"/>
      <c r="V1016" s="169"/>
      <c r="W1016" s="169"/>
      <c r="X1016" s="169"/>
      <c r="Y1016" s="169"/>
      <c r="Z1016" s="169"/>
      <c r="AA1016" s="169"/>
      <c r="AB1016" s="169"/>
      <c r="AC1016" s="169"/>
      <c r="AD1016" s="169"/>
      <c r="AE1016" s="169"/>
      <c r="AF1016" s="169"/>
      <c r="AG1016" s="169"/>
      <c r="AL1016" s="49"/>
      <c r="AM1016" s="46"/>
      <c r="AO1016" s="49"/>
      <c r="AP1016" s="50"/>
    </row>
    <row r="1017" spans="1:42" s="126" customFormat="1" ht="29.25" customHeight="1" x14ac:dyDescent="0.2">
      <c r="A1017" s="116"/>
      <c r="D1017" s="383" t="s">
        <v>520</v>
      </c>
      <c r="E1017" s="383"/>
      <c r="F1017" s="383"/>
      <c r="G1017" s="383"/>
      <c r="H1017" s="383"/>
      <c r="I1017" s="383"/>
      <c r="J1017" s="383"/>
      <c r="K1017" s="383"/>
      <c r="L1017" s="383"/>
      <c r="M1017" s="383"/>
      <c r="N1017" s="169">
        <v>22800</v>
      </c>
      <c r="O1017" s="169"/>
      <c r="P1017" s="169"/>
      <c r="Q1017" s="169"/>
      <c r="R1017" s="169"/>
      <c r="S1017" s="169"/>
      <c r="T1017" s="169"/>
      <c r="U1017" s="169"/>
      <c r="V1017" s="169"/>
      <c r="W1017" s="169"/>
      <c r="X1017" s="169">
        <v>22500</v>
      </c>
      <c r="Y1017" s="169"/>
      <c r="Z1017" s="169"/>
      <c r="AA1017" s="169"/>
      <c r="AB1017" s="169"/>
      <c r="AC1017" s="169"/>
      <c r="AD1017" s="169"/>
      <c r="AE1017" s="169"/>
      <c r="AF1017" s="169"/>
      <c r="AG1017" s="169"/>
      <c r="AL1017" s="49"/>
      <c r="AM1017" s="46"/>
      <c r="AO1017" s="49"/>
      <c r="AP1017" s="50"/>
    </row>
    <row r="1018" spans="1:42" s="126" customFormat="1" ht="29.25" customHeight="1" x14ac:dyDescent="0.2">
      <c r="A1018" s="116"/>
      <c r="D1018" s="383" t="s">
        <v>521</v>
      </c>
      <c r="E1018" s="383"/>
      <c r="F1018" s="383"/>
      <c r="G1018" s="383"/>
      <c r="H1018" s="383"/>
      <c r="I1018" s="383"/>
      <c r="J1018" s="383"/>
      <c r="K1018" s="383"/>
      <c r="L1018" s="383"/>
      <c r="M1018" s="383"/>
      <c r="N1018" s="169">
        <v>50400</v>
      </c>
      <c r="O1018" s="169"/>
      <c r="P1018" s="169"/>
      <c r="Q1018" s="169"/>
      <c r="R1018" s="169"/>
      <c r="S1018" s="169"/>
      <c r="T1018" s="169"/>
      <c r="U1018" s="169"/>
      <c r="V1018" s="169"/>
      <c r="W1018" s="169"/>
      <c r="X1018" s="169">
        <v>43200</v>
      </c>
      <c r="Y1018" s="169"/>
      <c r="Z1018" s="169"/>
      <c r="AA1018" s="169"/>
      <c r="AB1018" s="169"/>
      <c r="AC1018" s="169"/>
      <c r="AD1018" s="169"/>
      <c r="AE1018" s="169"/>
      <c r="AF1018" s="169"/>
      <c r="AG1018" s="169"/>
      <c r="AL1018" s="49"/>
      <c r="AM1018" s="46"/>
      <c r="AO1018" s="49"/>
      <c r="AP1018" s="50"/>
    </row>
    <row r="1019" spans="1:42" s="126" customFormat="1" ht="29.25" customHeight="1" x14ac:dyDescent="0.2">
      <c r="A1019" s="116"/>
      <c r="D1019" s="383" t="s">
        <v>522</v>
      </c>
      <c r="E1019" s="383"/>
      <c r="F1019" s="383"/>
      <c r="G1019" s="383"/>
      <c r="H1019" s="383"/>
      <c r="I1019" s="383"/>
      <c r="J1019" s="383"/>
      <c r="K1019" s="383"/>
      <c r="L1019" s="383"/>
      <c r="M1019" s="383"/>
      <c r="N1019" s="169">
        <v>24345</v>
      </c>
      <c r="O1019" s="169"/>
      <c r="P1019" s="169"/>
      <c r="Q1019" s="169"/>
      <c r="R1019" s="169"/>
      <c r="S1019" s="169"/>
      <c r="T1019" s="169"/>
      <c r="U1019" s="169"/>
      <c r="V1019" s="169"/>
      <c r="W1019" s="169"/>
      <c r="X1019" s="169">
        <v>21907.66</v>
      </c>
      <c r="Y1019" s="169"/>
      <c r="Z1019" s="169"/>
      <c r="AA1019" s="169"/>
      <c r="AB1019" s="169"/>
      <c r="AC1019" s="169"/>
      <c r="AD1019" s="169"/>
      <c r="AE1019" s="169"/>
      <c r="AF1019" s="169"/>
      <c r="AG1019" s="169"/>
      <c r="AL1019" s="49"/>
      <c r="AM1019" s="46"/>
      <c r="AO1019" s="49"/>
      <c r="AP1019" s="50"/>
    </row>
    <row r="1020" spans="1:42" s="126" customFormat="1" ht="29.25" customHeight="1" x14ac:dyDescent="0.2">
      <c r="A1020" s="116"/>
      <c r="D1020" s="383" t="s">
        <v>629</v>
      </c>
      <c r="E1020" s="383"/>
      <c r="F1020" s="383"/>
      <c r="G1020" s="383"/>
      <c r="H1020" s="383"/>
      <c r="I1020" s="383"/>
      <c r="J1020" s="383"/>
      <c r="K1020" s="383"/>
      <c r="L1020" s="383"/>
      <c r="M1020" s="383"/>
      <c r="N1020" s="169">
        <v>33</v>
      </c>
      <c r="O1020" s="169"/>
      <c r="P1020" s="169"/>
      <c r="Q1020" s="169"/>
      <c r="R1020" s="169"/>
      <c r="S1020" s="169"/>
      <c r="T1020" s="169"/>
      <c r="U1020" s="169"/>
      <c r="V1020" s="169"/>
      <c r="W1020" s="169"/>
      <c r="X1020" s="169">
        <v>57</v>
      </c>
      <c r="Y1020" s="169"/>
      <c r="Z1020" s="169"/>
      <c r="AA1020" s="169"/>
      <c r="AB1020" s="169"/>
      <c r="AC1020" s="169"/>
      <c r="AD1020" s="169"/>
      <c r="AE1020" s="169"/>
      <c r="AF1020" s="169"/>
      <c r="AG1020" s="169"/>
      <c r="AL1020" s="49"/>
      <c r="AM1020" s="46"/>
      <c r="AO1020" s="49"/>
      <c r="AP1020" s="50"/>
    </row>
    <row r="1021" spans="1:42" s="126" customFormat="1" ht="29.25" customHeight="1" x14ac:dyDescent="0.2">
      <c r="A1021" s="116"/>
      <c r="D1021" s="383" t="s">
        <v>523</v>
      </c>
      <c r="E1021" s="383"/>
      <c r="F1021" s="383"/>
      <c r="G1021" s="383"/>
      <c r="H1021" s="383"/>
      <c r="I1021" s="383"/>
      <c r="J1021" s="383"/>
      <c r="K1021" s="383"/>
      <c r="L1021" s="383"/>
      <c r="M1021" s="383"/>
      <c r="N1021" s="222">
        <v>197273</v>
      </c>
      <c r="O1021" s="222"/>
      <c r="P1021" s="222"/>
      <c r="Q1021" s="222"/>
      <c r="R1021" s="222"/>
      <c r="S1021" s="222"/>
      <c r="T1021" s="222"/>
      <c r="U1021" s="222"/>
      <c r="V1021" s="222"/>
      <c r="W1021" s="222"/>
      <c r="X1021" s="222"/>
      <c r="Y1021" s="222"/>
      <c r="Z1021" s="222"/>
      <c r="AA1021" s="222"/>
      <c r="AB1021" s="222"/>
      <c r="AC1021" s="222"/>
      <c r="AD1021" s="222"/>
      <c r="AE1021" s="222"/>
      <c r="AF1021" s="222"/>
      <c r="AG1021" s="222"/>
      <c r="AL1021" s="49"/>
      <c r="AM1021" s="46"/>
      <c r="AO1021" s="49"/>
      <c r="AP1021" s="50"/>
    </row>
    <row r="1022" spans="1:42" s="126" customFormat="1" ht="29.25" customHeight="1" x14ac:dyDescent="0.2">
      <c r="A1022" s="116"/>
      <c r="D1022" s="383" t="s">
        <v>480</v>
      </c>
      <c r="E1022" s="383"/>
      <c r="F1022" s="383"/>
      <c r="G1022" s="383"/>
      <c r="H1022" s="383"/>
      <c r="I1022" s="383"/>
      <c r="J1022" s="383"/>
      <c r="K1022" s="383"/>
      <c r="L1022" s="383"/>
      <c r="M1022" s="383"/>
      <c r="N1022" s="169"/>
      <c r="O1022" s="169"/>
      <c r="P1022" s="169"/>
      <c r="Q1022" s="169"/>
      <c r="R1022" s="169"/>
      <c r="S1022" s="169"/>
      <c r="T1022" s="169"/>
      <c r="U1022" s="169"/>
      <c r="V1022" s="169"/>
      <c r="W1022" s="169"/>
      <c r="X1022" s="169">
        <v>2000</v>
      </c>
      <c r="Y1022" s="169"/>
      <c r="Z1022" s="169"/>
      <c r="AA1022" s="169"/>
      <c r="AB1022" s="169"/>
      <c r="AC1022" s="169"/>
      <c r="AD1022" s="169"/>
      <c r="AE1022" s="169"/>
      <c r="AF1022" s="169"/>
      <c r="AG1022" s="169"/>
      <c r="AL1022" s="49"/>
      <c r="AM1022" s="46"/>
      <c r="AO1022" s="49"/>
      <c r="AP1022" s="50"/>
    </row>
    <row r="1023" spans="1:42" s="126" customFormat="1" ht="29.25" customHeight="1" x14ac:dyDescent="0.2">
      <c r="A1023" s="155"/>
      <c r="D1023" s="383" t="s">
        <v>486</v>
      </c>
      <c r="E1023" s="383"/>
      <c r="F1023" s="383"/>
      <c r="G1023" s="383"/>
      <c r="H1023" s="383"/>
      <c r="I1023" s="383"/>
      <c r="J1023" s="383"/>
      <c r="K1023" s="383"/>
      <c r="L1023" s="383"/>
      <c r="M1023" s="383"/>
      <c r="N1023" s="169">
        <v>111</v>
      </c>
      <c r="O1023" s="169"/>
      <c r="P1023" s="169"/>
      <c r="Q1023" s="169"/>
      <c r="R1023" s="169"/>
      <c r="S1023" s="169"/>
      <c r="T1023" s="169"/>
      <c r="U1023" s="169"/>
      <c r="V1023" s="169"/>
      <c r="W1023" s="169"/>
      <c r="X1023" s="169"/>
      <c r="Y1023" s="169"/>
      <c r="Z1023" s="169"/>
      <c r="AA1023" s="169"/>
      <c r="AB1023" s="169"/>
      <c r="AC1023" s="169"/>
      <c r="AD1023" s="169"/>
      <c r="AE1023" s="169"/>
      <c r="AF1023" s="169"/>
      <c r="AG1023" s="169"/>
      <c r="AL1023" s="49"/>
      <c r="AM1023" s="46"/>
      <c r="AO1023" s="49"/>
      <c r="AP1023" s="50"/>
    </row>
    <row r="1024" spans="1:42" s="126" customFormat="1" ht="29.25" customHeight="1" x14ac:dyDescent="0.2">
      <c r="A1024" s="116"/>
      <c r="D1024" s="662" t="s">
        <v>524</v>
      </c>
      <c r="E1024" s="663"/>
      <c r="F1024" s="663"/>
      <c r="G1024" s="663"/>
      <c r="H1024" s="663"/>
      <c r="I1024" s="663"/>
      <c r="J1024" s="663"/>
      <c r="K1024" s="663"/>
      <c r="L1024" s="663"/>
      <c r="M1024" s="664"/>
      <c r="N1024" s="640">
        <f>N1025+N1027</f>
        <v>1072242</v>
      </c>
      <c r="O1024" s="640"/>
      <c r="P1024" s="640"/>
      <c r="Q1024" s="640"/>
      <c r="R1024" s="640"/>
      <c r="S1024" s="640"/>
      <c r="T1024" s="640"/>
      <c r="U1024" s="640"/>
      <c r="V1024" s="640"/>
      <c r="W1024" s="640"/>
      <c r="X1024" s="658">
        <f>X1025+X1027</f>
        <v>316823.46000000002</v>
      </c>
      <c r="Y1024" s="658"/>
      <c r="Z1024" s="658"/>
      <c r="AA1024" s="658"/>
      <c r="AB1024" s="658"/>
      <c r="AC1024" s="658"/>
      <c r="AD1024" s="658"/>
      <c r="AE1024" s="658"/>
      <c r="AF1024" s="658"/>
      <c r="AG1024" s="658"/>
      <c r="AL1024" s="47">
        <f>SUM(N1025,N1027)-N1024</f>
        <v>0</v>
      </c>
      <c r="AM1024" s="46">
        <f>SUM(X1025,X1027)-X1024</f>
        <v>0</v>
      </c>
      <c r="AO1024" s="47">
        <f>N1024-SUM([2]Hárok2!$D$54,[2]Hárok2!$D$55,[2]Hárok2!$D$61,[2]Hárok2!$D$56,[2]Hárok2!$D$58,[2]Hárok2!$D$59,[2]Hárok2!$D$60,[2]Hárok2!$D$62)</f>
        <v>1072242</v>
      </c>
      <c r="AP1024" s="46">
        <f>X1024-SUM([2]Hárok2!$E$54,[2]Hárok2!$E$55,[2]Hárok2!$E$61,[2]Hárok2!$E$56,[2]Hárok2!$E$58,[2]Hárok2!$E$59,[2]Hárok2!$E$60,[2]Hárok2!$E$62)</f>
        <v>316823.46000000002</v>
      </c>
    </row>
    <row r="1025" spans="1:42" s="126" customFormat="1" ht="29.25" customHeight="1" x14ac:dyDescent="0.2">
      <c r="A1025" s="116"/>
      <c r="D1025" s="659" t="s">
        <v>525</v>
      </c>
      <c r="E1025" s="660"/>
      <c r="F1025" s="660"/>
      <c r="G1025" s="660"/>
      <c r="H1025" s="660"/>
      <c r="I1025" s="660"/>
      <c r="J1025" s="660"/>
      <c r="K1025" s="660"/>
      <c r="L1025" s="660"/>
      <c r="M1025" s="661"/>
      <c r="N1025" s="169">
        <f>N1026</f>
        <v>0</v>
      </c>
      <c r="O1025" s="169"/>
      <c r="P1025" s="169"/>
      <c r="Q1025" s="169"/>
      <c r="R1025" s="169"/>
      <c r="S1025" s="169"/>
      <c r="T1025" s="169"/>
      <c r="U1025" s="169"/>
      <c r="V1025" s="169"/>
      <c r="W1025" s="169"/>
      <c r="X1025" s="169">
        <f>X1026</f>
        <v>0</v>
      </c>
      <c r="Y1025" s="169"/>
      <c r="Z1025" s="169"/>
      <c r="AA1025" s="169"/>
      <c r="AB1025" s="169"/>
      <c r="AC1025" s="169"/>
      <c r="AD1025" s="169"/>
      <c r="AE1025" s="169"/>
      <c r="AF1025" s="169"/>
      <c r="AG1025" s="169"/>
      <c r="AL1025" s="47"/>
      <c r="AM1025" s="46"/>
      <c r="AO1025" s="47">
        <f>N1025-[2]Hárok2!$D$60</f>
        <v>0</v>
      </c>
      <c r="AP1025" s="46">
        <f>X1025-[2]Hárok2!$E$60</f>
        <v>0</v>
      </c>
    </row>
    <row r="1026" spans="1:42" s="126" customFormat="1" ht="29.25" customHeight="1" x14ac:dyDescent="0.2">
      <c r="A1026" s="116"/>
      <c r="D1026" s="371" t="s">
        <v>526</v>
      </c>
      <c r="E1026" s="372"/>
      <c r="F1026" s="372"/>
      <c r="G1026" s="372"/>
      <c r="H1026" s="372"/>
      <c r="I1026" s="372"/>
      <c r="J1026" s="372"/>
      <c r="K1026" s="372"/>
      <c r="L1026" s="372"/>
      <c r="M1026" s="373"/>
      <c r="N1026" s="169"/>
      <c r="O1026" s="169"/>
      <c r="P1026" s="169"/>
      <c r="Q1026" s="169"/>
      <c r="R1026" s="169"/>
      <c r="S1026" s="169"/>
      <c r="T1026" s="169"/>
      <c r="U1026" s="169"/>
      <c r="V1026" s="169"/>
      <c r="W1026" s="169"/>
      <c r="X1026" s="169"/>
      <c r="Y1026" s="169"/>
      <c r="Z1026" s="169"/>
      <c r="AA1026" s="169"/>
      <c r="AB1026" s="169"/>
      <c r="AC1026" s="169"/>
      <c r="AD1026" s="169"/>
      <c r="AE1026" s="169"/>
      <c r="AF1026" s="169"/>
      <c r="AG1026" s="169"/>
      <c r="AL1026" s="49"/>
      <c r="AM1026" s="46"/>
      <c r="AO1026" s="49"/>
      <c r="AP1026" s="50"/>
    </row>
    <row r="1027" spans="1:42" s="126" customFormat="1" ht="29.25" customHeight="1" x14ac:dyDescent="0.2">
      <c r="A1027" s="116"/>
      <c r="D1027" s="659" t="s">
        <v>527</v>
      </c>
      <c r="E1027" s="660"/>
      <c r="F1027" s="660"/>
      <c r="G1027" s="660"/>
      <c r="H1027" s="660"/>
      <c r="I1027" s="660"/>
      <c r="J1027" s="660"/>
      <c r="K1027" s="660"/>
      <c r="L1027" s="660"/>
      <c r="M1027" s="661"/>
      <c r="N1027" s="169">
        <f>SUM(N1028:W1031)</f>
        <v>1072242</v>
      </c>
      <c r="O1027" s="169"/>
      <c r="P1027" s="169"/>
      <c r="Q1027" s="169"/>
      <c r="R1027" s="169"/>
      <c r="S1027" s="169"/>
      <c r="T1027" s="169"/>
      <c r="U1027" s="169"/>
      <c r="V1027" s="169"/>
      <c r="W1027" s="169"/>
      <c r="X1027" s="169">
        <f>SUM(X1028:AG1031)</f>
        <v>316823.46000000002</v>
      </c>
      <c r="Y1027" s="169"/>
      <c r="Z1027" s="169"/>
      <c r="AA1027" s="169"/>
      <c r="AB1027" s="169"/>
      <c r="AC1027" s="169"/>
      <c r="AD1027" s="169"/>
      <c r="AE1027" s="169"/>
      <c r="AF1027" s="169"/>
      <c r="AG1027" s="169"/>
      <c r="AL1027" s="47">
        <f>SUM(N1028:W1031)-N1027</f>
        <v>0</v>
      </c>
      <c r="AM1027" s="46">
        <f>SUM(X1028:AG1031)-X1027</f>
        <v>0</v>
      </c>
      <c r="AO1027" s="49"/>
      <c r="AP1027" s="50"/>
    </row>
    <row r="1028" spans="1:42" s="126" customFormat="1" ht="29.25" customHeight="1" x14ac:dyDescent="0.2">
      <c r="A1028" s="116"/>
      <c r="D1028" s="371" t="s">
        <v>627</v>
      </c>
      <c r="E1028" s="372"/>
      <c r="F1028" s="372"/>
      <c r="G1028" s="372"/>
      <c r="H1028" s="372"/>
      <c r="I1028" s="372"/>
      <c r="J1028" s="372"/>
      <c r="K1028" s="372"/>
      <c r="L1028" s="372"/>
      <c r="M1028" s="373"/>
      <c r="N1028" s="169">
        <v>1072057</v>
      </c>
      <c r="O1028" s="169"/>
      <c r="P1028" s="169"/>
      <c r="Q1028" s="169"/>
      <c r="R1028" s="169"/>
      <c r="S1028" s="169"/>
      <c r="T1028" s="169"/>
      <c r="U1028" s="169"/>
      <c r="V1028" s="169"/>
      <c r="W1028" s="169"/>
      <c r="X1028" s="169">
        <v>316563</v>
      </c>
      <c r="Y1028" s="169"/>
      <c r="Z1028" s="169"/>
      <c r="AA1028" s="169"/>
      <c r="AB1028" s="169"/>
      <c r="AC1028" s="169"/>
      <c r="AD1028" s="169"/>
      <c r="AE1028" s="169"/>
      <c r="AF1028" s="169"/>
      <c r="AG1028" s="169"/>
      <c r="AL1028" s="49"/>
      <c r="AM1028" s="46"/>
      <c r="AO1028" s="49"/>
      <c r="AP1028" s="50"/>
    </row>
    <row r="1029" spans="1:42" s="126" customFormat="1" ht="29.25" customHeight="1" x14ac:dyDescent="0.2">
      <c r="A1029" s="116"/>
      <c r="D1029" s="371" t="s">
        <v>528</v>
      </c>
      <c r="E1029" s="372"/>
      <c r="F1029" s="372"/>
      <c r="G1029" s="372"/>
      <c r="H1029" s="372"/>
      <c r="I1029" s="372"/>
      <c r="J1029" s="372"/>
      <c r="K1029" s="372"/>
      <c r="L1029" s="372"/>
      <c r="M1029" s="373"/>
      <c r="N1029" s="169">
        <v>185</v>
      </c>
      <c r="O1029" s="169"/>
      <c r="P1029" s="169"/>
      <c r="Q1029" s="169"/>
      <c r="R1029" s="169"/>
      <c r="S1029" s="169"/>
      <c r="T1029" s="169"/>
      <c r="U1029" s="169"/>
      <c r="V1029" s="169"/>
      <c r="W1029" s="169"/>
      <c r="X1029" s="169">
        <v>260.45999999999998</v>
      </c>
      <c r="Y1029" s="169"/>
      <c r="Z1029" s="169"/>
      <c r="AA1029" s="169"/>
      <c r="AB1029" s="169"/>
      <c r="AC1029" s="169"/>
      <c r="AD1029" s="169"/>
      <c r="AE1029" s="169"/>
      <c r="AF1029" s="169"/>
      <c r="AG1029" s="169"/>
      <c r="AL1029" s="49"/>
      <c r="AM1029" s="46"/>
      <c r="AO1029" s="49"/>
      <c r="AP1029" s="50"/>
    </row>
    <row r="1030" spans="1:42" s="126" customFormat="1" ht="29.25" customHeight="1" x14ac:dyDescent="0.2">
      <c r="A1030" s="116"/>
      <c r="D1030" s="371" t="s">
        <v>529</v>
      </c>
      <c r="E1030" s="372"/>
      <c r="F1030" s="372"/>
      <c r="G1030" s="372"/>
      <c r="H1030" s="372"/>
      <c r="I1030" s="372"/>
      <c r="J1030" s="372"/>
      <c r="K1030" s="372"/>
      <c r="L1030" s="372"/>
      <c r="M1030" s="373"/>
      <c r="N1030" s="169">
        <v>0</v>
      </c>
      <c r="O1030" s="169"/>
      <c r="P1030" s="169"/>
      <c r="Q1030" s="169"/>
      <c r="R1030" s="169"/>
      <c r="S1030" s="169"/>
      <c r="T1030" s="169"/>
      <c r="U1030" s="169"/>
      <c r="V1030" s="169"/>
      <c r="W1030" s="169"/>
      <c r="X1030" s="169">
        <v>0</v>
      </c>
      <c r="Y1030" s="169"/>
      <c r="Z1030" s="169"/>
      <c r="AA1030" s="169"/>
      <c r="AB1030" s="169"/>
      <c r="AC1030" s="169"/>
      <c r="AD1030" s="169"/>
      <c r="AE1030" s="169"/>
      <c r="AF1030" s="169"/>
      <c r="AG1030" s="169"/>
      <c r="AL1030" s="49"/>
      <c r="AM1030" s="46"/>
      <c r="AO1030" s="49"/>
      <c r="AP1030" s="50"/>
    </row>
    <row r="1031" spans="1:42" s="126" customFormat="1" ht="29.25" customHeight="1" x14ac:dyDescent="0.2">
      <c r="A1031" s="116"/>
      <c r="D1031" s="371" t="s">
        <v>486</v>
      </c>
      <c r="E1031" s="372"/>
      <c r="F1031" s="372"/>
      <c r="G1031" s="372"/>
      <c r="H1031" s="372"/>
      <c r="I1031" s="372"/>
      <c r="J1031" s="372"/>
      <c r="K1031" s="372"/>
      <c r="L1031" s="372"/>
      <c r="M1031" s="373"/>
      <c r="N1031" s="169">
        <v>0</v>
      </c>
      <c r="O1031" s="169"/>
      <c r="P1031" s="169"/>
      <c r="Q1031" s="169"/>
      <c r="R1031" s="169"/>
      <c r="S1031" s="169"/>
      <c r="T1031" s="169"/>
      <c r="U1031" s="169"/>
      <c r="V1031" s="169"/>
      <c r="W1031" s="169"/>
      <c r="X1031" s="169">
        <v>0</v>
      </c>
      <c r="Y1031" s="169"/>
      <c r="Z1031" s="169"/>
      <c r="AA1031" s="169"/>
      <c r="AB1031" s="169"/>
      <c r="AC1031" s="169"/>
      <c r="AD1031" s="169"/>
      <c r="AE1031" s="169"/>
      <c r="AF1031" s="169"/>
      <c r="AG1031" s="169"/>
      <c r="AL1031" s="49"/>
      <c r="AM1031" s="46"/>
      <c r="AO1031" s="49"/>
      <c r="AP1031" s="50"/>
    </row>
    <row r="1032" spans="1:42" s="126" customFormat="1" ht="29.25" customHeight="1" x14ac:dyDescent="0.2">
      <c r="A1032" s="116"/>
      <c r="D1032" s="662" t="s">
        <v>530</v>
      </c>
      <c r="E1032" s="663"/>
      <c r="F1032" s="663"/>
      <c r="G1032" s="663"/>
      <c r="H1032" s="663"/>
      <c r="I1032" s="663"/>
      <c r="J1032" s="663"/>
      <c r="K1032" s="663"/>
      <c r="L1032" s="663"/>
      <c r="M1032" s="664"/>
      <c r="N1032" s="169"/>
      <c r="O1032" s="169"/>
      <c r="P1032" s="169"/>
      <c r="Q1032" s="169"/>
      <c r="R1032" s="169"/>
      <c r="S1032" s="169"/>
      <c r="T1032" s="169"/>
      <c r="U1032" s="169"/>
      <c r="V1032" s="169"/>
      <c r="W1032" s="169"/>
      <c r="X1032" s="169"/>
      <c r="Y1032" s="169"/>
      <c r="Z1032" s="169"/>
      <c r="AA1032" s="169"/>
      <c r="AB1032" s="169"/>
      <c r="AC1032" s="169"/>
      <c r="AD1032" s="169"/>
      <c r="AE1032" s="169"/>
      <c r="AF1032" s="169"/>
      <c r="AG1032" s="169"/>
      <c r="AL1032" s="47">
        <f>SUM(N1033:W1034)-N1032</f>
        <v>0</v>
      </c>
      <c r="AM1032" s="46">
        <f>SUM(X1033:AG1034)-X1032</f>
        <v>0</v>
      </c>
      <c r="AO1032" s="47" t="e">
        <f>N1032-'[2]SK Cover sheet'!$D$61</f>
        <v>#REF!</v>
      </c>
      <c r="AP1032" s="46" t="e">
        <f>X1032-'[2]SK Cover sheet'!$E$61</f>
        <v>#REF!</v>
      </c>
    </row>
    <row r="1033" spans="1:42" s="126" customFormat="1" ht="29.25" customHeight="1" x14ac:dyDescent="0.2">
      <c r="A1033" s="116"/>
      <c r="D1033" s="383"/>
      <c r="E1033" s="383"/>
      <c r="F1033" s="383"/>
      <c r="G1033" s="383"/>
      <c r="H1033" s="383"/>
      <c r="I1033" s="383"/>
      <c r="J1033" s="383"/>
      <c r="K1033" s="383"/>
      <c r="L1033" s="383"/>
      <c r="M1033" s="383"/>
      <c r="N1033" s="169"/>
      <c r="O1033" s="169"/>
      <c r="P1033" s="169"/>
      <c r="Q1033" s="169"/>
      <c r="R1033" s="169"/>
      <c r="S1033" s="169"/>
      <c r="T1033" s="169"/>
      <c r="U1033" s="169"/>
      <c r="V1033" s="169"/>
      <c r="W1033" s="169"/>
      <c r="X1033" s="169"/>
      <c r="Y1033" s="169"/>
      <c r="Z1033" s="169"/>
      <c r="AA1033" s="169"/>
      <c r="AB1033" s="169"/>
      <c r="AC1033" s="169"/>
      <c r="AD1033" s="169"/>
      <c r="AE1033" s="169"/>
      <c r="AF1033" s="169"/>
      <c r="AG1033" s="169"/>
      <c r="AL1033" s="49"/>
      <c r="AM1033" s="46"/>
      <c r="AO1033" s="87"/>
      <c r="AP1033" s="110"/>
    </row>
    <row r="1034" spans="1:42" s="126" customFormat="1" ht="29.25" customHeight="1" thickBot="1" x14ac:dyDescent="0.25">
      <c r="A1034" s="116"/>
      <c r="D1034" s="644"/>
      <c r="E1034" s="645"/>
      <c r="F1034" s="645"/>
      <c r="G1034" s="645"/>
      <c r="H1034" s="645"/>
      <c r="I1034" s="645"/>
      <c r="J1034" s="645"/>
      <c r="K1034" s="645"/>
      <c r="L1034" s="645"/>
      <c r="M1034" s="646"/>
      <c r="N1034" s="163"/>
      <c r="O1034" s="163"/>
      <c r="P1034" s="163"/>
      <c r="Q1034" s="163"/>
      <c r="R1034" s="163"/>
      <c r="S1034" s="163"/>
      <c r="T1034" s="163"/>
      <c r="U1034" s="163"/>
      <c r="V1034" s="163"/>
      <c r="W1034" s="163"/>
      <c r="X1034" s="647"/>
      <c r="Y1034" s="163"/>
      <c r="Z1034" s="163"/>
      <c r="AA1034" s="163"/>
      <c r="AB1034" s="163"/>
      <c r="AC1034" s="163"/>
      <c r="AD1034" s="163"/>
      <c r="AE1034" s="163"/>
      <c r="AF1034" s="163"/>
      <c r="AG1034" s="163"/>
      <c r="AL1034" s="53"/>
      <c r="AM1034" s="52"/>
      <c r="AO1034" s="92"/>
      <c r="AP1034" s="138"/>
    </row>
    <row r="1035" spans="1:42" ht="14.25" customHeight="1" x14ac:dyDescent="0.2">
      <c r="D1035" s="145"/>
      <c r="E1035" s="145"/>
      <c r="F1035" s="145"/>
      <c r="G1035" s="145"/>
      <c r="H1035" s="145"/>
      <c r="I1035" s="145"/>
      <c r="J1035" s="145"/>
      <c r="K1035" s="145"/>
      <c r="L1035" s="145"/>
      <c r="M1035" s="145"/>
      <c r="N1035" s="146"/>
      <c r="O1035" s="146"/>
      <c r="P1035" s="146"/>
      <c r="Q1035" s="146"/>
      <c r="R1035" s="146"/>
      <c r="S1035" s="146"/>
      <c r="T1035" s="146"/>
      <c r="U1035" s="146"/>
      <c r="V1035" s="146"/>
      <c r="W1035" s="146"/>
      <c r="X1035" s="146"/>
      <c r="Y1035" s="146"/>
      <c r="Z1035" s="146"/>
      <c r="AA1035" s="146"/>
      <c r="AB1035" s="146"/>
      <c r="AC1035" s="146"/>
      <c r="AD1035" s="146"/>
      <c r="AE1035" s="146"/>
      <c r="AF1035" s="146"/>
      <c r="AG1035" s="146"/>
    </row>
    <row r="1036" spans="1:42" ht="14.25" customHeight="1" thickBot="1" x14ac:dyDescent="0.25">
      <c r="D1036" s="145"/>
      <c r="E1036" s="145"/>
      <c r="F1036" s="145"/>
      <c r="G1036" s="145"/>
      <c r="H1036" s="145"/>
      <c r="I1036" s="145"/>
      <c r="J1036" s="145"/>
      <c r="K1036" s="145"/>
      <c r="L1036" s="145"/>
      <c r="M1036" s="145"/>
      <c r="N1036" s="146"/>
      <c r="O1036" s="146"/>
      <c r="P1036" s="146"/>
      <c r="Q1036" s="146"/>
      <c r="R1036" s="146"/>
      <c r="S1036" s="146"/>
      <c r="T1036" s="146"/>
      <c r="U1036" s="146"/>
      <c r="V1036" s="146"/>
      <c r="W1036" s="146"/>
      <c r="X1036" s="146"/>
      <c r="Y1036" s="146"/>
      <c r="Z1036" s="146"/>
      <c r="AA1036" s="146"/>
      <c r="AB1036" s="146"/>
      <c r="AC1036" s="146"/>
      <c r="AD1036" s="146"/>
      <c r="AE1036" s="146"/>
      <c r="AF1036" s="146"/>
      <c r="AG1036" s="146"/>
    </row>
    <row r="1037" spans="1:42" ht="14.25" customHeight="1" thickBot="1" x14ac:dyDescent="0.25">
      <c r="A1037" s="6">
        <v>39</v>
      </c>
      <c r="D1037" s="665" t="s">
        <v>238</v>
      </c>
      <c r="E1037" s="666"/>
      <c r="F1037" s="666"/>
      <c r="G1037" s="666"/>
      <c r="H1037" s="666"/>
      <c r="I1037" s="666"/>
      <c r="J1037" s="666"/>
      <c r="K1037" s="666"/>
      <c r="L1037" s="666"/>
      <c r="M1037" s="667"/>
      <c r="N1037" s="247" t="s">
        <v>17</v>
      </c>
      <c r="O1037" s="248"/>
      <c r="P1037" s="248"/>
      <c r="Q1037" s="248"/>
      <c r="R1037" s="248"/>
      <c r="S1037" s="248"/>
      <c r="T1037" s="248"/>
      <c r="U1037" s="248"/>
      <c r="V1037" s="248"/>
      <c r="W1037" s="249"/>
      <c r="X1037" s="213" t="s">
        <v>18</v>
      </c>
      <c r="Y1037" s="214"/>
      <c r="Z1037" s="214"/>
      <c r="AA1037" s="214"/>
      <c r="AB1037" s="214"/>
      <c r="AC1037" s="214"/>
      <c r="AD1037" s="214"/>
      <c r="AE1037" s="214"/>
      <c r="AF1037" s="214"/>
      <c r="AG1037" s="215"/>
    </row>
    <row r="1038" spans="1:42" ht="14.25" customHeight="1" thickTop="1" thickBot="1" x14ac:dyDescent="0.25">
      <c r="D1038" s="668"/>
      <c r="E1038" s="669"/>
      <c r="F1038" s="669"/>
      <c r="G1038" s="669"/>
      <c r="H1038" s="669"/>
      <c r="I1038" s="669"/>
      <c r="J1038" s="669"/>
      <c r="K1038" s="669"/>
      <c r="L1038" s="669"/>
      <c r="M1038" s="670"/>
      <c r="N1038" s="250"/>
      <c r="O1038" s="251"/>
      <c r="P1038" s="251"/>
      <c r="Q1038" s="251"/>
      <c r="R1038" s="251"/>
      <c r="S1038" s="251"/>
      <c r="T1038" s="251"/>
      <c r="U1038" s="251"/>
      <c r="V1038" s="251"/>
      <c r="W1038" s="252"/>
      <c r="X1038" s="216"/>
      <c r="Y1038" s="217"/>
      <c r="Z1038" s="217"/>
      <c r="AA1038" s="217"/>
      <c r="AB1038" s="217"/>
      <c r="AC1038" s="217"/>
      <c r="AD1038" s="217"/>
      <c r="AE1038" s="217"/>
      <c r="AF1038" s="217"/>
      <c r="AG1038" s="218"/>
      <c r="AL1038" s="66" t="s">
        <v>17</v>
      </c>
      <c r="AM1038" s="67" t="s">
        <v>18</v>
      </c>
      <c r="AO1038" s="66" t="s">
        <v>17</v>
      </c>
      <c r="AP1038" s="67" t="s">
        <v>18</v>
      </c>
    </row>
    <row r="1039" spans="1:42" s="126" customFormat="1" ht="29.25" customHeight="1" x14ac:dyDescent="0.2">
      <c r="A1039" s="116"/>
      <c r="D1039" s="238" t="s">
        <v>531</v>
      </c>
      <c r="E1039" s="239"/>
      <c r="F1039" s="239"/>
      <c r="G1039" s="239"/>
      <c r="H1039" s="239"/>
      <c r="I1039" s="239"/>
      <c r="J1039" s="239"/>
      <c r="K1039" s="239"/>
      <c r="L1039" s="239"/>
      <c r="M1039" s="240"/>
      <c r="N1039" s="169">
        <v>6900</v>
      </c>
      <c r="O1039" s="169"/>
      <c r="P1039" s="169"/>
      <c r="Q1039" s="169"/>
      <c r="R1039" s="169"/>
      <c r="S1039" s="169"/>
      <c r="T1039" s="169"/>
      <c r="U1039" s="169"/>
      <c r="V1039" s="169"/>
      <c r="W1039" s="169"/>
      <c r="X1039" s="169">
        <v>6900</v>
      </c>
      <c r="Y1039" s="169"/>
      <c r="Z1039" s="169"/>
      <c r="AA1039" s="169"/>
      <c r="AB1039" s="169"/>
      <c r="AC1039" s="169"/>
      <c r="AD1039" s="169"/>
      <c r="AE1039" s="169"/>
      <c r="AF1039" s="169"/>
      <c r="AG1039" s="169"/>
      <c r="AL1039" s="74">
        <f>SUM(N1040:W1044)-N1039</f>
        <v>0</v>
      </c>
      <c r="AM1039" s="68">
        <f>SUM(X1040:AG1044)-X1039</f>
        <v>0</v>
      </c>
      <c r="AO1039" s="74">
        <f>N1039-N1001</f>
        <v>0</v>
      </c>
      <c r="AP1039" s="74">
        <f>X1039-X1001</f>
        <v>0</v>
      </c>
    </row>
    <row r="1040" spans="1:42" s="126" customFormat="1" ht="29.25" customHeight="1" x14ac:dyDescent="0.2">
      <c r="A1040" s="116"/>
      <c r="D1040" s="371" t="s">
        <v>532</v>
      </c>
      <c r="E1040" s="372"/>
      <c r="F1040" s="372"/>
      <c r="G1040" s="372"/>
      <c r="H1040" s="372"/>
      <c r="I1040" s="372"/>
      <c r="J1040" s="372"/>
      <c r="K1040" s="372"/>
      <c r="L1040" s="372"/>
      <c r="M1040" s="373"/>
      <c r="N1040" s="169">
        <v>6900</v>
      </c>
      <c r="O1040" s="169"/>
      <c r="P1040" s="169"/>
      <c r="Q1040" s="169"/>
      <c r="R1040" s="169"/>
      <c r="S1040" s="169"/>
      <c r="T1040" s="169"/>
      <c r="U1040" s="169"/>
      <c r="V1040" s="169"/>
      <c r="W1040" s="169"/>
      <c r="X1040" s="169">
        <v>6900</v>
      </c>
      <c r="Y1040" s="169"/>
      <c r="Z1040" s="169"/>
      <c r="AA1040" s="169"/>
      <c r="AB1040" s="169"/>
      <c r="AC1040" s="169"/>
      <c r="AD1040" s="169"/>
      <c r="AE1040" s="169"/>
      <c r="AF1040" s="169"/>
      <c r="AG1040" s="169"/>
      <c r="AL1040" s="49"/>
      <c r="AM1040" s="46"/>
      <c r="AO1040" s="141"/>
      <c r="AP1040" s="142"/>
    </row>
    <row r="1041" spans="1:42" s="126" customFormat="1" ht="29.25" customHeight="1" x14ac:dyDescent="0.2">
      <c r="A1041" s="116"/>
      <c r="D1041" s="371" t="s">
        <v>533</v>
      </c>
      <c r="E1041" s="372"/>
      <c r="F1041" s="372"/>
      <c r="G1041" s="372"/>
      <c r="H1041" s="372"/>
      <c r="I1041" s="372"/>
      <c r="J1041" s="372"/>
      <c r="K1041" s="372"/>
      <c r="L1041" s="372"/>
      <c r="M1041" s="373"/>
      <c r="N1041" s="169"/>
      <c r="O1041" s="169"/>
      <c r="P1041" s="169"/>
      <c r="Q1041" s="169"/>
      <c r="R1041" s="169"/>
      <c r="S1041" s="169"/>
      <c r="T1041" s="169"/>
      <c r="U1041" s="169"/>
      <c r="V1041" s="169"/>
      <c r="W1041" s="169"/>
      <c r="X1041" s="169"/>
      <c r="Y1041" s="169"/>
      <c r="Z1041" s="169"/>
      <c r="AA1041" s="169"/>
      <c r="AB1041" s="169"/>
      <c r="AC1041" s="169"/>
      <c r="AD1041" s="169"/>
      <c r="AE1041" s="169"/>
      <c r="AF1041" s="169"/>
      <c r="AG1041" s="169"/>
      <c r="AL1041" s="49"/>
      <c r="AM1041" s="46"/>
      <c r="AO1041" s="143"/>
      <c r="AP1041" s="144"/>
    </row>
    <row r="1042" spans="1:42" s="126" customFormat="1" ht="29.25" customHeight="1" x14ac:dyDescent="0.2">
      <c r="A1042" s="116"/>
      <c r="D1042" s="371" t="s">
        <v>534</v>
      </c>
      <c r="E1042" s="372"/>
      <c r="F1042" s="372"/>
      <c r="G1042" s="372"/>
      <c r="H1042" s="372"/>
      <c r="I1042" s="372"/>
      <c r="J1042" s="372"/>
      <c r="K1042" s="372"/>
      <c r="L1042" s="372"/>
      <c r="M1042" s="373"/>
      <c r="N1042" s="169"/>
      <c r="O1042" s="169"/>
      <c r="P1042" s="169"/>
      <c r="Q1042" s="169"/>
      <c r="R1042" s="169"/>
      <c r="S1042" s="169"/>
      <c r="T1042" s="169"/>
      <c r="U1042" s="169"/>
      <c r="V1042" s="169"/>
      <c r="W1042" s="169"/>
      <c r="X1042" s="169"/>
      <c r="Y1042" s="169"/>
      <c r="Z1042" s="169"/>
      <c r="AA1042" s="169"/>
      <c r="AB1042" s="169"/>
      <c r="AC1042" s="169"/>
      <c r="AD1042" s="169"/>
      <c r="AE1042" s="169"/>
      <c r="AF1042" s="169"/>
      <c r="AG1042" s="169"/>
      <c r="AL1042" s="49"/>
      <c r="AM1042" s="46"/>
      <c r="AO1042" s="141"/>
      <c r="AP1042" s="142"/>
    </row>
    <row r="1043" spans="1:42" s="126" customFormat="1" ht="29.25" customHeight="1" x14ac:dyDescent="0.2">
      <c r="A1043" s="116"/>
      <c r="D1043" s="371" t="s">
        <v>535</v>
      </c>
      <c r="E1043" s="372"/>
      <c r="F1043" s="372"/>
      <c r="G1043" s="372"/>
      <c r="H1043" s="372"/>
      <c r="I1043" s="372"/>
      <c r="J1043" s="372"/>
      <c r="K1043" s="372"/>
      <c r="L1043" s="372"/>
      <c r="M1043" s="373"/>
      <c r="N1043" s="169"/>
      <c r="O1043" s="169"/>
      <c r="P1043" s="169"/>
      <c r="Q1043" s="169"/>
      <c r="R1043" s="169"/>
      <c r="S1043" s="169"/>
      <c r="T1043" s="169"/>
      <c r="U1043" s="169"/>
      <c r="V1043" s="169"/>
      <c r="W1043" s="169"/>
      <c r="X1043" s="169"/>
      <c r="Y1043" s="169"/>
      <c r="Z1043" s="169"/>
      <c r="AA1043" s="169"/>
      <c r="AB1043" s="169"/>
      <c r="AC1043" s="169"/>
      <c r="AD1043" s="169"/>
      <c r="AE1043" s="169"/>
      <c r="AF1043" s="169"/>
      <c r="AG1043" s="169"/>
      <c r="AL1043" s="49"/>
      <c r="AM1043" s="46"/>
      <c r="AO1043" s="143"/>
      <c r="AP1043" s="144"/>
    </row>
    <row r="1044" spans="1:42" s="126" customFormat="1" ht="29.25" customHeight="1" thickBot="1" x14ac:dyDescent="0.25">
      <c r="A1044" s="116"/>
      <c r="D1044" s="291" t="s">
        <v>536</v>
      </c>
      <c r="E1044" s="292"/>
      <c r="F1044" s="292"/>
      <c r="G1044" s="292"/>
      <c r="H1044" s="292"/>
      <c r="I1044" s="292"/>
      <c r="J1044" s="292"/>
      <c r="K1044" s="292"/>
      <c r="L1044" s="292"/>
      <c r="M1044" s="293"/>
      <c r="N1044" s="671"/>
      <c r="O1044" s="671"/>
      <c r="P1044" s="671"/>
      <c r="Q1044" s="671"/>
      <c r="R1044" s="671"/>
      <c r="S1044" s="671"/>
      <c r="T1044" s="671"/>
      <c r="U1044" s="671"/>
      <c r="V1044" s="671"/>
      <c r="W1044" s="671"/>
      <c r="X1044" s="671"/>
      <c r="Y1044" s="671"/>
      <c r="Z1044" s="671"/>
      <c r="AA1044" s="671"/>
      <c r="AB1044" s="671"/>
      <c r="AC1044" s="671"/>
      <c r="AD1044" s="671"/>
      <c r="AE1044" s="671"/>
      <c r="AF1044" s="671"/>
      <c r="AG1044" s="671"/>
      <c r="AL1044" s="47"/>
      <c r="AM1044" s="46"/>
      <c r="AO1044" s="143"/>
      <c r="AP1044" s="144"/>
    </row>
    <row r="1045" spans="1:42" ht="14.25" customHeight="1" x14ac:dyDescent="0.2">
      <c r="D1045" s="145"/>
      <c r="E1045" s="145"/>
      <c r="F1045" s="145"/>
      <c r="G1045" s="145"/>
      <c r="H1045" s="145"/>
      <c r="I1045" s="145"/>
      <c r="J1045" s="145"/>
      <c r="K1045" s="145"/>
      <c r="L1045" s="145"/>
      <c r="M1045" s="145"/>
      <c r="N1045" s="146"/>
      <c r="O1045" s="146"/>
      <c r="P1045" s="146"/>
      <c r="Q1045" s="146"/>
      <c r="R1045" s="146"/>
      <c r="S1045" s="146"/>
      <c r="T1045" s="146"/>
      <c r="U1045" s="146"/>
      <c r="V1045" s="146"/>
      <c r="W1045" s="146"/>
      <c r="X1045" s="146"/>
      <c r="Y1045" s="146"/>
      <c r="Z1045" s="146"/>
      <c r="AA1045" s="146"/>
      <c r="AB1045" s="146"/>
      <c r="AC1045" s="146"/>
      <c r="AD1045" s="146"/>
      <c r="AE1045" s="146"/>
      <c r="AF1045" s="146"/>
      <c r="AG1045" s="146"/>
    </row>
    <row r="1046" spans="1:42" ht="14.25" customHeight="1" x14ac:dyDescent="0.2">
      <c r="D1046" s="599" t="s">
        <v>537</v>
      </c>
      <c r="E1046" s="599"/>
      <c r="F1046" s="599"/>
      <c r="G1046" s="599"/>
      <c r="H1046" s="599"/>
      <c r="I1046" s="599"/>
      <c r="J1046" s="599"/>
      <c r="K1046" s="599"/>
      <c r="L1046" s="599"/>
      <c r="M1046" s="599"/>
      <c r="N1046" s="599"/>
      <c r="O1046" s="599"/>
      <c r="P1046" s="599"/>
      <c r="Q1046" s="599"/>
      <c r="R1046" s="599"/>
      <c r="S1046" s="599"/>
      <c r="T1046" s="599"/>
      <c r="U1046" s="599"/>
      <c r="V1046" s="599"/>
      <c r="W1046" s="599"/>
      <c r="X1046" s="599"/>
      <c r="Y1046" s="599"/>
      <c r="Z1046" s="599"/>
      <c r="AA1046" s="599"/>
      <c r="AB1046" s="599"/>
      <c r="AC1046" s="599"/>
      <c r="AD1046" s="599"/>
      <c r="AE1046" s="599"/>
      <c r="AF1046" s="599"/>
      <c r="AG1046" s="599"/>
    </row>
    <row r="1048" spans="1:42" ht="14.25" customHeight="1" x14ac:dyDescent="0.2">
      <c r="D1048" s="347" t="s">
        <v>538</v>
      </c>
      <c r="E1048" s="347"/>
      <c r="F1048" s="347"/>
      <c r="G1048" s="347"/>
      <c r="H1048" s="347"/>
      <c r="I1048" s="347"/>
      <c r="J1048" s="347"/>
      <c r="K1048" s="347"/>
      <c r="L1048" s="347"/>
      <c r="M1048" s="347"/>
      <c r="N1048" s="347"/>
      <c r="O1048" s="347"/>
      <c r="P1048" s="347"/>
      <c r="Q1048" s="347"/>
      <c r="R1048" s="347"/>
      <c r="S1048" s="347"/>
      <c r="T1048" s="347"/>
      <c r="U1048" s="347"/>
      <c r="V1048" s="347"/>
      <c r="W1048" s="347"/>
      <c r="X1048" s="347"/>
      <c r="Y1048" s="347"/>
      <c r="Z1048" s="347"/>
      <c r="AA1048" s="347"/>
      <c r="AB1048" s="347"/>
      <c r="AC1048" s="347"/>
      <c r="AD1048" s="347"/>
      <c r="AE1048" s="347"/>
      <c r="AF1048" s="347"/>
      <c r="AG1048" s="347"/>
    </row>
    <row r="1049" spans="1:42" ht="14.25" customHeight="1" thickBot="1" x14ac:dyDescent="0.25"/>
    <row r="1050" spans="1:42" ht="28.5" customHeight="1" thickBot="1" x14ac:dyDescent="0.25">
      <c r="A1050" s="6">
        <v>40</v>
      </c>
      <c r="D1050" s="211" t="s">
        <v>238</v>
      </c>
      <c r="E1050" s="211"/>
      <c r="F1050" s="211"/>
      <c r="G1050" s="211"/>
      <c r="H1050" s="211"/>
      <c r="I1050" s="211"/>
      <c r="J1050" s="211"/>
      <c r="K1050" s="211"/>
      <c r="L1050" s="211"/>
      <c r="M1050" s="211"/>
      <c r="N1050" s="211"/>
      <c r="O1050" s="211"/>
      <c r="P1050" s="211" t="s">
        <v>17</v>
      </c>
      <c r="Q1050" s="211"/>
      <c r="R1050" s="211"/>
      <c r="S1050" s="211"/>
      <c r="T1050" s="211"/>
      <c r="U1050" s="211"/>
      <c r="V1050" s="211"/>
      <c r="W1050" s="211"/>
      <c r="X1050" s="211"/>
      <c r="Y1050" s="211" t="s">
        <v>18</v>
      </c>
      <c r="Z1050" s="211"/>
      <c r="AA1050" s="211"/>
      <c r="AB1050" s="211"/>
      <c r="AC1050" s="211"/>
      <c r="AD1050" s="211"/>
      <c r="AE1050" s="211"/>
      <c r="AF1050" s="211"/>
      <c r="AG1050" s="211"/>
    </row>
    <row r="1051" spans="1:42" ht="46.5" customHeight="1" x14ac:dyDescent="0.2">
      <c r="D1051" s="384" t="s">
        <v>539</v>
      </c>
      <c r="E1051" s="384"/>
      <c r="F1051" s="384"/>
      <c r="G1051" s="384"/>
      <c r="H1051" s="384"/>
      <c r="I1051" s="384"/>
      <c r="J1051" s="384"/>
      <c r="K1051" s="384"/>
      <c r="L1051" s="384"/>
      <c r="M1051" s="384"/>
      <c r="N1051" s="384"/>
      <c r="O1051" s="384"/>
      <c r="P1051" s="385"/>
      <c r="Q1051" s="385"/>
      <c r="R1051" s="385"/>
      <c r="S1051" s="385"/>
      <c r="T1051" s="385"/>
      <c r="U1051" s="385"/>
      <c r="V1051" s="385"/>
      <c r="W1051" s="385"/>
      <c r="X1051" s="385"/>
      <c r="Y1051" s="385"/>
      <c r="Z1051" s="385"/>
      <c r="AA1051" s="385"/>
      <c r="AB1051" s="385"/>
      <c r="AC1051" s="385"/>
      <c r="AD1051" s="385"/>
      <c r="AE1051" s="385"/>
      <c r="AF1051" s="385"/>
      <c r="AG1051" s="385"/>
    </row>
    <row r="1052" spans="1:42" ht="45.75" customHeight="1" x14ac:dyDescent="0.2">
      <c r="D1052" s="383" t="s">
        <v>540</v>
      </c>
      <c r="E1052" s="383"/>
      <c r="F1052" s="383"/>
      <c r="G1052" s="383"/>
      <c r="H1052" s="383"/>
      <c r="I1052" s="383"/>
      <c r="J1052" s="383"/>
      <c r="K1052" s="383"/>
      <c r="L1052" s="383"/>
      <c r="M1052" s="383"/>
      <c r="N1052" s="383"/>
      <c r="O1052" s="383"/>
      <c r="P1052" s="380"/>
      <c r="Q1052" s="380"/>
      <c r="R1052" s="380"/>
      <c r="S1052" s="380"/>
      <c r="T1052" s="380"/>
      <c r="U1052" s="380"/>
      <c r="V1052" s="380"/>
      <c r="W1052" s="380"/>
      <c r="X1052" s="380"/>
      <c r="Y1052" s="380"/>
      <c r="Z1052" s="380"/>
      <c r="AA1052" s="380"/>
      <c r="AB1052" s="380"/>
      <c r="AC1052" s="380"/>
      <c r="AD1052" s="380"/>
      <c r="AE1052" s="380"/>
      <c r="AF1052" s="380"/>
      <c r="AG1052" s="380"/>
    </row>
    <row r="1053" spans="1:42" ht="72" customHeight="1" x14ac:dyDescent="0.2">
      <c r="D1053" s="383" t="s">
        <v>541</v>
      </c>
      <c r="E1053" s="383"/>
      <c r="F1053" s="383"/>
      <c r="G1053" s="383"/>
      <c r="H1053" s="383"/>
      <c r="I1053" s="383"/>
      <c r="J1053" s="383"/>
      <c r="K1053" s="383"/>
      <c r="L1053" s="383"/>
      <c r="M1053" s="383"/>
      <c r="N1053" s="383"/>
      <c r="O1053" s="383"/>
      <c r="P1053" s="380"/>
      <c r="Q1053" s="380"/>
      <c r="R1053" s="380"/>
      <c r="S1053" s="380"/>
      <c r="T1053" s="380"/>
      <c r="U1053" s="380"/>
      <c r="V1053" s="380"/>
      <c r="W1053" s="380"/>
      <c r="X1053" s="380"/>
      <c r="Y1053" s="380"/>
      <c r="Z1053" s="380"/>
      <c r="AA1053" s="380"/>
      <c r="AB1053" s="380"/>
      <c r="AC1053" s="380"/>
      <c r="AD1053" s="380"/>
      <c r="AE1053" s="380"/>
      <c r="AF1053" s="380"/>
      <c r="AG1053" s="380"/>
    </row>
    <row r="1054" spans="1:42" ht="55.5" customHeight="1" x14ac:dyDescent="0.2">
      <c r="D1054" s="383" t="s">
        <v>542</v>
      </c>
      <c r="E1054" s="383"/>
      <c r="F1054" s="383"/>
      <c r="G1054" s="383"/>
      <c r="H1054" s="383"/>
      <c r="I1054" s="383"/>
      <c r="J1054" s="383"/>
      <c r="K1054" s="383"/>
      <c r="L1054" s="383"/>
      <c r="M1054" s="383"/>
      <c r="N1054" s="383"/>
      <c r="O1054" s="383"/>
      <c r="P1054" s="380"/>
      <c r="Q1054" s="380"/>
      <c r="R1054" s="380"/>
      <c r="S1054" s="380"/>
      <c r="T1054" s="380"/>
      <c r="U1054" s="380"/>
      <c r="V1054" s="380"/>
      <c r="W1054" s="380"/>
      <c r="X1054" s="380"/>
      <c r="Y1054" s="380"/>
      <c r="Z1054" s="380"/>
      <c r="AA1054" s="380"/>
      <c r="AB1054" s="380"/>
      <c r="AC1054" s="380"/>
      <c r="AD1054" s="380"/>
      <c r="AE1054" s="380"/>
      <c r="AF1054" s="380"/>
      <c r="AG1054" s="380"/>
    </row>
    <row r="1055" spans="1:42" ht="55.5" customHeight="1" x14ac:dyDescent="0.2">
      <c r="D1055" s="383" t="s">
        <v>543</v>
      </c>
      <c r="E1055" s="383"/>
      <c r="F1055" s="383"/>
      <c r="G1055" s="383"/>
      <c r="H1055" s="383"/>
      <c r="I1055" s="383"/>
      <c r="J1055" s="383"/>
      <c r="K1055" s="383"/>
      <c r="L1055" s="383"/>
      <c r="M1055" s="383"/>
      <c r="N1055" s="383"/>
      <c r="O1055" s="383"/>
      <c r="P1055" s="380"/>
      <c r="Q1055" s="380"/>
      <c r="R1055" s="380"/>
      <c r="S1055" s="380"/>
      <c r="T1055" s="380"/>
      <c r="U1055" s="380"/>
      <c r="V1055" s="380"/>
      <c r="W1055" s="380"/>
      <c r="X1055" s="380"/>
      <c r="Y1055" s="380"/>
      <c r="Z1055" s="380"/>
      <c r="AA1055" s="380"/>
      <c r="AB1055" s="380"/>
      <c r="AC1055" s="380"/>
      <c r="AD1055" s="380"/>
      <c r="AE1055" s="380"/>
      <c r="AF1055" s="380"/>
      <c r="AG1055" s="380"/>
    </row>
    <row r="1056" spans="1:42" ht="44.25" customHeight="1" thickBot="1" x14ac:dyDescent="0.25">
      <c r="D1056" s="376" t="s">
        <v>544</v>
      </c>
      <c r="E1056" s="376"/>
      <c r="F1056" s="376"/>
      <c r="G1056" s="376"/>
      <c r="H1056" s="376"/>
      <c r="I1056" s="376"/>
      <c r="J1056" s="376"/>
      <c r="K1056" s="376"/>
      <c r="L1056" s="376"/>
      <c r="M1056" s="376"/>
      <c r="N1056" s="376"/>
      <c r="O1056" s="376"/>
      <c r="P1056" s="419"/>
      <c r="Q1056" s="419"/>
      <c r="R1056" s="419"/>
      <c r="S1056" s="419"/>
      <c r="T1056" s="419"/>
      <c r="U1056" s="419"/>
      <c r="V1056" s="419"/>
      <c r="W1056" s="419"/>
      <c r="X1056" s="419"/>
      <c r="Y1056" s="419"/>
      <c r="Z1056" s="419"/>
      <c r="AA1056" s="419"/>
      <c r="AB1056" s="419"/>
      <c r="AC1056" s="419"/>
      <c r="AD1056" s="419"/>
      <c r="AE1056" s="419"/>
      <c r="AF1056" s="419"/>
      <c r="AG1056" s="419"/>
    </row>
    <row r="1057" spans="1:42" ht="44.25" customHeight="1" x14ac:dyDescent="0.2">
      <c r="D1057" s="152"/>
      <c r="E1057" s="152"/>
      <c r="F1057" s="152"/>
      <c r="G1057" s="152"/>
      <c r="H1057" s="152"/>
      <c r="I1057" s="152"/>
      <c r="J1057" s="152"/>
      <c r="K1057" s="152"/>
      <c r="L1057" s="152"/>
      <c r="M1057" s="152"/>
      <c r="N1057" s="152"/>
      <c r="O1057" s="152"/>
      <c r="P1057" s="156"/>
      <c r="Q1057" s="156"/>
      <c r="R1057" s="156"/>
      <c r="S1057" s="156"/>
      <c r="T1057" s="156"/>
      <c r="U1057" s="156"/>
      <c r="V1057" s="156"/>
      <c r="W1057" s="156"/>
      <c r="X1057" s="156"/>
      <c r="Y1057" s="156"/>
      <c r="Z1057" s="156"/>
      <c r="AA1057" s="156"/>
      <c r="AB1057" s="156"/>
      <c r="AC1057" s="156"/>
      <c r="AD1057" s="156"/>
      <c r="AE1057" s="156"/>
      <c r="AF1057" s="156"/>
      <c r="AG1057" s="156"/>
    </row>
    <row r="1059" spans="1:42" ht="14.25" customHeight="1" x14ac:dyDescent="0.2">
      <c r="D1059" s="672" t="s">
        <v>538</v>
      </c>
      <c r="E1059" s="672"/>
      <c r="F1059" s="672"/>
      <c r="G1059" s="672"/>
      <c r="H1059" s="672"/>
      <c r="I1059" s="672"/>
      <c r="J1059" s="672"/>
      <c r="K1059" s="672"/>
      <c r="L1059" s="672"/>
      <c r="M1059" s="672"/>
      <c r="N1059" s="672"/>
      <c r="O1059" s="672"/>
      <c r="P1059" s="672"/>
      <c r="Q1059" s="672"/>
      <c r="R1059" s="672"/>
      <c r="S1059" s="672"/>
      <c r="T1059" s="672"/>
      <c r="U1059" s="672"/>
      <c r="V1059" s="672"/>
      <c r="W1059" s="672"/>
      <c r="X1059" s="672"/>
      <c r="Y1059" s="672"/>
      <c r="Z1059" s="672"/>
      <c r="AA1059" s="672"/>
      <c r="AB1059" s="672"/>
      <c r="AC1059" s="672"/>
      <c r="AD1059" s="672"/>
      <c r="AE1059" s="672"/>
      <c r="AF1059" s="672"/>
      <c r="AG1059" s="672"/>
    </row>
    <row r="1060" spans="1:42" ht="14.25" customHeight="1" thickBot="1" x14ac:dyDescent="0.25"/>
    <row r="1061" spans="1:42" ht="14.25" customHeight="1" thickBot="1" x14ac:dyDescent="0.25">
      <c r="A1061" s="6">
        <v>41</v>
      </c>
      <c r="D1061" s="366" t="s">
        <v>16</v>
      </c>
      <c r="E1061" s="366"/>
      <c r="F1061" s="366"/>
      <c r="G1061" s="366"/>
      <c r="H1061" s="366"/>
      <c r="I1061" s="366"/>
      <c r="J1061" s="247" t="s">
        <v>17</v>
      </c>
      <c r="K1061" s="248"/>
      <c r="L1061" s="248"/>
      <c r="M1061" s="248"/>
      <c r="N1061" s="248"/>
      <c r="O1061" s="248"/>
      <c r="P1061" s="248"/>
      <c r="Q1061" s="248"/>
      <c r="R1061" s="248"/>
      <c r="S1061" s="248"/>
      <c r="T1061" s="248"/>
      <c r="U1061" s="249"/>
      <c r="V1061" s="213" t="s">
        <v>18</v>
      </c>
      <c r="W1061" s="214"/>
      <c r="X1061" s="214"/>
      <c r="Y1061" s="214"/>
      <c r="Z1061" s="214"/>
      <c r="AA1061" s="214"/>
      <c r="AB1061" s="214"/>
      <c r="AC1061" s="214"/>
      <c r="AD1061" s="214"/>
      <c r="AE1061" s="214"/>
      <c r="AF1061" s="214"/>
      <c r="AG1061" s="215"/>
    </row>
    <row r="1062" spans="1:42" ht="14.25" customHeight="1" thickTop="1" thickBot="1" x14ac:dyDescent="0.25">
      <c r="D1062" s="366"/>
      <c r="E1062" s="366"/>
      <c r="F1062" s="366"/>
      <c r="G1062" s="366"/>
      <c r="H1062" s="366"/>
      <c r="I1062" s="366"/>
      <c r="J1062" s="250"/>
      <c r="K1062" s="251"/>
      <c r="L1062" s="251"/>
      <c r="M1062" s="251"/>
      <c r="N1062" s="251"/>
      <c r="O1062" s="251"/>
      <c r="P1062" s="251"/>
      <c r="Q1062" s="251"/>
      <c r="R1062" s="251"/>
      <c r="S1062" s="251"/>
      <c r="T1062" s="251"/>
      <c r="U1062" s="252"/>
      <c r="V1062" s="216"/>
      <c r="W1062" s="217"/>
      <c r="X1062" s="217"/>
      <c r="Y1062" s="217"/>
      <c r="Z1062" s="217"/>
      <c r="AA1062" s="217"/>
      <c r="AB1062" s="217"/>
      <c r="AC1062" s="217"/>
      <c r="AD1062" s="217"/>
      <c r="AE1062" s="217"/>
      <c r="AF1062" s="217"/>
      <c r="AG1062" s="218"/>
      <c r="AO1062" s="78" t="s">
        <v>17</v>
      </c>
      <c r="AP1062" s="66" t="s">
        <v>18</v>
      </c>
    </row>
    <row r="1063" spans="1:42" ht="14.25" customHeight="1" thickBot="1" x14ac:dyDescent="0.25">
      <c r="D1063" s="366"/>
      <c r="E1063" s="366"/>
      <c r="F1063" s="366"/>
      <c r="G1063" s="366"/>
      <c r="H1063" s="366"/>
      <c r="I1063" s="366"/>
      <c r="J1063" s="211" t="s">
        <v>545</v>
      </c>
      <c r="K1063" s="211"/>
      <c r="L1063" s="211"/>
      <c r="M1063" s="211"/>
      <c r="N1063" s="211" t="s">
        <v>546</v>
      </c>
      <c r="O1063" s="211"/>
      <c r="P1063" s="211"/>
      <c r="Q1063" s="211"/>
      <c r="R1063" s="211" t="s">
        <v>547</v>
      </c>
      <c r="S1063" s="211"/>
      <c r="T1063" s="211"/>
      <c r="U1063" s="211"/>
      <c r="V1063" s="211" t="s">
        <v>545</v>
      </c>
      <c r="W1063" s="211"/>
      <c r="X1063" s="211"/>
      <c r="Y1063" s="211"/>
      <c r="Z1063" s="211" t="s">
        <v>546</v>
      </c>
      <c r="AA1063" s="211"/>
      <c r="AB1063" s="211"/>
      <c r="AC1063" s="211"/>
      <c r="AD1063" s="211" t="s">
        <v>547</v>
      </c>
      <c r="AE1063" s="211"/>
      <c r="AF1063" s="211"/>
      <c r="AG1063" s="211"/>
      <c r="AO1063" s="147"/>
      <c r="AP1063" s="148"/>
    </row>
    <row r="1064" spans="1:42" ht="34.5" customHeight="1" x14ac:dyDescent="0.2">
      <c r="D1064" s="361" t="s">
        <v>548</v>
      </c>
      <c r="E1064" s="362"/>
      <c r="F1064" s="362"/>
      <c r="G1064" s="362"/>
      <c r="H1064" s="362"/>
      <c r="I1064" s="363"/>
      <c r="J1064" s="193">
        <v>-1766702.5</v>
      </c>
      <c r="K1064" s="193"/>
      <c r="L1064" s="193"/>
      <c r="M1064" s="684"/>
      <c r="N1064" s="685" t="s">
        <v>37</v>
      </c>
      <c r="O1064" s="191"/>
      <c r="P1064" s="191"/>
      <c r="Q1064" s="686"/>
      <c r="R1064" s="682" t="s">
        <v>37</v>
      </c>
      <c r="S1064" s="191"/>
      <c r="T1064" s="191"/>
      <c r="U1064" s="191"/>
      <c r="V1064" s="193">
        <v>-806050.04</v>
      </c>
      <c r="W1064" s="193"/>
      <c r="X1064" s="193"/>
      <c r="Y1064" s="684"/>
      <c r="Z1064" s="685" t="s">
        <v>37</v>
      </c>
      <c r="AA1064" s="191"/>
      <c r="AB1064" s="191"/>
      <c r="AC1064" s="686"/>
      <c r="AD1064" s="682" t="s">
        <v>37</v>
      </c>
      <c r="AE1064" s="191"/>
      <c r="AF1064" s="191"/>
      <c r="AG1064" s="191"/>
      <c r="AO1064" s="47">
        <f>J1064-([2]Hárok2!$D$35+[2]Hárok2!$D$63)</f>
        <v>-1766702.5</v>
      </c>
      <c r="AP1064" s="46">
        <f>V1064-([2]Hárok2!$E$35+[2]Hárok2!$E$63)</f>
        <v>-806050.04</v>
      </c>
    </row>
    <row r="1065" spans="1:42" ht="27.75" customHeight="1" x14ac:dyDescent="0.2">
      <c r="D1065" s="371" t="s">
        <v>549</v>
      </c>
      <c r="E1065" s="372"/>
      <c r="F1065" s="372"/>
      <c r="G1065" s="372"/>
      <c r="H1065" s="372"/>
      <c r="I1065" s="373"/>
      <c r="J1065" s="189" t="s">
        <v>37</v>
      </c>
      <c r="K1065" s="189"/>
      <c r="L1065" s="189"/>
      <c r="M1065" s="683"/>
      <c r="N1065" s="680">
        <f>J1064*0.21</f>
        <v>-371007.52499999997</v>
      </c>
      <c r="O1065" s="190"/>
      <c r="P1065" s="190"/>
      <c r="Q1065" s="681"/>
      <c r="R1065" s="678">
        <v>21</v>
      </c>
      <c r="S1065" s="177"/>
      <c r="T1065" s="177"/>
      <c r="U1065" s="177"/>
      <c r="V1065" s="189" t="s">
        <v>37</v>
      </c>
      <c r="W1065" s="189"/>
      <c r="X1065" s="189"/>
      <c r="Y1065" s="683"/>
      <c r="Z1065" s="680">
        <f>V1064*0.21</f>
        <v>-169270.50839999999</v>
      </c>
      <c r="AA1065" s="190"/>
      <c r="AB1065" s="190"/>
      <c r="AC1065" s="681"/>
      <c r="AD1065" s="678">
        <v>21</v>
      </c>
      <c r="AE1065" s="177"/>
      <c r="AF1065" s="177"/>
      <c r="AG1065" s="177"/>
      <c r="AO1065" s="49"/>
      <c r="AP1065" s="50"/>
    </row>
    <row r="1066" spans="1:42" ht="27.75" customHeight="1" x14ac:dyDescent="0.2">
      <c r="D1066" s="371" t="s">
        <v>550</v>
      </c>
      <c r="E1066" s="372"/>
      <c r="F1066" s="372"/>
      <c r="G1066" s="372"/>
      <c r="H1066" s="372"/>
      <c r="I1066" s="373"/>
      <c r="J1066" s="676">
        <v>1242850</v>
      </c>
      <c r="K1066" s="676"/>
      <c r="L1066" s="676"/>
      <c r="M1066" s="679"/>
      <c r="N1066" s="680">
        <f>J1066*0.21</f>
        <v>260998.5</v>
      </c>
      <c r="O1066" s="190"/>
      <c r="P1066" s="190"/>
      <c r="Q1066" s="681"/>
      <c r="R1066" s="673">
        <v>21</v>
      </c>
      <c r="S1066" s="674"/>
      <c r="T1066" s="674"/>
      <c r="U1066" s="674"/>
      <c r="V1066" s="676">
        <v>337726.31</v>
      </c>
      <c r="W1066" s="676"/>
      <c r="X1066" s="676"/>
      <c r="Y1066" s="679"/>
      <c r="Z1066" s="680">
        <f>V1066*0.21</f>
        <v>70922.525099999999</v>
      </c>
      <c r="AA1066" s="190"/>
      <c r="AB1066" s="190"/>
      <c r="AC1066" s="681"/>
      <c r="AD1066" s="673">
        <v>21</v>
      </c>
      <c r="AE1066" s="674"/>
      <c r="AF1066" s="674"/>
      <c r="AG1066" s="674"/>
      <c r="AO1066" s="49"/>
      <c r="AP1066" s="50"/>
    </row>
    <row r="1067" spans="1:42" ht="27.75" customHeight="1" x14ac:dyDescent="0.2">
      <c r="D1067" s="371" t="s">
        <v>551</v>
      </c>
      <c r="E1067" s="372"/>
      <c r="F1067" s="372"/>
      <c r="G1067" s="372"/>
      <c r="H1067" s="372"/>
      <c r="I1067" s="373"/>
      <c r="J1067" s="190"/>
      <c r="K1067" s="190"/>
      <c r="L1067" s="190"/>
      <c r="M1067" s="261"/>
      <c r="N1067" s="675">
        <f>J1067*0.21</f>
        <v>0</v>
      </c>
      <c r="O1067" s="676"/>
      <c r="P1067" s="676"/>
      <c r="Q1067" s="677"/>
      <c r="R1067" s="678">
        <v>21</v>
      </c>
      <c r="S1067" s="177"/>
      <c r="T1067" s="177"/>
      <c r="U1067" s="177"/>
      <c r="V1067" s="190"/>
      <c r="W1067" s="190"/>
      <c r="X1067" s="190"/>
      <c r="Y1067" s="261"/>
      <c r="Z1067" s="675">
        <f>V1067*0.21</f>
        <v>0</v>
      </c>
      <c r="AA1067" s="676"/>
      <c r="AB1067" s="676"/>
      <c r="AC1067" s="677"/>
      <c r="AD1067" s="678">
        <v>21</v>
      </c>
      <c r="AE1067" s="177"/>
      <c r="AF1067" s="177"/>
      <c r="AG1067" s="177"/>
      <c r="AO1067" s="49"/>
      <c r="AP1067" s="50"/>
    </row>
    <row r="1068" spans="1:42" ht="27.75" customHeight="1" x14ac:dyDescent="0.2">
      <c r="D1068" s="371" t="s">
        <v>552</v>
      </c>
      <c r="E1068" s="372"/>
      <c r="F1068" s="372"/>
      <c r="G1068" s="372"/>
      <c r="H1068" s="372"/>
      <c r="I1068" s="373"/>
      <c r="J1068" s="190"/>
      <c r="K1068" s="190"/>
      <c r="L1068" s="190"/>
      <c r="M1068" s="261"/>
      <c r="N1068" s="680"/>
      <c r="O1068" s="190"/>
      <c r="P1068" s="190"/>
      <c r="Q1068" s="681"/>
      <c r="R1068" s="678"/>
      <c r="S1068" s="177"/>
      <c r="T1068" s="177"/>
      <c r="U1068" s="177"/>
      <c r="V1068" s="190"/>
      <c r="W1068" s="190"/>
      <c r="X1068" s="190"/>
      <c r="Y1068" s="261"/>
      <c r="Z1068" s="680"/>
      <c r="AA1068" s="190"/>
      <c r="AB1068" s="190"/>
      <c r="AC1068" s="681"/>
      <c r="AD1068" s="678"/>
      <c r="AE1068" s="177"/>
      <c r="AF1068" s="177"/>
      <c r="AG1068" s="177"/>
      <c r="AO1068" s="49"/>
      <c r="AP1068" s="50"/>
    </row>
    <row r="1069" spans="1:42" ht="27.75" customHeight="1" x14ac:dyDescent="0.2">
      <c r="D1069" s="371" t="s">
        <v>553</v>
      </c>
      <c r="E1069" s="372"/>
      <c r="F1069" s="372"/>
      <c r="G1069" s="372"/>
      <c r="H1069" s="372"/>
      <c r="I1069" s="373"/>
      <c r="J1069" s="190"/>
      <c r="K1069" s="190"/>
      <c r="L1069" s="190"/>
      <c r="M1069" s="261"/>
      <c r="N1069" s="680"/>
      <c r="O1069" s="190"/>
      <c r="P1069" s="190"/>
      <c r="Q1069" s="681"/>
      <c r="R1069" s="678"/>
      <c r="S1069" s="177"/>
      <c r="T1069" s="177"/>
      <c r="U1069" s="177"/>
      <c r="V1069" s="190"/>
      <c r="W1069" s="190"/>
      <c r="X1069" s="190"/>
      <c r="Y1069" s="261"/>
      <c r="Z1069" s="680"/>
      <c r="AA1069" s="190"/>
      <c r="AB1069" s="190"/>
      <c r="AC1069" s="681"/>
      <c r="AD1069" s="678"/>
      <c r="AE1069" s="177"/>
      <c r="AF1069" s="177"/>
      <c r="AG1069" s="177"/>
      <c r="AO1069" s="49"/>
      <c r="AP1069" s="50"/>
    </row>
    <row r="1070" spans="1:42" ht="27.75" customHeight="1" x14ac:dyDescent="0.2">
      <c r="D1070" s="371" t="s">
        <v>554</v>
      </c>
      <c r="E1070" s="372"/>
      <c r="F1070" s="372"/>
      <c r="G1070" s="372"/>
      <c r="H1070" s="372"/>
      <c r="I1070" s="373"/>
      <c r="J1070" s="190"/>
      <c r="K1070" s="190"/>
      <c r="L1070" s="190"/>
      <c r="M1070" s="261"/>
      <c r="N1070" s="680"/>
      <c r="O1070" s="190"/>
      <c r="P1070" s="190"/>
      <c r="Q1070" s="681"/>
      <c r="R1070" s="678"/>
      <c r="S1070" s="177"/>
      <c r="T1070" s="177"/>
      <c r="U1070" s="177"/>
      <c r="V1070" s="190"/>
      <c r="W1070" s="190"/>
      <c r="X1070" s="190"/>
      <c r="Y1070" s="261"/>
      <c r="Z1070" s="680"/>
      <c r="AA1070" s="190"/>
      <c r="AB1070" s="190"/>
      <c r="AC1070" s="681"/>
      <c r="AD1070" s="678"/>
      <c r="AE1070" s="177"/>
      <c r="AF1070" s="177"/>
      <c r="AG1070" s="177"/>
      <c r="AO1070" s="49"/>
      <c r="AP1070" s="50"/>
    </row>
    <row r="1071" spans="1:42" ht="27.75" customHeight="1" x14ac:dyDescent="0.2">
      <c r="D1071" s="371" t="s">
        <v>357</v>
      </c>
      <c r="E1071" s="372"/>
      <c r="F1071" s="372"/>
      <c r="G1071" s="372"/>
      <c r="H1071" s="372"/>
      <c r="I1071" s="373"/>
      <c r="J1071" s="190">
        <v>-2171.75</v>
      </c>
      <c r="K1071" s="190"/>
      <c r="L1071" s="190"/>
      <c r="M1071" s="261"/>
      <c r="N1071" s="680">
        <f>J1071*0.21</f>
        <v>-456.0675</v>
      </c>
      <c r="O1071" s="190"/>
      <c r="P1071" s="190"/>
      <c r="Q1071" s="681"/>
      <c r="R1071" s="678">
        <v>21</v>
      </c>
      <c r="S1071" s="177"/>
      <c r="T1071" s="177"/>
      <c r="U1071" s="177"/>
      <c r="V1071" s="190">
        <v>-2880.35</v>
      </c>
      <c r="W1071" s="190"/>
      <c r="X1071" s="190"/>
      <c r="Y1071" s="261"/>
      <c r="Z1071" s="680">
        <f>V1071*0.21</f>
        <v>-604.87349999999992</v>
      </c>
      <c r="AA1071" s="190"/>
      <c r="AB1071" s="190"/>
      <c r="AC1071" s="681"/>
      <c r="AD1071" s="678">
        <v>21</v>
      </c>
      <c r="AE1071" s="177"/>
      <c r="AF1071" s="177"/>
      <c r="AG1071" s="177"/>
      <c r="AO1071" s="49"/>
      <c r="AP1071" s="50"/>
    </row>
    <row r="1072" spans="1:42" ht="27.75" customHeight="1" x14ac:dyDescent="0.2">
      <c r="D1072" s="371" t="s">
        <v>33</v>
      </c>
      <c r="E1072" s="372"/>
      <c r="F1072" s="372"/>
      <c r="G1072" s="372"/>
      <c r="H1072" s="372"/>
      <c r="I1072" s="373"/>
      <c r="J1072" s="190">
        <f>SUM(J1064:M1071)</f>
        <v>-526024.25</v>
      </c>
      <c r="K1072" s="190"/>
      <c r="L1072" s="190"/>
      <c r="M1072" s="261"/>
      <c r="N1072" s="680">
        <f>J1072*0.21</f>
        <v>-110465.0925</v>
      </c>
      <c r="O1072" s="190"/>
      <c r="P1072" s="190"/>
      <c r="Q1072" s="681"/>
      <c r="R1072" s="678">
        <v>21</v>
      </c>
      <c r="S1072" s="177"/>
      <c r="T1072" s="177"/>
      <c r="U1072" s="177"/>
      <c r="V1072" s="190">
        <f>SUM(V1064:Y1071)</f>
        <v>-471204.08</v>
      </c>
      <c r="W1072" s="190"/>
      <c r="X1072" s="190"/>
      <c r="Y1072" s="261"/>
      <c r="Z1072" s="680">
        <f>V1072*0.21</f>
        <v>-98952.856799999994</v>
      </c>
      <c r="AA1072" s="190"/>
      <c r="AB1072" s="190"/>
      <c r="AC1072" s="681"/>
      <c r="AD1072" s="678">
        <v>21</v>
      </c>
      <c r="AE1072" s="177"/>
      <c r="AF1072" s="177"/>
      <c r="AG1072" s="177"/>
      <c r="AO1072" s="49"/>
      <c r="AP1072" s="50"/>
    </row>
    <row r="1073" spans="4:42" ht="27.75" customHeight="1" x14ac:dyDescent="0.2">
      <c r="D1073" s="371" t="s">
        <v>555</v>
      </c>
      <c r="E1073" s="372"/>
      <c r="F1073" s="372"/>
      <c r="G1073" s="372"/>
      <c r="H1073" s="372"/>
      <c r="I1073" s="373"/>
      <c r="J1073" s="189" t="s">
        <v>37</v>
      </c>
      <c r="K1073" s="189"/>
      <c r="L1073" s="189"/>
      <c r="M1073" s="683"/>
      <c r="N1073" s="680"/>
      <c r="O1073" s="190"/>
      <c r="P1073" s="190"/>
      <c r="Q1073" s="681"/>
      <c r="R1073" s="678"/>
      <c r="S1073" s="177"/>
      <c r="T1073" s="177"/>
      <c r="U1073" s="177"/>
      <c r="V1073" s="189" t="s">
        <v>37</v>
      </c>
      <c r="W1073" s="189"/>
      <c r="X1073" s="189"/>
      <c r="Y1073" s="683"/>
      <c r="Z1073" s="680"/>
      <c r="AA1073" s="190"/>
      <c r="AB1073" s="190"/>
      <c r="AC1073" s="681"/>
      <c r="AD1073" s="678"/>
      <c r="AE1073" s="177"/>
      <c r="AF1073" s="177"/>
      <c r="AG1073" s="177"/>
      <c r="AO1073" s="47">
        <f>N1073-[2]Hárok2!$D$66</f>
        <v>0</v>
      </c>
      <c r="AP1073" s="46">
        <f>Z1073-[2]Hárok2!$E$66</f>
        <v>0</v>
      </c>
    </row>
    <row r="1074" spans="4:42" ht="27.75" customHeight="1" x14ac:dyDescent="0.2">
      <c r="D1074" s="371" t="s">
        <v>556</v>
      </c>
      <c r="E1074" s="372"/>
      <c r="F1074" s="372"/>
      <c r="G1074" s="372"/>
      <c r="H1074" s="372"/>
      <c r="I1074" s="373"/>
      <c r="J1074" s="189" t="s">
        <v>37</v>
      </c>
      <c r="K1074" s="189"/>
      <c r="L1074" s="189"/>
      <c r="M1074" s="683"/>
      <c r="N1074" s="680"/>
      <c r="O1074" s="190"/>
      <c r="P1074" s="190"/>
      <c r="Q1074" s="681"/>
      <c r="R1074" s="678"/>
      <c r="S1074" s="177"/>
      <c r="T1074" s="177"/>
      <c r="U1074" s="177"/>
      <c r="V1074" s="189" t="s">
        <v>37</v>
      </c>
      <c r="W1074" s="189"/>
      <c r="X1074" s="189"/>
      <c r="Y1074" s="683"/>
      <c r="Z1074" s="680"/>
      <c r="AA1074" s="190"/>
      <c r="AB1074" s="190"/>
      <c r="AC1074" s="681"/>
      <c r="AD1074" s="678"/>
      <c r="AE1074" s="177"/>
      <c r="AF1074" s="177"/>
      <c r="AG1074" s="177"/>
      <c r="AO1074" s="47">
        <f>N1074-[2]Hárok2!$D$67</f>
        <v>0</v>
      </c>
      <c r="AP1074" s="46">
        <f>Z1074-[2]Hárok2!$E$67</f>
        <v>0</v>
      </c>
    </row>
    <row r="1075" spans="4:42" ht="27.75" customHeight="1" thickBot="1" x14ac:dyDescent="0.25">
      <c r="D1075" s="291" t="s">
        <v>557</v>
      </c>
      <c r="E1075" s="292"/>
      <c r="F1075" s="292"/>
      <c r="G1075" s="292"/>
      <c r="H1075" s="292"/>
      <c r="I1075" s="293"/>
      <c r="J1075" s="687" t="s">
        <v>37</v>
      </c>
      <c r="K1075" s="687"/>
      <c r="L1075" s="687"/>
      <c r="M1075" s="688"/>
      <c r="N1075" s="689"/>
      <c r="O1075" s="690"/>
      <c r="P1075" s="690"/>
      <c r="Q1075" s="691"/>
      <c r="R1075" s="692"/>
      <c r="S1075" s="693"/>
      <c r="T1075" s="693"/>
      <c r="U1075" s="693"/>
      <c r="V1075" s="687" t="s">
        <v>37</v>
      </c>
      <c r="W1075" s="687"/>
      <c r="X1075" s="687"/>
      <c r="Y1075" s="688"/>
      <c r="Z1075" s="689"/>
      <c r="AA1075" s="690"/>
      <c r="AB1075" s="690"/>
      <c r="AC1075" s="691"/>
      <c r="AD1075" s="692"/>
      <c r="AE1075" s="693"/>
      <c r="AF1075" s="693"/>
      <c r="AG1075" s="693"/>
      <c r="AO1075" s="56">
        <f>N1075-[2]Hárok2!$D$65</f>
        <v>0</v>
      </c>
      <c r="AP1075" s="52">
        <f>Z1075-[2]Hárok2!$E$65</f>
        <v>0</v>
      </c>
    </row>
    <row r="1076" spans="4:42" ht="14.25" hidden="1" customHeight="1" x14ac:dyDescent="0.2">
      <c r="D1076" s="599" t="s">
        <v>558</v>
      </c>
      <c r="E1076" s="599"/>
      <c r="F1076" s="599"/>
      <c r="G1076" s="599"/>
      <c r="H1076" s="599"/>
      <c r="I1076" s="599"/>
      <c r="J1076" s="599"/>
      <c r="K1076" s="599"/>
      <c r="L1076" s="599"/>
      <c r="M1076" s="599"/>
      <c r="N1076" s="599"/>
      <c r="O1076" s="599"/>
      <c r="P1076" s="599"/>
      <c r="Q1076" s="599"/>
      <c r="R1076" s="599"/>
      <c r="S1076" s="599"/>
      <c r="T1076" s="599"/>
      <c r="U1076" s="599"/>
      <c r="V1076" s="599"/>
      <c r="W1076" s="599"/>
      <c r="X1076" s="599"/>
      <c r="Y1076" s="599"/>
      <c r="Z1076" s="599"/>
      <c r="AA1076" s="599"/>
      <c r="AB1076" s="599"/>
      <c r="AC1076" s="599"/>
      <c r="AD1076" s="599"/>
      <c r="AE1076" s="599"/>
      <c r="AF1076" s="599"/>
      <c r="AG1076" s="599"/>
    </row>
    <row r="1077" spans="4:42" ht="14.25" hidden="1" customHeight="1" x14ac:dyDescent="0.2"/>
    <row r="1078" spans="4:42" ht="14.25" hidden="1" customHeight="1" x14ac:dyDescent="0.2">
      <c r="D1078" s="347" t="s">
        <v>559</v>
      </c>
      <c r="E1078" s="347"/>
      <c r="F1078" s="347"/>
      <c r="G1078" s="347"/>
      <c r="H1078" s="347"/>
      <c r="I1078" s="347"/>
      <c r="J1078" s="347"/>
      <c r="K1078" s="347"/>
      <c r="L1078" s="347"/>
      <c r="M1078" s="347"/>
      <c r="N1078" s="347"/>
      <c r="O1078" s="347"/>
      <c r="P1078" s="347"/>
      <c r="Q1078" s="347"/>
      <c r="R1078" s="347"/>
      <c r="S1078" s="347"/>
      <c r="T1078" s="347"/>
      <c r="U1078" s="347"/>
      <c r="V1078" s="347"/>
      <c r="W1078" s="347"/>
      <c r="X1078" s="347"/>
      <c r="Y1078" s="347"/>
      <c r="Z1078" s="347"/>
      <c r="AA1078" s="347"/>
      <c r="AB1078" s="347"/>
      <c r="AC1078" s="347"/>
      <c r="AD1078" s="347"/>
      <c r="AE1078" s="347"/>
      <c r="AF1078" s="347"/>
      <c r="AG1078" s="347"/>
    </row>
    <row r="1079" spans="4:42" ht="14.25" hidden="1" customHeight="1" thickBot="1" x14ac:dyDescent="0.25"/>
    <row r="1080" spans="4:42" ht="14.25" hidden="1" customHeight="1" thickBot="1" x14ac:dyDescent="0.25">
      <c r="D1080" s="219" t="s">
        <v>560</v>
      </c>
      <c r="E1080" s="219"/>
      <c r="F1080" s="219"/>
      <c r="G1080" s="219"/>
      <c r="H1080" s="219"/>
      <c r="I1080" s="219"/>
      <c r="J1080" s="211" t="s">
        <v>561</v>
      </c>
      <c r="K1080" s="211"/>
      <c r="L1080" s="211"/>
      <c r="M1080" s="211"/>
      <c r="N1080" s="211"/>
      <c r="O1080" s="211"/>
      <c r="P1080" s="211"/>
      <c r="Q1080" s="211"/>
      <c r="R1080" s="211"/>
      <c r="S1080" s="211"/>
      <c r="T1080" s="211"/>
      <c r="U1080" s="211"/>
      <c r="V1080" s="211" t="s">
        <v>562</v>
      </c>
      <c r="W1080" s="211"/>
      <c r="X1080" s="211"/>
      <c r="Y1080" s="211"/>
      <c r="Z1080" s="211"/>
      <c r="AA1080" s="211"/>
      <c r="AB1080" s="211"/>
      <c r="AC1080" s="211"/>
      <c r="AD1080" s="211"/>
      <c r="AE1080" s="211"/>
      <c r="AF1080" s="211"/>
      <c r="AG1080" s="211"/>
    </row>
    <row r="1081" spans="4:42" ht="14.25" hidden="1" customHeight="1" thickBot="1" x14ac:dyDescent="0.25">
      <c r="D1081" s="219"/>
      <c r="E1081" s="219"/>
      <c r="F1081" s="219"/>
      <c r="G1081" s="219"/>
      <c r="H1081" s="219"/>
      <c r="I1081" s="219"/>
      <c r="J1081" s="211"/>
      <c r="K1081" s="211"/>
      <c r="L1081" s="211"/>
      <c r="M1081" s="211"/>
      <c r="N1081" s="211"/>
      <c r="O1081" s="211"/>
      <c r="P1081" s="211"/>
      <c r="Q1081" s="211"/>
      <c r="R1081" s="211"/>
      <c r="S1081" s="211"/>
      <c r="T1081" s="211"/>
      <c r="U1081" s="211"/>
      <c r="V1081" s="211"/>
      <c r="W1081" s="211"/>
      <c r="X1081" s="211"/>
      <c r="Y1081" s="211"/>
      <c r="Z1081" s="211"/>
      <c r="AA1081" s="211"/>
      <c r="AB1081" s="211"/>
      <c r="AC1081" s="211"/>
      <c r="AD1081" s="211"/>
      <c r="AE1081" s="211"/>
      <c r="AF1081" s="211"/>
      <c r="AG1081" s="211"/>
    </row>
    <row r="1082" spans="4:42" ht="14.25" hidden="1" customHeight="1" thickBot="1" x14ac:dyDescent="0.25">
      <c r="D1082" s="219"/>
      <c r="E1082" s="219"/>
      <c r="F1082" s="219"/>
      <c r="G1082" s="219"/>
      <c r="H1082" s="219"/>
      <c r="I1082" s="219"/>
      <c r="J1082" s="211" t="s">
        <v>563</v>
      </c>
      <c r="K1082" s="211"/>
      <c r="L1082" s="211"/>
      <c r="M1082" s="211"/>
      <c r="N1082" s="211" t="s">
        <v>564</v>
      </c>
      <c r="O1082" s="211"/>
      <c r="P1082" s="211"/>
      <c r="Q1082" s="211"/>
      <c r="R1082" s="211" t="s">
        <v>565</v>
      </c>
      <c r="S1082" s="211"/>
      <c r="T1082" s="211"/>
      <c r="U1082" s="211"/>
      <c r="V1082" s="211" t="s">
        <v>563</v>
      </c>
      <c r="W1082" s="211"/>
      <c r="X1082" s="211"/>
      <c r="Y1082" s="211"/>
      <c r="Z1082" s="211" t="s">
        <v>564</v>
      </c>
      <c r="AA1082" s="211"/>
      <c r="AB1082" s="211"/>
      <c r="AC1082" s="211"/>
      <c r="AD1082" s="211" t="s">
        <v>565</v>
      </c>
      <c r="AE1082" s="211"/>
      <c r="AF1082" s="211"/>
      <c r="AG1082" s="211"/>
    </row>
    <row r="1083" spans="4:42" ht="24" hidden="1" customHeight="1" thickBot="1" x14ac:dyDescent="0.25">
      <c r="D1083" s="219"/>
      <c r="E1083" s="219"/>
      <c r="F1083" s="219"/>
      <c r="G1083" s="219"/>
      <c r="H1083" s="219"/>
      <c r="I1083" s="219"/>
      <c r="J1083" s="635" t="s">
        <v>566</v>
      </c>
      <c r="K1083" s="635"/>
      <c r="L1083" s="635"/>
      <c r="M1083" s="635"/>
      <c r="N1083" s="635"/>
      <c r="O1083" s="635"/>
      <c r="P1083" s="635"/>
      <c r="Q1083" s="635"/>
      <c r="R1083" s="635"/>
      <c r="S1083" s="635"/>
      <c r="T1083" s="635"/>
      <c r="U1083" s="635"/>
      <c r="V1083" s="635" t="s">
        <v>566</v>
      </c>
      <c r="W1083" s="635"/>
      <c r="X1083" s="635"/>
      <c r="Y1083" s="635"/>
      <c r="Z1083" s="635"/>
      <c r="AA1083" s="635"/>
      <c r="AB1083" s="635"/>
      <c r="AC1083" s="635"/>
      <c r="AD1083" s="635"/>
      <c r="AE1083" s="635"/>
      <c r="AF1083" s="635"/>
      <c r="AG1083" s="635"/>
    </row>
    <row r="1084" spans="4:42" ht="24" hidden="1" customHeight="1" thickBot="1" x14ac:dyDescent="0.25">
      <c r="D1084" s="219"/>
      <c r="E1084" s="219"/>
      <c r="F1084" s="219"/>
      <c r="G1084" s="219"/>
      <c r="H1084" s="219"/>
      <c r="I1084" s="219"/>
      <c r="J1084" s="694" t="s">
        <v>567</v>
      </c>
      <c r="K1084" s="694"/>
      <c r="L1084" s="694"/>
      <c r="M1084" s="694"/>
      <c r="N1084" s="694"/>
      <c r="O1084" s="694"/>
      <c r="P1084" s="694"/>
      <c r="Q1084" s="694"/>
      <c r="R1084" s="694"/>
      <c r="S1084" s="694"/>
      <c r="T1084" s="694"/>
      <c r="U1084" s="694"/>
      <c r="V1084" s="694" t="s">
        <v>567</v>
      </c>
      <c r="W1084" s="694"/>
      <c r="X1084" s="694"/>
      <c r="Y1084" s="694"/>
      <c r="Z1084" s="694"/>
      <c r="AA1084" s="694"/>
      <c r="AB1084" s="694"/>
      <c r="AC1084" s="694"/>
      <c r="AD1084" s="694"/>
      <c r="AE1084" s="694"/>
      <c r="AF1084" s="694"/>
      <c r="AG1084" s="694"/>
    </row>
    <row r="1085" spans="4:42" ht="16.5" hidden="1" customHeight="1" thickBot="1" x14ac:dyDescent="0.25">
      <c r="D1085" s="695" t="s">
        <v>568</v>
      </c>
      <c r="E1085" s="695"/>
      <c r="F1085" s="695"/>
      <c r="G1085" s="695"/>
      <c r="H1085" s="695"/>
      <c r="I1085" s="695"/>
      <c r="J1085" s="220"/>
      <c r="K1085" s="220"/>
      <c r="L1085" s="220"/>
      <c r="M1085" s="220"/>
      <c r="N1085" s="220"/>
      <c r="O1085" s="220"/>
      <c r="P1085" s="220"/>
      <c r="Q1085" s="220"/>
      <c r="R1085" s="220"/>
      <c r="S1085" s="220"/>
      <c r="T1085" s="220"/>
      <c r="U1085" s="220"/>
      <c r="V1085" s="220"/>
      <c r="W1085" s="220"/>
      <c r="X1085" s="220"/>
      <c r="Y1085" s="220"/>
      <c r="Z1085" s="220"/>
      <c r="AA1085" s="220"/>
      <c r="AB1085" s="220"/>
      <c r="AC1085" s="220"/>
      <c r="AD1085" s="220"/>
      <c r="AE1085" s="220"/>
      <c r="AF1085" s="220"/>
      <c r="AG1085" s="220"/>
    </row>
    <row r="1086" spans="4:42" ht="16.5" hidden="1" customHeight="1" thickBot="1" x14ac:dyDescent="0.25">
      <c r="D1086" s="695"/>
      <c r="E1086" s="695"/>
      <c r="F1086" s="695"/>
      <c r="G1086" s="695"/>
      <c r="H1086" s="695"/>
      <c r="I1086" s="695"/>
      <c r="J1086" s="228"/>
      <c r="K1086" s="228"/>
      <c r="L1086" s="228"/>
      <c r="M1086" s="228"/>
      <c r="N1086" s="228"/>
      <c r="O1086" s="228"/>
      <c r="P1086" s="228"/>
      <c r="Q1086" s="228"/>
      <c r="R1086" s="228"/>
      <c r="S1086" s="228"/>
      <c r="T1086" s="228"/>
      <c r="U1086" s="228"/>
      <c r="V1086" s="228"/>
      <c r="W1086" s="228"/>
      <c r="X1086" s="228"/>
      <c r="Y1086" s="228"/>
      <c r="Z1086" s="228"/>
      <c r="AA1086" s="228"/>
      <c r="AB1086" s="228"/>
      <c r="AC1086" s="228"/>
      <c r="AD1086" s="228"/>
      <c r="AE1086" s="228"/>
      <c r="AF1086" s="228"/>
      <c r="AG1086" s="228"/>
    </row>
    <row r="1087" spans="4:42" ht="16.5" hidden="1" customHeight="1" thickBot="1" x14ac:dyDescent="0.25">
      <c r="D1087" s="695" t="s">
        <v>569</v>
      </c>
      <c r="E1087" s="695"/>
      <c r="F1087" s="695"/>
      <c r="G1087" s="695"/>
      <c r="H1087" s="695"/>
      <c r="I1087" s="695"/>
      <c r="J1087" s="228"/>
      <c r="K1087" s="228"/>
      <c r="L1087" s="228"/>
      <c r="M1087" s="228"/>
      <c r="N1087" s="228"/>
      <c r="O1087" s="228"/>
      <c r="P1087" s="228"/>
      <c r="Q1087" s="228"/>
      <c r="R1087" s="228"/>
      <c r="S1087" s="228"/>
      <c r="T1087" s="228"/>
      <c r="U1087" s="228"/>
      <c r="V1087" s="228"/>
      <c r="W1087" s="228"/>
      <c r="X1087" s="228"/>
      <c r="Y1087" s="228"/>
      <c r="Z1087" s="228"/>
      <c r="AA1087" s="228"/>
      <c r="AB1087" s="228"/>
      <c r="AC1087" s="228"/>
      <c r="AD1087" s="228"/>
      <c r="AE1087" s="228"/>
      <c r="AF1087" s="228"/>
      <c r="AG1087" s="228"/>
    </row>
    <row r="1088" spans="4:42" ht="16.5" hidden="1" customHeight="1" thickBot="1" x14ac:dyDescent="0.25">
      <c r="D1088" s="695"/>
      <c r="E1088" s="695"/>
      <c r="F1088" s="695"/>
      <c r="G1088" s="695"/>
      <c r="H1088" s="695"/>
      <c r="I1088" s="695"/>
      <c r="J1088" s="228"/>
      <c r="K1088" s="228"/>
      <c r="L1088" s="228"/>
      <c r="M1088" s="228"/>
      <c r="N1088" s="228"/>
      <c r="O1088" s="228"/>
      <c r="P1088" s="228"/>
      <c r="Q1088" s="228"/>
      <c r="R1088" s="228"/>
      <c r="S1088" s="228"/>
      <c r="T1088" s="228"/>
      <c r="U1088" s="228"/>
      <c r="V1088" s="228"/>
      <c r="W1088" s="228"/>
      <c r="X1088" s="228"/>
      <c r="Y1088" s="228"/>
      <c r="Z1088" s="228"/>
      <c r="AA1088" s="228"/>
      <c r="AB1088" s="228"/>
      <c r="AC1088" s="228"/>
      <c r="AD1088" s="228"/>
      <c r="AE1088" s="228"/>
      <c r="AF1088" s="228"/>
      <c r="AG1088" s="228"/>
    </row>
    <row r="1089" spans="4:33" ht="16.5" hidden="1" customHeight="1" thickBot="1" x14ac:dyDescent="0.25">
      <c r="D1089" s="696" t="s">
        <v>570</v>
      </c>
      <c r="E1089" s="696"/>
      <c r="F1089" s="696"/>
      <c r="G1089" s="696"/>
      <c r="H1089" s="696"/>
      <c r="I1089" s="696"/>
      <c r="J1089" s="380"/>
      <c r="K1089" s="380"/>
      <c r="L1089" s="380"/>
      <c r="M1089" s="380"/>
      <c r="N1089" s="380"/>
      <c r="O1089" s="380"/>
      <c r="P1089" s="380"/>
      <c r="Q1089" s="380"/>
      <c r="R1089" s="380"/>
      <c r="S1089" s="380"/>
      <c r="T1089" s="380"/>
      <c r="U1089" s="380"/>
      <c r="V1089" s="380"/>
      <c r="W1089" s="380"/>
      <c r="X1089" s="380"/>
      <c r="Y1089" s="380"/>
      <c r="Z1089" s="380"/>
      <c r="AA1089" s="380"/>
      <c r="AB1089" s="380"/>
      <c r="AC1089" s="380"/>
      <c r="AD1089" s="380"/>
      <c r="AE1089" s="380"/>
      <c r="AF1089" s="380"/>
      <c r="AG1089" s="380"/>
    </row>
    <row r="1090" spans="4:33" ht="16.5" hidden="1" customHeight="1" thickBot="1" x14ac:dyDescent="0.25">
      <c r="D1090" s="696"/>
      <c r="E1090" s="696"/>
      <c r="F1090" s="696"/>
      <c r="G1090" s="696"/>
      <c r="H1090" s="696"/>
      <c r="I1090" s="696"/>
      <c r="J1090" s="380"/>
      <c r="K1090" s="380"/>
      <c r="L1090" s="380"/>
      <c r="M1090" s="380"/>
      <c r="N1090" s="380"/>
      <c r="O1090" s="380"/>
      <c r="P1090" s="380"/>
      <c r="Q1090" s="380"/>
      <c r="R1090" s="380"/>
      <c r="S1090" s="380"/>
      <c r="T1090" s="380"/>
      <c r="U1090" s="380"/>
      <c r="V1090" s="380"/>
      <c r="W1090" s="380"/>
      <c r="X1090" s="380"/>
      <c r="Y1090" s="380"/>
      <c r="Z1090" s="380"/>
      <c r="AA1090" s="380"/>
      <c r="AB1090" s="380"/>
      <c r="AC1090" s="380"/>
      <c r="AD1090" s="380"/>
      <c r="AE1090" s="380"/>
      <c r="AF1090" s="380"/>
      <c r="AG1090" s="380"/>
    </row>
    <row r="1091" spans="4:33" ht="16.5" hidden="1" customHeight="1" thickBot="1" x14ac:dyDescent="0.25">
      <c r="D1091" s="696" t="s">
        <v>571</v>
      </c>
      <c r="E1091" s="696"/>
      <c r="F1091" s="696"/>
      <c r="G1091" s="696"/>
      <c r="H1091" s="696"/>
      <c r="I1091" s="696"/>
      <c r="J1091" s="380"/>
      <c r="K1091" s="380"/>
      <c r="L1091" s="380"/>
      <c r="M1091" s="380"/>
      <c r="N1091" s="380"/>
      <c r="O1091" s="380"/>
      <c r="P1091" s="380"/>
      <c r="Q1091" s="380"/>
      <c r="R1091" s="380"/>
      <c r="S1091" s="380"/>
      <c r="T1091" s="380"/>
      <c r="U1091" s="380"/>
      <c r="V1091" s="380"/>
      <c r="W1091" s="380"/>
      <c r="X1091" s="380"/>
      <c r="Y1091" s="380"/>
      <c r="Z1091" s="380"/>
      <c r="AA1091" s="380"/>
      <c r="AB1091" s="380"/>
      <c r="AC1091" s="380"/>
      <c r="AD1091" s="380"/>
      <c r="AE1091" s="380"/>
      <c r="AF1091" s="380"/>
      <c r="AG1091" s="380"/>
    </row>
    <row r="1092" spans="4:33" ht="16.5" hidden="1" customHeight="1" thickBot="1" x14ac:dyDescent="0.25">
      <c r="D1092" s="696"/>
      <c r="E1092" s="696"/>
      <c r="F1092" s="696"/>
      <c r="G1092" s="696"/>
      <c r="H1092" s="696"/>
      <c r="I1092" s="696"/>
      <c r="J1092" s="380"/>
      <c r="K1092" s="380"/>
      <c r="L1092" s="380"/>
      <c r="M1092" s="380"/>
      <c r="N1092" s="380"/>
      <c r="O1092" s="380"/>
      <c r="P1092" s="380"/>
      <c r="Q1092" s="380"/>
      <c r="R1092" s="380"/>
      <c r="S1092" s="380"/>
      <c r="T1092" s="380"/>
      <c r="U1092" s="380"/>
      <c r="V1092" s="380"/>
      <c r="W1092" s="380"/>
      <c r="X1092" s="380"/>
      <c r="Y1092" s="380"/>
      <c r="Z1092" s="380"/>
      <c r="AA1092" s="380"/>
      <c r="AB1092" s="380"/>
      <c r="AC1092" s="380"/>
      <c r="AD1092" s="380"/>
      <c r="AE1092" s="380"/>
      <c r="AF1092" s="380"/>
      <c r="AG1092" s="380"/>
    </row>
    <row r="1093" spans="4:33" ht="16.5" hidden="1" customHeight="1" x14ac:dyDescent="0.2">
      <c r="D1093" s="642" t="s">
        <v>572</v>
      </c>
      <c r="E1093" s="256"/>
      <c r="F1093" s="256"/>
      <c r="G1093" s="256"/>
      <c r="H1093" s="256"/>
      <c r="I1093" s="643"/>
      <c r="J1093" s="380"/>
      <c r="K1093" s="380"/>
      <c r="L1093" s="380"/>
      <c r="M1093" s="380"/>
      <c r="N1093" s="380"/>
      <c r="O1093" s="380"/>
      <c r="P1093" s="380"/>
      <c r="Q1093" s="380"/>
      <c r="R1093" s="380"/>
      <c r="S1093" s="380"/>
      <c r="T1093" s="380"/>
      <c r="U1093" s="380"/>
      <c r="V1093" s="380"/>
      <c r="W1093" s="380"/>
      <c r="X1093" s="380"/>
      <c r="Y1093" s="380"/>
      <c r="Z1093" s="380"/>
      <c r="AA1093" s="380"/>
      <c r="AB1093" s="380"/>
      <c r="AC1093" s="380"/>
      <c r="AD1093" s="380"/>
      <c r="AE1093" s="380"/>
      <c r="AF1093" s="380"/>
      <c r="AG1093" s="380"/>
    </row>
    <row r="1094" spans="4:33" ht="16.5" hidden="1" customHeight="1" thickBot="1" x14ac:dyDescent="0.25">
      <c r="D1094" s="698"/>
      <c r="E1094" s="699"/>
      <c r="F1094" s="699"/>
      <c r="G1094" s="699"/>
      <c r="H1094" s="699"/>
      <c r="I1094" s="700"/>
      <c r="J1094" s="380"/>
      <c r="K1094" s="380"/>
      <c r="L1094" s="380"/>
      <c r="M1094" s="380"/>
      <c r="N1094" s="380"/>
      <c r="O1094" s="380"/>
      <c r="P1094" s="380"/>
      <c r="Q1094" s="380"/>
      <c r="R1094" s="380"/>
      <c r="S1094" s="380"/>
      <c r="T1094" s="380"/>
      <c r="U1094" s="380"/>
      <c r="V1094" s="380"/>
      <c r="W1094" s="380"/>
      <c r="X1094" s="380"/>
      <c r="Y1094" s="380"/>
      <c r="Z1094" s="380"/>
      <c r="AA1094" s="380"/>
      <c r="AB1094" s="380"/>
      <c r="AC1094" s="380"/>
      <c r="AD1094" s="380"/>
      <c r="AE1094" s="380"/>
      <c r="AF1094" s="380"/>
      <c r="AG1094" s="380"/>
    </row>
    <row r="1095" spans="4:33" ht="16.5" hidden="1" customHeight="1" thickBot="1" x14ac:dyDescent="0.25">
      <c r="D1095" s="697" t="s">
        <v>573</v>
      </c>
      <c r="E1095" s="697"/>
      <c r="F1095" s="697"/>
      <c r="G1095" s="697"/>
      <c r="H1095" s="697"/>
      <c r="I1095" s="697"/>
      <c r="J1095" s="380"/>
      <c r="K1095" s="380"/>
      <c r="L1095" s="380"/>
      <c r="M1095" s="380"/>
      <c r="N1095" s="380"/>
      <c r="O1095" s="380"/>
      <c r="P1095" s="380"/>
      <c r="Q1095" s="380"/>
      <c r="R1095" s="380"/>
      <c r="S1095" s="380"/>
      <c r="T1095" s="380"/>
      <c r="U1095" s="380"/>
      <c r="V1095" s="380"/>
      <c r="W1095" s="380"/>
      <c r="X1095" s="380"/>
      <c r="Y1095" s="380"/>
      <c r="Z1095" s="380"/>
      <c r="AA1095" s="380"/>
      <c r="AB1095" s="380"/>
      <c r="AC1095" s="380"/>
      <c r="AD1095" s="380"/>
      <c r="AE1095" s="380"/>
      <c r="AF1095" s="380"/>
      <c r="AG1095" s="380"/>
    </row>
    <row r="1096" spans="4:33" ht="16.5" hidden="1" customHeight="1" thickBot="1" x14ac:dyDescent="0.25">
      <c r="D1096" s="697"/>
      <c r="E1096" s="697"/>
      <c r="F1096" s="697"/>
      <c r="G1096" s="697"/>
      <c r="H1096" s="697"/>
      <c r="I1096" s="697"/>
      <c r="J1096" s="380"/>
      <c r="K1096" s="380"/>
      <c r="L1096" s="380"/>
      <c r="M1096" s="380"/>
      <c r="N1096" s="380"/>
      <c r="O1096" s="380"/>
      <c r="P1096" s="380"/>
      <c r="Q1096" s="380"/>
      <c r="R1096" s="380"/>
      <c r="S1096" s="380"/>
      <c r="T1096" s="380"/>
      <c r="U1096" s="380"/>
      <c r="V1096" s="380"/>
      <c r="W1096" s="380"/>
      <c r="X1096" s="380"/>
      <c r="Y1096" s="380"/>
      <c r="Z1096" s="380"/>
      <c r="AA1096" s="380"/>
      <c r="AB1096" s="380"/>
      <c r="AC1096" s="380"/>
      <c r="AD1096" s="380"/>
      <c r="AE1096" s="380"/>
      <c r="AF1096" s="380"/>
      <c r="AG1096" s="380"/>
    </row>
    <row r="1097" spans="4:33" ht="16.5" hidden="1" customHeight="1" thickBot="1" x14ac:dyDescent="0.25">
      <c r="D1097" s="697" t="s">
        <v>574</v>
      </c>
      <c r="E1097" s="697"/>
      <c r="F1097" s="697"/>
      <c r="G1097" s="697"/>
      <c r="H1097" s="697"/>
      <c r="I1097" s="697"/>
      <c r="J1097" s="380"/>
      <c r="K1097" s="380"/>
      <c r="L1097" s="380"/>
      <c r="M1097" s="380"/>
      <c r="N1097" s="380"/>
      <c r="O1097" s="380"/>
      <c r="P1097" s="380"/>
      <c r="Q1097" s="380"/>
      <c r="R1097" s="380"/>
      <c r="S1097" s="380"/>
      <c r="T1097" s="380"/>
      <c r="U1097" s="380"/>
      <c r="V1097" s="380"/>
      <c r="W1097" s="380"/>
      <c r="X1097" s="380"/>
      <c r="Y1097" s="380"/>
      <c r="Z1097" s="380"/>
      <c r="AA1097" s="380"/>
      <c r="AB1097" s="380"/>
      <c r="AC1097" s="380"/>
      <c r="AD1097" s="380"/>
      <c r="AE1097" s="380"/>
      <c r="AF1097" s="380"/>
      <c r="AG1097" s="380"/>
    </row>
    <row r="1098" spans="4:33" ht="16.5" hidden="1" customHeight="1" thickBot="1" x14ac:dyDescent="0.25">
      <c r="D1098" s="697"/>
      <c r="E1098" s="697"/>
      <c r="F1098" s="697"/>
      <c r="G1098" s="697"/>
      <c r="H1098" s="697"/>
      <c r="I1098" s="697"/>
      <c r="J1098" s="380"/>
      <c r="K1098" s="380"/>
      <c r="L1098" s="380"/>
      <c r="M1098" s="380"/>
      <c r="N1098" s="380"/>
      <c r="O1098" s="380"/>
      <c r="P1098" s="380"/>
      <c r="Q1098" s="380"/>
      <c r="R1098" s="380"/>
      <c r="S1098" s="380"/>
      <c r="T1098" s="380"/>
      <c r="U1098" s="380"/>
      <c r="V1098" s="380"/>
      <c r="W1098" s="380"/>
      <c r="X1098" s="380"/>
      <c r="Y1098" s="380"/>
      <c r="Z1098" s="380"/>
      <c r="AA1098" s="380"/>
      <c r="AB1098" s="380"/>
      <c r="AC1098" s="380"/>
      <c r="AD1098" s="380"/>
      <c r="AE1098" s="380"/>
      <c r="AF1098" s="380"/>
      <c r="AG1098" s="380"/>
    </row>
    <row r="1099" spans="4:33" ht="16.5" hidden="1" customHeight="1" x14ac:dyDescent="0.2">
      <c r="D1099" s="701" t="s">
        <v>575</v>
      </c>
      <c r="E1099" s="702"/>
      <c r="F1099" s="702"/>
      <c r="G1099" s="702"/>
      <c r="H1099" s="702"/>
      <c r="I1099" s="703"/>
      <c r="J1099" s="380"/>
      <c r="K1099" s="380"/>
      <c r="L1099" s="380"/>
      <c r="M1099" s="380"/>
      <c r="N1099" s="380"/>
      <c r="O1099" s="380"/>
      <c r="P1099" s="380"/>
      <c r="Q1099" s="380"/>
      <c r="R1099" s="380"/>
      <c r="S1099" s="380"/>
      <c r="T1099" s="380"/>
      <c r="U1099" s="380"/>
      <c r="V1099" s="380"/>
      <c r="W1099" s="380"/>
      <c r="X1099" s="380"/>
      <c r="Y1099" s="380"/>
      <c r="Z1099" s="380"/>
      <c r="AA1099" s="380"/>
      <c r="AB1099" s="380"/>
      <c r="AC1099" s="380"/>
      <c r="AD1099" s="380"/>
      <c r="AE1099" s="380"/>
      <c r="AF1099" s="380"/>
      <c r="AG1099" s="380"/>
    </row>
    <row r="1100" spans="4:33" ht="16.5" hidden="1" customHeight="1" thickBot="1" x14ac:dyDescent="0.25">
      <c r="D1100" s="704"/>
      <c r="E1100" s="705"/>
      <c r="F1100" s="705"/>
      <c r="G1100" s="705"/>
      <c r="H1100" s="705"/>
      <c r="I1100" s="706"/>
      <c r="J1100" s="380"/>
      <c r="K1100" s="380"/>
      <c r="L1100" s="380"/>
      <c r="M1100" s="380"/>
      <c r="N1100" s="380"/>
      <c r="O1100" s="380"/>
      <c r="P1100" s="380"/>
      <c r="Q1100" s="380"/>
      <c r="R1100" s="380"/>
      <c r="S1100" s="380"/>
      <c r="T1100" s="380"/>
      <c r="U1100" s="380"/>
      <c r="V1100" s="380"/>
      <c r="W1100" s="380"/>
      <c r="X1100" s="380"/>
      <c r="Y1100" s="380"/>
      <c r="Z1100" s="380"/>
      <c r="AA1100" s="380"/>
      <c r="AB1100" s="380"/>
      <c r="AC1100" s="380"/>
      <c r="AD1100" s="380"/>
      <c r="AE1100" s="380"/>
      <c r="AF1100" s="380"/>
      <c r="AG1100" s="380"/>
    </row>
    <row r="1101" spans="4:33" ht="16.5" hidden="1" customHeight="1" thickBot="1" x14ac:dyDescent="0.25">
      <c r="D1101" s="697" t="s">
        <v>576</v>
      </c>
      <c r="E1101" s="697"/>
      <c r="F1101" s="697"/>
      <c r="G1101" s="697"/>
      <c r="H1101" s="697"/>
      <c r="I1101" s="697"/>
      <c r="J1101" s="380"/>
      <c r="K1101" s="380"/>
      <c r="L1101" s="380"/>
      <c r="M1101" s="380"/>
      <c r="N1101" s="380"/>
      <c r="O1101" s="380"/>
      <c r="P1101" s="380"/>
      <c r="Q1101" s="380"/>
      <c r="R1101" s="380"/>
      <c r="S1101" s="380"/>
      <c r="T1101" s="380"/>
      <c r="U1101" s="380"/>
      <c r="V1101" s="380"/>
      <c r="W1101" s="380"/>
      <c r="X1101" s="380"/>
      <c r="Y1101" s="380"/>
      <c r="Z1101" s="380"/>
      <c r="AA1101" s="380"/>
      <c r="AB1101" s="380"/>
      <c r="AC1101" s="380"/>
      <c r="AD1101" s="380"/>
      <c r="AE1101" s="380"/>
      <c r="AF1101" s="380"/>
      <c r="AG1101" s="380"/>
    </row>
    <row r="1102" spans="4:33" ht="16.5" hidden="1" customHeight="1" thickBot="1" x14ac:dyDescent="0.25">
      <c r="D1102" s="697"/>
      <c r="E1102" s="697"/>
      <c r="F1102" s="697"/>
      <c r="G1102" s="697"/>
      <c r="H1102" s="697"/>
      <c r="I1102" s="697"/>
      <c r="J1102" s="380"/>
      <c r="K1102" s="380"/>
      <c r="L1102" s="380"/>
      <c r="M1102" s="380"/>
      <c r="N1102" s="380"/>
      <c r="O1102" s="380"/>
      <c r="P1102" s="380"/>
      <c r="Q1102" s="380"/>
      <c r="R1102" s="380"/>
      <c r="S1102" s="380"/>
      <c r="T1102" s="380"/>
      <c r="U1102" s="380"/>
      <c r="V1102" s="380"/>
      <c r="W1102" s="380"/>
      <c r="X1102" s="380"/>
      <c r="Y1102" s="380"/>
      <c r="Z1102" s="380"/>
      <c r="AA1102" s="380"/>
      <c r="AB1102" s="380"/>
      <c r="AC1102" s="380"/>
      <c r="AD1102" s="380"/>
      <c r="AE1102" s="380"/>
      <c r="AF1102" s="380"/>
      <c r="AG1102" s="380"/>
    </row>
    <row r="1103" spans="4:33" ht="16.5" hidden="1" customHeight="1" thickBot="1" x14ac:dyDescent="0.25">
      <c r="D1103" s="697" t="s">
        <v>577</v>
      </c>
      <c r="E1103" s="697"/>
      <c r="F1103" s="697"/>
      <c r="G1103" s="697"/>
      <c r="H1103" s="697"/>
      <c r="I1103" s="697"/>
      <c r="J1103" s="380"/>
      <c r="K1103" s="380"/>
      <c r="L1103" s="380"/>
      <c r="M1103" s="380"/>
      <c r="N1103" s="380"/>
      <c r="O1103" s="380"/>
      <c r="P1103" s="380"/>
      <c r="Q1103" s="380"/>
      <c r="R1103" s="380"/>
      <c r="S1103" s="380"/>
      <c r="T1103" s="380"/>
      <c r="U1103" s="380"/>
      <c r="V1103" s="380"/>
      <c r="W1103" s="380"/>
      <c r="X1103" s="380"/>
      <c r="Y1103" s="380"/>
      <c r="Z1103" s="380"/>
      <c r="AA1103" s="380"/>
      <c r="AB1103" s="380"/>
      <c r="AC1103" s="380"/>
      <c r="AD1103" s="380"/>
      <c r="AE1103" s="380"/>
      <c r="AF1103" s="380"/>
      <c r="AG1103" s="380"/>
    </row>
    <row r="1104" spans="4:33" ht="16.5" hidden="1" customHeight="1" thickBot="1" x14ac:dyDescent="0.25">
      <c r="D1104" s="697"/>
      <c r="E1104" s="697"/>
      <c r="F1104" s="697"/>
      <c r="G1104" s="697"/>
      <c r="H1104" s="697"/>
      <c r="I1104" s="697"/>
      <c r="J1104" s="380"/>
      <c r="K1104" s="380"/>
      <c r="L1104" s="380"/>
      <c r="M1104" s="380"/>
      <c r="N1104" s="380"/>
      <c r="O1104" s="380"/>
      <c r="P1104" s="380"/>
      <c r="Q1104" s="380"/>
      <c r="R1104" s="380"/>
      <c r="S1104" s="380"/>
      <c r="T1104" s="380"/>
      <c r="U1104" s="380"/>
      <c r="V1104" s="380"/>
      <c r="W1104" s="380"/>
      <c r="X1104" s="380"/>
      <c r="Y1104" s="380"/>
      <c r="Z1104" s="380"/>
      <c r="AA1104" s="380"/>
      <c r="AB1104" s="380"/>
      <c r="AC1104" s="380"/>
      <c r="AD1104" s="380"/>
      <c r="AE1104" s="380"/>
      <c r="AF1104" s="380"/>
      <c r="AG1104" s="380"/>
    </row>
    <row r="1105" spans="1:33" ht="16.5" hidden="1" customHeight="1" thickBot="1" x14ac:dyDescent="0.25">
      <c r="D1105" s="696" t="s">
        <v>357</v>
      </c>
      <c r="E1105" s="696"/>
      <c r="F1105" s="696"/>
      <c r="G1105" s="696"/>
      <c r="H1105" s="696"/>
      <c r="I1105" s="696"/>
      <c r="J1105" s="380"/>
      <c r="K1105" s="380"/>
      <c r="L1105" s="380"/>
      <c r="M1105" s="380"/>
      <c r="N1105" s="380"/>
      <c r="O1105" s="380"/>
      <c r="P1105" s="380"/>
      <c r="Q1105" s="380"/>
      <c r="R1105" s="380"/>
      <c r="S1105" s="380"/>
      <c r="T1105" s="380"/>
      <c r="U1105" s="380"/>
      <c r="V1105" s="380"/>
      <c r="W1105" s="380"/>
      <c r="X1105" s="380"/>
      <c r="Y1105" s="380"/>
      <c r="Z1105" s="380"/>
      <c r="AA1105" s="380"/>
      <c r="AB1105" s="380"/>
      <c r="AC1105" s="380"/>
      <c r="AD1105" s="380"/>
      <c r="AE1105" s="380"/>
      <c r="AF1105" s="380"/>
      <c r="AG1105" s="380"/>
    </row>
    <row r="1106" spans="1:33" ht="16.5" hidden="1" customHeight="1" thickBot="1" x14ac:dyDescent="0.25">
      <c r="C1106" s="6"/>
      <c r="D1106" s="696"/>
      <c r="E1106" s="696"/>
      <c r="F1106" s="696"/>
      <c r="G1106" s="696"/>
      <c r="H1106" s="696"/>
      <c r="I1106" s="696"/>
      <c r="J1106" s="419"/>
      <c r="K1106" s="419"/>
      <c r="L1106" s="419"/>
      <c r="M1106" s="419"/>
      <c r="N1106" s="419"/>
      <c r="O1106" s="419"/>
      <c r="P1106" s="419"/>
      <c r="Q1106" s="419"/>
      <c r="R1106" s="419"/>
      <c r="S1106" s="419"/>
      <c r="T1106" s="419"/>
      <c r="U1106" s="419"/>
      <c r="V1106" s="419"/>
      <c r="W1106" s="419"/>
      <c r="X1106" s="419"/>
      <c r="Y1106" s="419"/>
      <c r="Z1106" s="419"/>
      <c r="AA1106" s="419"/>
      <c r="AB1106" s="419"/>
      <c r="AC1106" s="419"/>
      <c r="AD1106" s="419"/>
      <c r="AE1106" s="419"/>
      <c r="AF1106" s="419"/>
      <c r="AG1106" s="419"/>
    </row>
    <row r="1107" spans="1:33" ht="14.25" hidden="1" customHeight="1" x14ac:dyDescent="0.2"/>
    <row r="1108" spans="1:33" ht="26.25" hidden="1" customHeight="1" x14ac:dyDescent="0.2">
      <c r="C1108" s="32"/>
      <c r="D1108" s="208" t="s">
        <v>578</v>
      </c>
      <c r="E1108" s="208"/>
      <c r="F1108" s="208"/>
      <c r="G1108" s="208"/>
      <c r="H1108" s="208"/>
      <c r="I1108" s="208"/>
      <c r="J1108" s="208"/>
      <c r="K1108" s="208"/>
      <c r="L1108" s="208"/>
      <c r="M1108" s="208"/>
      <c r="N1108" s="208"/>
      <c r="O1108" s="208"/>
      <c r="P1108" s="208"/>
      <c r="Q1108" s="208"/>
      <c r="R1108" s="208"/>
      <c r="S1108" s="208"/>
      <c r="T1108" s="208"/>
      <c r="U1108" s="208"/>
      <c r="V1108" s="208"/>
      <c r="W1108" s="208"/>
      <c r="X1108" s="208"/>
      <c r="Y1108" s="208"/>
      <c r="Z1108" s="208"/>
      <c r="AA1108" s="208"/>
      <c r="AB1108" s="208"/>
      <c r="AC1108" s="208"/>
      <c r="AD1108" s="208"/>
      <c r="AE1108" s="208"/>
      <c r="AF1108" s="208"/>
      <c r="AG1108" s="208"/>
    </row>
    <row r="1109" spans="1:33" ht="14.25" hidden="1" customHeight="1" x14ac:dyDescent="0.2">
      <c r="C1109" s="32"/>
      <c r="D1109" s="32" t="s">
        <v>579</v>
      </c>
      <c r="E1109" s="32" t="s">
        <v>580</v>
      </c>
      <c r="F1109" s="32"/>
      <c r="G1109" s="32"/>
      <c r="H1109" s="32"/>
      <c r="I1109" s="32"/>
      <c r="J1109" s="32"/>
      <c r="K1109" s="32"/>
      <c r="L1109" s="32"/>
      <c r="M1109" s="32"/>
      <c r="N1109" s="32"/>
      <c r="O1109" s="32"/>
      <c r="P1109" s="32"/>
      <c r="Q1109" s="32"/>
      <c r="R1109" s="32"/>
      <c r="S1109" s="32"/>
      <c r="T1109" s="32"/>
      <c r="U1109" s="32"/>
      <c r="V1109" s="32"/>
      <c r="W1109" s="32"/>
      <c r="X1109" s="32"/>
      <c r="Y1109" s="32"/>
      <c r="Z1109" s="32"/>
      <c r="AA1109" s="32"/>
      <c r="AB1109" s="32"/>
      <c r="AC1109" s="32"/>
      <c r="AD1109" s="32"/>
      <c r="AE1109" s="32"/>
      <c r="AF1109" s="32"/>
      <c r="AG1109" s="32"/>
    </row>
    <row r="1110" spans="1:33" ht="14.25" hidden="1" customHeight="1" x14ac:dyDescent="0.2">
      <c r="C1110" s="32"/>
      <c r="D1110" s="32" t="s">
        <v>579</v>
      </c>
      <c r="E1110" s="32" t="s">
        <v>581</v>
      </c>
      <c r="F1110" s="32"/>
      <c r="G1110" s="32"/>
      <c r="H1110" s="32"/>
      <c r="I1110" s="32"/>
      <c r="J1110" s="32"/>
      <c r="K1110" s="32"/>
      <c r="L1110" s="32"/>
      <c r="M1110" s="32"/>
      <c r="N1110" s="32"/>
      <c r="O1110" s="32"/>
      <c r="P1110" s="32"/>
      <c r="Q1110" s="32"/>
      <c r="R1110" s="32"/>
      <c r="S1110" s="32"/>
      <c r="T1110" s="32"/>
      <c r="U1110" s="32"/>
      <c r="V1110" s="32"/>
      <c r="W1110" s="32"/>
      <c r="X1110" s="32"/>
      <c r="Y1110" s="32"/>
      <c r="Z1110" s="32"/>
      <c r="AA1110" s="32"/>
      <c r="AB1110" s="32"/>
      <c r="AC1110" s="32"/>
      <c r="AD1110" s="32"/>
      <c r="AE1110" s="32"/>
      <c r="AF1110" s="32"/>
      <c r="AG1110" s="32"/>
    </row>
    <row r="1111" spans="1:33" ht="14.25" hidden="1" customHeight="1" x14ac:dyDescent="0.2"/>
    <row r="1112" spans="1:33" ht="14.25" hidden="1" customHeight="1" x14ac:dyDescent="0.2">
      <c r="D1112" s="347"/>
      <c r="E1112" s="347"/>
      <c r="F1112" s="347"/>
      <c r="G1112" s="347"/>
      <c r="H1112" s="347"/>
      <c r="I1112" s="347"/>
      <c r="J1112" s="347"/>
      <c r="K1112" s="347"/>
      <c r="L1112" s="347"/>
      <c r="M1112" s="347"/>
      <c r="N1112" s="347"/>
      <c r="O1112" s="347"/>
      <c r="P1112" s="347"/>
      <c r="Q1112" s="347"/>
      <c r="R1112" s="347"/>
      <c r="S1112" s="347"/>
      <c r="T1112" s="347"/>
      <c r="U1112" s="347"/>
      <c r="V1112" s="347"/>
      <c r="W1112" s="347"/>
      <c r="X1112" s="347"/>
      <c r="Y1112" s="347"/>
      <c r="Z1112" s="347"/>
      <c r="AA1112" s="347"/>
      <c r="AB1112" s="347"/>
      <c r="AC1112" s="347"/>
      <c r="AD1112" s="347"/>
      <c r="AE1112" s="347"/>
      <c r="AF1112" s="347"/>
      <c r="AG1112" s="347"/>
    </row>
    <row r="1113" spans="1:33" ht="14.25" hidden="1" customHeight="1" x14ac:dyDescent="0.2">
      <c r="D1113" s="16" t="s">
        <v>582</v>
      </c>
    </row>
    <row r="1114" spans="1:33" ht="14.25" hidden="1" customHeight="1" x14ac:dyDescent="0.2"/>
    <row r="1115" spans="1:33" ht="27" hidden="1" customHeight="1" x14ac:dyDescent="0.2">
      <c r="D1115" s="208" t="s">
        <v>583</v>
      </c>
      <c r="E1115" s="208"/>
      <c r="F1115" s="208"/>
      <c r="G1115" s="208"/>
      <c r="H1115" s="208"/>
      <c r="I1115" s="208"/>
      <c r="J1115" s="208"/>
      <c r="K1115" s="208"/>
      <c r="L1115" s="208"/>
      <c r="M1115" s="208"/>
      <c r="N1115" s="208"/>
      <c r="O1115" s="208"/>
      <c r="P1115" s="208"/>
      <c r="Q1115" s="208"/>
      <c r="R1115" s="208"/>
      <c r="S1115" s="208"/>
      <c r="T1115" s="208"/>
      <c r="U1115" s="208"/>
      <c r="V1115" s="208"/>
      <c r="W1115" s="208"/>
      <c r="X1115" s="208"/>
      <c r="Y1115" s="208"/>
      <c r="Z1115" s="208"/>
      <c r="AA1115" s="208"/>
      <c r="AB1115" s="208"/>
      <c r="AC1115" s="208"/>
      <c r="AD1115" s="208"/>
      <c r="AE1115" s="208"/>
      <c r="AF1115" s="208"/>
      <c r="AG1115" s="208"/>
    </row>
    <row r="1116" spans="1:33" ht="14.25" hidden="1" customHeight="1" thickBot="1" x14ac:dyDescent="0.25"/>
    <row r="1117" spans="1:33" ht="14.25" hidden="1" customHeight="1" thickBot="1" x14ac:dyDescent="0.25">
      <c r="A1117" s="6" t="s">
        <v>584</v>
      </c>
      <c r="D1117" s="219" t="s">
        <v>585</v>
      </c>
      <c r="E1117" s="219"/>
      <c r="F1117" s="219"/>
      <c r="G1117" s="219"/>
      <c r="H1117" s="219"/>
      <c r="I1117" s="219"/>
      <c r="J1117" s="219"/>
      <c r="K1117" s="219"/>
      <c r="L1117" s="219"/>
      <c r="M1117" s="211" t="s">
        <v>586</v>
      </c>
      <c r="N1117" s="211"/>
      <c r="O1117" s="211"/>
      <c r="P1117" s="211"/>
      <c r="Q1117" s="211"/>
      <c r="R1117" s="211" t="s">
        <v>587</v>
      </c>
      <c r="S1117" s="211"/>
      <c r="T1117" s="211"/>
      <c r="U1117" s="211"/>
      <c r="V1117" s="211"/>
      <c r="W1117" s="211"/>
      <c r="X1117" s="211"/>
      <c r="Y1117" s="211"/>
      <c r="Z1117" s="211"/>
      <c r="AA1117" s="211"/>
      <c r="AB1117" s="211"/>
      <c r="AC1117" s="211"/>
      <c r="AD1117" s="211"/>
      <c r="AE1117" s="211"/>
      <c r="AF1117" s="211"/>
      <c r="AG1117" s="211"/>
    </row>
    <row r="1118" spans="1:33" ht="26.25" hidden="1" customHeight="1" thickBot="1" x14ac:dyDescent="0.25">
      <c r="D1118" s="219"/>
      <c r="E1118" s="219"/>
      <c r="F1118" s="219"/>
      <c r="G1118" s="219"/>
      <c r="H1118" s="219"/>
      <c r="I1118" s="219"/>
      <c r="J1118" s="219"/>
      <c r="K1118" s="219"/>
      <c r="L1118" s="219"/>
      <c r="M1118" s="211"/>
      <c r="N1118" s="211"/>
      <c r="O1118" s="211"/>
      <c r="P1118" s="211"/>
      <c r="Q1118" s="211"/>
      <c r="R1118" s="211" t="s">
        <v>17</v>
      </c>
      <c r="S1118" s="211"/>
      <c r="T1118" s="211"/>
      <c r="U1118" s="211"/>
      <c r="V1118" s="211"/>
      <c r="W1118" s="211"/>
      <c r="X1118" s="211"/>
      <c r="Y1118" s="211"/>
      <c r="Z1118" s="211" t="s">
        <v>588</v>
      </c>
      <c r="AA1118" s="211"/>
      <c r="AB1118" s="211"/>
      <c r="AC1118" s="211"/>
      <c r="AD1118" s="211"/>
      <c r="AE1118" s="211"/>
      <c r="AF1118" s="211"/>
      <c r="AG1118" s="211"/>
    </row>
    <row r="1119" spans="1:33" ht="18.75" hidden="1" customHeight="1" x14ac:dyDescent="0.2">
      <c r="D1119" s="530"/>
      <c r="E1119" s="530"/>
      <c r="F1119" s="530"/>
      <c r="G1119" s="530"/>
      <c r="H1119" s="530"/>
      <c r="I1119" s="530"/>
      <c r="J1119" s="530"/>
      <c r="K1119" s="530"/>
      <c r="L1119" s="530"/>
      <c r="M1119" s="530"/>
      <c r="N1119" s="530"/>
      <c r="O1119" s="530"/>
      <c r="P1119" s="530"/>
      <c r="Q1119" s="530"/>
      <c r="R1119" s="385"/>
      <c r="S1119" s="385"/>
      <c r="T1119" s="385"/>
      <c r="U1119" s="385"/>
      <c r="V1119" s="385"/>
      <c r="W1119" s="385"/>
      <c r="X1119" s="385"/>
      <c r="Y1119" s="385"/>
      <c r="Z1119" s="385"/>
      <c r="AA1119" s="385"/>
      <c r="AB1119" s="385"/>
      <c r="AC1119" s="385"/>
      <c r="AD1119" s="385"/>
      <c r="AE1119" s="385"/>
      <c r="AF1119" s="385"/>
      <c r="AG1119" s="385"/>
    </row>
    <row r="1120" spans="1:33" ht="18.75" hidden="1" customHeight="1" x14ac:dyDescent="0.2">
      <c r="D1120" s="528"/>
      <c r="E1120" s="528"/>
      <c r="F1120" s="528"/>
      <c r="G1120" s="528"/>
      <c r="H1120" s="528"/>
      <c r="I1120" s="528"/>
      <c r="J1120" s="528"/>
      <c r="K1120" s="528"/>
      <c r="L1120" s="528"/>
      <c r="M1120" s="528"/>
      <c r="N1120" s="528"/>
      <c r="O1120" s="528"/>
      <c r="P1120" s="528"/>
      <c r="Q1120" s="528"/>
      <c r="R1120" s="380"/>
      <c r="S1120" s="380"/>
      <c r="T1120" s="380"/>
      <c r="U1120" s="380"/>
      <c r="V1120" s="380"/>
      <c r="W1120" s="380"/>
      <c r="X1120" s="380"/>
      <c r="Y1120" s="380"/>
      <c r="Z1120" s="380"/>
      <c r="AA1120" s="380"/>
      <c r="AB1120" s="380"/>
      <c r="AC1120" s="380"/>
      <c r="AD1120" s="380"/>
      <c r="AE1120" s="380"/>
      <c r="AF1120" s="380"/>
      <c r="AG1120" s="380"/>
    </row>
    <row r="1121" spans="4:41" ht="18.75" hidden="1" customHeight="1" x14ac:dyDescent="0.2">
      <c r="D1121" s="528"/>
      <c r="E1121" s="528"/>
      <c r="F1121" s="528"/>
      <c r="G1121" s="528"/>
      <c r="H1121" s="528"/>
      <c r="I1121" s="528"/>
      <c r="J1121" s="528"/>
      <c r="K1121" s="528"/>
      <c r="L1121" s="528"/>
      <c r="M1121" s="528"/>
      <c r="N1121" s="528"/>
      <c r="O1121" s="528"/>
      <c r="P1121" s="528"/>
      <c r="Q1121" s="528"/>
      <c r="R1121" s="380"/>
      <c r="S1121" s="380"/>
      <c r="T1121" s="380"/>
      <c r="U1121" s="380"/>
      <c r="V1121" s="380"/>
      <c r="W1121" s="380"/>
      <c r="X1121" s="380"/>
      <c r="Y1121" s="380"/>
      <c r="Z1121" s="380"/>
      <c r="AA1121" s="380"/>
      <c r="AB1121" s="380"/>
      <c r="AC1121" s="380"/>
      <c r="AD1121" s="380"/>
      <c r="AE1121" s="380"/>
      <c r="AF1121" s="380"/>
      <c r="AG1121" s="380"/>
    </row>
    <row r="1122" spans="4:41" ht="18.75" hidden="1" customHeight="1" x14ac:dyDescent="0.2">
      <c r="D1122" s="528"/>
      <c r="E1122" s="528"/>
      <c r="F1122" s="528"/>
      <c r="G1122" s="528"/>
      <c r="H1122" s="528"/>
      <c r="I1122" s="528"/>
      <c r="J1122" s="528"/>
      <c r="K1122" s="528"/>
      <c r="L1122" s="528"/>
      <c r="M1122" s="528"/>
      <c r="N1122" s="528"/>
      <c r="O1122" s="528"/>
      <c r="P1122" s="528"/>
      <c r="Q1122" s="528"/>
      <c r="R1122" s="380"/>
      <c r="S1122" s="380"/>
      <c r="T1122" s="380"/>
      <c r="U1122" s="380"/>
      <c r="V1122" s="380"/>
      <c r="W1122" s="380"/>
      <c r="X1122" s="380"/>
      <c r="Y1122" s="380"/>
      <c r="Z1122" s="380"/>
      <c r="AA1122" s="380"/>
      <c r="AB1122" s="380"/>
      <c r="AC1122" s="380"/>
      <c r="AD1122" s="380"/>
      <c r="AE1122" s="380"/>
      <c r="AF1122" s="380"/>
      <c r="AG1122" s="380"/>
    </row>
    <row r="1123" spans="4:41" ht="18.75" hidden="1" customHeight="1" x14ac:dyDescent="0.2">
      <c r="D1123" s="528"/>
      <c r="E1123" s="528"/>
      <c r="F1123" s="528"/>
      <c r="G1123" s="528"/>
      <c r="H1123" s="528"/>
      <c r="I1123" s="528"/>
      <c r="J1123" s="528"/>
      <c r="K1123" s="528"/>
      <c r="L1123" s="528"/>
      <c r="M1123" s="528"/>
      <c r="N1123" s="528"/>
      <c r="O1123" s="528"/>
      <c r="P1123" s="528"/>
      <c r="Q1123" s="528"/>
      <c r="R1123" s="380"/>
      <c r="S1123" s="380"/>
      <c r="T1123" s="380"/>
      <c r="U1123" s="380"/>
      <c r="V1123" s="380"/>
      <c r="W1123" s="380"/>
      <c r="X1123" s="380"/>
      <c r="Y1123" s="380"/>
      <c r="Z1123" s="380"/>
      <c r="AA1123" s="380"/>
      <c r="AB1123" s="380"/>
      <c r="AC1123" s="380"/>
      <c r="AD1123" s="380"/>
      <c r="AE1123" s="380"/>
      <c r="AF1123" s="380"/>
      <c r="AG1123" s="380"/>
    </row>
    <row r="1124" spans="4:41" ht="18.75" hidden="1" customHeight="1" x14ac:dyDescent="0.2">
      <c r="D1124" s="528"/>
      <c r="E1124" s="528"/>
      <c r="F1124" s="528"/>
      <c r="G1124" s="528"/>
      <c r="H1124" s="528"/>
      <c r="I1124" s="528"/>
      <c r="J1124" s="528"/>
      <c r="K1124" s="528"/>
      <c r="L1124" s="528"/>
      <c r="M1124" s="528"/>
      <c r="N1124" s="528"/>
      <c r="O1124" s="528"/>
      <c r="P1124" s="528"/>
      <c r="Q1124" s="528"/>
      <c r="R1124" s="380"/>
      <c r="S1124" s="380"/>
      <c r="T1124" s="380"/>
      <c r="U1124" s="380"/>
      <c r="V1124" s="380"/>
      <c r="W1124" s="380"/>
      <c r="X1124" s="380"/>
      <c r="Y1124" s="380"/>
      <c r="Z1124" s="380"/>
      <c r="AA1124" s="380"/>
      <c r="AB1124" s="380"/>
      <c r="AC1124" s="380"/>
      <c r="AD1124" s="380"/>
      <c r="AE1124" s="380"/>
      <c r="AF1124" s="380"/>
      <c r="AG1124" s="380"/>
    </row>
    <row r="1125" spans="4:41" ht="18.75" hidden="1" customHeight="1" x14ac:dyDescent="0.2">
      <c r="D1125" s="528"/>
      <c r="E1125" s="528"/>
      <c r="F1125" s="528"/>
      <c r="G1125" s="528"/>
      <c r="H1125" s="528"/>
      <c r="I1125" s="528"/>
      <c r="J1125" s="528"/>
      <c r="K1125" s="528"/>
      <c r="L1125" s="528"/>
      <c r="M1125" s="528"/>
      <c r="N1125" s="528"/>
      <c r="O1125" s="528"/>
      <c r="P1125" s="528"/>
      <c r="Q1125" s="528"/>
      <c r="R1125" s="380"/>
      <c r="S1125" s="380"/>
      <c r="T1125" s="380"/>
      <c r="U1125" s="380"/>
      <c r="V1125" s="380"/>
      <c r="W1125" s="380"/>
      <c r="X1125" s="380"/>
      <c r="Y1125" s="380"/>
      <c r="Z1125" s="380"/>
      <c r="AA1125" s="380"/>
      <c r="AB1125" s="380"/>
      <c r="AC1125" s="380"/>
      <c r="AD1125" s="380"/>
      <c r="AE1125" s="380"/>
      <c r="AF1125" s="380"/>
      <c r="AG1125" s="380"/>
    </row>
    <row r="1126" spans="4:41" ht="18.75" hidden="1" customHeight="1" x14ac:dyDescent="0.2">
      <c r="D1126" s="528"/>
      <c r="E1126" s="528"/>
      <c r="F1126" s="528"/>
      <c r="G1126" s="528"/>
      <c r="H1126" s="528"/>
      <c r="I1126" s="528"/>
      <c r="J1126" s="528"/>
      <c r="K1126" s="528"/>
      <c r="L1126" s="528"/>
      <c r="M1126" s="528"/>
      <c r="N1126" s="528"/>
      <c r="O1126" s="528"/>
      <c r="P1126" s="528"/>
      <c r="Q1126" s="528"/>
      <c r="R1126" s="380"/>
      <c r="S1126" s="380"/>
      <c r="T1126" s="380"/>
      <c r="U1126" s="380"/>
      <c r="V1126" s="380"/>
      <c r="W1126" s="380"/>
      <c r="X1126" s="380"/>
      <c r="Y1126" s="380"/>
      <c r="Z1126" s="380"/>
      <c r="AA1126" s="380"/>
      <c r="AB1126" s="380"/>
      <c r="AC1126" s="380"/>
      <c r="AD1126" s="380"/>
      <c r="AE1126" s="380"/>
      <c r="AF1126" s="380"/>
      <c r="AG1126" s="380"/>
    </row>
    <row r="1127" spans="4:41" ht="18.75" hidden="1" customHeight="1" x14ac:dyDescent="0.2">
      <c r="D1127" s="528"/>
      <c r="E1127" s="528"/>
      <c r="F1127" s="528"/>
      <c r="G1127" s="528"/>
      <c r="H1127" s="528"/>
      <c r="I1127" s="528"/>
      <c r="J1127" s="528"/>
      <c r="K1127" s="528"/>
      <c r="L1127" s="528"/>
      <c r="M1127" s="528"/>
      <c r="N1127" s="528"/>
      <c r="O1127" s="528"/>
      <c r="P1127" s="528"/>
      <c r="Q1127" s="528"/>
      <c r="R1127" s="380"/>
      <c r="S1127" s="380"/>
      <c r="T1127" s="380"/>
      <c r="U1127" s="380"/>
      <c r="V1127" s="380"/>
      <c r="W1127" s="380"/>
      <c r="X1127" s="380"/>
      <c r="Y1127" s="380"/>
      <c r="Z1127" s="380"/>
      <c r="AA1127" s="380"/>
      <c r="AB1127" s="380"/>
      <c r="AC1127" s="380"/>
      <c r="AD1127" s="380"/>
      <c r="AE1127" s="380"/>
      <c r="AF1127" s="380"/>
      <c r="AG1127" s="380"/>
    </row>
    <row r="1128" spans="4:41" ht="18.75" hidden="1" customHeight="1" thickBot="1" x14ac:dyDescent="0.25">
      <c r="D1128" s="532"/>
      <c r="E1128" s="532"/>
      <c r="F1128" s="532"/>
      <c r="G1128" s="532"/>
      <c r="H1128" s="532"/>
      <c r="I1128" s="532"/>
      <c r="J1128" s="532"/>
      <c r="K1128" s="532"/>
      <c r="L1128" s="532"/>
      <c r="M1128" s="532"/>
      <c r="N1128" s="532"/>
      <c r="O1128" s="532"/>
      <c r="P1128" s="532"/>
      <c r="Q1128" s="532"/>
      <c r="R1128" s="419"/>
      <c r="S1128" s="419"/>
      <c r="T1128" s="419"/>
      <c r="U1128" s="419"/>
      <c r="V1128" s="419"/>
      <c r="W1128" s="419"/>
      <c r="X1128" s="419"/>
      <c r="Y1128" s="419"/>
      <c r="Z1128" s="419"/>
      <c r="AA1128" s="419"/>
      <c r="AB1128" s="419"/>
      <c r="AC1128" s="419"/>
      <c r="AD1128" s="419"/>
      <c r="AE1128" s="419"/>
      <c r="AF1128" s="419"/>
      <c r="AG1128" s="419"/>
    </row>
    <row r="1129" spans="4:41" ht="14.25" hidden="1" customHeight="1" x14ac:dyDescent="0.2"/>
    <row r="1130" spans="4:41" ht="14.25" hidden="1" customHeight="1" x14ac:dyDescent="0.2"/>
    <row r="1132" spans="4:41" ht="14.25" customHeight="1" x14ac:dyDescent="0.2">
      <c r="D1132" s="707" t="s">
        <v>589</v>
      </c>
      <c r="E1132" s="707"/>
      <c r="F1132" s="707"/>
      <c r="G1132" s="707"/>
      <c r="H1132" s="707"/>
      <c r="I1132" s="707"/>
      <c r="J1132" s="707"/>
      <c r="K1132" s="707"/>
      <c r="L1132" s="707"/>
      <c r="M1132" s="707"/>
      <c r="N1132" s="707"/>
      <c r="O1132" s="707"/>
      <c r="P1132" s="707"/>
      <c r="Q1132" s="707"/>
      <c r="R1132" s="707"/>
      <c r="S1132" s="707"/>
      <c r="T1132" s="707"/>
      <c r="U1132" s="707"/>
      <c r="V1132" s="707"/>
      <c r="W1132" s="707"/>
      <c r="X1132" s="707"/>
      <c r="Y1132" s="707"/>
      <c r="Z1132" s="707"/>
      <c r="AA1132" s="707"/>
      <c r="AB1132" s="707"/>
      <c r="AC1132" s="707"/>
      <c r="AD1132" s="707"/>
      <c r="AE1132" s="707"/>
      <c r="AF1132" s="707"/>
      <c r="AG1132" s="707"/>
    </row>
    <row r="1133" spans="4:41" ht="14.25" customHeight="1" thickBot="1" x14ac:dyDescent="0.25"/>
    <row r="1134" spans="4:41" ht="14.25" customHeight="1" thickBot="1" x14ac:dyDescent="0.25">
      <c r="D1134" s="366" t="s">
        <v>590</v>
      </c>
      <c r="E1134" s="366"/>
      <c r="F1134" s="366"/>
      <c r="G1134" s="366"/>
      <c r="H1134" s="366"/>
      <c r="I1134" s="366"/>
      <c r="J1134" s="366"/>
      <c r="K1134" s="366"/>
      <c r="L1134" s="366"/>
      <c r="M1134" s="366"/>
      <c r="N1134" s="219" t="s">
        <v>17</v>
      </c>
      <c r="O1134" s="219"/>
      <c r="P1134" s="219"/>
      <c r="Q1134" s="219"/>
      <c r="R1134" s="219"/>
      <c r="S1134" s="219"/>
      <c r="T1134" s="219"/>
      <c r="U1134" s="219"/>
      <c r="V1134" s="219"/>
      <c r="W1134" s="219"/>
      <c r="X1134" s="219"/>
      <c r="Y1134" s="219"/>
      <c r="Z1134" s="219"/>
      <c r="AA1134" s="219"/>
      <c r="AB1134" s="219"/>
      <c r="AC1134" s="219"/>
      <c r="AD1134" s="219"/>
      <c r="AE1134" s="219"/>
      <c r="AF1134" s="219"/>
      <c r="AG1134" s="219"/>
    </row>
    <row r="1135" spans="4:41" ht="35.25" customHeight="1" thickTop="1" thickBot="1" x14ac:dyDescent="0.25">
      <c r="D1135" s="366"/>
      <c r="E1135" s="366"/>
      <c r="F1135" s="366"/>
      <c r="G1135" s="366"/>
      <c r="H1135" s="366"/>
      <c r="I1135" s="366"/>
      <c r="J1135" s="366"/>
      <c r="K1135" s="366"/>
      <c r="L1135" s="366"/>
      <c r="M1135" s="366"/>
      <c r="N1135" s="565" t="s">
        <v>591</v>
      </c>
      <c r="O1135" s="565"/>
      <c r="P1135" s="565"/>
      <c r="Q1135" s="565"/>
      <c r="R1135" s="211" t="s">
        <v>175</v>
      </c>
      <c r="S1135" s="211"/>
      <c r="T1135" s="211"/>
      <c r="U1135" s="211"/>
      <c r="V1135" s="211" t="s">
        <v>176</v>
      </c>
      <c r="W1135" s="211"/>
      <c r="X1135" s="211"/>
      <c r="Y1135" s="211"/>
      <c r="Z1135" s="211" t="s">
        <v>177</v>
      </c>
      <c r="AA1135" s="211"/>
      <c r="AB1135" s="211"/>
      <c r="AC1135" s="211"/>
      <c r="AD1135" s="211" t="s">
        <v>592</v>
      </c>
      <c r="AE1135" s="211"/>
      <c r="AF1135" s="211"/>
      <c r="AG1135" s="211"/>
      <c r="AL1135" s="66" t="s">
        <v>321</v>
      </c>
      <c r="AM1135" s="66" t="s">
        <v>592</v>
      </c>
      <c r="AO1135" s="66" t="s">
        <v>592</v>
      </c>
    </row>
    <row r="1136" spans="4:41" ht="14.25" customHeight="1" x14ac:dyDescent="0.2">
      <c r="D1136" s="417" t="s">
        <v>593</v>
      </c>
      <c r="E1136" s="417"/>
      <c r="F1136" s="417"/>
      <c r="G1136" s="417"/>
      <c r="H1136" s="417"/>
      <c r="I1136" s="417"/>
      <c r="J1136" s="417"/>
      <c r="K1136" s="417"/>
      <c r="L1136" s="417"/>
      <c r="M1136" s="361"/>
      <c r="N1136" s="343">
        <f>AD1159</f>
        <v>873824</v>
      </c>
      <c r="O1136" s="344"/>
      <c r="P1136" s="344"/>
      <c r="Q1136" s="708"/>
      <c r="R1136" s="388"/>
      <c r="S1136" s="418"/>
      <c r="T1136" s="418"/>
      <c r="U1136" s="418"/>
      <c r="V1136" s="418"/>
      <c r="W1136" s="418"/>
      <c r="X1136" s="418"/>
      <c r="Y1136" s="418"/>
      <c r="Z1136" s="418"/>
      <c r="AA1136" s="418"/>
      <c r="AB1136" s="418"/>
      <c r="AC1136" s="418"/>
      <c r="AD1136" s="709">
        <f>SUM(N1136:AC1136)</f>
        <v>873824</v>
      </c>
      <c r="AE1136" s="709"/>
      <c r="AF1136" s="709"/>
      <c r="AG1136" s="709"/>
      <c r="AL1136" s="85">
        <f t="shared" ref="AL1136:AL1154" si="105">N1136-AD1159</f>
        <v>0</v>
      </c>
      <c r="AM1136" s="136">
        <f>SUM(N1136:AC1136)-AD1136</f>
        <v>0</v>
      </c>
      <c r="AO1136" s="86" t="e">
        <f>AD1136-'[2]41'!$D$97</f>
        <v>#REF!</v>
      </c>
    </row>
    <row r="1137" spans="4:41" ht="14.25" customHeight="1" x14ac:dyDescent="0.2">
      <c r="D1137" s="383" t="s">
        <v>594</v>
      </c>
      <c r="E1137" s="383"/>
      <c r="F1137" s="383"/>
      <c r="G1137" s="383"/>
      <c r="H1137" s="383"/>
      <c r="I1137" s="383"/>
      <c r="J1137" s="383"/>
      <c r="K1137" s="383"/>
      <c r="L1137" s="383"/>
      <c r="M1137" s="371"/>
      <c r="N1137" s="356">
        <f t="shared" ref="N1137:N1154" si="106">AD1160</f>
        <v>0</v>
      </c>
      <c r="O1137" s="357"/>
      <c r="P1137" s="357"/>
      <c r="Q1137" s="610"/>
      <c r="R1137" s="379"/>
      <c r="S1137" s="380"/>
      <c r="T1137" s="380"/>
      <c r="U1137" s="380"/>
      <c r="V1137" s="380"/>
      <c r="W1137" s="380"/>
      <c r="X1137" s="380"/>
      <c r="Y1137" s="380"/>
      <c r="Z1137" s="380"/>
      <c r="AA1137" s="380"/>
      <c r="AB1137" s="380"/>
      <c r="AC1137" s="380"/>
      <c r="AD1137" s="228">
        <f t="shared" ref="AD1137:AD1154" si="107">SUM(N1137:AC1137)</f>
        <v>0</v>
      </c>
      <c r="AE1137" s="228"/>
      <c r="AF1137" s="228"/>
      <c r="AG1137" s="228"/>
      <c r="AL1137" s="88">
        <f t="shared" si="105"/>
        <v>0</v>
      </c>
      <c r="AM1137" s="110">
        <f t="shared" ref="AM1137:AM1154" si="108">SUM(N1137:AC1137)-AD1137</f>
        <v>0</v>
      </c>
      <c r="AO1137" s="89">
        <f>AD1137-AD1137</f>
        <v>0</v>
      </c>
    </row>
    <row r="1138" spans="4:41" ht="14.25" customHeight="1" x14ac:dyDescent="0.2">
      <c r="D1138" s="383" t="s">
        <v>595</v>
      </c>
      <c r="E1138" s="383"/>
      <c r="F1138" s="383"/>
      <c r="G1138" s="383"/>
      <c r="H1138" s="383"/>
      <c r="I1138" s="383"/>
      <c r="J1138" s="383"/>
      <c r="K1138" s="383"/>
      <c r="L1138" s="383"/>
      <c r="M1138" s="371"/>
      <c r="N1138" s="356">
        <f t="shared" si="106"/>
        <v>0</v>
      </c>
      <c r="O1138" s="357"/>
      <c r="P1138" s="357"/>
      <c r="Q1138" s="610"/>
      <c r="R1138" s="379"/>
      <c r="S1138" s="380"/>
      <c r="T1138" s="380"/>
      <c r="U1138" s="380"/>
      <c r="V1138" s="380"/>
      <c r="W1138" s="380"/>
      <c r="X1138" s="380"/>
      <c r="Y1138" s="380"/>
      <c r="Z1138" s="380"/>
      <c r="AA1138" s="380"/>
      <c r="AB1138" s="380"/>
      <c r="AC1138" s="380"/>
      <c r="AD1138" s="228">
        <f t="shared" si="107"/>
        <v>0</v>
      </c>
      <c r="AE1138" s="228"/>
      <c r="AF1138" s="228"/>
      <c r="AG1138" s="228"/>
      <c r="AL1138" s="88">
        <f t="shared" si="105"/>
        <v>0</v>
      </c>
      <c r="AM1138" s="110">
        <f t="shared" si="108"/>
        <v>0</v>
      </c>
      <c r="AO1138" s="89" t="e">
        <f>AD1138-'[2]41'!$D$98</f>
        <v>#REF!</v>
      </c>
    </row>
    <row r="1139" spans="4:41" ht="14.25" customHeight="1" x14ac:dyDescent="0.2">
      <c r="D1139" s="383" t="s">
        <v>596</v>
      </c>
      <c r="E1139" s="383"/>
      <c r="F1139" s="383"/>
      <c r="G1139" s="383"/>
      <c r="H1139" s="383"/>
      <c r="I1139" s="383"/>
      <c r="J1139" s="383"/>
      <c r="K1139" s="383"/>
      <c r="L1139" s="383"/>
      <c r="M1139" s="371"/>
      <c r="N1139" s="356">
        <f t="shared" si="106"/>
        <v>0</v>
      </c>
      <c r="O1139" s="357"/>
      <c r="P1139" s="357"/>
      <c r="Q1139" s="610"/>
      <c r="R1139" s="379"/>
      <c r="S1139" s="380"/>
      <c r="T1139" s="380"/>
      <c r="U1139" s="380"/>
      <c r="V1139" s="380"/>
      <c r="W1139" s="380"/>
      <c r="X1139" s="380"/>
      <c r="Y1139" s="380"/>
      <c r="Z1139" s="380"/>
      <c r="AA1139" s="380"/>
      <c r="AB1139" s="380"/>
      <c r="AC1139" s="380"/>
      <c r="AD1139" s="228">
        <f t="shared" si="107"/>
        <v>0</v>
      </c>
      <c r="AE1139" s="228"/>
      <c r="AF1139" s="228"/>
      <c r="AG1139" s="228"/>
      <c r="AL1139" s="88">
        <f t="shared" si="105"/>
        <v>0</v>
      </c>
      <c r="AM1139" s="110">
        <f t="shared" si="108"/>
        <v>0</v>
      </c>
      <c r="AO1139" s="89" t="e">
        <f>AD1139-'[2]41'!$D$99</f>
        <v>#REF!</v>
      </c>
    </row>
    <row r="1140" spans="4:41" ht="14.25" customHeight="1" x14ac:dyDescent="0.2">
      <c r="D1140" s="383" t="s">
        <v>597</v>
      </c>
      <c r="E1140" s="383"/>
      <c r="F1140" s="383"/>
      <c r="G1140" s="383"/>
      <c r="H1140" s="383"/>
      <c r="I1140" s="383"/>
      <c r="J1140" s="383"/>
      <c r="K1140" s="383"/>
      <c r="L1140" s="383"/>
      <c r="M1140" s="371"/>
      <c r="N1140" s="356">
        <f t="shared" si="106"/>
        <v>15868619</v>
      </c>
      <c r="O1140" s="357"/>
      <c r="P1140" s="357"/>
      <c r="Q1140" s="610"/>
      <c r="R1140" s="379"/>
      <c r="S1140" s="380"/>
      <c r="T1140" s="380"/>
      <c r="U1140" s="380"/>
      <c r="V1140" s="380"/>
      <c r="W1140" s="380"/>
      <c r="X1140" s="380"/>
      <c r="Y1140" s="380"/>
      <c r="Z1140" s="380"/>
      <c r="AA1140" s="380"/>
      <c r="AB1140" s="380"/>
      <c r="AC1140" s="380"/>
      <c r="AD1140" s="228">
        <f t="shared" si="107"/>
        <v>15868619</v>
      </c>
      <c r="AE1140" s="228"/>
      <c r="AF1140" s="228"/>
      <c r="AG1140" s="228"/>
      <c r="AL1140" s="88">
        <f t="shared" si="105"/>
        <v>0</v>
      </c>
      <c r="AM1140" s="110">
        <f t="shared" si="108"/>
        <v>0</v>
      </c>
      <c r="AO1140" s="89" t="e">
        <f>AD1140-'[2]41'!$D$100</f>
        <v>#REF!</v>
      </c>
    </row>
    <row r="1141" spans="4:41" ht="14.25" customHeight="1" x14ac:dyDescent="0.2">
      <c r="D1141" s="383" t="s">
        <v>598</v>
      </c>
      <c r="E1141" s="383"/>
      <c r="F1141" s="383"/>
      <c r="G1141" s="383"/>
      <c r="H1141" s="383"/>
      <c r="I1141" s="383"/>
      <c r="J1141" s="383"/>
      <c r="K1141" s="383"/>
      <c r="L1141" s="383"/>
      <c r="M1141" s="371"/>
      <c r="N1141" s="356">
        <f t="shared" si="106"/>
        <v>0</v>
      </c>
      <c r="O1141" s="357"/>
      <c r="P1141" s="357"/>
      <c r="Q1141" s="610"/>
      <c r="R1141" s="379"/>
      <c r="S1141" s="380"/>
      <c r="T1141" s="380"/>
      <c r="U1141" s="380"/>
      <c r="V1141" s="380"/>
      <c r="W1141" s="380"/>
      <c r="X1141" s="380"/>
      <c r="Y1141" s="380"/>
      <c r="Z1141" s="380"/>
      <c r="AA1141" s="380"/>
      <c r="AB1141" s="380"/>
      <c r="AC1141" s="380"/>
      <c r="AD1141" s="228">
        <f t="shared" si="107"/>
        <v>0</v>
      </c>
      <c r="AE1141" s="228"/>
      <c r="AF1141" s="228"/>
      <c r="AG1141" s="228"/>
      <c r="AL1141" s="88">
        <f t="shared" si="105"/>
        <v>0</v>
      </c>
      <c r="AM1141" s="110">
        <f t="shared" si="108"/>
        <v>0</v>
      </c>
      <c r="AO1141" s="89" t="e">
        <f>AD1141-'[2]41'!$D$101</f>
        <v>#REF!</v>
      </c>
    </row>
    <row r="1142" spans="4:41" ht="22.5" customHeight="1" x14ac:dyDescent="0.2">
      <c r="D1142" s="383" t="s">
        <v>599</v>
      </c>
      <c r="E1142" s="383"/>
      <c r="F1142" s="383"/>
      <c r="G1142" s="383"/>
      <c r="H1142" s="383"/>
      <c r="I1142" s="383"/>
      <c r="J1142" s="383"/>
      <c r="K1142" s="383"/>
      <c r="L1142" s="383"/>
      <c r="M1142" s="371"/>
      <c r="N1142" s="356">
        <f t="shared" si="106"/>
        <v>132532</v>
      </c>
      <c r="O1142" s="357"/>
      <c r="P1142" s="357"/>
      <c r="Q1142" s="610"/>
      <c r="R1142" s="379"/>
      <c r="S1142" s="380"/>
      <c r="T1142" s="380"/>
      <c r="U1142" s="380"/>
      <c r="V1142" s="380"/>
      <c r="W1142" s="380"/>
      <c r="X1142" s="380"/>
      <c r="Y1142" s="380"/>
      <c r="Z1142" s="380"/>
      <c r="AA1142" s="380"/>
      <c r="AB1142" s="380"/>
      <c r="AC1142" s="380"/>
      <c r="AD1142" s="228">
        <f t="shared" si="107"/>
        <v>132532</v>
      </c>
      <c r="AE1142" s="228"/>
      <c r="AF1142" s="228"/>
      <c r="AG1142" s="228"/>
      <c r="AL1142" s="88">
        <f t="shared" si="105"/>
        <v>0</v>
      </c>
      <c r="AM1142" s="110">
        <f t="shared" si="108"/>
        <v>0</v>
      </c>
      <c r="AO1142" s="89" t="e">
        <f>AD1142-'[2]41'!$D$104</f>
        <v>#REF!</v>
      </c>
    </row>
    <row r="1143" spans="4:41" ht="22.5" customHeight="1" x14ac:dyDescent="0.2">
      <c r="D1143" s="383" t="s">
        <v>600</v>
      </c>
      <c r="E1143" s="383"/>
      <c r="F1143" s="383"/>
      <c r="G1143" s="383"/>
      <c r="H1143" s="383"/>
      <c r="I1143" s="383"/>
      <c r="J1143" s="383"/>
      <c r="K1143" s="383"/>
      <c r="L1143" s="383"/>
      <c r="M1143" s="371"/>
      <c r="N1143" s="356">
        <f t="shared" si="106"/>
        <v>0</v>
      </c>
      <c r="O1143" s="357"/>
      <c r="P1143" s="357"/>
      <c r="Q1143" s="610"/>
      <c r="R1143" s="379"/>
      <c r="S1143" s="380"/>
      <c r="T1143" s="380"/>
      <c r="U1143" s="380"/>
      <c r="V1143" s="380"/>
      <c r="W1143" s="380"/>
      <c r="X1143" s="380"/>
      <c r="Y1143" s="380"/>
      <c r="Z1143" s="380"/>
      <c r="AA1143" s="380"/>
      <c r="AB1143" s="380"/>
      <c r="AC1143" s="380"/>
      <c r="AD1143" s="228">
        <f t="shared" ref="AD1143" si="109">SUM(N1143:AC1143)</f>
        <v>0</v>
      </c>
      <c r="AE1143" s="228"/>
      <c r="AF1143" s="228"/>
      <c r="AG1143" s="228"/>
      <c r="AL1143" s="88">
        <f t="shared" si="105"/>
        <v>0</v>
      </c>
      <c r="AM1143" s="110">
        <f t="shared" si="108"/>
        <v>0</v>
      </c>
      <c r="AO1143" s="89"/>
    </row>
    <row r="1144" spans="4:41" ht="14.25" customHeight="1" x14ac:dyDescent="0.2">
      <c r="D1144" s="383" t="s">
        <v>601</v>
      </c>
      <c r="E1144" s="383"/>
      <c r="F1144" s="383"/>
      <c r="G1144" s="383"/>
      <c r="H1144" s="383"/>
      <c r="I1144" s="383"/>
      <c r="J1144" s="383"/>
      <c r="K1144" s="383"/>
      <c r="L1144" s="383"/>
      <c r="M1144" s="371"/>
      <c r="N1144" s="356">
        <f t="shared" si="106"/>
        <v>0</v>
      </c>
      <c r="O1144" s="357"/>
      <c r="P1144" s="357"/>
      <c r="Q1144" s="610"/>
      <c r="R1144" s="379"/>
      <c r="S1144" s="380"/>
      <c r="T1144" s="380"/>
      <c r="U1144" s="380"/>
      <c r="V1144" s="380"/>
      <c r="W1144" s="380"/>
      <c r="X1144" s="380"/>
      <c r="Y1144" s="380"/>
      <c r="Z1144" s="380"/>
      <c r="AA1144" s="380"/>
      <c r="AB1144" s="380"/>
      <c r="AC1144" s="380"/>
      <c r="AD1144" s="228">
        <f t="shared" si="107"/>
        <v>0</v>
      </c>
      <c r="AE1144" s="228"/>
      <c r="AF1144" s="228"/>
      <c r="AG1144" s="228"/>
      <c r="AL1144" s="88">
        <f t="shared" si="105"/>
        <v>0</v>
      </c>
      <c r="AM1144" s="110">
        <f t="shared" si="108"/>
        <v>0</v>
      </c>
      <c r="AO1144" s="89" t="e">
        <f>AD1144-'[2]41'!$D$109-'[2]41'!$D$110</f>
        <v>#REF!</v>
      </c>
    </row>
    <row r="1145" spans="4:41" ht="22.5" customHeight="1" x14ac:dyDescent="0.2">
      <c r="D1145" s="383" t="s">
        <v>602</v>
      </c>
      <c r="E1145" s="383"/>
      <c r="F1145" s="383"/>
      <c r="G1145" s="383"/>
      <c r="H1145" s="383"/>
      <c r="I1145" s="383"/>
      <c r="J1145" s="383"/>
      <c r="K1145" s="383"/>
      <c r="L1145" s="383"/>
      <c r="M1145" s="371"/>
      <c r="N1145" s="356">
        <f t="shared" si="106"/>
        <v>0</v>
      </c>
      <c r="O1145" s="357"/>
      <c r="P1145" s="357"/>
      <c r="Q1145" s="610"/>
      <c r="R1145" s="379"/>
      <c r="S1145" s="380"/>
      <c r="T1145" s="380"/>
      <c r="U1145" s="380"/>
      <c r="V1145" s="380"/>
      <c r="W1145" s="380"/>
      <c r="X1145" s="380"/>
      <c r="Y1145" s="380"/>
      <c r="Z1145" s="380"/>
      <c r="AA1145" s="380"/>
      <c r="AB1145" s="380"/>
      <c r="AC1145" s="380"/>
      <c r="AD1145" s="228">
        <f t="shared" si="107"/>
        <v>0</v>
      </c>
      <c r="AE1145" s="228"/>
      <c r="AF1145" s="228"/>
      <c r="AG1145" s="228"/>
      <c r="AL1145" s="88">
        <f t="shared" si="105"/>
        <v>0</v>
      </c>
      <c r="AM1145" s="110">
        <f t="shared" si="108"/>
        <v>0</v>
      </c>
      <c r="AO1145" s="89" t="e">
        <f>AD1145-'[2]41'!$D$111</f>
        <v>#REF!</v>
      </c>
    </row>
    <row r="1146" spans="4:41" ht="14.25" customHeight="1" x14ac:dyDescent="0.2">
      <c r="D1146" s="383" t="s">
        <v>603</v>
      </c>
      <c r="E1146" s="383"/>
      <c r="F1146" s="383"/>
      <c r="G1146" s="383"/>
      <c r="H1146" s="383"/>
      <c r="I1146" s="383"/>
      <c r="J1146" s="383"/>
      <c r="K1146" s="383"/>
      <c r="L1146" s="383"/>
      <c r="M1146" s="371"/>
      <c r="N1146" s="356">
        <f t="shared" si="106"/>
        <v>0</v>
      </c>
      <c r="O1146" s="357"/>
      <c r="P1146" s="357"/>
      <c r="Q1146" s="610"/>
      <c r="R1146" s="379"/>
      <c r="S1146" s="380"/>
      <c r="T1146" s="380"/>
      <c r="U1146" s="380"/>
      <c r="V1146" s="380"/>
      <c r="W1146" s="380"/>
      <c r="X1146" s="380"/>
      <c r="Y1146" s="380"/>
      <c r="Z1146" s="380"/>
      <c r="AA1146" s="380"/>
      <c r="AB1146" s="380"/>
      <c r="AC1146" s="380"/>
      <c r="AD1146" s="228">
        <f t="shared" si="107"/>
        <v>0</v>
      </c>
      <c r="AE1146" s="228"/>
      <c r="AF1146" s="228"/>
      <c r="AG1146" s="228"/>
      <c r="AL1146" s="88">
        <f t="shared" si="105"/>
        <v>0</v>
      </c>
      <c r="AM1146" s="110">
        <f t="shared" si="108"/>
        <v>0</v>
      </c>
      <c r="AO1146" s="89" t="e">
        <f>AD1146+AD1147-'[2]41'!$D$103</f>
        <v>#REF!</v>
      </c>
    </row>
    <row r="1147" spans="4:41" ht="14.25" customHeight="1" x14ac:dyDescent="0.2">
      <c r="D1147" s="383" t="s">
        <v>604</v>
      </c>
      <c r="E1147" s="383"/>
      <c r="F1147" s="383"/>
      <c r="G1147" s="383"/>
      <c r="H1147" s="383"/>
      <c r="I1147" s="383"/>
      <c r="J1147" s="383"/>
      <c r="K1147" s="383"/>
      <c r="L1147" s="383"/>
      <c r="M1147" s="371"/>
      <c r="N1147" s="356">
        <f t="shared" si="106"/>
        <v>0</v>
      </c>
      <c r="O1147" s="357"/>
      <c r="P1147" s="357"/>
      <c r="Q1147" s="610"/>
      <c r="R1147" s="379"/>
      <c r="S1147" s="380"/>
      <c r="T1147" s="380"/>
      <c r="U1147" s="380"/>
      <c r="V1147" s="380"/>
      <c r="W1147" s="380"/>
      <c r="X1147" s="380"/>
      <c r="Y1147" s="380"/>
      <c r="Z1147" s="380"/>
      <c r="AA1147" s="380"/>
      <c r="AB1147" s="380"/>
      <c r="AC1147" s="380"/>
      <c r="AD1147" s="228">
        <f t="shared" si="107"/>
        <v>0</v>
      </c>
      <c r="AE1147" s="228"/>
      <c r="AF1147" s="228"/>
      <c r="AG1147" s="228"/>
      <c r="AL1147" s="88">
        <f t="shared" si="105"/>
        <v>0</v>
      </c>
      <c r="AM1147" s="110">
        <f t="shared" si="108"/>
        <v>0</v>
      </c>
      <c r="AO1147" s="89" t="e">
        <f>AD1146+AD1147-'[2]41'!$D$103</f>
        <v>#REF!</v>
      </c>
    </row>
    <row r="1148" spans="4:41" ht="14.25" customHeight="1" x14ac:dyDescent="0.2">
      <c r="D1148" s="383" t="s">
        <v>605</v>
      </c>
      <c r="E1148" s="383"/>
      <c r="F1148" s="383"/>
      <c r="G1148" s="383"/>
      <c r="H1148" s="383"/>
      <c r="I1148" s="383"/>
      <c r="J1148" s="383"/>
      <c r="K1148" s="383"/>
      <c r="L1148" s="383"/>
      <c r="M1148" s="371"/>
      <c r="N1148" s="356">
        <f t="shared" si="106"/>
        <v>0</v>
      </c>
      <c r="O1148" s="357"/>
      <c r="P1148" s="357"/>
      <c r="Q1148" s="610"/>
      <c r="R1148" s="379"/>
      <c r="S1148" s="380"/>
      <c r="T1148" s="380"/>
      <c r="U1148" s="380"/>
      <c r="V1148" s="380"/>
      <c r="W1148" s="380"/>
      <c r="X1148" s="380"/>
      <c r="Y1148" s="380"/>
      <c r="Z1148" s="380"/>
      <c r="AA1148" s="380"/>
      <c r="AB1148" s="380"/>
      <c r="AC1148" s="380"/>
      <c r="AD1148" s="228">
        <f t="shared" si="107"/>
        <v>0</v>
      </c>
      <c r="AE1148" s="228"/>
      <c r="AF1148" s="228"/>
      <c r="AG1148" s="228"/>
      <c r="AL1148" s="88">
        <f t="shared" si="105"/>
        <v>0</v>
      </c>
      <c r="AM1148" s="110">
        <f t="shared" si="108"/>
        <v>0</v>
      </c>
      <c r="AO1148" s="89" t="e">
        <f>AD1148-'[2]41'!$D$106-'[2]41'!D107</f>
        <v>#REF!</v>
      </c>
    </row>
    <row r="1149" spans="4:41" ht="14.25" customHeight="1" x14ac:dyDescent="0.2">
      <c r="D1149" s="383" t="s">
        <v>606</v>
      </c>
      <c r="E1149" s="383"/>
      <c r="F1149" s="383"/>
      <c r="G1149" s="383"/>
      <c r="H1149" s="383"/>
      <c r="I1149" s="383"/>
      <c r="J1149" s="383"/>
      <c r="K1149" s="383"/>
      <c r="L1149" s="383"/>
      <c r="M1149" s="371"/>
      <c r="N1149" s="356">
        <f>AD1172</f>
        <v>565528</v>
      </c>
      <c r="O1149" s="357"/>
      <c r="P1149" s="357"/>
      <c r="Q1149" s="610"/>
      <c r="R1149" s="379"/>
      <c r="S1149" s="380"/>
      <c r="T1149" s="380"/>
      <c r="U1149" s="380"/>
      <c r="V1149" s="380"/>
      <c r="W1149" s="380"/>
      <c r="X1149" s="380"/>
      <c r="Y1149" s="380"/>
      <c r="Z1149" s="380"/>
      <c r="AA1149" s="380"/>
      <c r="AB1149" s="380"/>
      <c r="AC1149" s="380"/>
      <c r="AD1149" s="228">
        <f>SUM(N1149:AC1149)</f>
        <v>565528</v>
      </c>
      <c r="AE1149" s="228"/>
      <c r="AF1149" s="228"/>
      <c r="AG1149" s="228"/>
      <c r="AL1149" s="88">
        <f t="shared" si="105"/>
        <v>0</v>
      </c>
      <c r="AM1149" s="110">
        <f t="shared" si="108"/>
        <v>0</v>
      </c>
      <c r="AO1149" s="89" t="e">
        <f>AD1149-'[2]41'!$D$113</f>
        <v>#REF!</v>
      </c>
    </row>
    <row r="1150" spans="4:41" ht="14.25" customHeight="1" x14ac:dyDescent="0.2">
      <c r="D1150" s="383" t="s">
        <v>607</v>
      </c>
      <c r="E1150" s="383"/>
      <c r="F1150" s="383"/>
      <c r="G1150" s="383"/>
      <c r="H1150" s="383"/>
      <c r="I1150" s="383"/>
      <c r="J1150" s="383"/>
      <c r="K1150" s="383"/>
      <c r="L1150" s="383"/>
      <c r="M1150" s="371"/>
      <c r="N1150" s="377">
        <f>AD1173</f>
        <v>-11131289.470000001</v>
      </c>
      <c r="O1150" s="378"/>
      <c r="P1150" s="378"/>
      <c r="Q1150" s="379"/>
      <c r="R1150" s="380"/>
      <c r="S1150" s="380"/>
      <c r="T1150" s="380"/>
      <c r="U1150" s="380"/>
      <c r="V1150" s="380"/>
      <c r="W1150" s="380"/>
      <c r="X1150" s="380"/>
      <c r="Y1150" s="380"/>
      <c r="Z1150" s="380">
        <v>-806050</v>
      </c>
      <c r="AA1150" s="380"/>
      <c r="AB1150" s="380"/>
      <c r="AC1150" s="380"/>
      <c r="AD1150" s="228">
        <f>SUM(N1150:AC1150)</f>
        <v>-11937339.470000001</v>
      </c>
      <c r="AE1150" s="228"/>
      <c r="AF1150" s="228"/>
      <c r="AG1150" s="228"/>
      <c r="AL1150" s="89">
        <f>N1150-AD1173</f>
        <v>0</v>
      </c>
      <c r="AM1150" s="111">
        <f>SUM(N1150:AC1150)-AD1150</f>
        <v>0</v>
      </c>
      <c r="AO1150" s="89" t="e">
        <f>AD1150-'[2]41'!$D$114</f>
        <v>#REF!</v>
      </c>
    </row>
    <row r="1151" spans="4:41" ht="25.5" customHeight="1" x14ac:dyDescent="0.2">
      <c r="D1151" s="710" t="s">
        <v>608</v>
      </c>
      <c r="E1151" s="710"/>
      <c r="F1151" s="710"/>
      <c r="G1151" s="710"/>
      <c r="H1151" s="710"/>
      <c r="I1151" s="710"/>
      <c r="J1151" s="710"/>
      <c r="K1151" s="710"/>
      <c r="L1151" s="710"/>
      <c r="M1151" s="711"/>
      <c r="N1151" s="261">
        <f>AD1174</f>
        <v>-806049.89000000013</v>
      </c>
      <c r="O1151" s="262"/>
      <c r="P1151" s="262"/>
      <c r="Q1151" s="263"/>
      <c r="R1151" s="272">
        <v>-1766702</v>
      </c>
      <c r="S1151" s="222"/>
      <c r="T1151" s="222"/>
      <c r="U1151" s="222"/>
      <c r="V1151" s="222"/>
      <c r="W1151" s="222"/>
      <c r="X1151" s="222"/>
      <c r="Y1151" s="222"/>
      <c r="Z1151" s="222">
        <v>806050</v>
      </c>
      <c r="AA1151" s="222"/>
      <c r="AB1151" s="222"/>
      <c r="AC1151" s="222"/>
      <c r="AD1151" s="228">
        <f t="shared" si="107"/>
        <v>-1766701.8900000001</v>
      </c>
      <c r="AE1151" s="228"/>
      <c r="AF1151" s="228"/>
      <c r="AG1151" s="228"/>
      <c r="AL1151" s="88">
        <f t="shared" si="105"/>
        <v>0</v>
      </c>
      <c r="AM1151" s="110">
        <f t="shared" si="108"/>
        <v>0</v>
      </c>
      <c r="AO1151" s="89" t="e">
        <f>AD1151-'[2]41'!$D$115</f>
        <v>#REF!</v>
      </c>
    </row>
    <row r="1152" spans="4:41" ht="14.25" customHeight="1" x14ac:dyDescent="0.2">
      <c r="D1152" s="383" t="s">
        <v>609</v>
      </c>
      <c r="E1152" s="383"/>
      <c r="F1152" s="383"/>
      <c r="G1152" s="383"/>
      <c r="H1152" s="383"/>
      <c r="I1152" s="383"/>
      <c r="J1152" s="383"/>
      <c r="K1152" s="383"/>
      <c r="L1152" s="383"/>
      <c r="M1152" s="371"/>
      <c r="N1152" s="356">
        <f t="shared" si="106"/>
        <v>0</v>
      </c>
      <c r="O1152" s="357"/>
      <c r="P1152" s="357"/>
      <c r="Q1152" s="610"/>
      <c r="R1152" s="379"/>
      <c r="S1152" s="380"/>
      <c r="T1152" s="380"/>
      <c r="U1152" s="380"/>
      <c r="V1152" s="380"/>
      <c r="W1152" s="380"/>
      <c r="X1152" s="380"/>
      <c r="Y1152" s="380"/>
      <c r="Z1152" s="380"/>
      <c r="AA1152" s="380"/>
      <c r="AB1152" s="380"/>
      <c r="AC1152" s="380"/>
      <c r="AD1152" s="228">
        <f t="shared" si="107"/>
        <v>0</v>
      </c>
      <c r="AE1152" s="228"/>
      <c r="AF1152" s="228"/>
      <c r="AG1152" s="228"/>
      <c r="AL1152" s="88">
        <f t="shared" si="105"/>
        <v>0</v>
      </c>
      <c r="AM1152" s="110">
        <f>SUM(N1152:AC1152)-AD1152</f>
        <v>0</v>
      </c>
      <c r="AO1152" s="149"/>
    </row>
    <row r="1153" spans="4:41" ht="14.25" customHeight="1" x14ac:dyDescent="0.2">
      <c r="D1153" s="383" t="s">
        <v>610</v>
      </c>
      <c r="E1153" s="383"/>
      <c r="F1153" s="383"/>
      <c r="G1153" s="383"/>
      <c r="H1153" s="383"/>
      <c r="I1153" s="383"/>
      <c r="J1153" s="383"/>
      <c r="K1153" s="383"/>
      <c r="L1153" s="383"/>
      <c r="M1153" s="371"/>
      <c r="N1153" s="356">
        <f t="shared" si="106"/>
        <v>0</v>
      </c>
      <c r="O1153" s="357"/>
      <c r="P1153" s="357"/>
      <c r="Q1153" s="610"/>
      <c r="R1153" s="379"/>
      <c r="S1153" s="380"/>
      <c r="T1153" s="380"/>
      <c r="U1153" s="380"/>
      <c r="V1153" s="380"/>
      <c r="W1153" s="380"/>
      <c r="X1153" s="380"/>
      <c r="Y1153" s="380"/>
      <c r="Z1153" s="380"/>
      <c r="AA1153" s="380"/>
      <c r="AB1153" s="380"/>
      <c r="AC1153" s="380"/>
      <c r="AD1153" s="228">
        <f t="shared" si="107"/>
        <v>0</v>
      </c>
      <c r="AE1153" s="228"/>
      <c r="AF1153" s="228"/>
      <c r="AG1153" s="228"/>
      <c r="AL1153" s="88">
        <f t="shared" si="105"/>
        <v>0</v>
      </c>
      <c r="AM1153" s="110">
        <f t="shared" si="108"/>
        <v>0</v>
      </c>
      <c r="AO1153" s="149"/>
    </row>
    <row r="1154" spans="4:41" ht="25.5" customHeight="1" thickBot="1" x14ac:dyDescent="0.25">
      <c r="D1154" s="567" t="s">
        <v>611</v>
      </c>
      <c r="E1154" s="567"/>
      <c r="F1154" s="567"/>
      <c r="G1154" s="567"/>
      <c r="H1154" s="567"/>
      <c r="I1154" s="567"/>
      <c r="J1154" s="567"/>
      <c r="K1154" s="567"/>
      <c r="L1154" s="567"/>
      <c r="M1154" s="291"/>
      <c r="N1154" s="712">
        <f t="shared" si="106"/>
        <v>0</v>
      </c>
      <c r="O1154" s="713"/>
      <c r="P1154" s="713"/>
      <c r="Q1154" s="714"/>
      <c r="R1154" s="296"/>
      <c r="S1154" s="568"/>
      <c r="T1154" s="568"/>
      <c r="U1154" s="568"/>
      <c r="V1154" s="568"/>
      <c r="W1154" s="568"/>
      <c r="X1154" s="568"/>
      <c r="Y1154" s="568"/>
      <c r="Z1154" s="568"/>
      <c r="AA1154" s="568"/>
      <c r="AB1154" s="568"/>
      <c r="AC1154" s="568"/>
      <c r="AD1154" s="423">
        <f t="shared" si="107"/>
        <v>0</v>
      </c>
      <c r="AE1154" s="423"/>
      <c r="AF1154" s="423"/>
      <c r="AG1154" s="423"/>
      <c r="AL1154" s="93">
        <f t="shared" si="105"/>
        <v>0</v>
      </c>
      <c r="AM1154" s="138">
        <f t="shared" si="108"/>
        <v>0</v>
      </c>
      <c r="AO1154" s="150"/>
    </row>
    <row r="1156" spans="4:41" ht="14.25" customHeight="1" thickBot="1" x14ac:dyDescent="0.25"/>
    <row r="1157" spans="4:41" ht="14.25" customHeight="1" thickBot="1" x14ac:dyDescent="0.25">
      <c r="D1157" s="366" t="s">
        <v>590</v>
      </c>
      <c r="E1157" s="366"/>
      <c r="F1157" s="366"/>
      <c r="G1157" s="366"/>
      <c r="H1157" s="366"/>
      <c r="I1157" s="366"/>
      <c r="J1157" s="366"/>
      <c r="K1157" s="366"/>
      <c r="L1157" s="366"/>
      <c r="M1157" s="366"/>
      <c r="N1157" s="219" t="s">
        <v>18</v>
      </c>
      <c r="O1157" s="219"/>
      <c r="P1157" s="219"/>
      <c r="Q1157" s="219"/>
      <c r="R1157" s="219"/>
      <c r="S1157" s="219"/>
      <c r="T1157" s="219"/>
      <c r="U1157" s="219"/>
      <c r="V1157" s="219"/>
      <c r="W1157" s="219"/>
      <c r="X1157" s="219"/>
      <c r="Y1157" s="219"/>
      <c r="Z1157" s="219"/>
      <c r="AA1157" s="219"/>
      <c r="AB1157" s="219"/>
      <c r="AC1157" s="219"/>
      <c r="AD1157" s="219"/>
      <c r="AE1157" s="219"/>
      <c r="AF1157" s="219"/>
      <c r="AG1157" s="219"/>
    </row>
    <row r="1158" spans="4:41" ht="22.5" customHeight="1" thickTop="1" thickBot="1" x14ac:dyDescent="0.25">
      <c r="D1158" s="366"/>
      <c r="E1158" s="366"/>
      <c r="F1158" s="366"/>
      <c r="G1158" s="366"/>
      <c r="H1158" s="366"/>
      <c r="I1158" s="366"/>
      <c r="J1158" s="366"/>
      <c r="K1158" s="366"/>
      <c r="L1158" s="366"/>
      <c r="M1158" s="366"/>
      <c r="N1158" s="211" t="s">
        <v>591</v>
      </c>
      <c r="O1158" s="211"/>
      <c r="P1158" s="211"/>
      <c r="Q1158" s="211"/>
      <c r="R1158" s="211" t="s">
        <v>175</v>
      </c>
      <c r="S1158" s="211"/>
      <c r="T1158" s="211"/>
      <c r="U1158" s="211"/>
      <c r="V1158" s="211" t="s">
        <v>176</v>
      </c>
      <c r="W1158" s="211"/>
      <c r="X1158" s="211"/>
      <c r="Y1158" s="211"/>
      <c r="Z1158" s="211" t="s">
        <v>177</v>
      </c>
      <c r="AA1158" s="211"/>
      <c r="AB1158" s="211"/>
      <c r="AC1158" s="211"/>
      <c r="AD1158" s="211" t="s">
        <v>592</v>
      </c>
      <c r="AE1158" s="211"/>
      <c r="AF1158" s="211"/>
      <c r="AG1158" s="211"/>
      <c r="AM1158" s="66" t="s">
        <v>592</v>
      </c>
      <c r="AO1158" s="66" t="s">
        <v>592</v>
      </c>
    </row>
    <row r="1159" spans="4:41" ht="14.25" customHeight="1" x14ac:dyDescent="0.2">
      <c r="D1159" s="417" t="s">
        <v>593</v>
      </c>
      <c r="E1159" s="417"/>
      <c r="F1159" s="417"/>
      <c r="G1159" s="417"/>
      <c r="H1159" s="417"/>
      <c r="I1159" s="417"/>
      <c r="J1159" s="417"/>
      <c r="K1159" s="417"/>
      <c r="L1159" s="417"/>
      <c r="M1159" s="417"/>
      <c r="N1159" s="386">
        <v>873824</v>
      </c>
      <c r="O1159" s="387"/>
      <c r="P1159" s="387"/>
      <c r="Q1159" s="388"/>
      <c r="R1159" s="386"/>
      <c r="S1159" s="387"/>
      <c r="T1159" s="387"/>
      <c r="U1159" s="388"/>
      <c r="V1159" s="386"/>
      <c r="W1159" s="387"/>
      <c r="X1159" s="387"/>
      <c r="Y1159" s="388"/>
      <c r="Z1159" s="386"/>
      <c r="AA1159" s="387"/>
      <c r="AB1159" s="387"/>
      <c r="AC1159" s="388"/>
      <c r="AD1159" s="709">
        <f>SUM(N1159:AC1159)</f>
        <v>873824</v>
      </c>
      <c r="AE1159" s="709"/>
      <c r="AF1159" s="709"/>
      <c r="AG1159" s="709"/>
      <c r="AM1159" s="85">
        <f>SUM(N1159:AC1159)-AD1159</f>
        <v>0</v>
      </c>
      <c r="AO1159" s="86" t="e">
        <f>AD1136-'[2]41'!$D$97</f>
        <v>#REF!</v>
      </c>
    </row>
    <row r="1160" spans="4:41" ht="14.25" customHeight="1" x14ac:dyDescent="0.2">
      <c r="D1160" s="383" t="s">
        <v>594</v>
      </c>
      <c r="E1160" s="383"/>
      <c r="F1160" s="383"/>
      <c r="G1160" s="383"/>
      <c r="H1160" s="383"/>
      <c r="I1160" s="383"/>
      <c r="J1160" s="383"/>
      <c r="K1160" s="383"/>
      <c r="L1160" s="383"/>
      <c r="M1160" s="383"/>
      <c r="N1160" s="377"/>
      <c r="O1160" s="378"/>
      <c r="P1160" s="378"/>
      <c r="Q1160" s="379"/>
      <c r="R1160" s="377"/>
      <c r="S1160" s="378"/>
      <c r="T1160" s="378"/>
      <c r="U1160" s="379"/>
      <c r="V1160" s="377"/>
      <c r="W1160" s="378"/>
      <c r="X1160" s="378"/>
      <c r="Y1160" s="379"/>
      <c r="Z1160" s="377"/>
      <c r="AA1160" s="378"/>
      <c r="AB1160" s="378"/>
      <c r="AC1160" s="379"/>
      <c r="AD1160" s="228">
        <f>SUM(N1160:AC1160)</f>
        <v>0</v>
      </c>
      <c r="AE1160" s="228"/>
      <c r="AF1160" s="228"/>
      <c r="AG1160" s="228"/>
      <c r="AM1160" s="88">
        <f t="shared" ref="AM1160:AM1174" si="110">SUM(N1160:AC1160)-AD1160</f>
        <v>0</v>
      </c>
      <c r="AO1160" s="89">
        <f>AD1137-AD1137</f>
        <v>0</v>
      </c>
    </row>
    <row r="1161" spans="4:41" ht="14.25" customHeight="1" x14ac:dyDescent="0.2">
      <c r="D1161" s="383" t="s">
        <v>595</v>
      </c>
      <c r="E1161" s="383"/>
      <c r="F1161" s="383"/>
      <c r="G1161" s="383"/>
      <c r="H1161" s="383"/>
      <c r="I1161" s="383"/>
      <c r="J1161" s="383"/>
      <c r="K1161" s="383"/>
      <c r="L1161" s="383"/>
      <c r="M1161" s="383"/>
      <c r="N1161" s="377"/>
      <c r="O1161" s="378"/>
      <c r="P1161" s="378"/>
      <c r="Q1161" s="379"/>
      <c r="R1161" s="377"/>
      <c r="S1161" s="378"/>
      <c r="T1161" s="378"/>
      <c r="U1161" s="379"/>
      <c r="V1161" s="377"/>
      <c r="W1161" s="378"/>
      <c r="X1161" s="378"/>
      <c r="Y1161" s="379"/>
      <c r="Z1161" s="377"/>
      <c r="AA1161" s="378"/>
      <c r="AB1161" s="378"/>
      <c r="AC1161" s="379"/>
      <c r="AD1161" s="228">
        <f t="shared" ref="AD1161:AD1177" si="111">SUM(N1161:AC1161)</f>
        <v>0</v>
      </c>
      <c r="AE1161" s="228"/>
      <c r="AF1161" s="228"/>
      <c r="AG1161" s="228"/>
      <c r="AM1161" s="88">
        <f t="shared" si="110"/>
        <v>0</v>
      </c>
      <c r="AO1161" s="89" t="e">
        <f>AD1138-'[2]41'!$D$98</f>
        <v>#REF!</v>
      </c>
    </row>
    <row r="1162" spans="4:41" ht="14.25" customHeight="1" x14ac:dyDescent="0.2">
      <c r="D1162" s="383" t="s">
        <v>596</v>
      </c>
      <c r="E1162" s="383"/>
      <c r="F1162" s="383"/>
      <c r="G1162" s="383"/>
      <c r="H1162" s="383"/>
      <c r="I1162" s="383"/>
      <c r="J1162" s="383"/>
      <c r="K1162" s="383"/>
      <c r="L1162" s="383"/>
      <c r="M1162" s="383"/>
      <c r="N1162" s="377"/>
      <c r="O1162" s="378"/>
      <c r="P1162" s="378"/>
      <c r="Q1162" s="379"/>
      <c r="R1162" s="377"/>
      <c r="S1162" s="378"/>
      <c r="T1162" s="378"/>
      <c r="U1162" s="379"/>
      <c r="V1162" s="377"/>
      <c r="W1162" s="378"/>
      <c r="X1162" s="378"/>
      <c r="Y1162" s="379"/>
      <c r="Z1162" s="377"/>
      <c r="AA1162" s="378"/>
      <c r="AB1162" s="378"/>
      <c r="AC1162" s="379"/>
      <c r="AD1162" s="228">
        <f t="shared" si="111"/>
        <v>0</v>
      </c>
      <c r="AE1162" s="228"/>
      <c r="AF1162" s="228"/>
      <c r="AG1162" s="228"/>
      <c r="AM1162" s="88">
        <f t="shared" si="110"/>
        <v>0</v>
      </c>
      <c r="AO1162" s="89" t="e">
        <f>AD1139-'[2]41'!$D$99</f>
        <v>#REF!</v>
      </c>
    </row>
    <row r="1163" spans="4:41" ht="14.25" customHeight="1" x14ac:dyDescent="0.2">
      <c r="D1163" s="383" t="s">
        <v>597</v>
      </c>
      <c r="E1163" s="383"/>
      <c r="F1163" s="383"/>
      <c r="G1163" s="383"/>
      <c r="H1163" s="383"/>
      <c r="I1163" s="383"/>
      <c r="J1163" s="383"/>
      <c r="K1163" s="383"/>
      <c r="L1163" s="383"/>
      <c r="M1163" s="383"/>
      <c r="N1163" s="377">
        <v>15868619</v>
      </c>
      <c r="O1163" s="378"/>
      <c r="P1163" s="378"/>
      <c r="Q1163" s="379"/>
      <c r="R1163" s="377"/>
      <c r="S1163" s="378"/>
      <c r="T1163" s="378"/>
      <c r="U1163" s="379"/>
      <c r="V1163" s="377"/>
      <c r="W1163" s="378"/>
      <c r="X1163" s="378"/>
      <c r="Y1163" s="379"/>
      <c r="Z1163" s="377"/>
      <c r="AA1163" s="378"/>
      <c r="AB1163" s="378"/>
      <c r="AC1163" s="379"/>
      <c r="AD1163" s="228">
        <f t="shared" si="111"/>
        <v>15868619</v>
      </c>
      <c r="AE1163" s="228"/>
      <c r="AF1163" s="228"/>
      <c r="AG1163" s="228"/>
      <c r="AM1163" s="88">
        <f t="shared" si="110"/>
        <v>0</v>
      </c>
      <c r="AO1163" s="89" t="e">
        <f>AD1140-'[2]41'!$D$100</f>
        <v>#REF!</v>
      </c>
    </row>
    <row r="1164" spans="4:41" ht="14.25" customHeight="1" x14ac:dyDescent="0.2">
      <c r="D1164" s="383" t="s">
        <v>598</v>
      </c>
      <c r="E1164" s="383"/>
      <c r="F1164" s="383"/>
      <c r="G1164" s="383"/>
      <c r="H1164" s="383"/>
      <c r="I1164" s="383"/>
      <c r="J1164" s="383"/>
      <c r="K1164" s="383"/>
      <c r="L1164" s="383"/>
      <c r="M1164" s="383"/>
      <c r="N1164" s="377"/>
      <c r="O1164" s="378"/>
      <c r="P1164" s="378"/>
      <c r="Q1164" s="379"/>
      <c r="R1164" s="377"/>
      <c r="S1164" s="378"/>
      <c r="T1164" s="378"/>
      <c r="U1164" s="379"/>
      <c r="V1164" s="377"/>
      <c r="W1164" s="378"/>
      <c r="X1164" s="378"/>
      <c r="Y1164" s="379"/>
      <c r="Z1164" s="377"/>
      <c r="AA1164" s="378"/>
      <c r="AB1164" s="378"/>
      <c r="AC1164" s="379"/>
      <c r="AD1164" s="228">
        <f t="shared" si="111"/>
        <v>0</v>
      </c>
      <c r="AE1164" s="228"/>
      <c r="AF1164" s="228"/>
      <c r="AG1164" s="228"/>
      <c r="AM1164" s="88">
        <f t="shared" si="110"/>
        <v>0</v>
      </c>
      <c r="AO1164" s="89" t="e">
        <f>AD1141-'[2]41'!$D$101</f>
        <v>#REF!</v>
      </c>
    </row>
    <row r="1165" spans="4:41" ht="21.75" customHeight="1" x14ac:dyDescent="0.2">
      <c r="D1165" s="383" t="s">
        <v>599</v>
      </c>
      <c r="E1165" s="383"/>
      <c r="F1165" s="383"/>
      <c r="G1165" s="383"/>
      <c r="H1165" s="383"/>
      <c r="I1165" s="383"/>
      <c r="J1165" s="383"/>
      <c r="K1165" s="383"/>
      <c r="L1165" s="383"/>
      <c r="M1165" s="383"/>
      <c r="N1165" s="377">
        <v>132532</v>
      </c>
      <c r="O1165" s="378"/>
      <c r="P1165" s="378"/>
      <c r="Q1165" s="379"/>
      <c r="R1165" s="377"/>
      <c r="S1165" s="378"/>
      <c r="T1165" s="378"/>
      <c r="U1165" s="379"/>
      <c r="V1165" s="377"/>
      <c r="W1165" s="378"/>
      <c r="X1165" s="378"/>
      <c r="Y1165" s="379"/>
      <c r="Z1165" s="377"/>
      <c r="AA1165" s="378"/>
      <c r="AB1165" s="378"/>
      <c r="AC1165" s="379"/>
      <c r="AD1165" s="228">
        <f t="shared" si="111"/>
        <v>132532</v>
      </c>
      <c r="AE1165" s="228"/>
      <c r="AF1165" s="228"/>
      <c r="AG1165" s="228"/>
      <c r="AM1165" s="88">
        <f t="shared" si="110"/>
        <v>0</v>
      </c>
      <c r="AO1165" s="89" t="e">
        <f>AD1142-'[2]41'!$D$104</f>
        <v>#REF!</v>
      </c>
    </row>
    <row r="1166" spans="4:41" ht="21.75" customHeight="1" x14ac:dyDescent="0.2">
      <c r="D1166" s="383" t="s">
        <v>600</v>
      </c>
      <c r="E1166" s="383"/>
      <c r="F1166" s="383"/>
      <c r="G1166" s="383"/>
      <c r="H1166" s="383"/>
      <c r="I1166" s="383"/>
      <c r="J1166" s="383"/>
      <c r="K1166" s="383"/>
      <c r="L1166" s="383"/>
      <c r="M1166" s="383"/>
      <c r="N1166" s="377"/>
      <c r="O1166" s="378"/>
      <c r="P1166" s="378"/>
      <c r="Q1166" s="379"/>
      <c r="R1166" s="377"/>
      <c r="S1166" s="378"/>
      <c r="T1166" s="378"/>
      <c r="U1166" s="379"/>
      <c r="V1166" s="377"/>
      <c r="W1166" s="378"/>
      <c r="X1166" s="378"/>
      <c r="Y1166" s="379"/>
      <c r="Z1166" s="377"/>
      <c r="AA1166" s="378"/>
      <c r="AB1166" s="378"/>
      <c r="AC1166" s="379"/>
      <c r="AD1166" s="228">
        <f t="shared" ref="AD1166" si="112">SUM(N1166:AC1166)</f>
        <v>0</v>
      </c>
      <c r="AE1166" s="228"/>
      <c r="AF1166" s="228"/>
      <c r="AG1166" s="228"/>
      <c r="AM1166" s="88">
        <f t="shared" si="110"/>
        <v>0</v>
      </c>
      <c r="AO1166" s="89"/>
    </row>
    <row r="1167" spans="4:41" ht="14.25" customHeight="1" x14ac:dyDescent="0.2">
      <c r="D1167" s="383" t="s">
        <v>601</v>
      </c>
      <c r="E1167" s="383"/>
      <c r="F1167" s="383"/>
      <c r="G1167" s="383"/>
      <c r="H1167" s="383"/>
      <c r="I1167" s="383"/>
      <c r="J1167" s="383"/>
      <c r="K1167" s="383"/>
      <c r="L1167" s="383"/>
      <c r="M1167" s="383"/>
      <c r="N1167" s="377"/>
      <c r="O1167" s="378"/>
      <c r="P1167" s="378"/>
      <c r="Q1167" s="379"/>
      <c r="R1167" s="377"/>
      <c r="S1167" s="378"/>
      <c r="T1167" s="378"/>
      <c r="U1167" s="379"/>
      <c r="V1167" s="377"/>
      <c r="W1167" s="378"/>
      <c r="X1167" s="378"/>
      <c r="Y1167" s="379"/>
      <c r="Z1167" s="377"/>
      <c r="AA1167" s="378"/>
      <c r="AB1167" s="378"/>
      <c r="AC1167" s="379"/>
      <c r="AD1167" s="228">
        <f t="shared" si="111"/>
        <v>0</v>
      </c>
      <c r="AE1167" s="228"/>
      <c r="AF1167" s="228"/>
      <c r="AG1167" s="228"/>
      <c r="AM1167" s="88">
        <f t="shared" si="110"/>
        <v>0</v>
      </c>
      <c r="AO1167" s="89" t="e">
        <f>AD1144-'[2]41'!$D$109-'[2]41'!$D$110</f>
        <v>#REF!</v>
      </c>
    </row>
    <row r="1168" spans="4:41" ht="24.75" customHeight="1" x14ac:dyDescent="0.2">
      <c r="D1168" s="383" t="s">
        <v>602</v>
      </c>
      <c r="E1168" s="383"/>
      <c r="F1168" s="383"/>
      <c r="G1168" s="383"/>
      <c r="H1168" s="383"/>
      <c r="I1168" s="383"/>
      <c r="J1168" s="383"/>
      <c r="K1168" s="383"/>
      <c r="L1168" s="383"/>
      <c r="M1168" s="383"/>
      <c r="N1168" s="377"/>
      <c r="O1168" s="378"/>
      <c r="P1168" s="378"/>
      <c r="Q1168" s="379"/>
      <c r="R1168" s="377"/>
      <c r="S1168" s="378"/>
      <c r="T1168" s="378"/>
      <c r="U1168" s="379"/>
      <c r="V1168" s="377"/>
      <c r="W1168" s="378"/>
      <c r="X1168" s="378"/>
      <c r="Y1168" s="379"/>
      <c r="Z1168" s="377"/>
      <c r="AA1168" s="378"/>
      <c r="AB1168" s="378"/>
      <c r="AC1168" s="379"/>
      <c r="AD1168" s="228">
        <f t="shared" si="111"/>
        <v>0</v>
      </c>
      <c r="AE1168" s="228"/>
      <c r="AF1168" s="228"/>
      <c r="AG1168" s="228"/>
      <c r="AM1168" s="88">
        <f t="shared" si="110"/>
        <v>0</v>
      </c>
      <c r="AO1168" s="89" t="e">
        <f>AD1145-'[2]41'!$D$111</f>
        <v>#REF!</v>
      </c>
    </row>
    <row r="1169" spans="4:41" ht="14.25" customHeight="1" x14ac:dyDescent="0.2">
      <c r="D1169" s="383" t="s">
        <v>603</v>
      </c>
      <c r="E1169" s="383"/>
      <c r="F1169" s="383"/>
      <c r="G1169" s="383"/>
      <c r="H1169" s="383"/>
      <c r="I1169" s="383"/>
      <c r="J1169" s="383"/>
      <c r="K1169" s="383"/>
      <c r="L1169" s="383"/>
      <c r="M1169" s="383"/>
      <c r="N1169" s="377"/>
      <c r="O1169" s="378"/>
      <c r="P1169" s="378"/>
      <c r="Q1169" s="379"/>
      <c r="R1169" s="377"/>
      <c r="S1169" s="378"/>
      <c r="T1169" s="378"/>
      <c r="U1169" s="379"/>
      <c r="V1169" s="377"/>
      <c r="W1169" s="378"/>
      <c r="X1169" s="378"/>
      <c r="Y1169" s="379"/>
      <c r="Z1169" s="377"/>
      <c r="AA1169" s="378"/>
      <c r="AB1169" s="378"/>
      <c r="AC1169" s="379"/>
      <c r="AD1169" s="228">
        <f t="shared" si="111"/>
        <v>0</v>
      </c>
      <c r="AE1169" s="228"/>
      <c r="AF1169" s="228"/>
      <c r="AG1169" s="228"/>
      <c r="AM1169" s="88">
        <f t="shared" si="110"/>
        <v>0</v>
      </c>
      <c r="AO1169" s="89" t="e">
        <f>AD1146+AD1147-'[2]41'!$D$103</f>
        <v>#REF!</v>
      </c>
    </row>
    <row r="1170" spans="4:41" ht="14.25" customHeight="1" x14ac:dyDescent="0.2">
      <c r="D1170" s="383" t="s">
        <v>604</v>
      </c>
      <c r="E1170" s="383"/>
      <c r="F1170" s="383"/>
      <c r="G1170" s="383"/>
      <c r="H1170" s="383"/>
      <c r="I1170" s="383"/>
      <c r="J1170" s="383"/>
      <c r="K1170" s="383"/>
      <c r="L1170" s="383"/>
      <c r="M1170" s="383"/>
      <c r="N1170" s="377"/>
      <c r="O1170" s="378"/>
      <c r="P1170" s="378"/>
      <c r="Q1170" s="379"/>
      <c r="R1170" s="377"/>
      <c r="S1170" s="378"/>
      <c r="T1170" s="378"/>
      <c r="U1170" s="379"/>
      <c r="V1170" s="377"/>
      <c r="W1170" s="378"/>
      <c r="X1170" s="378"/>
      <c r="Y1170" s="379"/>
      <c r="Z1170" s="377"/>
      <c r="AA1170" s="378"/>
      <c r="AB1170" s="378"/>
      <c r="AC1170" s="379"/>
      <c r="AD1170" s="228">
        <f t="shared" si="111"/>
        <v>0</v>
      </c>
      <c r="AE1170" s="228"/>
      <c r="AF1170" s="228"/>
      <c r="AG1170" s="228"/>
      <c r="AM1170" s="88">
        <f t="shared" si="110"/>
        <v>0</v>
      </c>
      <c r="AO1170" s="89" t="e">
        <f>AD1146+AD1147-'[2]41'!$D$103</f>
        <v>#REF!</v>
      </c>
    </row>
    <row r="1171" spans="4:41" ht="14.25" customHeight="1" x14ac:dyDescent="0.2">
      <c r="D1171" s="383" t="s">
        <v>605</v>
      </c>
      <c r="E1171" s="383"/>
      <c r="F1171" s="383"/>
      <c r="G1171" s="383"/>
      <c r="H1171" s="383"/>
      <c r="I1171" s="383"/>
      <c r="J1171" s="383"/>
      <c r="K1171" s="383"/>
      <c r="L1171" s="383"/>
      <c r="M1171" s="383"/>
      <c r="N1171" s="377"/>
      <c r="O1171" s="378"/>
      <c r="P1171" s="378"/>
      <c r="Q1171" s="379"/>
      <c r="R1171" s="377"/>
      <c r="S1171" s="378"/>
      <c r="T1171" s="378"/>
      <c r="U1171" s="379"/>
      <c r="V1171" s="377"/>
      <c r="W1171" s="378"/>
      <c r="X1171" s="378"/>
      <c r="Y1171" s="379"/>
      <c r="Z1171" s="377"/>
      <c r="AA1171" s="378"/>
      <c r="AB1171" s="378"/>
      <c r="AC1171" s="379"/>
      <c r="AD1171" s="228">
        <f t="shared" si="111"/>
        <v>0</v>
      </c>
      <c r="AE1171" s="228"/>
      <c r="AF1171" s="228"/>
      <c r="AG1171" s="228"/>
      <c r="AM1171" s="88">
        <f t="shared" si="110"/>
        <v>0</v>
      </c>
      <c r="AO1171" s="89" t="e">
        <f>AD1148-'[2]41'!$D$106-'[2]41'!D107</f>
        <v>#REF!</v>
      </c>
    </row>
    <row r="1172" spans="4:41" ht="14.25" customHeight="1" x14ac:dyDescent="0.2">
      <c r="D1172" s="383" t="s">
        <v>606</v>
      </c>
      <c r="E1172" s="383"/>
      <c r="F1172" s="383"/>
      <c r="G1172" s="383"/>
      <c r="H1172" s="383"/>
      <c r="I1172" s="383"/>
      <c r="J1172" s="383"/>
      <c r="K1172" s="383"/>
      <c r="L1172" s="383"/>
      <c r="M1172" s="383"/>
      <c r="N1172" s="377">
        <v>565528</v>
      </c>
      <c r="O1172" s="378"/>
      <c r="P1172" s="378"/>
      <c r="Q1172" s="379"/>
      <c r="R1172" s="377"/>
      <c r="S1172" s="378"/>
      <c r="T1172" s="378"/>
      <c r="U1172" s="379"/>
      <c r="V1172" s="377"/>
      <c r="W1172" s="378"/>
      <c r="X1172" s="378"/>
      <c r="Y1172" s="379"/>
      <c r="Z1172" s="377"/>
      <c r="AA1172" s="378"/>
      <c r="AB1172" s="378"/>
      <c r="AC1172" s="379"/>
      <c r="AD1172" s="228">
        <f t="shared" si="111"/>
        <v>565528</v>
      </c>
      <c r="AE1172" s="228"/>
      <c r="AF1172" s="228"/>
      <c r="AG1172" s="228"/>
      <c r="AM1172" s="88">
        <f t="shared" si="110"/>
        <v>0</v>
      </c>
      <c r="AO1172" s="89" t="e">
        <f>AD1149-'[2]41'!$D$113</f>
        <v>#REF!</v>
      </c>
    </row>
    <row r="1173" spans="4:41" ht="14.25" customHeight="1" x14ac:dyDescent="0.2">
      <c r="D1173" s="383" t="s">
        <v>607</v>
      </c>
      <c r="E1173" s="383"/>
      <c r="F1173" s="383"/>
      <c r="G1173" s="383"/>
      <c r="H1173" s="383"/>
      <c r="I1173" s="383"/>
      <c r="J1173" s="383"/>
      <c r="K1173" s="383"/>
      <c r="L1173" s="383"/>
      <c r="M1173" s="383"/>
      <c r="N1173" s="377">
        <v>-10496787.470000001</v>
      </c>
      <c r="O1173" s="378"/>
      <c r="P1173" s="378"/>
      <c r="Q1173" s="379"/>
      <c r="R1173" s="377"/>
      <c r="S1173" s="378"/>
      <c r="T1173" s="378"/>
      <c r="U1173" s="379"/>
      <c r="V1173" s="377"/>
      <c r="W1173" s="378"/>
      <c r="X1173" s="378"/>
      <c r="Y1173" s="379"/>
      <c r="Z1173" s="380">
        <v>-634502</v>
      </c>
      <c r="AA1173" s="380"/>
      <c r="AB1173" s="380"/>
      <c r="AC1173" s="380"/>
      <c r="AD1173" s="228">
        <f t="shared" si="111"/>
        <v>-11131289.470000001</v>
      </c>
      <c r="AE1173" s="228"/>
      <c r="AF1173" s="228"/>
      <c r="AG1173" s="228"/>
      <c r="AM1173" s="88">
        <f t="shared" si="110"/>
        <v>0</v>
      </c>
      <c r="AO1173" s="89" t="e">
        <f>AD1150-'[2]41'!$D$114</f>
        <v>#REF!</v>
      </c>
    </row>
    <row r="1174" spans="4:41" ht="21.75" customHeight="1" x14ac:dyDescent="0.2">
      <c r="D1174" s="383" t="s">
        <v>608</v>
      </c>
      <c r="E1174" s="383"/>
      <c r="F1174" s="383"/>
      <c r="G1174" s="383"/>
      <c r="H1174" s="383"/>
      <c r="I1174" s="383"/>
      <c r="J1174" s="383"/>
      <c r="K1174" s="383"/>
      <c r="L1174" s="383"/>
      <c r="M1174" s="383"/>
      <c r="N1174" s="261">
        <v>-634501.89</v>
      </c>
      <c r="O1174" s="262"/>
      <c r="P1174" s="262"/>
      <c r="Q1174" s="263"/>
      <c r="R1174" s="272">
        <v>-806050</v>
      </c>
      <c r="S1174" s="222"/>
      <c r="T1174" s="222"/>
      <c r="U1174" s="222"/>
      <c r="V1174" s="408"/>
      <c r="W1174" s="409"/>
      <c r="X1174" s="409"/>
      <c r="Y1174" s="410"/>
      <c r="Z1174" s="222">
        <v>634502</v>
      </c>
      <c r="AA1174" s="222"/>
      <c r="AB1174" s="222"/>
      <c r="AC1174" s="222"/>
      <c r="AD1174" s="228">
        <f t="shared" si="111"/>
        <v>-806049.89000000013</v>
      </c>
      <c r="AE1174" s="228"/>
      <c r="AF1174" s="228"/>
      <c r="AG1174" s="228"/>
      <c r="AM1174" s="88">
        <f t="shared" si="110"/>
        <v>0</v>
      </c>
      <c r="AO1174" s="89" t="e">
        <f>AD1151-'[2]41'!$D$115</f>
        <v>#REF!</v>
      </c>
    </row>
    <row r="1175" spans="4:41" ht="14.25" customHeight="1" x14ac:dyDescent="0.2">
      <c r="D1175" s="383" t="s">
        <v>609</v>
      </c>
      <c r="E1175" s="383"/>
      <c r="F1175" s="383"/>
      <c r="G1175" s="383"/>
      <c r="H1175" s="383"/>
      <c r="I1175" s="383"/>
      <c r="J1175" s="383"/>
      <c r="K1175" s="383"/>
      <c r="L1175" s="383"/>
      <c r="M1175" s="383"/>
      <c r="N1175" s="377"/>
      <c r="O1175" s="378"/>
      <c r="P1175" s="378"/>
      <c r="Q1175" s="379"/>
      <c r="R1175" s="377"/>
      <c r="S1175" s="378"/>
      <c r="T1175" s="378"/>
      <c r="U1175" s="379"/>
      <c r="V1175" s="377"/>
      <c r="W1175" s="378"/>
      <c r="X1175" s="378"/>
      <c r="Y1175" s="379"/>
      <c r="Z1175" s="377"/>
      <c r="AA1175" s="378"/>
      <c r="AB1175" s="378"/>
      <c r="AC1175" s="379"/>
      <c r="AD1175" s="228">
        <f t="shared" si="111"/>
        <v>0</v>
      </c>
      <c r="AE1175" s="228"/>
      <c r="AF1175" s="228"/>
      <c r="AG1175" s="228"/>
      <c r="AM1175" s="88">
        <f>SUM(N1175:AC1175)-AD1175</f>
        <v>0</v>
      </c>
      <c r="AO1175" s="149"/>
    </row>
    <row r="1176" spans="4:41" ht="14.25" customHeight="1" x14ac:dyDescent="0.2">
      <c r="D1176" s="383" t="s">
        <v>610</v>
      </c>
      <c r="E1176" s="383"/>
      <c r="F1176" s="383"/>
      <c r="G1176" s="383"/>
      <c r="H1176" s="383"/>
      <c r="I1176" s="383"/>
      <c r="J1176" s="383"/>
      <c r="K1176" s="383"/>
      <c r="L1176" s="383"/>
      <c r="M1176" s="383"/>
      <c r="N1176" s="377"/>
      <c r="O1176" s="378"/>
      <c r="P1176" s="378"/>
      <c r="Q1176" s="379"/>
      <c r="R1176" s="377"/>
      <c r="S1176" s="378"/>
      <c r="T1176" s="378"/>
      <c r="U1176" s="379"/>
      <c r="V1176" s="377"/>
      <c r="W1176" s="378"/>
      <c r="X1176" s="378"/>
      <c r="Y1176" s="379"/>
      <c r="Z1176" s="377"/>
      <c r="AA1176" s="378"/>
      <c r="AB1176" s="378"/>
      <c r="AC1176" s="379"/>
      <c r="AD1176" s="228">
        <f t="shared" si="111"/>
        <v>0</v>
      </c>
      <c r="AE1176" s="228"/>
      <c r="AF1176" s="228"/>
      <c r="AG1176" s="228"/>
      <c r="AM1176" s="88">
        <f t="shared" ref="AM1176:AM1177" si="113">SUM(N1176:AC1176)-AD1176</f>
        <v>0</v>
      </c>
      <c r="AO1176" s="149"/>
    </row>
    <row r="1177" spans="4:41" ht="25.5" customHeight="1" thickBot="1" x14ac:dyDescent="0.25">
      <c r="D1177" s="567" t="s">
        <v>611</v>
      </c>
      <c r="E1177" s="567"/>
      <c r="F1177" s="567"/>
      <c r="G1177" s="567"/>
      <c r="H1177" s="567"/>
      <c r="I1177" s="567"/>
      <c r="J1177" s="567"/>
      <c r="K1177" s="567"/>
      <c r="L1177" s="567"/>
      <c r="M1177" s="567"/>
      <c r="N1177" s="294"/>
      <c r="O1177" s="295"/>
      <c r="P1177" s="295"/>
      <c r="Q1177" s="296"/>
      <c r="R1177" s="294"/>
      <c r="S1177" s="295"/>
      <c r="T1177" s="295"/>
      <c r="U1177" s="296"/>
      <c r="V1177" s="294"/>
      <c r="W1177" s="295"/>
      <c r="X1177" s="295"/>
      <c r="Y1177" s="296"/>
      <c r="Z1177" s="294"/>
      <c r="AA1177" s="295"/>
      <c r="AB1177" s="295"/>
      <c r="AC1177" s="296"/>
      <c r="AD1177" s="423">
        <f t="shared" si="111"/>
        <v>0</v>
      </c>
      <c r="AE1177" s="423"/>
      <c r="AF1177" s="423"/>
      <c r="AG1177" s="423"/>
      <c r="AM1177" s="93">
        <f t="shared" si="113"/>
        <v>0</v>
      </c>
      <c r="AO1177" s="150"/>
    </row>
    <row r="1178" spans="4:41" ht="14.25" customHeight="1" x14ac:dyDescent="0.25">
      <c r="D1178"/>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row>
    <row r="1179" spans="4:41" ht="14.25" hidden="1" customHeight="1" x14ac:dyDescent="0.2">
      <c r="D1179" s="160" t="s">
        <v>612</v>
      </c>
      <c r="E1179" s="160"/>
      <c r="F1179" s="160"/>
      <c r="G1179" s="160"/>
      <c r="H1179" s="160"/>
      <c r="I1179" s="160"/>
      <c r="J1179" s="160"/>
      <c r="K1179" s="160"/>
      <c r="L1179" s="160"/>
      <c r="M1179" s="160"/>
      <c r="N1179" s="160"/>
      <c r="O1179" s="160"/>
      <c r="P1179" s="160"/>
      <c r="Q1179" s="160"/>
      <c r="R1179" s="160"/>
      <c r="S1179" s="160"/>
      <c r="T1179" s="160"/>
      <c r="U1179" s="160"/>
      <c r="V1179" s="160"/>
      <c r="W1179" s="160"/>
      <c r="X1179" s="160"/>
      <c r="Y1179" s="160"/>
      <c r="Z1179" s="160"/>
      <c r="AA1179" s="160"/>
      <c r="AB1179" s="160"/>
      <c r="AC1179" s="160"/>
      <c r="AD1179" s="160"/>
      <c r="AE1179" s="160"/>
      <c r="AF1179" s="160"/>
      <c r="AG1179" s="160"/>
    </row>
    <row r="1180" spans="4:41" ht="14.25" hidden="1" customHeight="1" x14ac:dyDescent="0.2">
      <c r="D1180" s="160"/>
      <c r="E1180" s="160"/>
      <c r="F1180" s="160"/>
      <c r="G1180" s="160"/>
      <c r="H1180" s="160"/>
      <c r="I1180" s="160"/>
      <c r="J1180" s="160"/>
      <c r="K1180" s="160"/>
      <c r="L1180" s="160"/>
      <c r="M1180" s="160"/>
      <c r="N1180" s="160"/>
      <c r="O1180" s="160"/>
      <c r="P1180" s="160"/>
      <c r="Q1180" s="160"/>
      <c r="R1180" s="160"/>
      <c r="S1180" s="160"/>
      <c r="T1180" s="160"/>
      <c r="U1180" s="160"/>
      <c r="V1180" s="160"/>
      <c r="W1180" s="160"/>
      <c r="X1180" s="160"/>
      <c r="Y1180" s="160"/>
      <c r="Z1180" s="160"/>
      <c r="AA1180" s="160"/>
      <c r="AB1180" s="160"/>
      <c r="AC1180" s="160"/>
      <c r="AD1180" s="160"/>
      <c r="AE1180" s="160"/>
      <c r="AF1180" s="160"/>
      <c r="AG1180" s="160"/>
    </row>
    <row r="1181" spans="4:41" ht="14.25" hidden="1" customHeight="1" x14ac:dyDescent="0.2">
      <c r="D1181" s="160"/>
      <c r="E1181" s="160"/>
      <c r="F1181" s="160"/>
      <c r="G1181" s="160"/>
      <c r="H1181" s="160"/>
      <c r="I1181" s="160"/>
      <c r="J1181" s="160"/>
      <c r="K1181" s="160"/>
      <c r="L1181" s="160"/>
      <c r="M1181" s="160"/>
      <c r="N1181" s="160"/>
      <c r="O1181" s="160"/>
      <c r="P1181" s="160"/>
      <c r="Q1181" s="160"/>
      <c r="R1181" s="160"/>
      <c r="S1181" s="160"/>
      <c r="T1181" s="160"/>
      <c r="U1181" s="160"/>
      <c r="V1181" s="160"/>
      <c r="W1181" s="160"/>
      <c r="X1181" s="160"/>
      <c r="Y1181" s="160"/>
      <c r="Z1181" s="160"/>
      <c r="AA1181" s="160"/>
      <c r="AB1181" s="160"/>
      <c r="AC1181" s="160"/>
      <c r="AD1181" s="160"/>
      <c r="AE1181" s="160"/>
      <c r="AF1181" s="160"/>
      <c r="AG1181" s="160"/>
    </row>
    <row r="1182" spans="4:41" ht="14.25" hidden="1" customHeight="1" x14ac:dyDescent="0.2"/>
    <row r="1183" spans="4:41" ht="14.25" hidden="1" customHeight="1" x14ac:dyDescent="0.2">
      <c r="D1183" s="207" t="s">
        <v>613</v>
      </c>
      <c r="E1183" s="207"/>
      <c r="F1183" s="207"/>
      <c r="G1183" s="207"/>
      <c r="H1183" s="207"/>
      <c r="I1183" s="207"/>
      <c r="J1183" s="207"/>
      <c r="K1183" s="207"/>
      <c r="L1183" s="207"/>
      <c r="M1183" s="207"/>
      <c r="N1183" s="207"/>
      <c r="O1183" s="207"/>
      <c r="P1183" s="207"/>
      <c r="Q1183" s="207"/>
      <c r="R1183" s="207"/>
      <c r="S1183" s="207"/>
      <c r="T1183" s="207"/>
      <c r="U1183" s="207"/>
      <c r="V1183" s="207"/>
      <c r="W1183" s="207"/>
      <c r="X1183" s="207"/>
      <c r="Y1183" s="207"/>
      <c r="Z1183" s="207"/>
      <c r="AA1183" s="207"/>
      <c r="AB1183" s="207"/>
      <c r="AC1183" s="207"/>
      <c r="AD1183" s="207"/>
      <c r="AE1183" s="207"/>
      <c r="AF1183" s="207"/>
      <c r="AG1183" s="207"/>
    </row>
    <row r="1184" spans="4:41" ht="14.25" hidden="1" customHeight="1" x14ac:dyDescent="0.2"/>
    <row r="1185" spans="4:33" ht="14.25" hidden="1" customHeight="1" x14ac:dyDescent="0.2">
      <c r="D1185" s="207" t="s">
        <v>614</v>
      </c>
      <c r="E1185" s="207"/>
      <c r="F1185" s="207"/>
      <c r="G1185" s="207"/>
      <c r="H1185" s="207"/>
      <c r="I1185" s="207"/>
      <c r="J1185" s="207"/>
      <c r="K1185" s="207"/>
      <c r="L1185" s="207"/>
      <c r="M1185" s="207"/>
      <c r="N1185" s="207"/>
      <c r="O1185" s="207"/>
      <c r="P1185" s="207"/>
      <c r="Q1185" s="207"/>
      <c r="R1185" s="207"/>
      <c r="S1185" s="207"/>
      <c r="T1185" s="207"/>
      <c r="U1185" s="207"/>
      <c r="V1185" s="207"/>
      <c r="W1185" s="207"/>
      <c r="X1185" s="207"/>
      <c r="Y1185" s="207"/>
      <c r="Z1185" s="207"/>
      <c r="AA1185" s="207"/>
      <c r="AB1185" s="207"/>
      <c r="AC1185" s="207"/>
      <c r="AD1185" s="207"/>
      <c r="AE1185" s="207"/>
      <c r="AF1185" s="207"/>
      <c r="AG1185" s="207"/>
    </row>
    <row r="1186" spans="4:33" ht="14.25" hidden="1" customHeight="1" x14ac:dyDescent="0.2"/>
    <row r="1187" spans="4:33" ht="14.25" hidden="1" customHeight="1" x14ac:dyDescent="0.2">
      <c r="D1187" s="207" t="s">
        <v>615</v>
      </c>
      <c r="E1187" s="207"/>
      <c r="F1187" s="207"/>
      <c r="G1187" s="207"/>
      <c r="H1187" s="207"/>
      <c r="I1187" s="207"/>
      <c r="J1187" s="207"/>
      <c r="K1187" s="207"/>
      <c r="L1187" s="207"/>
      <c r="M1187" s="207"/>
      <c r="N1187" s="207"/>
      <c r="O1187" s="207"/>
      <c r="P1187" s="207"/>
      <c r="Q1187" s="207"/>
      <c r="R1187" s="207"/>
      <c r="S1187" s="207"/>
      <c r="T1187" s="207"/>
      <c r="U1187" s="207"/>
      <c r="V1187" s="207"/>
      <c r="W1187" s="207"/>
      <c r="X1187" s="207"/>
      <c r="Y1187" s="207"/>
      <c r="Z1187" s="207"/>
      <c r="AA1187" s="207"/>
      <c r="AB1187" s="207"/>
      <c r="AC1187" s="207"/>
      <c r="AD1187" s="207"/>
      <c r="AE1187" s="207"/>
      <c r="AF1187" s="207"/>
      <c r="AG1187" s="207"/>
    </row>
    <row r="1188" spans="4:33" ht="14.25" hidden="1" customHeight="1" x14ac:dyDescent="0.2"/>
    <row r="1189" spans="4:33" ht="14.25" hidden="1" customHeight="1" x14ac:dyDescent="0.2">
      <c r="D1189" s="207" t="s">
        <v>616</v>
      </c>
      <c r="E1189" s="207"/>
      <c r="F1189" s="207"/>
      <c r="G1189" s="207"/>
      <c r="H1189" s="207"/>
      <c r="I1189" s="207"/>
      <c r="J1189" s="207"/>
      <c r="K1189" s="207"/>
      <c r="L1189" s="207"/>
      <c r="M1189" s="207"/>
      <c r="N1189" s="207"/>
      <c r="O1189" s="207"/>
      <c r="P1189" s="207"/>
      <c r="Q1189" s="207"/>
      <c r="R1189" s="207"/>
      <c r="S1189" s="207"/>
      <c r="T1189" s="207"/>
      <c r="U1189" s="207"/>
      <c r="V1189" s="207"/>
      <c r="W1189" s="207"/>
      <c r="X1189" s="207"/>
      <c r="Y1189" s="207"/>
      <c r="Z1189" s="207"/>
      <c r="AA1189" s="207"/>
      <c r="AB1189" s="207"/>
      <c r="AC1189" s="207"/>
      <c r="AD1189" s="207"/>
      <c r="AE1189" s="207"/>
      <c r="AF1189" s="207"/>
      <c r="AG1189" s="207"/>
    </row>
    <row r="1190" spans="4:33" ht="14.25" hidden="1" customHeight="1" x14ac:dyDescent="0.2"/>
    <row r="1191" spans="4:33" ht="14.25" hidden="1" customHeight="1" x14ac:dyDescent="0.2">
      <c r="D1191" s="207" t="s">
        <v>617</v>
      </c>
      <c r="E1191" s="207"/>
      <c r="F1191" s="207"/>
      <c r="G1191" s="207"/>
      <c r="H1191" s="207"/>
      <c r="I1191" s="207"/>
      <c r="J1191" s="207"/>
      <c r="K1191" s="207"/>
      <c r="L1191" s="207"/>
      <c r="M1191" s="207"/>
      <c r="N1191" s="207"/>
      <c r="O1191" s="207"/>
      <c r="P1191" s="207"/>
      <c r="Q1191" s="207"/>
      <c r="R1191" s="207"/>
      <c r="S1191" s="207"/>
      <c r="T1191" s="207"/>
      <c r="U1191" s="207"/>
      <c r="V1191" s="207"/>
      <c r="W1191" s="207"/>
      <c r="X1191" s="207"/>
      <c r="Y1191" s="207"/>
      <c r="Z1191" s="207"/>
      <c r="AA1191" s="207"/>
      <c r="AB1191" s="207"/>
      <c r="AC1191" s="207"/>
      <c r="AD1191" s="207"/>
      <c r="AE1191" s="207"/>
      <c r="AF1191" s="207"/>
      <c r="AG1191" s="207"/>
    </row>
    <row r="1192" spans="4:33" ht="14.25" hidden="1" customHeight="1" x14ac:dyDescent="0.2"/>
    <row r="1193" spans="4:33" ht="14.25" hidden="1" customHeight="1" x14ac:dyDescent="0.2">
      <c r="D1193" s="160" t="s">
        <v>618</v>
      </c>
      <c r="E1193" s="160"/>
      <c r="F1193" s="160"/>
      <c r="G1193" s="160"/>
      <c r="H1193" s="160"/>
      <c r="I1193" s="160"/>
      <c r="J1193" s="160"/>
      <c r="K1193" s="160"/>
      <c r="L1193" s="160"/>
      <c r="M1193" s="160"/>
      <c r="N1193" s="160"/>
      <c r="O1193" s="160"/>
      <c r="P1193" s="160"/>
      <c r="Q1193" s="160"/>
      <c r="R1193" s="160"/>
      <c r="S1193" s="160"/>
      <c r="T1193" s="160"/>
      <c r="U1193" s="160"/>
      <c r="V1193" s="160"/>
      <c r="W1193" s="160"/>
      <c r="X1193" s="160"/>
      <c r="Y1193" s="160"/>
      <c r="Z1193" s="160"/>
      <c r="AA1193" s="160"/>
      <c r="AB1193" s="160"/>
      <c r="AC1193" s="160"/>
      <c r="AD1193" s="160"/>
      <c r="AE1193" s="160"/>
      <c r="AF1193" s="160"/>
      <c r="AG1193" s="160"/>
    </row>
    <row r="1194" spans="4:33" ht="14.25" hidden="1" customHeight="1" x14ac:dyDescent="0.2">
      <c r="D1194" s="160"/>
      <c r="E1194" s="160"/>
      <c r="F1194" s="160"/>
      <c r="G1194" s="160"/>
      <c r="H1194" s="160"/>
      <c r="I1194" s="160"/>
      <c r="J1194" s="160"/>
      <c r="K1194" s="160"/>
      <c r="L1194" s="160"/>
      <c r="M1194" s="160"/>
      <c r="N1194" s="160"/>
      <c r="O1194" s="160"/>
      <c r="P1194" s="160"/>
      <c r="Q1194" s="160"/>
      <c r="R1194" s="160"/>
      <c r="S1194" s="160"/>
      <c r="T1194" s="160"/>
      <c r="U1194" s="160"/>
      <c r="V1194" s="160"/>
      <c r="W1194" s="160"/>
      <c r="X1194" s="160"/>
      <c r="Y1194" s="160"/>
      <c r="Z1194" s="160"/>
      <c r="AA1194" s="160"/>
      <c r="AB1194" s="160"/>
      <c r="AC1194" s="160"/>
      <c r="AD1194" s="160"/>
      <c r="AE1194" s="160"/>
      <c r="AF1194" s="160"/>
      <c r="AG1194" s="160"/>
    </row>
    <row r="1195" spans="4:33" ht="14.25" hidden="1" customHeight="1" x14ac:dyDescent="0.2"/>
    <row r="1196" spans="4:33" ht="14.25" hidden="1" customHeight="1" x14ac:dyDescent="0.2">
      <c r="D1196" s="160" t="s">
        <v>619</v>
      </c>
      <c r="E1196" s="160"/>
      <c r="F1196" s="160"/>
      <c r="G1196" s="160"/>
      <c r="H1196" s="160"/>
      <c r="I1196" s="160"/>
      <c r="J1196" s="160"/>
      <c r="K1196" s="160"/>
      <c r="L1196" s="160"/>
      <c r="M1196" s="160"/>
      <c r="N1196" s="160"/>
      <c r="O1196" s="160"/>
      <c r="P1196" s="160"/>
      <c r="Q1196" s="160"/>
      <c r="R1196" s="160"/>
      <c r="S1196" s="160"/>
      <c r="T1196" s="160"/>
      <c r="U1196" s="160"/>
      <c r="V1196" s="160"/>
      <c r="W1196" s="160"/>
      <c r="X1196" s="160"/>
      <c r="Y1196" s="160"/>
      <c r="Z1196" s="160"/>
      <c r="AA1196" s="160"/>
      <c r="AB1196" s="160"/>
      <c r="AC1196" s="160"/>
      <c r="AD1196" s="160"/>
      <c r="AE1196" s="160"/>
      <c r="AF1196" s="160"/>
      <c r="AG1196" s="160"/>
    </row>
    <row r="1197" spans="4:33" ht="14.25" hidden="1" customHeight="1" x14ac:dyDescent="0.2">
      <c r="D1197" s="160"/>
      <c r="E1197" s="160"/>
      <c r="F1197" s="160"/>
      <c r="G1197" s="160"/>
      <c r="H1197" s="160"/>
      <c r="I1197" s="160"/>
      <c r="J1197" s="160"/>
      <c r="K1197" s="160"/>
      <c r="L1197" s="160"/>
      <c r="M1197" s="160"/>
      <c r="N1197" s="160"/>
      <c r="O1197" s="160"/>
      <c r="P1197" s="160"/>
      <c r="Q1197" s="160"/>
      <c r="R1197" s="160"/>
      <c r="S1197" s="160"/>
      <c r="T1197" s="160"/>
      <c r="U1197" s="160"/>
      <c r="V1197" s="160"/>
      <c r="W1197" s="160"/>
      <c r="X1197" s="160"/>
      <c r="Y1197" s="160"/>
      <c r="Z1197" s="160"/>
      <c r="AA1197" s="160"/>
      <c r="AB1197" s="160"/>
      <c r="AC1197" s="160"/>
      <c r="AD1197" s="160"/>
      <c r="AE1197" s="160"/>
      <c r="AF1197" s="160"/>
      <c r="AG1197" s="160"/>
    </row>
    <row r="1198" spans="4:33" ht="14.25" hidden="1" customHeight="1" x14ac:dyDescent="0.2">
      <c r="D1198" s="160"/>
      <c r="E1198" s="160"/>
      <c r="F1198" s="160"/>
      <c r="G1198" s="160"/>
      <c r="H1198" s="160"/>
      <c r="I1198" s="160"/>
      <c r="J1198" s="160"/>
      <c r="K1198" s="160"/>
      <c r="L1198" s="160"/>
      <c r="M1198" s="160"/>
      <c r="N1198" s="160"/>
      <c r="O1198" s="160"/>
      <c r="P1198" s="160"/>
      <c r="Q1198" s="160"/>
      <c r="R1198" s="160"/>
      <c r="S1198" s="160"/>
      <c r="T1198" s="160"/>
      <c r="U1198" s="160"/>
      <c r="V1198" s="160"/>
      <c r="W1198" s="160"/>
      <c r="X1198" s="160"/>
      <c r="Y1198" s="160"/>
      <c r="Z1198" s="160"/>
      <c r="AA1198" s="160"/>
      <c r="AB1198" s="160"/>
      <c r="AC1198" s="160"/>
      <c r="AD1198" s="160"/>
      <c r="AE1198" s="160"/>
      <c r="AF1198" s="160"/>
      <c r="AG1198" s="160"/>
    </row>
    <row r="1199" spans="4:33" ht="14.25" hidden="1" customHeight="1" x14ac:dyDescent="0.2">
      <c r="D1199" s="160"/>
      <c r="E1199" s="160"/>
      <c r="F1199" s="160"/>
      <c r="G1199" s="160"/>
      <c r="H1199" s="160"/>
      <c r="I1199" s="160"/>
      <c r="J1199" s="160"/>
      <c r="K1199" s="160"/>
      <c r="L1199" s="160"/>
      <c r="M1199" s="160"/>
      <c r="N1199" s="160"/>
      <c r="O1199" s="160"/>
      <c r="P1199" s="160"/>
      <c r="Q1199" s="160"/>
      <c r="R1199" s="160"/>
      <c r="S1199" s="160"/>
      <c r="T1199" s="160"/>
      <c r="U1199" s="160"/>
      <c r="V1199" s="160"/>
      <c r="W1199" s="160"/>
      <c r="X1199" s="160"/>
      <c r="Y1199" s="160"/>
      <c r="Z1199" s="160"/>
      <c r="AA1199" s="160"/>
      <c r="AB1199" s="160"/>
      <c r="AC1199" s="160"/>
      <c r="AD1199" s="160"/>
      <c r="AE1199" s="160"/>
      <c r="AF1199" s="160"/>
      <c r="AG1199" s="160"/>
    </row>
    <row r="1200" spans="4:33" ht="14.25" hidden="1" customHeight="1" x14ac:dyDescent="0.2">
      <c r="D1200" s="160"/>
      <c r="E1200" s="160"/>
      <c r="F1200" s="160"/>
      <c r="G1200" s="160"/>
      <c r="H1200" s="160"/>
      <c r="I1200" s="160"/>
      <c r="J1200" s="160"/>
      <c r="K1200" s="160"/>
      <c r="L1200" s="160"/>
      <c r="M1200" s="160"/>
      <c r="N1200" s="160"/>
      <c r="O1200" s="160"/>
      <c r="P1200" s="160"/>
      <c r="Q1200" s="160"/>
      <c r="R1200" s="160"/>
      <c r="S1200" s="160"/>
      <c r="T1200" s="160"/>
      <c r="U1200" s="160"/>
      <c r="V1200" s="160"/>
      <c r="W1200" s="160"/>
      <c r="X1200" s="160"/>
      <c r="Y1200" s="160"/>
      <c r="Z1200" s="160"/>
      <c r="AA1200" s="160"/>
      <c r="AB1200" s="160"/>
      <c r="AC1200" s="160"/>
      <c r="AD1200" s="160"/>
      <c r="AE1200" s="160"/>
      <c r="AF1200" s="160"/>
      <c r="AG1200" s="160"/>
    </row>
    <row r="1201" spans="4:33" ht="14.25" hidden="1" customHeight="1" x14ac:dyDescent="0.2"/>
    <row r="1202" spans="4:33" ht="14.25" hidden="1" customHeight="1" x14ac:dyDescent="0.2">
      <c r="D1202" s="207" t="s">
        <v>620</v>
      </c>
      <c r="E1202" s="207"/>
      <c r="F1202" s="207"/>
      <c r="G1202" s="207"/>
      <c r="H1202" s="207"/>
      <c r="I1202" s="207"/>
      <c r="J1202" s="207"/>
      <c r="K1202" s="207"/>
      <c r="L1202" s="207"/>
      <c r="M1202" s="207"/>
      <c r="N1202" s="207"/>
      <c r="O1202" s="207"/>
      <c r="P1202" s="207"/>
      <c r="Q1202" s="207"/>
      <c r="R1202" s="207"/>
      <c r="S1202" s="207"/>
      <c r="T1202" s="207"/>
      <c r="U1202" s="207"/>
      <c r="V1202" s="207"/>
      <c r="W1202" s="207"/>
      <c r="X1202" s="207"/>
      <c r="Y1202" s="207"/>
      <c r="Z1202" s="207"/>
      <c r="AA1202" s="207"/>
      <c r="AB1202" s="207"/>
      <c r="AC1202" s="207"/>
      <c r="AD1202" s="207"/>
      <c r="AE1202" s="207"/>
      <c r="AF1202" s="207"/>
      <c r="AG1202" s="207"/>
    </row>
    <row r="1203" spans="4:33" ht="14.25" hidden="1" customHeight="1" x14ac:dyDescent="0.2"/>
    <row r="1204" spans="4:33" ht="14.25" hidden="1" customHeight="1" x14ac:dyDescent="0.2">
      <c r="D1204" s="207" t="s">
        <v>621</v>
      </c>
      <c r="E1204" s="207"/>
      <c r="F1204" s="207"/>
      <c r="G1204" s="207"/>
      <c r="H1204" s="207"/>
      <c r="I1204" s="207"/>
      <c r="J1204" s="207"/>
      <c r="K1204" s="207"/>
      <c r="L1204" s="207"/>
      <c r="M1204" s="207"/>
      <c r="N1204" s="207"/>
      <c r="O1204" s="207"/>
      <c r="P1204" s="207"/>
      <c r="Q1204" s="207"/>
      <c r="R1204" s="207"/>
      <c r="S1204" s="207"/>
      <c r="T1204" s="207"/>
      <c r="U1204" s="207"/>
      <c r="V1204" s="207"/>
      <c r="W1204" s="207"/>
      <c r="X1204" s="207"/>
      <c r="Y1204" s="207"/>
      <c r="Z1204" s="207"/>
      <c r="AA1204" s="207"/>
      <c r="AB1204" s="207"/>
      <c r="AC1204" s="207"/>
      <c r="AD1204" s="207"/>
      <c r="AE1204" s="207"/>
      <c r="AF1204" s="207"/>
      <c r="AG1204" s="207"/>
    </row>
    <row r="1206" spans="4:33" ht="14.25" customHeight="1" x14ac:dyDescent="0.2">
      <c r="D1206" s="16" t="s">
        <v>622</v>
      </c>
    </row>
    <row r="1207" spans="4:33" ht="14.25" customHeight="1" x14ac:dyDescent="0.2">
      <c r="E1207" s="8" t="s">
        <v>628</v>
      </c>
    </row>
    <row r="1208" spans="4:33" ht="14.25" customHeight="1" x14ac:dyDescent="0.2">
      <c r="D1208" s="16" t="s">
        <v>623</v>
      </c>
    </row>
    <row r="1209" spans="4:33" ht="31.5" customHeight="1" x14ac:dyDescent="0.2">
      <c r="E1209" s="717" t="s">
        <v>655</v>
      </c>
      <c r="F1209" s="717"/>
      <c r="G1209" s="717"/>
      <c r="H1209" s="717"/>
      <c r="I1209" s="717"/>
      <c r="J1209" s="717"/>
      <c r="K1209" s="717"/>
      <c r="L1209" s="717"/>
      <c r="M1209" s="717"/>
      <c r="N1209" s="717"/>
      <c r="O1209" s="717"/>
      <c r="P1209" s="717"/>
      <c r="Q1209" s="717"/>
      <c r="R1209" s="717"/>
      <c r="S1209" s="717"/>
      <c r="T1209" s="717"/>
      <c r="U1209" s="717"/>
      <c r="V1209" s="717"/>
      <c r="W1209" s="717"/>
      <c r="X1209" s="717"/>
      <c r="Y1209" s="717"/>
      <c r="Z1209" s="717"/>
      <c r="AA1209" s="717"/>
      <c r="AB1209" s="717"/>
      <c r="AC1209" s="717"/>
      <c r="AD1209" s="717"/>
      <c r="AE1209" s="717"/>
      <c r="AF1209" s="717"/>
      <c r="AG1209" s="717"/>
    </row>
    <row r="1211" spans="4:33" ht="106.15" customHeight="1" x14ac:dyDescent="0.2">
      <c r="D1211" s="715"/>
      <c r="E1211" s="716"/>
      <c r="F1211" s="716"/>
      <c r="G1211" s="716"/>
      <c r="H1211" s="716"/>
      <c r="I1211" s="716"/>
      <c r="J1211" s="716"/>
      <c r="K1211" s="716"/>
      <c r="L1211" s="716"/>
      <c r="M1211" s="716"/>
      <c r="N1211" s="716"/>
      <c r="O1211" s="716"/>
      <c r="P1211" s="716"/>
      <c r="Q1211" s="716"/>
      <c r="R1211" s="716"/>
      <c r="S1211" s="716"/>
      <c r="T1211" s="716"/>
      <c r="U1211" s="716"/>
      <c r="V1211" s="716"/>
      <c r="W1211" s="716"/>
      <c r="X1211" s="716"/>
      <c r="Y1211" s="716"/>
      <c r="Z1211" s="716"/>
      <c r="AA1211" s="716"/>
      <c r="AB1211" s="716"/>
      <c r="AC1211" s="716"/>
      <c r="AD1211" s="716"/>
      <c r="AE1211" s="716"/>
      <c r="AF1211" s="716"/>
      <c r="AG1211" s="716"/>
    </row>
  </sheetData>
  <mergeCells count="2657">
    <mergeCell ref="D1176:M1176"/>
    <mergeCell ref="N1176:Q1176"/>
    <mergeCell ref="R1176:U1176"/>
    <mergeCell ref="V1176:Y1176"/>
    <mergeCell ref="Z1176:AC1176"/>
    <mergeCell ref="AD1176:AG1176"/>
    <mergeCell ref="D1175:M1175"/>
    <mergeCell ref="N1175:Q1175"/>
    <mergeCell ref="R1175:U1175"/>
    <mergeCell ref="D1193:AG1194"/>
    <mergeCell ref="D1196:AG1200"/>
    <mergeCell ref="D1202:AG1202"/>
    <mergeCell ref="D1204:AG1204"/>
    <mergeCell ref="D1211:AG1211"/>
    <mergeCell ref="D1179:AG1181"/>
    <mergeCell ref="D1183:AG1183"/>
    <mergeCell ref="D1185:AG1185"/>
    <mergeCell ref="D1187:AG1187"/>
    <mergeCell ref="D1189:AG1189"/>
    <mergeCell ref="D1191:AG1191"/>
    <mergeCell ref="D1177:M1177"/>
    <mergeCell ref="N1177:Q1177"/>
    <mergeCell ref="R1177:U1177"/>
    <mergeCell ref="V1177:Y1177"/>
    <mergeCell ref="Z1177:AC1177"/>
    <mergeCell ref="AD1177:AG1177"/>
    <mergeCell ref="V1175:Y1175"/>
    <mergeCell ref="Z1175:AC1175"/>
    <mergeCell ref="AD1175:AG1175"/>
    <mergeCell ref="E1209:AG1209"/>
    <mergeCell ref="D1174:M1174"/>
    <mergeCell ref="N1174:Q1174"/>
    <mergeCell ref="R1174:U1174"/>
    <mergeCell ref="V1174:Y1174"/>
    <mergeCell ref="Z1174:AC1174"/>
    <mergeCell ref="AD1174:AG1174"/>
    <mergeCell ref="D1173:M1173"/>
    <mergeCell ref="N1173:Q1173"/>
    <mergeCell ref="R1173:U1173"/>
    <mergeCell ref="V1173:Y1173"/>
    <mergeCell ref="Z1173:AC1173"/>
    <mergeCell ref="AD1173:AG1173"/>
    <mergeCell ref="D1172:M1172"/>
    <mergeCell ref="N1172:Q1172"/>
    <mergeCell ref="R1172:U1172"/>
    <mergeCell ref="V1172:Y1172"/>
    <mergeCell ref="Z1172:AC1172"/>
    <mergeCell ref="AD1172:AG1172"/>
    <mergeCell ref="D1171:M1171"/>
    <mergeCell ref="N1171:Q1171"/>
    <mergeCell ref="R1171:U1171"/>
    <mergeCell ref="V1171:Y1171"/>
    <mergeCell ref="Z1171:AC1171"/>
    <mergeCell ref="AD1171:AG1171"/>
    <mergeCell ref="D1170:M1170"/>
    <mergeCell ref="N1170:Q1170"/>
    <mergeCell ref="R1170:U1170"/>
    <mergeCell ref="V1170:Y1170"/>
    <mergeCell ref="Z1170:AC1170"/>
    <mergeCell ref="AD1170:AG1170"/>
    <mergeCell ref="D1169:M1169"/>
    <mergeCell ref="N1169:Q1169"/>
    <mergeCell ref="R1169:U1169"/>
    <mergeCell ref="V1169:Y1169"/>
    <mergeCell ref="Z1169:AC1169"/>
    <mergeCell ref="AD1169:AG1169"/>
    <mergeCell ref="D1168:M1168"/>
    <mergeCell ref="N1168:Q1168"/>
    <mergeCell ref="R1168:U1168"/>
    <mergeCell ref="V1168:Y1168"/>
    <mergeCell ref="Z1168:AC1168"/>
    <mergeCell ref="AD1168:AG1168"/>
    <mergeCell ref="D1167:M1167"/>
    <mergeCell ref="N1167:Q1167"/>
    <mergeCell ref="R1167:U1167"/>
    <mergeCell ref="V1167:Y1167"/>
    <mergeCell ref="Z1167:AC1167"/>
    <mergeCell ref="AD1167:AG1167"/>
    <mergeCell ref="D1166:M1166"/>
    <mergeCell ref="N1166:Q1166"/>
    <mergeCell ref="R1166:U1166"/>
    <mergeCell ref="V1166:Y1166"/>
    <mergeCell ref="Z1166:AC1166"/>
    <mergeCell ref="AD1166:AG1166"/>
    <mergeCell ref="D1165:M1165"/>
    <mergeCell ref="N1165:Q1165"/>
    <mergeCell ref="R1165:U1165"/>
    <mergeCell ref="V1165:Y1165"/>
    <mergeCell ref="Z1165:AC1165"/>
    <mergeCell ref="AD1165:AG1165"/>
    <mergeCell ref="D1164:M1164"/>
    <mergeCell ref="N1164:Q1164"/>
    <mergeCell ref="R1164:U1164"/>
    <mergeCell ref="V1164:Y1164"/>
    <mergeCell ref="Z1164:AC1164"/>
    <mergeCell ref="AD1164:AG1164"/>
    <mergeCell ref="D1163:M1163"/>
    <mergeCell ref="N1163:Q1163"/>
    <mergeCell ref="R1163:U1163"/>
    <mergeCell ref="V1163:Y1163"/>
    <mergeCell ref="Z1163:AC1163"/>
    <mergeCell ref="AD1163:AG1163"/>
    <mergeCell ref="D1162:M1162"/>
    <mergeCell ref="N1162:Q1162"/>
    <mergeCell ref="R1162:U1162"/>
    <mergeCell ref="V1162:Y1162"/>
    <mergeCell ref="Z1162:AC1162"/>
    <mergeCell ref="AD1162:AG1162"/>
    <mergeCell ref="D1161:M1161"/>
    <mergeCell ref="N1161:Q1161"/>
    <mergeCell ref="R1161:U1161"/>
    <mergeCell ref="V1161:Y1161"/>
    <mergeCell ref="Z1161:AC1161"/>
    <mergeCell ref="AD1161:AG1161"/>
    <mergeCell ref="D1160:M1160"/>
    <mergeCell ref="N1160:Q1160"/>
    <mergeCell ref="R1160:U1160"/>
    <mergeCell ref="V1160:Y1160"/>
    <mergeCell ref="Z1160:AC1160"/>
    <mergeCell ref="AD1160:AG1160"/>
    <mergeCell ref="D1159:M1159"/>
    <mergeCell ref="N1159:Q1159"/>
    <mergeCell ref="R1159:U1159"/>
    <mergeCell ref="V1159:Y1159"/>
    <mergeCell ref="Z1159:AC1159"/>
    <mergeCell ref="AD1159:AG1159"/>
    <mergeCell ref="D1157:M1158"/>
    <mergeCell ref="N1157:AG1157"/>
    <mergeCell ref="N1158:Q1158"/>
    <mergeCell ref="R1158:U1158"/>
    <mergeCell ref="V1158:Y1158"/>
    <mergeCell ref="Z1158:AC1158"/>
    <mergeCell ref="AD1158:AG1158"/>
    <mergeCell ref="D1154:M1154"/>
    <mergeCell ref="N1154:Q1154"/>
    <mergeCell ref="R1154:U1154"/>
    <mergeCell ref="V1154:Y1154"/>
    <mergeCell ref="Z1154:AC1154"/>
    <mergeCell ref="AD1154:AG1154"/>
    <mergeCell ref="D1153:M1153"/>
    <mergeCell ref="N1153:Q1153"/>
    <mergeCell ref="R1153:U1153"/>
    <mergeCell ref="V1153:Y1153"/>
    <mergeCell ref="Z1153:AC1153"/>
    <mergeCell ref="AD1153:AG1153"/>
    <mergeCell ref="D1152:M1152"/>
    <mergeCell ref="N1152:Q1152"/>
    <mergeCell ref="R1152:U1152"/>
    <mergeCell ref="V1152:Y1152"/>
    <mergeCell ref="Z1152:AC1152"/>
    <mergeCell ref="AD1152:AG1152"/>
    <mergeCell ref="D1151:M1151"/>
    <mergeCell ref="N1151:Q1151"/>
    <mergeCell ref="R1151:U1151"/>
    <mergeCell ref="V1151:Y1151"/>
    <mergeCell ref="Z1151:AC1151"/>
    <mergeCell ref="AD1151:AG1151"/>
    <mergeCell ref="D1150:M1150"/>
    <mergeCell ref="N1150:Q1150"/>
    <mergeCell ref="R1150:U1150"/>
    <mergeCell ref="V1150:Y1150"/>
    <mergeCell ref="Z1150:AC1150"/>
    <mergeCell ref="AD1150:AG1150"/>
    <mergeCell ref="D1149:M1149"/>
    <mergeCell ref="N1149:Q1149"/>
    <mergeCell ref="R1149:U1149"/>
    <mergeCell ref="V1149:Y1149"/>
    <mergeCell ref="Z1149:AC1149"/>
    <mergeCell ref="AD1149:AG1149"/>
    <mergeCell ref="D1148:M1148"/>
    <mergeCell ref="N1148:Q1148"/>
    <mergeCell ref="R1148:U1148"/>
    <mergeCell ref="V1148:Y1148"/>
    <mergeCell ref="Z1148:AC1148"/>
    <mergeCell ref="AD1148:AG1148"/>
    <mergeCell ref="D1147:M1147"/>
    <mergeCell ref="N1147:Q1147"/>
    <mergeCell ref="R1147:U1147"/>
    <mergeCell ref="V1147:Y1147"/>
    <mergeCell ref="Z1147:AC1147"/>
    <mergeCell ref="AD1147:AG1147"/>
    <mergeCell ref="D1146:M1146"/>
    <mergeCell ref="N1146:Q1146"/>
    <mergeCell ref="R1146:U1146"/>
    <mergeCell ref="V1146:Y1146"/>
    <mergeCell ref="Z1146:AC1146"/>
    <mergeCell ref="AD1146:AG1146"/>
    <mergeCell ref="D1145:M1145"/>
    <mergeCell ref="N1145:Q1145"/>
    <mergeCell ref="R1145:U1145"/>
    <mergeCell ref="V1145:Y1145"/>
    <mergeCell ref="Z1145:AC1145"/>
    <mergeCell ref="AD1145:AG1145"/>
    <mergeCell ref="D1144:M1144"/>
    <mergeCell ref="N1144:Q1144"/>
    <mergeCell ref="R1144:U1144"/>
    <mergeCell ref="V1144:Y1144"/>
    <mergeCell ref="Z1144:AC1144"/>
    <mergeCell ref="AD1144:AG1144"/>
    <mergeCell ref="D1143:M1143"/>
    <mergeCell ref="N1143:Q1143"/>
    <mergeCell ref="R1143:U1143"/>
    <mergeCell ref="V1143:Y1143"/>
    <mergeCell ref="Z1143:AC1143"/>
    <mergeCell ref="AD1143:AG1143"/>
    <mergeCell ref="D1142:M1142"/>
    <mergeCell ref="N1142:Q1142"/>
    <mergeCell ref="R1142:U1142"/>
    <mergeCell ref="V1142:Y1142"/>
    <mergeCell ref="Z1142:AC1142"/>
    <mergeCell ref="AD1142:AG1142"/>
    <mergeCell ref="D1141:M1141"/>
    <mergeCell ref="N1141:Q1141"/>
    <mergeCell ref="R1141:U1141"/>
    <mergeCell ref="V1141:Y1141"/>
    <mergeCell ref="Z1141:AC1141"/>
    <mergeCell ref="AD1141:AG1141"/>
    <mergeCell ref="D1140:M1140"/>
    <mergeCell ref="N1140:Q1140"/>
    <mergeCell ref="R1140:U1140"/>
    <mergeCell ref="V1140:Y1140"/>
    <mergeCell ref="Z1140:AC1140"/>
    <mergeCell ref="AD1140:AG1140"/>
    <mergeCell ref="D1139:M1139"/>
    <mergeCell ref="N1139:Q1139"/>
    <mergeCell ref="R1139:U1139"/>
    <mergeCell ref="V1139:Y1139"/>
    <mergeCell ref="Z1139:AC1139"/>
    <mergeCell ref="AD1139:AG1139"/>
    <mergeCell ref="D1138:M1138"/>
    <mergeCell ref="N1138:Q1138"/>
    <mergeCell ref="R1138:U1138"/>
    <mergeCell ref="V1138:Y1138"/>
    <mergeCell ref="Z1138:AC1138"/>
    <mergeCell ref="AD1138:AG1138"/>
    <mergeCell ref="D1137:M1137"/>
    <mergeCell ref="N1137:Q1137"/>
    <mergeCell ref="R1137:U1137"/>
    <mergeCell ref="V1137:Y1137"/>
    <mergeCell ref="Z1137:AC1137"/>
    <mergeCell ref="AD1137:AG1137"/>
    <mergeCell ref="D1136:M1136"/>
    <mergeCell ref="N1136:Q1136"/>
    <mergeCell ref="R1136:U1136"/>
    <mergeCell ref="V1136:Y1136"/>
    <mergeCell ref="Z1136:AC1136"/>
    <mergeCell ref="AD1136:AG1136"/>
    <mergeCell ref="D1132:AG1132"/>
    <mergeCell ref="D1134:M1135"/>
    <mergeCell ref="N1134:AG1134"/>
    <mergeCell ref="N1135:Q1135"/>
    <mergeCell ref="R1135:U1135"/>
    <mergeCell ref="V1135:Y1135"/>
    <mergeCell ref="Z1135:AC1135"/>
    <mergeCell ref="AD1135:AG1135"/>
    <mergeCell ref="D1127:L1127"/>
    <mergeCell ref="M1127:Q1127"/>
    <mergeCell ref="R1127:Y1127"/>
    <mergeCell ref="Z1127:AG1127"/>
    <mergeCell ref="D1128:L1128"/>
    <mergeCell ref="M1128:Q1128"/>
    <mergeCell ref="R1128:Y1128"/>
    <mergeCell ref="Z1128:AG1128"/>
    <mergeCell ref="D1125:L1125"/>
    <mergeCell ref="M1125:Q1125"/>
    <mergeCell ref="R1125:Y1125"/>
    <mergeCell ref="Z1125:AG1125"/>
    <mergeCell ref="D1126:L1126"/>
    <mergeCell ref="M1126:Q1126"/>
    <mergeCell ref="R1126:Y1126"/>
    <mergeCell ref="Z1126:AG1126"/>
    <mergeCell ref="D1123:L1123"/>
    <mergeCell ref="M1123:Q1123"/>
    <mergeCell ref="R1123:Y1123"/>
    <mergeCell ref="Z1123:AG1123"/>
    <mergeCell ref="D1124:L1124"/>
    <mergeCell ref="M1124:Q1124"/>
    <mergeCell ref="R1124:Y1124"/>
    <mergeCell ref="Z1124:AG1124"/>
    <mergeCell ref="D1121:L1121"/>
    <mergeCell ref="M1121:Q1121"/>
    <mergeCell ref="R1121:Y1121"/>
    <mergeCell ref="Z1121:AG1121"/>
    <mergeCell ref="D1122:L1122"/>
    <mergeCell ref="M1122:Q1122"/>
    <mergeCell ref="R1122:Y1122"/>
    <mergeCell ref="Z1122:AG1122"/>
    <mergeCell ref="D1119:L1119"/>
    <mergeCell ref="M1119:Q1119"/>
    <mergeCell ref="R1119:Y1119"/>
    <mergeCell ref="Z1119:AG1119"/>
    <mergeCell ref="D1120:L1120"/>
    <mergeCell ref="M1120:Q1120"/>
    <mergeCell ref="R1120:Y1120"/>
    <mergeCell ref="Z1120:AG1120"/>
    <mergeCell ref="D1108:AG1108"/>
    <mergeCell ref="D1112:AG1112"/>
    <mergeCell ref="D1115:AG1115"/>
    <mergeCell ref="D1117:L1118"/>
    <mergeCell ref="M1117:Q1118"/>
    <mergeCell ref="R1117:AG1117"/>
    <mergeCell ref="R1118:Y1118"/>
    <mergeCell ref="Z1118:AG1118"/>
    <mergeCell ref="AD1105:AG1105"/>
    <mergeCell ref="J1106:M1106"/>
    <mergeCell ref="N1106:Q1106"/>
    <mergeCell ref="R1106:U1106"/>
    <mergeCell ref="V1106:Y1106"/>
    <mergeCell ref="Z1106:AC1106"/>
    <mergeCell ref="AD1106:AG1106"/>
    <mergeCell ref="D1105:I1106"/>
    <mergeCell ref="J1105:M1105"/>
    <mergeCell ref="N1105:Q1105"/>
    <mergeCell ref="R1105:U1105"/>
    <mergeCell ref="V1105:Y1105"/>
    <mergeCell ref="Z1105:AC1105"/>
    <mergeCell ref="AD1103:AG1103"/>
    <mergeCell ref="J1104:M1104"/>
    <mergeCell ref="N1104:Q1104"/>
    <mergeCell ref="R1104:U1104"/>
    <mergeCell ref="V1104:Y1104"/>
    <mergeCell ref="Z1104:AC1104"/>
    <mergeCell ref="AD1104:AG1104"/>
    <mergeCell ref="D1103:I1104"/>
    <mergeCell ref="J1103:M1103"/>
    <mergeCell ref="N1103:Q1103"/>
    <mergeCell ref="R1103:U1103"/>
    <mergeCell ref="V1103:Y1103"/>
    <mergeCell ref="Z1103:AC1103"/>
    <mergeCell ref="AD1101:AG1101"/>
    <mergeCell ref="J1102:M1102"/>
    <mergeCell ref="N1102:Q1102"/>
    <mergeCell ref="R1102:U1102"/>
    <mergeCell ref="V1102:Y1102"/>
    <mergeCell ref="Z1102:AC1102"/>
    <mergeCell ref="AD1102:AG1102"/>
    <mergeCell ref="D1101:I1102"/>
    <mergeCell ref="J1101:M1101"/>
    <mergeCell ref="N1101:Q1101"/>
    <mergeCell ref="R1101:U1101"/>
    <mergeCell ref="V1101:Y1101"/>
    <mergeCell ref="Z1101:AC1101"/>
    <mergeCell ref="AD1099:AG1099"/>
    <mergeCell ref="J1100:M1100"/>
    <mergeCell ref="N1100:Q1100"/>
    <mergeCell ref="R1100:U1100"/>
    <mergeCell ref="V1100:Y1100"/>
    <mergeCell ref="Z1100:AC1100"/>
    <mergeCell ref="AD1100:AG1100"/>
    <mergeCell ref="D1099:I1100"/>
    <mergeCell ref="J1099:M1099"/>
    <mergeCell ref="N1099:Q1099"/>
    <mergeCell ref="R1099:U1099"/>
    <mergeCell ref="V1099:Y1099"/>
    <mergeCell ref="Z1099:AC1099"/>
    <mergeCell ref="AD1097:AG1097"/>
    <mergeCell ref="J1098:M1098"/>
    <mergeCell ref="N1098:Q1098"/>
    <mergeCell ref="R1098:U1098"/>
    <mergeCell ref="V1098:Y1098"/>
    <mergeCell ref="Z1098:AC1098"/>
    <mergeCell ref="AD1098:AG1098"/>
    <mergeCell ref="D1097:I1098"/>
    <mergeCell ref="J1097:M1097"/>
    <mergeCell ref="N1097:Q1097"/>
    <mergeCell ref="R1097:U1097"/>
    <mergeCell ref="V1097:Y1097"/>
    <mergeCell ref="Z1097:AC1097"/>
    <mergeCell ref="AD1095:AG1095"/>
    <mergeCell ref="J1096:M1096"/>
    <mergeCell ref="N1096:Q1096"/>
    <mergeCell ref="R1096:U1096"/>
    <mergeCell ref="V1096:Y1096"/>
    <mergeCell ref="Z1096:AC1096"/>
    <mergeCell ref="AD1096:AG1096"/>
    <mergeCell ref="D1095:I1096"/>
    <mergeCell ref="J1095:M1095"/>
    <mergeCell ref="N1095:Q1095"/>
    <mergeCell ref="R1095:U1095"/>
    <mergeCell ref="V1095:Y1095"/>
    <mergeCell ref="Z1095:AC1095"/>
    <mergeCell ref="AD1093:AG1093"/>
    <mergeCell ref="J1094:M1094"/>
    <mergeCell ref="N1094:Q1094"/>
    <mergeCell ref="R1094:U1094"/>
    <mergeCell ref="V1094:Y1094"/>
    <mergeCell ref="Z1094:AC1094"/>
    <mergeCell ref="AD1094:AG1094"/>
    <mergeCell ref="D1093:I1094"/>
    <mergeCell ref="J1093:M1093"/>
    <mergeCell ref="N1093:Q1093"/>
    <mergeCell ref="R1093:U1093"/>
    <mergeCell ref="V1093:Y1093"/>
    <mergeCell ref="Z1093:AC1093"/>
    <mergeCell ref="AD1091:AG1091"/>
    <mergeCell ref="J1092:M1092"/>
    <mergeCell ref="N1092:Q1092"/>
    <mergeCell ref="R1092:U1092"/>
    <mergeCell ref="V1092:Y1092"/>
    <mergeCell ref="Z1092:AC1092"/>
    <mergeCell ref="AD1092:AG1092"/>
    <mergeCell ref="D1091:I1092"/>
    <mergeCell ref="J1091:M1091"/>
    <mergeCell ref="N1091:Q1091"/>
    <mergeCell ref="R1091:U1091"/>
    <mergeCell ref="V1091:Y1091"/>
    <mergeCell ref="Z1091:AC1091"/>
    <mergeCell ref="AD1089:AG1089"/>
    <mergeCell ref="J1090:M1090"/>
    <mergeCell ref="N1090:Q1090"/>
    <mergeCell ref="R1090:U1090"/>
    <mergeCell ref="V1090:Y1090"/>
    <mergeCell ref="Z1090:AC1090"/>
    <mergeCell ref="AD1090:AG1090"/>
    <mergeCell ref="D1089:I1090"/>
    <mergeCell ref="J1089:M1089"/>
    <mergeCell ref="N1089:Q1089"/>
    <mergeCell ref="R1089:U1089"/>
    <mergeCell ref="V1089:Y1089"/>
    <mergeCell ref="Z1089:AC1089"/>
    <mergeCell ref="AD1087:AG1087"/>
    <mergeCell ref="J1088:M1088"/>
    <mergeCell ref="N1088:Q1088"/>
    <mergeCell ref="R1088:U1088"/>
    <mergeCell ref="V1088:Y1088"/>
    <mergeCell ref="Z1088:AC1088"/>
    <mergeCell ref="AD1088:AG1088"/>
    <mergeCell ref="D1087:I1088"/>
    <mergeCell ref="J1087:M1087"/>
    <mergeCell ref="N1087:Q1087"/>
    <mergeCell ref="R1087:U1087"/>
    <mergeCell ref="V1087:Y1087"/>
    <mergeCell ref="Z1087:AC1087"/>
    <mergeCell ref="Z1085:AC1085"/>
    <mergeCell ref="AD1085:AG1085"/>
    <mergeCell ref="J1086:M1086"/>
    <mergeCell ref="N1086:Q1086"/>
    <mergeCell ref="R1086:U1086"/>
    <mergeCell ref="V1086:Y1086"/>
    <mergeCell ref="Z1086:AC1086"/>
    <mergeCell ref="AD1086:AG1086"/>
    <mergeCell ref="AD1082:AG1082"/>
    <mergeCell ref="J1083:U1083"/>
    <mergeCell ref="V1083:AG1083"/>
    <mergeCell ref="J1084:U1084"/>
    <mergeCell ref="V1084:AG1084"/>
    <mergeCell ref="D1085:I1086"/>
    <mergeCell ref="J1085:M1085"/>
    <mergeCell ref="N1085:Q1085"/>
    <mergeCell ref="R1085:U1085"/>
    <mergeCell ref="V1085:Y1085"/>
    <mergeCell ref="D1076:AG1076"/>
    <mergeCell ref="D1078:AG1078"/>
    <mergeCell ref="D1080:I1084"/>
    <mergeCell ref="J1080:U1081"/>
    <mergeCell ref="V1080:AG1081"/>
    <mergeCell ref="J1082:M1082"/>
    <mergeCell ref="N1082:Q1082"/>
    <mergeCell ref="R1082:U1082"/>
    <mergeCell ref="V1082:Y1082"/>
    <mergeCell ref="Z1082:AC1082"/>
    <mergeCell ref="AD1074:AG1074"/>
    <mergeCell ref="D1075:I1075"/>
    <mergeCell ref="J1075:M1075"/>
    <mergeCell ref="N1075:Q1075"/>
    <mergeCell ref="R1075:U1075"/>
    <mergeCell ref="V1075:Y1075"/>
    <mergeCell ref="Z1075:AC1075"/>
    <mergeCell ref="AD1075:AG1075"/>
    <mergeCell ref="D1074:I1074"/>
    <mergeCell ref="J1074:M1074"/>
    <mergeCell ref="N1074:Q1074"/>
    <mergeCell ref="R1074:U1074"/>
    <mergeCell ref="V1074:Y1074"/>
    <mergeCell ref="Z1074:AC1074"/>
    <mergeCell ref="AD1072:AG1072"/>
    <mergeCell ref="D1073:I1073"/>
    <mergeCell ref="J1073:M1073"/>
    <mergeCell ref="N1073:Q1073"/>
    <mergeCell ref="R1073:U1073"/>
    <mergeCell ref="V1073:Y1073"/>
    <mergeCell ref="Z1073:AC1073"/>
    <mergeCell ref="AD1073:AG1073"/>
    <mergeCell ref="D1072:I1072"/>
    <mergeCell ref="J1072:M1072"/>
    <mergeCell ref="N1072:Q1072"/>
    <mergeCell ref="R1072:U1072"/>
    <mergeCell ref="V1072:Y1072"/>
    <mergeCell ref="Z1072:AC1072"/>
    <mergeCell ref="AD1070:AG1070"/>
    <mergeCell ref="D1071:I1071"/>
    <mergeCell ref="J1071:M1071"/>
    <mergeCell ref="N1071:Q1071"/>
    <mergeCell ref="R1071:U1071"/>
    <mergeCell ref="V1071:Y1071"/>
    <mergeCell ref="Z1071:AC1071"/>
    <mergeCell ref="AD1071:AG1071"/>
    <mergeCell ref="D1070:I1070"/>
    <mergeCell ref="J1070:M1070"/>
    <mergeCell ref="N1070:Q1070"/>
    <mergeCell ref="R1070:U1070"/>
    <mergeCell ref="V1070:Y1070"/>
    <mergeCell ref="Z1070:AC1070"/>
    <mergeCell ref="AD1068:AG1068"/>
    <mergeCell ref="D1069:I1069"/>
    <mergeCell ref="J1069:M1069"/>
    <mergeCell ref="N1069:Q1069"/>
    <mergeCell ref="R1069:U1069"/>
    <mergeCell ref="V1069:Y1069"/>
    <mergeCell ref="Z1069:AC1069"/>
    <mergeCell ref="AD1069:AG1069"/>
    <mergeCell ref="D1068:I1068"/>
    <mergeCell ref="J1068:M1068"/>
    <mergeCell ref="N1068:Q1068"/>
    <mergeCell ref="R1068:U1068"/>
    <mergeCell ref="V1068:Y1068"/>
    <mergeCell ref="Z1068:AC1068"/>
    <mergeCell ref="AD1066:AG1066"/>
    <mergeCell ref="D1067:I1067"/>
    <mergeCell ref="J1067:M1067"/>
    <mergeCell ref="N1067:Q1067"/>
    <mergeCell ref="R1067:U1067"/>
    <mergeCell ref="V1067:Y1067"/>
    <mergeCell ref="Z1067:AC1067"/>
    <mergeCell ref="AD1067:AG1067"/>
    <mergeCell ref="D1066:I1066"/>
    <mergeCell ref="J1066:M1066"/>
    <mergeCell ref="N1066:Q1066"/>
    <mergeCell ref="R1066:U1066"/>
    <mergeCell ref="V1066:Y1066"/>
    <mergeCell ref="Z1066:AC1066"/>
    <mergeCell ref="AD1064:AG1064"/>
    <mergeCell ref="D1065:I1065"/>
    <mergeCell ref="J1065:M1065"/>
    <mergeCell ref="N1065:Q1065"/>
    <mergeCell ref="R1065:U1065"/>
    <mergeCell ref="V1065:Y1065"/>
    <mergeCell ref="Z1065:AC1065"/>
    <mergeCell ref="AD1065:AG1065"/>
    <mergeCell ref="D1064:I1064"/>
    <mergeCell ref="J1064:M1064"/>
    <mergeCell ref="N1064:Q1064"/>
    <mergeCell ref="R1064:U1064"/>
    <mergeCell ref="V1064:Y1064"/>
    <mergeCell ref="Z1064:AC1064"/>
    <mergeCell ref="D1059:AG1059"/>
    <mergeCell ref="D1061:I1063"/>
    <mergeCell ref="J1061:U1062"/>
    <mergeCell ref="V1061:AG1062"/>
    <mergeCell ref="J1063:M1063"/>
    <mergeCell ref="N1063:Q1063"/>
    <mergeCell ref="R1063:U1063"/>
    <mergeCell ref="V1063:Y1063"/>
    <mergeCell ref="Z1063:AC1063"/>
    <mergeCell ref="AD1063:AG1063"/>
    <mergeCell ref="D1055:O1055"/>
    <mergeCell ref="P1055:X1055"/>
    <mergeCell ref="Y1055:AG1055"/>
    <mergeCell ref="D1056:O1056"/>
    <mergeCell ref="P1056:X1056"/>
    <mergeCell ref="Y1056:AG1056"/>
    <mergeCell ref="D1053:O1053"/>
    <mergeCell ref="P1053:X1053"/>
    <mergeCell ref="Y1053:AG1053"/>
    <mergeCell ref="D1054:O1054"/>
    <mergeCell ref="P1054:X1054"/>
    <mergeCell ref="Y1054:AG1054"/>
    <mergeCell ref="D1051:O1051"/>
    <mergeCell ref="P1051:X1051"/>
    <mergeCell ref="Y1051:AG1051"/>
    <mergeCell ref="D1052:O1052"/>
    <mergeCell ref="P1052:X1052"/>
    <mergeCell ref="Y1052:AG1052"/>
    <mergeCell ref="D1044:M1044"/>
    <mergeCell ref="N1044:W1044"/>
    <mergeCell ref="X1044:AG1044"/>
    <mergeCell ref="D1046:AG1046"/>
    <mergeCell ref="D1048:AG1048"/>
    <mergeCell ref="D1050:O1050"/>
    <mergeCell ref="P1050:X1050"/>
    <mergeCell ref="Y1050:AG1050"/>
    <mergeCell ref="D1042:M1042"/>
    <mergeCell ref="N1042:W1042"/>
    <mergeCell ref="X1042:AG1042"/>
    <mergeCell ref="D1043:M1043"/>
    <mergeCell ref="N1043:W1043"/>
    <mergeCell ref="X1043:AG1043"/>
    <mergeCell ref="D1040:M1040"/>
    <mergeCell ref="N1040:W1040"/>
    <mergeCell ref="X1040:AG1040"/>
    <mergeCell ref="D1041:M1041"/>
    <mergeCell ref="N1041:W1041"/>
    <mergeCell ref="X1041:AG1041"/>
    <mergeCell ref="D1037:M1038"/>
    <mergeCell ref="N1037:W1038"/>
    <mergeCell ref="X1037:AG1038"/>
    <mergeCell ref="D1039:M1039"/>
    <mergeCell ref="N1039:W1039"/>
    <mergeCell ref="X1039:AG1039"/>
    <mergeCell ref="D1033:M1033"/>
    <mergeCell ref="N1033:W1033"/>
    <mergeCell ref="X1033:AG1033"/>
    <mergeCell ref="D1034:M1034"/>
    <mergeCell ref="N1034:W1034"/>
    <mergeCell ref="X1034:AG1034"/>
    <mergeCell ref="D1031:M1031"/>
    <mergeCell ref="N1031:W1031"/>
    <mergeCell ref="X1031:AG1031"/>
    <mergeCell ref="D1032:M1032"/>
    <mergeCell ref="N1032:W1032"/>
    <mergeCell ref="X1032:AG1032"/>
    <mergeCell ref="D1029:M1029"/>
    <mergeCell ref="N1029:W1029"/>
    <mergeCell ref="X1029:AG1029"/>
    <mergeCell ref="D1030:M1030"/>
    <mergeCell ref="N1030:W1030"/>
    <mergeCell ref="X1030:AG1030"/>
    <mergeCell ref="D1027:M1027"/>
    <mergeCell ref="N1027:W1027"/>
    <mergeCell ref="X1027:AG1027"/>
    <mergeCell ref="D1028:M1028"/>
    <mergeCell ref="N1028:W1028"/>
    <mergeCell ref="X1028:AG1028"/>
    <mergeCell ref="D1025:M1025"/>
    <mergeCell ref="N1025:W1025"/>
    <mergeCell ref="X1025:AG1025"/>
    <mergeCell ref="D1026:M1026"/>
    <mergeCell ref="N1026:W1026"/>
    <mergeCell ref="X1026:AG1026"/>
    <mergeCell ref="D1022:M1022"/>
    <mergeCell ref="N1022:W1022"/>
    <mergeCell ref="X1022:AG1022"/>
    <mergeCell ref="D1024:M1024"/>
    <mergeCell ref="N1024:W1024"/>
    <mergeCell ref="X1024:AG1024"/>
    <mergeCell ref="D1020:M1020"/>
    <mergeCell ref="N1020:W1020"/>
    <mergeCell ref="X1020:AG1020"/>
    <mergeCell ref="D1021:M1021"/>
    <mergeCell ref="N1021:W1021"/>
    <mergeCell ref="X1021:AG1021"/>
    <mergeCell ref="D1023:M1023"/>
    <mergeCell ref="N1023:W1023"/>
    <mergeCell ref="X1023:AG1023"/>
    <mergeCell ref="D1018:M1018"/>
    <mergeCell ref="N1018:W1018"/>
    <mergeCell ref="X1018:AG1018"/>
    <mergeCell ref="D1019:M1019"/>
    <mergeCell ref="N1019:W1019"/>
    <mergeCell ref="X1019:AG1019"/>
    <mergeCell ref="D1016:M1016"/>
    <mergeCell ref="N1016:W1016"/>
    <mergeCell ref="X1016:AG1016"/>
    <mergeCell ref="D1017:M1017"/>
    <mergeCell ref="N1017:W1017"/>
    <mergeCell ref="X1017:AG1017"/>
    <mergeCell ref="D1014:M1014"/>
    <mergeCell ref="N1014:W1014"/>
    <mergeCell ref="X1014:AG1014"/>
    <mergeCell ref="D1015:M1015"/>
    <mergeCell ref="N1015:W1015"/>
    <mergeCell ref="X1015:AG1015"/>
    <mergeCell ref="D1012:M1012"/>
    <mergeCell ref="N1012:W1012"/>
    <mergeCell ref="X1012:AG1012"/>
    <mergeCell ref="D1013:M1013"/>
    <mergeCell ref="N1013:W1013"/>
    <mergeCell ref="X1013:AG1013"/>
    <mergeCell ref="D1009:M1009"/>
    <mergeCell ref="N1009:W1009"/>
    <mergeCell ref="X1009:AG1009"/>
    <mergeCell ref="D1010:M1010"/>
    <mergeCell ref="N1010:W1010"/>
    <mergeCell ref="X1010:AG1010"/>
    <mergeCell ref="D1007:M1007"/>
    <mergeCell ref="N1007:W1007"/>
    <mergeCell ref="X1007:AG1007"/>
    <mergeCell ref="D1008:M1008"/>
    <mergeCell ref="N1008:W1008"/>
    <mergeCell ref="X1008:AG1008"/>
    <mergeCell ref="N1011:W1011"/>
    <mergeCell ref="X1011:AG1011"/>
    <mergeCell ref="D1011:M1011"/>
    <mergeCell ref="D1005:M1005"/>
    <mergeCell ref="N1005:W1005"/>
    <mergeCell ref="X1005:AG1005"/>
    <mergeCell ref="D1006:M1006"/>
    <mergeCell ref="N1006:W1006"/>
    <mergeCell ref="X1006:AG1006"/>
    <mergeCell ref="D1003:M1003"/>
    <mergeCell ref="N1003:W1003"/>
    <mergeCell ref="X1003:AG1003"/>
    <mergeCell ref="D1004:M1004"/>
    <mergeCell ref="N1004:W1004"/>
    <mergeCell ref="X1004:AG1004"/>
    <mergeCell ref="D1001:M1001"/>
    <mergeCell ref="N1001:W1001"/>
    <mergeCell ref="X1001:AG1001"/>
    <mergeCell ref="D1002:M1002"/>
    <mergeCell ref="N1002:W1002"/>
    <mergeCell ref="X1002:AG1002"/>
    <mergeCell ref="D994:AG994"/>
    <mergeCell ref="D996:AG996"/>
    <mergeCell ref="D998:M999"/>
    <mergeCell ref="N998:W999"/>
    <mergeCell ref="X998:AG999"/>
    <mergeCell ref="D1000:M1000"/>
    <mergeCell ref="N1000:W1000"/>
    <mergeCell ref="X1000:AG1000"/>
    <mergeCell ref="D991:M991"/>
    <mergeCell ref="N991:W991"/>
    <mergeCell ref="X991:AG991"/>
    <mergeCell ref="D992:M992"/>
    <mergeCell ref="N992:W992"/>
    <mergeCell ref="X992:AG992"/>
    <mergeCell ref="D989:M989"/>
    <mergeCell ref="N989:W989"/>
    <mergeCell ref="X989:AG989"/>
    <mergeCell ref="D990:M990"/>
    <mergeCell ref="N990:W990"/>
    <mergeCell ref="X990:AG990"/>
    <mergeCell ref="D987:M987"/>
    <mergeCell ref="N987:W987"/>
    <mergeCell ref="X987:AG987"/>
    <mergeCell ref="D988:M988"/>
    <mergeCell ref="N988:W988"/>
    <mergeCell ref="X988:AG988"/>
    <mergeCell ref="D982:AG982"/>
    <mergeCell ref="D984:M985"/>
    <mergeCell ref="N984:W985"/>
    <mergeCell ref="X984:AG985"/>
    <mergeCell ref="D986:M986"/>
    <mergeCell ref="N986:W986"/>
    <mergeCell ref="X986:AG986"/>
    <mergeCell ref="D980:M980"/>
    <mergeCell ref="N980:W980"/>
    <mergeCell ref="X980:AG980"/>
    <mergeCell ref="D978:M978"/>
    <mergeCell ref="N978:W978"/>
    <mergeCell ref="X978:AG978"/>
    <mergeCell ref="D979:M979"/>
    <mergeCell ref="N979:W979"/>
    <mergeCell ref="X979:AG979"/>
    <mergeCell ref="D976:M976"/>
    <mergeCell ref="N976:W976"/>
    <mergeCell ref="X976:AG976"/>
    <mergeCell ref="D977:M977"/>
    <mergeCell ref="N977:W977"/>
    <mergeCell ref="X977:AG977"/>
    <mergeCell ref="D974:M974"/>
    <mergeCell ref="N974:W974"/>
    <mergeCell ref="X974:AG974"/>
    <mergeCell ref="D975:M975"/>
    <mergeCell ref="N975:W975"/>
    <mergeCell ref="X975:AG975"/>
    <mergeCell ref="D972:M972"/>
    <mergeCell ref="N972:W972"/>
    <mergeCell ref="X972:AG972"/>
    <mergeCell ref="D973:M973"/>
    <mergeCell ref="N973:W973"/>
    <mergeCell ref="X973:AG973"/>
    <mergeCell ref="D970:M970"/>
    <mergeCell ref="N970:W970"/>
    <mergeCell ref="X970:AG970"/>
    <mergeCell ref="D971:M971"/>
    <mergeCell ref="N971:W971"/>
    <mergeCell ref="X971:AG971"/>
    <mergeCell ref="D968:M968"/>
    <mergeCell ref="N968:W968"/>
    <mergeCell ref="X968:AG968"/>
    <mergeCell ref="D969:M969"/>
    <mergeCell ref="N969:W969"/>
    <mergeCell ref="X969:AG969"/>
    <mergeCell ref="D966:M966"/>
    <mergeCell ref="N966:W966"/>
    <mergeCell ref="X966:AG966"/>
    <mergeCell ref="D967:M967"/>
    <mergeCell ref="N967:W967"/>
    <mergeCell ref="X967:AG967"/>
    <mergeCell ref="D964:M964"/>
    <mergeCell ref="N964:W964"/>
    <mergeCell ref="X964:AG964"/>
    <mergeCell ref="D965:M965"/>
    <mergeCell ref="N965:W965"/>
    <mergeCell ref="X965:AG965"/>
    <mergeCell ref="D956:AG956"/>
    <mergeCell ref="D958:AG959"/>
    <mergeCell ref="D961:M962"/>
    <mergeCell ref="N961:W962"/>
    <mergeCell ref="X961:AG962"/>
    <mergeCell ref="D963:M963"/>
    <mergeCell ref="N963:W963"/>
    <mergeCell ref="X963:AG963"/>
    <mergeCell ref="D953:M953"/>
    <mergeCell ref="N953:Q953"/>
    <mergeCell ref="R953:U953"/>
    <mergeCell ref="V953:Y953"/>
    <mergeCell ref="Z953:AC953"/>
    <mergeCell ref="AD953:AG953"/>
    <mergeCell ref="D952:M952"/>
    <mergeCell ref="N952:Q952"/>
    <mergeCell ref="R952:U952"/>
    <mergeCell ref="V952:Y952"/>
    <mergeCell ref="Z952:AC952"/>
    <mergeCell ref="AD952:AG952"/>
    <mergeCell ref="D951:M951"/>
    <mergeCell ref="N951:Q951"/>
    <mergeCell ref="R951:U951"/>
    <mergeCell ref="V951:Y951"/>
    <mergeCell ref="Z951:AC951"/>
    <mergeCell ref="AD951:AG951"/>
    <mergeCell ref="D950:M950"/>
    <mergeCell ref="N950:Q950"/>
    <mergeCell ref="R950:U950"/>
    <mergeCell ref="V950:Y950"/>
    <mergeCell ref="Z950:AC950"/>
    <mergeCell ref="AD950:AG950"/>
    <mergeCell ref="D949:M949"/>
    <mergeCell ref="N949:Q949"/>
    <mergeCell ref="R949:U949"/>
    <mergeCell ref="V949:Y949"/>
    <mergeCell ref="Z949:AC949"/>
    <mergeCell ref="AD949:AG949"/>
    <mergeCell ref="D948:M948"/>
    <mergeCell ref="N948:Q948"/>
    <mergeCell ref="R948:U948"/>
    <mergeCell ref="V948:Y948"/>
    <mergeCell ref="Z948:AC948"/>
    <mergeCell ref="AD948:AG948"/>
    <mergeCell ref="D947:M947"/>
    <mergeCell ref="N947:Q947"/>
    <mergeCell ref="R947:U947"/>
    <mergeCell ref="V947:Y947"/>
    <mergeCell ref="Z947:AC947"/>
    <mergeCell ref="AD947:AG947"/>
    <mergeCell ref="D946:M946"/>
    <mergeCell ref="N946:Q946"/>
    <mergeCell ref="R946:U946"/>
    <mergeCell ref="V946:Y946"/>
    <mergeCell ref="Z946:AC946"/>
    <mergeCell ref="AD946:AG946"/>
    <mergeCell ref="D945:M945"/>
    <mergeCell ref="N945:Q945"/>
    <mergeCell ref="R945:U945"/>
    <mergeCell ref="V945:Y945"/>
    <mergeCell ref="Z945:AC945"/>
    <mergeCell ref="AD945:AG945"/>
    <mergeCell ref="AJ943:AK943"/>
    <mergeCell ref="AL943:AM943"/>
    <mergeCell ref="AP943:AQ943"/>
    <mergeCell ref="AR943:AS943"/>
    <mergeCell ref="N944:Q944"/>
    <mergeCell ref="R944:U944"/>
    <mergeCell ref="V944:Y944"/>
    <mergeCell ref="Z944:AC944"/>
    <mergeCell ref="AD944:AG944"/>
    <mergeCell ref="D936:AG937"/>
    <mergeCell ref="D939:AG939"/>
    <mergeCell ref="D943:M944"/>
    <mergeCell ref="N943:Q943"/>
    <mergeCell ref="R943:Y943"/>
    <mergeCell ref="Z943:AG943"/>
    <mergeCell ref="AD933:AG933"/>
    <mergeCell ref="D934:I934"/>
    <mergeCell ref="J934:M934"/>
    <mergeCell ref="N934:Q934"/>
    <mergeCell ref="R934:U934"/>
    <mergeCell ref="V934:Y934"/>
    <mergeCell ref="Z934:AC934"/>
    <mergeCell ref="AD934:AG934"/>
    <mergeCell ref="D933:I933"/>
    <mergeCell ref="J933:M933"/>
    <mergeCell ref="N933:Q933"/>
    <mergeCell ref="R933:U933"/>
    <mergeCell ref="V933:Y933"/>
    <mergeCell ref="Z933:AC933"/>
    <mergeCell ref="AD931:AG931"/>
    <mergeCell ref="D932:I932"/>
    <mergeCell ref="J932:M932"/>
    <mergeCell ref="N932:Q932"/>
    <mergeCell ref="R932:U932"/>
    <mergeCell ref="V932:Y932"/>
    <mergeCell ref="Z932:AC932"/>
    <mergeCell ref="AD932:AG932"/>
    <mergeCell ref="D931:I931"/>
    <mergeCell ref="J931:M931"/>
    <mergeCell ref="N931:Q931"/>
    <mergeCell ref="R931:U931"/>
    <mergeCell ref="V931:Y931"/>
    <mergeCell ref="Z931:AC931"/>
    <mergeCell ref="Z929:AC929"/>
    <mergeCell ref="AD929:AG929"/>
    <mergeCell ref="D930:I930"/>
    <mergeCell ref="J930:M930"/>
    <mergeCell ref="N930:Q930"/>
    <mergeCell ref="R930:U930"/>
    <mergeCell ref="V930:Y930"/>
    <mergeCell ref="Z930:AC930"/>
    <mergeCell ref="AD930:AG930"/>
    <mergeCell ref="D925:AG925"/>
    <mergeCell ref="D926:AG926"/>
    <mergeCell ref="D928:I929"/>
    <mergeCell ref="J928:Q928"/>
    <mergeCell ref="R928:Y928"/>
    <mergeCell ref="Z928:AG928"/>
    <mergeCell ref="J929:M929"/>
    <mergeCell ref="N929:Q929"/>
    <mergeCell ref="R929:U929"/>
    <mergeCell ref="V929:Y929"/>
    <mergeCell ref="D920:M920"/>
    <mergeCell ref="N920:W920"/>
    <mergeCell ref="X920:AG920"/>
    <mergeCell ref="D921:M921"/>
    <mergeCell ref="N921:W921"/>
    <mergeCell ref="X921:AG921"/>
    <mergeCell ref="D918:M918"/>
    <mergeCell ref="N918:W918"/>
    <mergeCell ref="X918:AG918"/>
    <mergeCell ref="D919:M919"/>
    <mergeCell ref="N919:W919"/>
    <mergeCell ref="X919:AG919"/>
    <mergeCell ref="D916:M916"/>
    <mergeCell ref="N916:W916"/>
    <mergeCell ref="X916:AG916"/>
    <mergeCell ref="D917:M917"/>
    <mergeCell ref="N917:W917"/>
    <mergeCell ref="X917:AG917"/>
    <mergeCell ref="D914:M914"/>
    <mergeCell ref="N914:W914"/>
    <mergeCell ref="X914:AG914"/>
    <mergeCell ref="D915:M915"/>
    <mergeCell ref="N915:W915"/>
    <mergeCell ref="X915:AG915"/>
    <mergeCell ref="D908:M908"/>
    <mergeCell ref="N908:W908"/>
    <mergeCell ref="X908:AG908"/>
    <mergeCell ref="D910:AG910"/>
    <mergeCell ref="D912:M913"/>
    <mergeCell ref="N912:W913"/>
    <mergeCell ref="X912:AG913"/>
    <mergeCell ref="D906:M906"/>
    <mergeCell ref="N906:W906"/>
    <mergeCell ref="X906:AG906"/>
    <mergeCell ref="D907:M907"/>
    <mergeCell ref="N907:W907"/>
    <mergeCell ref="X907:AG907"/>
    <mergeCell ref="D904:M904"/>
    <mergeCell ref="N904:W904"/>
    <mergeCell ref="X904:AG904"/>
    <mergeCell ref="D905:M905"/>
    <mergeCell ref="N905:W905"/>
    <mergeCell ref="X905:AG905"/>
    <mergeCell ref="D901:M902"/>
    <mergeCell ref="N901:AG901"/>
    <mergeCell ref="N902:W902"/>
    <mergeCell ref="X902:AG902"/>
    <mergeCell ref="D903:M903"/>
    <mergeCell ref="N903:W903"/>
    <mergeCell ref="X903:AG903"/>
    <mergeCell ref="D897:M897"/>
    <mergeCell ref="N897:W897"/>
    <mergeCell ref="X897:AG897"/>
    <mergeCell ref="D898:M898"/>
    <mergeCell ref="N898:W898"/>
    <mergeCell ref="X898:AG898"/>
    <mergeCell ref="D895:M895"/>
    <mergeCell ref="N895:W895"/>
    <mergeCell ref="X895:AG895"/>
    <mergeCell ref="D896:M896"/>
    <mergeCell ref="N896:W896"/>
    <mergeCell ref="X896:AG896"/>
    <mergeCell ref="D893:M893"/>
    <mergeCell ref="N893:W893"/>
    <mergeCell ref="X893:AG893"/>
    <mergeCell ref="D894:M894"/>
    <mergeCell ref="N894:W894"/>
    <mergeCell ref="X894:AG894"/>
    <mergeCell ref="D887:M887"/>
    <mergeCell ref="N887:W887"/>
    <mergeCell ref="X887:AG887"/>
    <mergeCell ref="D889:AG889"/>
    <mergeCell ref="D891:M892"/>
    <mergeCell ref="N891:AG891"/>
    <mergeCell ref="N892:W892"/>
    <mergeCell ref="X892:AG892"/>
    <mergeCell ref="D885:M885"/>
    <mergeCell ref="N885:W885"/>
    <mergeCell ref="X885:AG885"/>
    <mergeCell ref="D886:M886"/>
    <mergeCell ref="N886:W886"/>
    <mergeCell ref="X886:AG886"/>
    <mergeCell ref="D883:M883"/>
    <mergeCell ref="N883:W883"/>
    <mergeCell ref="X883:AG883"/>
    <mergeCell ref="D884:M884"/>
    <mergeCell ref="N884:W884"/>
    <mergeCell ref="X884:AG884"/>
    <mergeCell ref="D881:M881"/>
    <mergeCell ref="N881:W881"/>
    <mergeCell ref="X881:AG881"/>
    <mergeCell ref="D882:M882"/>
    <mergeCell ref="N882:W882"/>
    <mergeCell ref="X882:AG882"/>
    <mergeCell ref="D879:M879"/>
    <mergeCell ref="N879:W879"/>
    <mergeCell ref="X879:AG879"/>
    <mergeCell ref="D880:M880"/>
    <mergeCell ref="N880:W880"/>
    <mergeCell ref="X880:AG880"/>
    <mergeCell ref="AD872:AG872"/>
    <mergeCell ref="D875:AG875"/>
    <mergeCell ref="D877:M878"/>
    <mergeCell ref="N877:W878"/>
    <mergeCell ref="X877:AG878"/>
    <mergeCell ref="D872:I872"/>
    <mergeCell ref="J872:M872"/>
    <mergeCell ref="N872:Q872"/>
    <mergeCell ref="R872:U872"/>
    <mergeCell ref="V872:Y872"/>
    <mergeCell ref="Z872:AC872"/>
    <mergeCell ref="AD870:AG870"/>
    <mergeCell ref="D871:I871"/>
    <mergeCell ref="J871:M871"/>
    <mergeCell ref="N871:Q871"/>
    <mergeCell ref="R871:U871"/>
    <mergeCell ref="V871:Y871"/>
    <mergeCell ref="Z871:AC871"/>
    <mergeCell ref="AD871:AG871"/>
    <mergeCell ref="D870:I870"/>
    <mergeCell ref="J870:M870"/>
    <mergeCell ref="N870:Q870"/>
    <mergeCell ref="R870:U870"/>
    <mergeCell ref="V870:Y870"/>
    <mergeCell ref="Z870:AC870"/>
    <mergeCell ref="AL867:AN867"/>
    <mergeCell ref="J868:U868"/>
    <mergeCell ref="V868:AG868"/>
    <mergeCell ref="AI868:AK868"/>
    <mergeCell ref="AL868:AN868"/>
    <mergeCell ref="J869:M869"/>
    <mergeCell ref="N869:Q869"/>
    <mergeCell ref="R869:U869"/>
    <mergeCell ref="V869:Y869"/>
    <mergeCell ref="Z869:AC869"/>
    <mergeCell ref="D864:AG864"/>
    <mergeCell ref="D865:AG865"/>
    <mergeCell ref="D867:I869"/>
    <mergeCell ref="J867:U867"/>
    <mergeCell ref="V867:AG867"/>
    <mergeCell ref="AI867:AK867"/>
    <mergeCell ref="AD869:AG869"/>
    <mergeCell ref="D860:M860"/>
    <mergeCell ref="N860:W860"/>
    <mergeCell ref="X860:AG860"/>
    <mergeCell ref="D861:M861"/>
    <mergeCell ref="N861:W861"/>
    <mergeCell ref="X861:AG861"/>
    <mergeCell ref="D858:M858"/>
    <mergeCell ref="N858:W858"/>
    <mergeCell ref="X858:AG858"/>
    <mergeCell ref="D859:M859"/>
    <mergeCell ref="N859:W859"/>
    <mergeCell ref="X859:AG859"/>
    <mergeCell ref="D853:AG853"/>
    <mergeCell ref="D855:M856"/>
    <mergeCell ref="N855:AG855"/>
    <mergeCell ref="N856:W856"/>
    <mergeCell ref="X856:AG856"/>
    <mergeCell ref="D857:M857"/>
    <mergeCell ref="N857:W857"/>
    <mergeCell ref="X857:AG857"/>
    <mergeCell ref="D848:I848"/>
    <mergeCell ref="J848:O848"/>
    <mergeCell ref="P848:U848"/>
    <mergeCell ref="V848:AA848"/>
    <mergeCell ref="AB848:AG848"/>
    <mergeCell ref="D850:AG851"/>
    <mergeCell ref="D846:I846"/>
    <mergeCell ref="J846:O846"/>
    <mergeCell ref="P846:U846"/>
    <mergeCell ref="V846:AA846"/>
    <mergeCell ref="AB846:AG846"/>
    <mergeCell ref="D847:I847"/>
    <mergeCell ref="J847:O847"/>
    <mergeCell ref="P847:U847"/>
    <mergeCell ref="V847:AA847"/>
    <mergeCell ref="AB847:AG847"/>
    <mergeCell ref="D844:I844"/>
    <mergeCell ref="J844:O844"/>
    <mergeCell ref="P844:U844"/>
    <mergeCell ref="V844:AA844"/>
    <mergeCell ref="AB844:AG844"/>
    <mergeCell ref="D845:I845"/>
    <mergeCell ref="J845:O845"/>
    <mergeCell ref="P845:U845"/>
    <mergeCell ref="V845:AA845"/>
    <mergeCell ref="AB845:AG845"/>
    <mergeCell ref="D842:I842"/>
    <mergeCell ref="J842:O842"/>
    <mergeCell ref="P842:U842"/>
    <mergeCell ref="V842:AA842"/>
    <mergeCell ref="AB842:AG842"/>
    <mergeCell ref="D843:I843"/>
    <mergeCell ref="J843:O843"/>
    <mergeCell ref="P843:U843"/>
    <mergeCell ref="V843:AA843"/>
    <mergeCell ref="AB843:AG843"/>
    <mergeCell ref="D840:I840"/>
    <mergeCell ref="J840:O840"/>
    <mergeCell ref="P840:U840"/>
    <mergeCell ref="V840:AA840"/>
    <mergeCell ref="AB840:AG840"/>
    <mergeCell ref="D841:I841"/>
    <mergeCell ref="J841:O841"/>
    <mergeCell ref="P841:U841"/>
    <mergeCell ref="V841:AA841"/>
    <mergeCell ref="AB841:AG841"/>
    <mergeCell ref="P838:U838"/>
    <mergeCell ref="V838:AA838"/>
    <mergeCell ref="AB838:AG838"/>
    <mergeCell ref="D839:I839"/>
    <mergeCell ref="J839:O839"/>
    <mergeCell ref="P839:U839"/>
    <mergeCell ref="V839:AA839"/>
    <mergeCell ref="AB839:AG839"/>
    <mergeCell ref="D833:L833"/>
    <mergeCell ref="M833:S833"/>
    <mergeCell ref="T833:Z833"/>
    <mergeCell ref="AA833:AG833"/>
    <mergeCell ref="D836:I838"/>
    <mergeCell ref="J836:U836"/>
    <mergeCell ref="V836:AG836"/>
    <mergeCell ref="J837:U837"/>
    <mergeCell ref="V837:AG837"/>
    <mergeCell ref="J838:O838"/>
    <mergeCell ref="D831:L831"/>
    <mergeCell ref="M831:S831"/>
    <mergeCell ref="T831:Z831"/>
    <mergeCell ref="AA831:AG831"/>
    <mergeCell ref="D832:L832"/>
    <mergeCell ref="M832:S832"/>
    <mergeCell ref="T832:Z832"/>
    <mergeCell ref="AA832:AG832"/>
    <mergeCell ref="D829:L829"/>
    <mergeCell ref="M829:S829"/>
    <mergeCell ref="T829:Z829"/>
    <mergeCell ref="AA829:AG829"/>
    <mergeCell ref="D830:L830"/>
    <mergeCell ref="M830:S830"/>
    <mergeCell ref="T830:Z830"/>
    <mergeCell ref="AA830:AG830"/>
    <mergeCell ref="D827:L827"/>
    <mergeCell ref="M827:S827"/>
    <mergeCell ref="T827:Z827"/>
    <mergeCell ref="AA827:AG827"/>
    <mergeCell ref="D828:L828"/>
    <mergeCell ref="M828:S828"/>
    <mergeCell ref="T828:Z828"/>
    <mergeCell ref="AA828:AG828"/>
    <mergeCell ref="D825:L825"/>
    <mergeCell ref="M825:S825"/>
    <mergeCell ref="T825:Z825"/>
    <mergeCell ref="AA825:AG825"/>
    <mergeCell ref="D826:L826"/>
    <mergeCell ref="M826:S826"/>
    <mergeCell ref="T826:Z826"/>
    <mergeCell ref="AA826:AG826"/>
    <mergeCell ref="D822:L823"/>
    <mergeCell ref="M822:Z822"/>
    <mergeCell ref="AA822:AG823"/>
    <mergeCell ref="M823:S823"/>
    <mergeCell ref="T823:Z823"/>
    <mergeCell ref="D824:L824"/>
    <mergeCell ref="M824:S824"/>
    <mergeCell ref="T824:Z824"/>
    <mergeCell ref="AA824:AG824"/>
    <mergeCell ref="D812:M812"/>
    <mergeCell ref="N812:W812"/>
    <mergeCell ref="X812:AG812"/>
    <mergeCell ref="D815:AG815"/>
    <mergeCell ref="D816:AG818"/>
    <mergeCell ref="D820:AG820"/>
    <mergeCell ref="D810:M810"/>
    <mergeCell ref="N810:W810"/>
    <mergeCell ref="X810:AG810"/>
    <mergeCell ref="D811:M811"/>
    <mergeCell ref="N811:W811"/>
    <mergeCell ref="X811:AG811"/>
    <mergeCell ref="D808:M808"/>
    <mergeCell ref="N808:W808"/>
    <mergeCell ref="X808:AG808"/>
    <mergeCell ref="D809:M809"/>
    <mergeCell ref="N809:W809"/>
    <mergeCell ref="X809:AG809"/>
    <mergeCell ref="D806:M806"/>
    <mergeCell ref="N806:W806"/>
    <mergeCell ref="X806:AG806"/>
    <mergeCell ref="D807:M807"/>
    <mergeCell ref="N807:W807"/>
    <mergeCell ref="X807:AG807"/>
    <mergeCell ref="D804:M804"/>
    <mergeCell ref="N804:W804"/>
    <mergeCell ref="X804:AG804"/>
    <mergeCell ref="D805:M805"/>
    <mergeCell ref="N805:W805"/>
    <mergeCell ref="X805:AG805"/>
    <mergeCell ref="D802:M802"/>
    <mergeCell ref="N802:W802"/>
    <mergeCell ref="X802:AG802"/>
    <mergeCell ref="D803:M803"/>
    <mergeCell ref="N803:W803"/>
    <mergeCell ref="X803:AG803"/>
    <mergeCell ref="D800:M800"/>
    <mergeCell ref="N800:W800"/>
    <mergeCell ref="X800:AG800"/>
    <mergeCell ref="D801:M801"/>
    <mergeCell ref="N801:W801"/>
    <mergeCell ref="X801:AG801"/>
    <mergeCell ref="D796:AG796"/>
    <mergeCell ref="D798:M798"/>
    <mergeCell ref="N798:W798"/>
    <mergeCell ref="X798:AG798"/>
    <mergeCell ref="D799:M799"/>
    <mergeCell ref="N799:W799"/>
    <mergeCell ref="X799:AG799"/>
    <mergeCell ref="D791:J791"/>
    <mergeCell ref="K791:Q791"/>
    <mergeCell ref="R791:Y791"/>
    <mergeCell ref="Z791:AG791"/>
    <mergeCell ref="D792:J792"/>
    <mergeCell ref="D795:AG795"/>
    <mergeCell ref="D789:J789"/>
    <mergeCell ref="K789:Q789"/>
    <mergeCell ref="R789:Y789"/>
    <mergeCell ref="Z789:AG789"/>
    <mergeCell ref="D790:J790"/>
    <mergeCell ref="K790:Q790"/>
    <mergeCell ref="R790:Y790"/>
    <mergeCell ref="Z790:AG790"/>
    <mergeCell ref="D787:J787"/>
    <mergeCell ref="K787:Q787"/>
    <mergeCell ref="R787:Y787"/>
    <mergeCell ref="Z787:AG787"/>
    <mergeCell ref="D788:J788"/>
    <mergeCell ref="K788:Q788"/>
    <mergeCell ref="R788:Y788"/>
    <mergeCell ref="Z788:AG788"/>
    <mergeCell ref="AD775:AG775"/>
    <mergeCell ref="D776:AG776"/>
    <mergeCell ref="D782:AG782"/>
    <mergeCell ref="D784:AG784"/>
    <mergeCell ref="D786:J786"/>
    <mergeCell ref="K786:Q786"/>
    <mergeCell ref="R786:Y786"/>
    <mergeCell ref="Z786:AG786"/>
    <mergeCell ref="D775:J775"/>
    <mergeCell ref="K775:M775"/>
    <mergeCell ref="N775:Q775"/>
    <mergeCell ref="R775:U775"/>
    <mergeCell ref="V775:Y775"/>
    <mergeCell ref="Z775:AC775"/>
    <mergeCell ref="D773:AG773"/>
    <mergeCell ref="D774:J774"/>
    <mergeCell ref="K774:M774"/>
    <mergeCell ref="N774:Q774"/>
    <mergeCell ref="R774:U774"/>
    <mergeCell ref="V774:Y774"/>
    <mergeCell ref="Z774:AC774"/>
    <mergeCell ref="AD774:AG774"/>
    <mergeCell ref="AD771:AG771"/>
    <mergeCell ref="D772:J772"/>
    <mergeCell ref="K772:M772"/>
    <mergeCell ref="N772:Q772"/>
    <mergeCell ref="R772:U772"/>
    <mergeCell ref="V772:Y772"/>
    <mergeCell ref="Z772:AC772"/>
    <mergeCell ref="AD772:AG772"/>
    <mergeCell ref="D771:J771"/>
    <mergeCell ref="K771:M771"/>
    <mergeCell ref="N771:Q771"/>
    <mergeCell ref="R771:U771"/>
    <mergeCell ref="V771:Y771"/>
    <mergeCell ref="Z771:AC771"/>
    <mergeCell ref="D769:AG769"/>
    <mergeCell ref="D770:J770"/>
    <mergeCell ref="K770:M770"/>
    <mergeCell ref="N770:Q770"/>
    <mergeCell ref="R770:U770"/>
    <mergeCell ref="V770:Y770"/>
    <mergeCell ref="Z770:AC770"/>
    <mergeCell ref="AD770:AG770"/>
    <mergeCell ref="AD767:AG767"/>
    <mergeCell ref="D768:J768"/>
    <mergeCell ref="K768:M768"/>
    <mergeCell ref="N768:Q768"/>
    <mergeCell ref="R768:U768"/>
    <mergeCell ref="V768:Y768"/>
    <mergeCell ref="Z768:AC768"/>
    <mergeCell ref="AD768:AG768"/>
    <mergeCell ref="D767:J767"/>
    <mergeCell ref="K767:M767"/>
    <mergeCell ref="N767:Q767"/>
    <mergeCell ref="R767:U767"/>
    <mergeCell ref="V767:Y767"/>
    <mergeCell ref="Z767:AC767"/>
    <mergeCell ref="AD764:AG764"/>
    <mergeCell ref="D765:AG765"/>
    <mergeCell ref="D766:J766"/>
    <mergeCell ref="K766:M766"/>
    <mergeCell ref="N766:Q766"/>
    <mergeCell ref="R766:U766"/>
    <mergeCell ref="V766:Y766"/>
    <mergeCell ref="Z766:AC766"/>
    <mergeCell ref="AD766:AG766"/>
    <mergeCell ref="D764:J764"/>
    <mergeCell ref="K764:M764"/>
    <mergeCell ref="N764:Q764"/>
    <mergeCell ref="R764:U764"/>
    <mergeCell ref="V764:Y764"/>
    <mergeCell ref="Z764:AC764"/>
    <mergeCell ref="AD761:AG761"/>
    <mergeCell ref="D762:J762"/>
    <mergeCell ref="K762:M762"/>
    <mergeCell ref="N762:Q762"/>
    <mergeCell ref="R762:U762"/>
    <mergeCell ref="V762:Y762"/>
    <mergeCell ref="Z762:AC762"/>
    <mergeCell ref="AD762:AG762"/>
    <mergeCell ref="D761:J761"/>
    <mergeCell ref="K761:M761"/>
    <mergeCell ref="N761:Q761"/>
    <mergeCell ref="R761:U761"/>
    <mergeCell ref="V761:Y761"/>
    <mergeCell ref="Z761:AC761"/>
    <mergeCell ref="D759:AG759"/>
    <mergeCell ref="D760:J760"/>
    <mergeCell ref="K760:M760"/>
    <mergeCell ref="N760:Q760"/>
    <mergeCell ref="R760:U760"/>
    <mergeCell ref="V760:Y760"/>
    <mergeCell ref="Z760:AC760"/>
    <mergeCell ref="AD760:AG760"/>
    <mergeCell ref="AD757:AG757"/>
    <mergeCell ref="D758:J758"/>
    <mergeCell ref="K758:M758"/>
    <mergeCell ref="N758:Q758"/>
    <mergeCell ref="R758:U758"/>
    <mergeCell ref="V758:Y758"/>
    <mergeCell ref="Z758:AC758"/>
    <mergeCell ref="AD758:AG758"/>
    <mergeCell ref="D757:J757"/>
    <mergeCell ref="K757:M757"/>
    <mergeCell ref="N757:Q757"/>
    <mergeCell ref="R757:U757"/>
    <mergeCell ref="V757:Y757"/>
    <mergeCell ref="Z757:AC757"/>
    <mergeCell ref="D755:AG755"/>
    <mergeCell ref="D756:J756"/>
    <mergeCell ref="K756:M756"/>
    <mergeCell ref="N756:Q756"/>
    <mergeCell ref="R756:U756"/>
    <mergeCell ref="V756:Y756"/>
    <mergeCell ref="Z756:AC756"/>
    <mergeCell ref="AD756:AG756"/>
    <mergeCell ref="D752:AG752"/>
    <mergeCell ref="D754:J754"/>
    <mergeCell ref="K754:M754"/>
    <mergeCell ref="N754:Q754"/>
    <mergeCell ref="R754:U754"/>
    <mergeCell ref="V754:Y754"/>
    <mergeCell ref="Z754:AC754"/>
    <mergeCell ref="AD754:AG754"/>
    <mergeCell ref="D750:H750"/>
    <mergeCell ref="I750:M750"/>
    <mergeCell ref="N750:R750"/>
    <mergeCell ref="S750:W750"/>
    <mergeCell ref="X750:AB750"/>
    <mergeCell ref="AC750:AG750"/>
    <mergeCell ref="D749:H749"/>
    <mergeCell ref="I749:M749"/>
    <mergeCell ref="N749:R749"/>
    <mergeCell ref="S749:W749"/>
    <mergeCell ref="X749:AB749"/>
    <mergeCell ref="AC749:AG749"/>
    <mergeCell ref="D748:H748"/>
    <mergeCell ref="I748:M748"/>
    <mergeCell ref="N748:R748"/>
    <mergeCell ref="S748:W748"/>
    <mergeCell ref="X748:AB748"/>
    <mergeCell ref="AC748:AG748"/>
    <mergeCell ref="AC746:AG746"/>
    <mergeCell ref="D747:H747"/>
    <mergeCell ref="I747:M747"/>
    <mergeCell ref="N747:R747"/>
    <mergeCell ref="S747:W747"/>
    <mergeCell ref="X747:AB747"/>
    <mergeCell ref="AC747:AG747"/>
    <mergeCell ref="D740:M740"/>
    <mergeCell ref="N740:W740"/>
    <mergeCell ref="X740:AG740"/>
    <mergeCell ref="D743:AG743"/>
    <mergeCell ref="D744:AG744"/>
    <mergeCell ref="D746:H746"/>
    <mergeCell ref="I746:M746"/>
    <mergeCell ref="N746:R746"/>
    <mergeCell ref="S746:W746"/>
    <mergeCell ref="X746:AB746"/>
    <mergeCell ref="D738:M738"/>
    <mergeCell ref="N738:W738"/>
    <mergeCell ref="X738:AG738"/>
    <mergeCell ref="D739:M739"/>
    <mergeCell ref="N739:W739"/>
    <mergeCell ref="X739:AG739"/>
    <mergeCell ref="D736:M736"/>
    <mergeCell ref="N736:W736"/>
    <mergeCell ref="X736:AG736"/>
    <mergeCell ref="D737:M737"/>
    <mergeCell ref="N737:W737"/>
    <mergeCell ref="X737:AG737"/>
    <mergeCell ref="D734:M734"/>
    <mergeCell ref="N734:W734"/>
    <mergeCell ref="X734:AG734"/>
    <mergeCell ref="D735:M735"/>
    <mergeCell ref="N735:W735"/>
    <mergeCell ref="X735:AG735"/>
    <mergeCell ref="D725:AG727"/>
    <mergeCell ref="D729:AG730"/>
    <mergeCell ref="D731:AG731"/>
    <mergeCell ref="D733:M733"/>
    <mergeCell ref="N733:W733"/>
    <mergeCell ref="X733:AG733"/>
    <mergeCell ref="D722:M722"/>
    <mergeCell ref="N722:W722"/>
    <mergeCell ref="X722:AG722"/>
    <mergeCell ref="D723:M723"/>
    <mergeCell ref="N723:W723"/>
    <mergeCell ref="X723:AG723"/>
    <mergeCell ref="D720:M720"/>
    <mergeCell ref="N720:W720"/>
    <mergeCell ref="X720:AG720"/>
    <mergeCell ref="D721:M721"/>
    <mergeCell ref="N721:W721"/>
    <mergeCell ref="X721:AG721"/>
    <mergeCell ref="D718:M718"/>
    <mergeCell ref="N718:W718"/>
    <mergeCell ref="X718:AG718"/>
    <mergeCell ref="D719:M719"/>
    <mergeCell ref="N719:W719"/>
    <mergeCell ref="X719:AG719"/>
    <mergeCell ref="D716:M716"/>
    <mergeCell ref="N716:W716"/>
    <mergeCell ref="X716:AG716"/>
    <mergeCell ref="D717:M717"/>
    <mergeCell ref="N717:W717"/>
    <mergeCell ref="X717:AG717"/>
    <mergeCell ref="D714:M714"/>
    <mergeCell ref="N714:W714"/>
    <mergeCell ref="X714:AG714"/>
    <mergeCell ref="D715:M715"/>
    <mergeCell ref="N715:W715"/>
    <mergeCell ref="X715:AG715"/>
    <mergeCell ref="D712:M712"/>
    <mergeCell ref="N712:W712"/>
    <mergeCell ref="X712:AG712"/>
    <mergeCell ref="D713:M713"/>
    <mergeCell ref="N713:W713"/>
    <mergeCell ref="X713:AG713"/>
    <mergeCell ref="D710:M710"/>
    <mergeCell ref="N710:W710"/>
    <mergeCell ref="X710:AG710"/>
    <mergeCell ref="D711:M711"/>
    <mergeCell ref="N711:W711"/>
    <mergeCell ref="X711:AG711"/>
    <mergeCell ref="D708:M708"/>
    <mergeCell ref="N708:W708"/>
    <mergeCell ref="X708:AG708"/>
    <mergeCell ref="D709:M709"/>
    <mergeCell ref="N709:W709"/>
    <mergeCell ref="X709:AG709"/>
    <mergeCell ref="D706:M706"/>
    <mergeCell ref="N706:W706"/>
    <mergeCell ref="X706:AG706"/>
    <mergeCell ref="D707:M707"/>
    <mergeCell ref="N707:W707"/>
    <mergeCell ref="X707:AG707"/>
    <mergeCell ref="D692:AG692"/>
    <mergeCell ref="D694:AG694"/>
    <mergeCell ref="D697:AG697"/>
    <mergeCell ref="D698:AG700"/>
    <mergeCell ref="D703:AG703"/>
    <mergeCell ref="D705:M705"/>
    <mergeCell ref="N705:W705"/>
    <mergeCell ref="X705:AG705"/>
    <mergeCell ref="D685:M685"/>
    <mergeCell ref="N685:W685"/>
    <mergeCell ref="X685:AG685"/>
    <mergeCell ref="D686:AG686"/>
    <mergeCell ref="D688:Q688"/>
    <mergeCell ref="R688:Y688"/>
    <mergeCell ref="Z688:AG688"/>
    <mergeCell ref="D683:M683"/>
    <mergeCell ref="N683:W683"/>
    <mergeCell ref="X683:AG683"/>
    <mergeCell ref="D684:M684"/>
    <mergeCell ref="N684:W684"/>
    <mergeCell ref="X684:AG684"/>
    <mergeCell ref="D681:M681"/>
    <mergeCell ref="N681:W681"/>
    <mergeCell ref="X681:AG681"/>
    <mergeCell ref="D682:M682"/>
    <mergeCell ref="N682:W682"/>
    <mergeCell ref="X682:AG682"/>
    <mergeCell ref="D677:AG677"/>
    <mergeCell ref="D679:M679"/>
    <mergeCell ref="N679:W679"/>
    <mergeCell ref="X679:AG679"/>
    <mergeCell ref="D680:M680"/>
    <mergeCell ref="N680:W680"/>
    <mergeCell ref="X680:AG680"/>
    <mergeCell ref="D673:H673"/>
    <mergeCell ref="I673:M673"/>
    <mergeCell ref="N673:R673"/>
    <mergeCell ref="S673:W673"/>
    <mergeCell ref="X673:AB673"/>
    <mergeCell ref="AC673:AG673"/>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68:H668"/>
    <mergeCell ref="I668:M668"/>
    <mergeCell ref="N668:R668"/>
    <mergeCell ref="S668:W668"/>
    <mergeCell ref="X668:AB668"/>
    <mergeCell ref="AC668:AG668"/>
    <mergeCell ref="D667:H667"/>
    <mergeCell ref="I667:M667"/>
    <mergeCell ref="N667:R667"/>
    <mergeCell ref="S667:W667"/>
    <mergeCell ref="X667:AB667"/>
    <mergeCell ref="AC667:AG667"/>
    <mergeCell ref="D666:H666"/>
    <mergeCell ref="I666:M666"/>
    <mergeCell ref="N666:R666"/>
    <mergeCell ref="S666:W666"/>
    <mergeCell ref="X666:AB666"/>
    <mergeCell ref="AC666:AG666"/>
    <mergeCell ref="D664:H665"/>
    <mergeCell ref="I664:AG664"/>
    <mergeCell ref="I665:M665"/>
    <mergeCell ref="N665:R665"/>
    <mergeCell ref="S665:W665"/>
    <mergeCell ref="X665:AB665"/>
    <mergeCell ref="AC665:AG665"/>
    <mergeCell ref="D661:H661"/>
    <mergeCell ref="I661:M661"/>
    <mergeCell ref="N661:R661"/>
    <mergeCell ref="S661:W661"/>
    <mergeCell ref="X661:AB661"/>
    <mergeCell ref="AC661:AG661"/>
    <mergeCell ref="D660:H660"/>
    <mergeCell ref="I660:M660"/>
    <mergeCell ref="N660:R660"/>
    <mergeCell ref="S660:W660"/>
    <mergeCell ref="X660:AB660"/>
    <mergeCell ref="AC660:AG660"/>
    <mergeCell ref="D659:H659"/>
    <mergeCell ref="I659:M659"/>
    <mergeCell ref="N659:R659"/>
    <mergeCell ref="S659:W659"/>
    <mergeCell ref="X659:AB659"/>
    <mergeCell ref="AC659:AG659"/>
    <mergeCell ref="D658:H658"/>
    <mergeCell ref="I658:M658"/>
    <mergeCell ref="N658:R658"/>
    <mergeCell ref="S658:W658"/>
    <mergeCell ref="X658:AB658"/>
    <mergeCell ref="AC658:AG658"/>
    <mergeCell ref="D657:H657"/>
    <mergeCell ref="I657:M657"/>
    <mergeCell ref="N657:R657"/>
    <mergeCell ref="S657:W657"/>
    <mergeCell ref="X657:AB657"/>
    <mergeCell ref="AC657:AG657"/>
    <mergeCell ref="D656:H656"/>
    <mergeCell ref="I656:M656"/>
    <mergeCell ref="N656:R656"/>
    <mergeCell ref="S656:W656"/>
    <mergeCell ref="X656:AB656"/>
    <mergeCell ref="AC656:AG656"/>
    <mergeCell ref="D655:H655"/>
    <mergeCell ref="I655:M655"/>
    <mergeCell ref="N655:R655"/>
    <mergeCell ref="S655:W655"/>
    <mergeCell ref="X655:AB655"/>
    <mergeCell ref="AC655:AG655"/>
    <mergeCell ref="D654:H654"/>
    <mergeCell ref="I654:M654"/>
    <mergeCell ref="N654:R654"/>
    <mergeCell ref="S654:W654"/>
    <mergeCell ref="X654:AB654"/>
    <mergeCell ref="AC654:AG654"/>
    <mergeCell ref="X652:AB652"/>
    <mergeCell ref="AC652:AG652"/>
    <mergeCell ref="D653:H653"/>
    <mergeCell ref="I653:M653"/>
    <mergeCell ref="N653:R653"/>
    <mergeCell ref="S653:W653"/>
    <mergeCell ref="X653:AB653"/>
    <mergeCell ref="AC653:AG653"/>
    <mergeCell ref="D649:AG649"/>
    <mergeCell ref="D651:H652"/>
    <mergeCell ref="I651:AG651"/>
    <mergeCell ref="I652:M652"/>
    <mergeCell ref="N652:R652"/>
    <mergeCell ref="S652:W652"/>
    <mergeCell ref="D641:Q641"/>
    <mergeCell ref="R641:AG641"/>
    <mergeCell ref="D642:Q642"/>
    <mergeCell ref="R642:AG642"/>
    <mergeCell ref="D643:Q643"/>
    <mergeCell ref="R643:AG643"/>
    <mergeCell ref="D638:Q638"/>
    <mergeCell ref="R638:AG638"/>
    <mergeCell ref="D639:Q639"/>
    <mergeCell ref="R639:AG639"/>
    <mergeCell ref="D640:Q640"/>
    <mergeCell ref="R640:AG640"/>
    <mergeCell ref="D634:Q634"/>
    <mergeCell ref="R634:AG634"/>
    <mergeCell ref="D636:Q636"/>
    <mergeCell ref="R636:AG636"/>
    <mergeCell ref="D637:Q637"/>
    <mergeCell ref="R637:AG637"/>
    <mergeCell ref="D633:Q633"/>
    <mergeCell ref="R633:AG633"/>
    <mergeCell ref="D630:Q630"/>
    <mergeCell ref="R630:AG630"/>
    <mergeCell ref="D631:Q631"/>
    <mergeCell ref="R631:AG631"/>
    <mergeCell ref="D632:Q632"/>
    <mergeCell ref="R632:AG632"/>
    <mergeCell ref="D644:Q644"/>
    <mergeCell ref="R644:AG644"/>
    <mergeCell ref="D645:Q645"/>
    <mergeCell ref="R645:AG645"/>
    <mergeCell ref="D627:Q627"/>
    <mergeCell ref="R627:AG627"/>
    <mergeCell ref="D628:Q628"/>
    <mergeCell ref="R628:AG628"/>
    <mergeCell ref="D629:Q629"/>
    <mergeCell ref="R629:AG629"/>
    <mergeCell ref="D618:AG619"/>
    <mergeCell ref="D621:AG622"/>
    <mergeCell ref="D623:AG623"/>
    <mergeCell ref="D625:Q625"/>
    <mergeCell ref="R625:AG625"/>
    <mergeCell ref="D626:Q626"/>
    <mergeCell ref="R626:AG626"/>
    <mergeCell ref="AD612:AG612"/>
    <mergeCell ref="D613:I613"/>
    <mergeCell ref="J613:M613"/>
    <mergeCell ref="N613:Q613"/>
    <mergeCell ref="R613:U613"/>
    <mergeCell ref="V613:Y613"/>
    <mergeCell ref="Z613:AC613"/>
    <mergeCell ref="AD613:AG613"/>
    <mergeCell ref="D612:I612"/>
    <mergeCell ref="J612:M612"/>
    <mergeCell ref="N612:Q612"/>
    <mergeCell ref="R612:U612"/>
    <mergeCell ref="V612:Y612"/>
    <mergeCell ref="Z612:AC612"/>
    <mergeCell ref="V610:Y610"/>
    <mergeCell ref="Z610:AC610"/>
    <mergeCell ref="AD610:AG610"/>
    <mergeCell ref="D611:I611"/>
    <mergeCell ref="J611:M611"/>
    <mergeCell ref="N611:Q611"/>
    <mergeCell ref="R611:U611"/>
    <mergeCell ref="V611:Y611"/>
    <mergeCell ref="Z611:AC611"/>
    <mergeCell ref="AD611:AG611"/>
    <mergeCell ref="AI608:AK608"/>
    <mergeCell ref="AL608:AN608"/>
    <mergeCell ref="J609:U609"/>
    <mergeCell ref="V609:AG609"/>
    <mergeCell ref="AI609:AK609"/>
    <mergeCell ref="AL609:AN609"/>
    <mergeCell ref="D602:O602"/>
    <mergeCell ref="P602:X602"/>
    <mergeCell ref="Y602:AG602"/>
    <mergeCell ref="D606:AG606"/>
    <mergeCell ref="D608:I610"/>
    <mergeCell ref="J608:U608"/>
    <mergeCell ref="V608:AG608"/>
    <mergeCell ref="J610:M610"/>
    <mergeCell ref="N610:Q610"/>
    <mergeCell ref="R610:U610"/>
    <mergeCell ref="D600:O600"/>
    <mergeCell ref="P600:X600"/>
    <mergeCell ref="Y600:AG600"/>
    <mergeCell ref="D601:O601"/>
    <mergeCell ref="P601:X601"/>
    <mergeCell ref="Y601:AG601"/>
    <mergeCell ref="D598:O598"/>
    <mergeCell ref="P598:X598"/>
    <mergeCell ref="Y598:AG598"/>
    <mergeCell ref="D599:O599"/>
    <mergeCell ref="P599:X599"/>
    <mergeCell ref="Y599:AG599"/>
    <mergeCell ref="D596:O596"/>
    <mergeCell ref="P596:X596"/>
    <mergeCell ref="Y596:AG596"/>
    <mergeCell ref="D597:O597"/>
    <mergeCell ref="P597:X597"/>
    <mergeCell ref="Y597:AG597"/>
    <mergeCell ref="D594:O594"/>
    <mergeCell ref="P594:X594"/>
    <mergeCell ref="Y594:AG594"/>
    <mergeCell ref="D595:O595"/>
    <mergeCell ref="P595:X595"/>
    <mergeCell ref="Y595:AG595"/>
    <mergeCell ref="D592:O592"/>
    <mergeCell ref="P592:X592"/>
    <mergeCell ref="Y592:AG592"/>
    <mergeCell ref="D593:O593"/>
    <mergeCell ref="P593:X593"/>
    <mergeCell ref="Y593:AG593"/>
    <mergeCell ref="D588:AG588"/>
    <mergeCell ref="D590:O590"/>
    <mergeCell ref="P590:X590"/>
    <mergeCell ref="Y590:AG590"/>
    <mergeCell ref="D591:O591"/>
    <mergeCell ref="P591:X591"/>
    <mergeCell ref="Y591:AG591"/>
    <mergeCell ref="D583:K583"/>
    <mergeCell ref="L583:R583"/>
    <mergeCell ref="S583:Y583"/>
    <mergeCell ref="Z583:AG583"/>
    <mergeCell ref="D584:K584"/>
    <mergeCell ref="L584:R584"/>
    <mergeCell ref="S584:Y584"/>
    <mergeCell ref="Z584:AG584"/>
    <mergeCell ref="D581:K581"/>
    <mergeCell ref="L581:R581"/>
    <mergeCell ref="S581:Y581"/>
    <mergeCell ref="Z581:AG581"/>
    <mergeCell ref="D582:K582"/>
    <mergeCell ref="L582:R582"/>
    <mergeCell ref="S582:Y582"/>
    <mergeCell ref="Z582:AG582"/>
    <mergeCell ref="D577:AG577"/>
    <mergeCell ref="D579:K579"/>
    <mergeCell ref="L579:R579"/>
    <mergeCell ref="S579:Y579"/>
    <mergeCell ref="Z579:AG579"/>
    <mergeCell ref="D580:K580"/>
    <mergeCell ref="L580:R580"/>
    <mergeCell ref="S580:Y580"/>
    <mergeCell ref="Z580:AG580"/>
    <mergeCell ref="D570:AG571"/>
    <mergeCell ref="D573:R573"/>
    <mergeCell ref="S573:AG573"/>
    <mergeCell ref="D574:R574"/>
    <mergeCell ref="S574:AG574"/>
    <mergeCell ref="D575:R575"/>
    <mergeCell ref="S575:AG575"/>
    <mergeCell ref="D568:M568"/>
    <mergeCell ref="N568:Q568"/>
    <mergeCell ref="R568:U568"/>
    <mergeCell ref="V568:Y568"/>
    <mergeCell ref="Z568:AC568"/>
    <mergeCell ref="AD568:AG568"/>
    <mergeCell ref="D567:M567"/>
    <mergeCell ref="N567:Q567"/>
    <mergeCell ref="R567:U567"/>
    <mergeCell ref="V567:Y567"/>
    <mergeCell ref="Z567:AC567"/>
    <mergeCell ref="AD567:AG567"/>
    <mergeCell ref="D566:M566"/>
    <mergeCell ref="N566:Q566"/>
    <mergeCell ref="R566:U566"/>
    <mergeCell ref="V566:Y566"/>
    <mergeCell ref="Z566:AC566"/>
    <mergeCell ref="AD566:AG566"/>
    <mergeCell ref="D563:AG563"/>
    <mergeCell ref="D565:M565"/>
    <mergeCell ref="N565:Q565"/>
    <mergeCell ref="R565:U565"/>
    <mergeCell ref="V565:Y565"/>
    <mergeCell ref="Z565:AC565"/>
    <mergeCell ref="AD565:AG565"/>
    <mergeCell ref="D561:M561"/>
    <mergeCell ref="N561:Q561"/>
    <mergeCell ref="R561:U561"/>
    <mergeCell ref="V561:Y561"/>
    <mergeCell ref="Z561:AC561"/>
    <mergeCell ref="AD561:AG561"/>
    <mergeCell ref="D560:M560"/>
    <mergeCell ref="N560:Q560"/>
    <mergeCell ref="R560:U560"/>
    <mergeCell ref="V560:Y560"/>
    <mergeCell ref="Z560:AC560"/>
    <mergeCell ref="AD560:AG560"/>
    <mergeCell ref="D559:M559"/>
    <mergeCell ref="N559:Q559"/>
    <mergeCell ref="R559:U559"/>
    <mergeCell ref="V559:Y559"/>
    <mergeCell ref="Z559:AC559"/>
    <mergeCell ref="AD559:AG559"/>
    <mergeCell ref="D558:M558"/>
    <mergeCell ref="N558:Q558"/>
    <mergeCell ref="R558:U558"/>
    <mergeCell ref="V558:Y558"/>
    <mergeCell ref="Z558:AC558"/>
    <mergeCell ref="AD558:AG558"/>
    <mergeCell ref="D557:M557"/>
    <mergeCell ref="N557:Q557"/>
    <mergeCell ref="R557:U557"/>
    <mergeCell ref="V557:Y557"/>
    <mergeCell ref="Z557:AC557"/>
    <mergeCell ref="AD557:AG557"/>
    <mergeCell ref="D556:M556"/>
    <mergeCell ref="N556:Q556"/>
    <mergeCell ref="R556:U556"/>
    <mergeCell ref="V556:Y556"/>
    <mergeCell ref="Z556:AC556"/>
    <mergeCell ref="AD556:AG556"/>
    <mergeCell ref="D555:M555"/>
    <mergeCell ref="N555:Q555"/>
    <mergeCell ref="R555:U555"/>
    <mergeCell ref="V555:Y555"/>
    <mergeCell ref="Z555:AC555"/>
    <mergeCell ref="AD555:AG555"/>
    <mergeCell ref="D546:M546"/>
    <mergeCell ref="N546:W546"/>
    <mergeCell ref="X546:AG546"/>
    <mergeCell ref="D541:AG541"/>
    <mergeCell ref="D543:M543"/>
    <mergeCell ref="N543:W543"/>
    <mergeCell ref="X543:AG543"/>
    <mergeCell ref="D544:M544"/>
    <mergeCell ref="N544:W544"/>
    <mergeCell ref="X544:AG544"/>
    <mergeCell ref="AM553:AM554"/>
    <mergeCell ref="AN553:AN554"/>
    <mergeCell ref="AO553:AO554"/>
    <mergeCell ref="N554:Q554"/>
    <mergeCell ref="R554:U554"/>
    <mergeCell ref="V554:Y554"/>
    <mergeCell ref="Z554:AC554"/>
    <mergeCell ref="AD554:AG554"/>
    <mergeCell ref="D549:AG551"/>
    <mergeCell ref="D553:M554"/>
    <mergeCell ref="N553:AG553"/>
    <mergeCell ref="AJ553:AJ554"/>
    <mergeCell ref="AK553:AK554"/>
    <mergeCell ref="AL553:AL554"/>
    <mergeCell ref="D547:M547"/>
    <mergeCell ref="N547:W547"/>
    <mergeCell ref="X547:AG547"/>
    <mergeCell ref="D548:M548"/>
    <mergeCell ref="N548:W548"/>
    <mergeCell ref="X548:AG548"/>
    <mergeCell ref="D536:L536"/>
    <mergeCell ref="M536:S536"/>
    <mergeCell ref="T536:Z536"/>
    <mergeCell ref="AA536:AG536"/>
    <mergeCell ref="D537:L537"/>
    <mergeCell ref="M537:S537"/>
    <mergeCell ref="T537:Z537"/>
    <mergeCell ref="AA537:AG537"/>
    <mergeCell ref="D534:L534"/>
    <mergeCell ref="M534:S534"/>
    <mergeCell ref="T534:Z534"/>
    <mergeCell ref="AA534:AG534"/>
    <mergeCell ref="D535:L535"/>
    <mergeCell ref="M535:S535"/>
    <mergeCell ref="T535:Z535"/>
    <mergeCell ref="AA535:AG535"/>
    <mergeCell ref="D545:M545"/>
    <mergeCell ref="N545:W545"/>
    <mergeCell ref="X545:AG545"/>
    <mergeCell ref="D532:L532"/>
    <mergeCell ref="M532:S532"/>
    <mergeCell ref="T532:Z532"/>
    <mergeCell ref="AA532:AG532"/>
    <mergeCell ref="D533:L533"/>
    <mergeCell ref="M533:S533"/>
    <mergeCell ref="T533:Z533"/>
    <mergeCell ref="AA533:AG533"/>
    <mergeCell ref="D529:AG529"/>
    <mergeCell ref="D530:L530"/>
    <mergeCell ref="M530:S530"/>
    <mergeCell ref="T530:Z530"/>
    <mergeCell ref="AA530:AG530"/>
    <mergeCell ref="D531:L531"/>
    <mergeCell ref="M531:S531"/>
    <mergeCell ref="T531:Z531"/>
    <mergeCell ref="AA531:AG531"/>
    <mergeCell ref="D527:L527"/>
    <mergeCell ref="M527:S527"/>
    <mergeCell ref="T527:Z527"/>
    <mergeCell ref="AA527:AG527"/>
    <mergeCell ref="D528:L528"/>
    <mergeCell ref="M528:S528"/>
    <mergeCell ref="T528:Z528"/>
    <mergeCell ref="AA528:AG528"/>
    <mergeCell ref="D525:L525"/>
    <mergeCell ref="M525:S525"/>
    <mergeCell ref="T525:Z525"/>
    <mergeCell ref="AA525:AG525"/>
    <mergeCell ref="D526:L526"/>
    <mergeCell ref="M526:S526"/>
    <mergeCell ref="T526:Z526"/>
    <mergeCell ref="AA526:AG526"/>
    <mergeCell ref="D522:AG522"/>
    <mergeCell ref="D523:L523"/>
    <mergeCell ref="M523:S523"/>
    <mergeCell ref="T523:Z523"/>
    <mergeCell ref="AA523:AG523"/>
    <mergeCell ref="D524:L524"/>
    <mergeCell ref="M524:S524"/>
    <mergeCell ref="T524:Z524"/>
    <mergeCell ref="AA524:AG524"/>
    <mergeCell ref="D509:AG509"/>
    <mergeCell ref="D510:AG512"/>
    <mergeCell ref="D514:AG514"/>
    <mergeCell ref="D516:AG516"/>
    <mergeCell ref="D519:AG519"/>
    <mergeCell ref="D521:L521"/>
    <mergeCell ref="M521:S521"/>
    <mergeCell ref="T521:Z521"/>
    <mergeCell ref="AA521:AG521"/>
    <mergeCell ref="D507:H507"/>
    <mergeCell ref="I507:M507"/>
    <mergeCell ref="N507:R507"/>
    <mergeCell ref="S507:W507"/>
    <mergeCell ref="X507:AB507"/>
    <mergeCell ref="AC507:AG507"/>
    <mergeCell ref="D506:H506"/>
    <mergeCell ref="I506:M506"/>
    <mergeCell ref="N506:R506"/>
    <mergeCell ref="S506:W506"/>
    <mergeCell ref="X506:AB506"/>
    <mergeCell ref="AC506:AG506"/>
    <mergeCell ref="D505:H505"/>
    <mergeCell ref="I505:M505"/>
    <mergeCell ref="N505:R505"/>
    <mergeCell ref="S505:W505"/>
    <mergeCell ref="X505:AB505"/>
    <mergeCell ref="AC505:AG505"/>
    <mergeCell ref="D504:H504"/>
    <mergeCell ref="I504:M504"/>
    <mergeCell ref="N504:R504"/>
    <mergeCell ref="S504:W504"/>
    <mergeCell ref="X504:AB504"/>
    <mergeCell ref="AC504:AG504"/>
    <mergeCell ref="D503:H503"/>
    <mergeCell ref="I503:M503"/>
    <mergeCell ref="N503:R503"/>
    <mergeCell ref="S503:W503"/>
    <mergeCell ref="X503:AB503"/>
    <mergeCell ref="AC503:AG503"/>
    <mergeCell ref="D502:H502"/>
    <mergeCell ref="I502:M502"/>
    <mergeCell ref="N502:R502"/>
    <mergeCell ref="S502:W502"/>
    <mergeCell ref="X502:AB502"/>
    <mergeCell ref="AC502:AG502"/>
    <mergeCell ref="D489:AF490"/>
    <mergeCell ref="D498:AG498"/>
    <mergeCell ref="D500:H501"/>
    <mergeCell ref="I500:AG500"/>
    <mergeCell ref="I501:M501"/>
    <mergeCell ref="N501:R501"/>
    <mergeCell ref="S501:W501"/>
    <mergeCell ref="X501:AB501"/>
    <mergeCell ref="AC501:AG501"/>
    <mergeCell ref="D487:K487"/>
    <mergeCell ref="L487:P487"/>
    <mergeCell ref="Q487:T487"/>
    <mergeCell ref="U487:X487"/>
    <mergeCell ref="Y487:AB487"/>
    <mergeCell ref="AC487:AG487"/>
    <mergeCell ref="D486:K486"/>
    <mergeCell ref="L486:P486"/>
    <mergeCell ref="Q486:T486"/>
    <mergeCell ref="U486:X486"/>
    <mergeCell ref="Y486:AB486"/>
    <mergeCell ref="AC486:AG486"/>
    <mergeCell ref="D485:K485"/>
    <mergeCell ref="L485:P485"/>
    <mergeCell ref="Q485:T485"/>
    <mergeCell ref="U485:X485"/>
    <mergeCell ref="Y485:AB485"/>
    <mergeCell ref="AC485:AG485"/>
    <mergeCell ref="D484:K484"/>
    <mergeCell ref="L484:P484"/>
    <mergeCell ref="Q484:T484"/>
    <mergeCell ref="U484:X484"/>
    <mergeCell ref="Y484:AB484"/>
    <mergeCell ref="AC484:AG484"/>
    <mergeCell ref="D483:K483"/>
    <mergeCell ref="L483:P483"/>
    <mergeCell ref="Q483:T483"/>
    <mergeCell ref="U483:X483"/>
    <mergeCell ref="Y483:AB483"/>
    <mergeCell ref="AC483:AG483"/>
    <mergeCell ref="D474:AG475"/>
    <mergeCell ref="D477:AG478"/>
    <mergeCell ref="D480:AG480"/>
    <mergeCell ref="D482:K482"/>
    <mergeCell ref="L482:P482"/>
    <mergeCell ref="Q482:T482"/>
    <mergeCell ref="U482:X482"/>
    <mergeCell ref="Y482:AB482"/>
    <mergeCell ref="AC482:AG482"/>
    <mergeCell ref="D472:J472"/>
    <mergeCell ref="K472:N472"/>
    <mergeCell ref="O472:R472"/>
    <mergeCell ref="S472:W472"/>
    <mergeCell ref="X472:AB472"/>
    <mergeCell ref="AC472:AG472"/>
    <mergeCell ref="D471:J471"/>
    <mergeCell ref="K471:N471"/>
    <mergeCell ref="O471:R471"/>
    <mergeCell ref="S471:W471"/>
    <mergeCell ref="X471:AB471"/>
    <mergeCell ref="AC471:AG471"/>
    <mergeCell ref="D469:AG469"/>
    <mergeCell ref="D470:J470"/>
    <mergeCell ref="K470:N470"/>
    <mergeCell ref="O470:R470"/>
    <mergeCell ref="S470:W470"/>
    <mergeCell ref="X470:AB470"/>
    <mergeCell ref="AC470:AG470"/>
    <mergeCell ref="D468:J468"/>
    <mergeCell ref="K468:N468"/>
    <mergeCell ref="O468:R468"/>
    <mergeCell ref="S468:W468"/>
    <mergeCell ref="X468:AB468"/>
    <mergeCell ref="AC468:AG468"/>
    <mergeCell ref="D467:J467"/>
    <mergeCell ref="K467:N467"/>
    <mergeCell ref="O467:R467"/>
    <mergeCell ref="S467:W467"/>
    <mergeCell ref="X467:AB467"/>
    <mergeCell ref="AC467:AG467"/>
    <mergeCell ref="D465:AG465"/>
    <mergeCell ref="D466:J466"/>
    <mergeCell ref="K466:N466"/>
    <mergeCell ref="O466:R466"/>
    <mergeCell ref="S466:W466"/>
    <mergeCell ref="X466:AB466"/>
    <mergeCell ref="AC466:AG466"/>
    <mergeCell ref="D464:J464"/>
    <mergeCell ref="K464:N464"/>
    <mergeCell ref="O464:R464"/>
    <mergeCell ref="S464:W464"/>
    <mergeCell ref="X464:AB464"/>
    <mergeCell ref="AC464:AG464"/>
    <mergeCell ref="D463:J463"/>
    <mergeCell ref="K463:N463"/>
    <mergeCell ref="O463:R463"/>
    <mergeCell ref="S463:W463"/>
    <mergeCell ref="X463:AB463"/>
    <mergeCell ref="AC463:AG463"/>
    <mergeCell ref="D462:J462"/>
    <mergeCell ref="K462:N462"/>
    <mergeCell ref="O462:R462"/>
    <mergeCell ref="S462:W462"/>
    <mergeCell ref="X462:AB462"/>
    <mergeCell ref="AC462:AG462"/>
    <mergeCell ref="D461:J461"/>
    <mergeCell ref="K461:N461"/>
    <mergeCell ref="O461:R461"/>
    <mergeCell ref="S461:W461"/>
    <mergeCell ref="X461:AB461"/>
    <mergeCell ref="AC461:AG461"/>
    <mergeCell ref="D460:J460"/>
    <mergeCell ref="K460:N460"/>
    <mergeCell ref="O460:R460"/>
    <mergeCell ref="S460:W460"/>
    <mergeCell ref="X460:AB460"/>
    <mergeCell ref="AC460:AG460"/>
    <mergeCell ref="D459:J459"/>
    <mergeCell ref="K459:N459"/>
    <mergeCell ref="O459:R459"/>
    <mergeCell ref="S459:W459"/>
    <mergeCell ref="X459:AB459"/>
    <mergeCell ref="AC459:AG459"/>
    <mergeCell ref="D457:AG457"/>
    <mergeCell ref="D458:J458"/>
    <mergeCell ref="K458:N458"/>
    <mergeCell ref="O458:R458"/>
    <mergeCell ref="S458:W458"/>
    <mergeCell ref="X458:AB458"/>
    <mergeCell ref="AC458:AG458"/>
    <mergeCell ref="D456:J456"/>
    <mergeCell ref="K456:N456"/>
    <mergeCell ref="O456:R456"/>
    <mergeCell ref="S456:W456"/>
    <mergeCell ref="X456:AB456"/>
    <mergeCell ref="AC456:AG456"/>
    <mergeCell ref="D455:J455"/>
    <mergeCell ref="K455:N455"/>
    <mergeCell ref="O455:R455"/>
    <mergeCell ref="S455:W455"/>
    <mergeCell ref="X455:AB455"/>
    <mergeCell ref="AC455:AG455"/>
    <mergeCell ref="D454:J454"/>
    <mergeCell ref="K454:N454"/>
    <mergeCell ref="O454:R454"/>
    <mergeCell ref="S454:W454"/>
    <mergeCell ref="X454:AB454"/>
    <mergeCell ref="AC454:AG454"/>
    <mergeCell ref="D453:J453"/>
    <mergeCell ref="K453:N453"/>
    <mergeCell ref="O453:R453"/>
    <mergeCell ref="S453:W453"/>
    <mergeCell ref="X453:AB453"/>
    <mergeCell ref="AC453:AG453"/>
    <mergeCell ref="D451:AG451"/>
    <mergeCell ref="D452:J452"/>
    <mergeCell ref="K452:N452"/>
    <mergeCell ref="O452:R452"/>
    <mergeCell ref="S452:W452"/>
    <mergeCell ref="X452:AB452"/>
    <mergeCell ref="AC452:AG452"/>
    <mergeCell ref="D447:AG447"/>
    <mergeCell ref="D449:J450"/>
    <mergeCell ref="K449:AG449"/>
    <mergeCell ref="K450:N450"/>
    <mergeCell ref="O450:R450"/>
    <mergeCell ref="S450:W450"/>
    <mergeCell ref="X450:AB450"/>
    <mergeCell ref="AC450:AG450"/>
    <mergeCell ref="D439:R439"/>
    <mergeCell ref="S439:AG439"/>
    <mergeCell ref="D440:R440"/>
    <mergeCell ref="S440:AG440"/>
    <mergeCell ref="D441:AG442"/>
    <mergeCell ref="D444:AG444"/>
    <mergeCell ref="T436:V436"/>
    <mergeCell ref="W436:Y436"/>
    <mergeCell ref="Z436:AB436"/>
    <mergeCell ref="AC436:AE436"/>
    <mergeCell ref="AF436:AH436"/>
    <mergeCell ref="D438:R438"/>
    <mergeCell ref="S438:AG438"/>
    <mergeCell ref="T435:V435"/>
    <mergeCell ref="W435:Y435"/>
    <mergeCell ref="Z435:AB435"/>
    <mergeCell ref="AC435:AE435"/>
    <mergeCell ref="AF435:AH435"/>
    <mergeCell ref="D436:G436"/>
    <mergeCell ref="H436:J436"/>
    <mergeCell ref="K436:M436"/>
    <mergeCell ref="N436:P436"/>
    <mergeCell ref="Q436:S436"/>
    <mergeCell ref="W433:Y433"/>
    <mergeCell ref="Z433:AB433"/>
    <mergeCell ref="AC433:AE433"/>
    <mergeCell ref="AF433:AH433"/>
    <mergeCell ref="D434:AH434"/>
    <mergeCell ref="D435:G435"/>
    <mergeCell ref="H435:J435"/>
    <mergeCell ref="K435:M435"/>
    <mergeCell ref="N435:P435"/>
    <mergeCell ref="Q435:S435"/>
    <mergeCell ref="W432:Y432"/>
    <mergeCell ref="Z432:AB432"/>
    <mergeCell ref="AC432:AE432"/>
    <mergeCell ref="AF432:AH432"/>
    <mergeCell ref="D433:G433"/>
    <mergeCell ref="H433:J433"/>
    <mergeCell ref="K433:M433"/>
    <mergeCell ref="N433:P433"/>
    <mergeCell ref="Q433:S433"/>
    <mergeCell ref="T433:V433"/>
    <mergeCell ref="W431:Y431"/>
    <mergeCell ref="Z431:AB431"/>
    <mergeCell ref="AC431:AE431"/>
    <mergeCell ref="AF431:AH431"/>
    <mergeCell ref="D432:G432"/>
    <mergeCell ref="H432:J432"/>
    <mergeCell ref="K432:M432"/>
    <mergeCell ref="N432:P432"/>
    <mergeCell ref="Q432:S432"/>
    <mergeCell ref="T432:V432"/>
    <mergeCell ref="W430:Y430"/>
    <mergeCell ref="Z430:AB430"/>
    <mergeCell ref="AC430:AE430"/>
    <mergeCell ref="AF430:AH430"/>
    <mergeCell ref="D431:G431"/>
    <mergeCell ref="H431:J431"/>
    <mergeCell ref="K431:M431"/>
    <mergeCell ref="N431:P431"/>
    <mergeCell ref="Q431:S431"/>
    <mergeCell ref="T431:V431"/>
    <mergeCell ref="W429:Y429"/>
    <mergeCell ref="Z429:AB429"/>
    <mergeCell ref="AC429:AE429"/>
    <mergeCell ref="AF429:AH429"/>
    <mergeCell ref="D430:G430"/>
    <mergeCell ref="H430:J430"/>
    <mergeCell ref="K430:M430"/>
    <mergeCell ref="N430:P430"/>
    <mergeCell ref="Q430:S430"/>
    <mergeCell ref="T430:V430"/>
    <mergeCell ref="D429:G429"/>
    <mergeCell ref="H429:J429"/>
    <mergeCell ref="K429:M429"/>
    <mergeCell ref="N429:P429"/>
    <mergeCell ref="Q429:S429"/>
    <mergeCell ref="T429:V429"/>
    <mergeCell ref="T427:V427"/>
    <mergeCell ref="W427:Y427"/>
    <mergeCell ref="Z427:AB427"/>
    <mergeCell ref="AC427:AE427"/>
    <mergeCell ref="AF427:AH427"/>
    <mergeCell ref="D428:AH428"/>
    <mergeCell ref="T426:V426"/>
    <mergeCell ref="W426:Y426"/>
    <mergeCell ref="Z426:AB426"/>
    <mergeCell ref="AC426:AE426"/>
    <mergeCell ref="AF426:AH426"/>
    <mergeCell ref="D427:G427"/>
    <mergeCell ref="H427:J427"/>
    <mergeCell ref="K427:M427"/>
    <mergeCell ref="N427:P427"/>
    <mergeCell ref="Q427:S427"/>
    <mergeCell ref="T425:V425"/>
    <mergeCell ref="W425:Y425"/>
    <mergeCell ref="Z425:AB425"/>
    <mergeCell ref="AC425:AE425"/>
    <mergeCell ref="AF425:AH425"/>
    <mergeCell ref="D426:G426"/>
    <mergeCell ref="H426:J426"/>
    <mergeCell ref="K426:M426"/>
    <mergeCell ref="N426:P426"/>
    <mergeCell ref="Q426:S426"/>
    <mergeCell ref="T424:V424"/>
    <mergeCell ref="W424:Y424"/>
    <mergeCell ref="Z424:AB424"/>
    <mergeCell ref="AC424:AE424"/>
    <mergeCell ref="AF424:AH424"/>
    <mergeCell ref="D425:G425"/>
    <mergeCell ref="H425:J425"/>
    <mergeCell ref="K425:M425"/>
    <mergeCell ref="N425:P425"/>
    <mergeCell ref="Q425:S425"/>
    <mergeCell ref="T423:V423"/>
    <mergeCell ref="W423:Y423"/>
    <mergeCell ref="Z423:AB423"/>
    <mergeCell ref="AC423:AE423"/>
    <mergeCell ref="AF423:AH423"/>
    <mergeCell ref="D424:G424"/>
    <mergeCell ref="H424:J424"/>
    <mergeCell ref="K424:M424"/>
    <mergeCell ref="N424:P424"/>
    <mergeCell ref="Q424:S424"/>
    <mergeCell ref="W421:Y421"/>
    <mergeCell ref="Z421:AB421"/>
    <mergeCell ref="AC421:AE421"/>
    <mergeCell ref="AF421:AH421"/>
    <mergeCell ref="D422:AH422"/>
    <mergeCell ref="D423:G423"/>
    <mergeCell ref="H423:J423"/>
    <mergeCell ref="K423:M423"/>
    <mergeCell ref="N423:P423"/>
    <mergeCell ref="Q423:S423"/>
    <mergeCell ref="Z418:AB418"/>
    <mergeCell ref="AC418:AE418"/>
    <mergeCell ref="AF418:AH418"/>
    <mergeCell ref="D420:G421"/>
    <mergeCell ref="H420:AH420"/>
    <mergeCell ref="H421:J421"/>
    <mergeCell ref="K421:M421"/>
    <mergeCell ref="N421:P421"/>
    <mergeCell ref="Q421:S421"/>
    <mergeCell ref="T421:V421"/>
    <mergeCell ref="D419:AH419"/>
    <mergeCell ref="Z417:AB417"/>
    <mergeCell ref="AC417:AE417"/>
    <mergeCell ref="AF417:AH417"/>
    <mergeCell ref="D418:G418"/>
    <mergeCell ref="H418:J418"/>
    <mergeCell ref="K418:M418"/>
    <mergeCell ref="N418:P418"/>
    <mergeCell ref="Q418:S418"/>
    <mergeCell ref="T418:V418"/>
    <mergeCell ref="W418:Y418"/>
    <mergeCell ref="AC415:AE415"/>
    <mergeCell ref="AF415:AH415"/>
    <mergeCell ref="D416:AH416"/>
    <mergeCell ref="D417:G417"/>
    <mergeCell ref="H417:J417"/>
    <mergeCell ref="K417:M417"/>
    <mergeCell ref="N417:P417"/>
    <mergeCell ref="Q417:S417"/>
    <mergeCell ref="T417:V417"/>
    <mergeCell ref="W417:Y417"/>
    <mergeCell ref="AC414:AE414"/>
    <mergeCell ref="AF414:AH414"/>
    <mergeCell ref="D415:G415"/>
    <mergeCell ref="H415:J415"/>
    <mergeCell ref="K415:M415"/>
    <mergeCell ref="N415:P415"/>
    <mergeCell ref="Q415:S415"/>
    <mergeCell ref="T415:V415"/>
    <mergeCell ref="W415:Y415"/>
    <mergeCell ref="Z415:AB415"/>
    <mergeCell ref="AC413:AE413"/>
    <mergeCell ref="AF413:AH413"/>
    <mergeCell ref="D414:G414"/>
    <mergeCell ref="H414:J414"/>
    <mergeCell ref="K414:M414"/>
    <mergeCell ref="N414:P414"/>
    <mergeCell ref="Q414:S414"/>
    <mergeCell ref="T414:V414"/>
    <mergeCell ref="W414:Y414"/>
    <mergeCell ref="Z414:AB414"/>
    <mergeCell ref="AC412:AE412"/>
    <mergeCell ref="AF412:AH412"/>
    <mergeCell ref="D413:G413"/>
    <mergeCell ref="H413:J413"/>
    <mergeCell ref="K413:M413"/>
    <mergeCell ref="N413:P413"/>
    <mergeCell ref="Q413:S413"/>
    <mergeCell ref="T413:V413"/>
    <mergeCell ref="W413:Y413"/>
    <mergeCell ref="Z413:AB413"/>
    <mergeCell ref="AC411:AE411"/>
    <mergeCell ref="AF411:AH411"/>
    <mergeCell ref="D412:G412"/>
    <mergeCell ref="H412:J412"/>
    <mergeCell ref="K412:M412"/>
    <mergeCell ref="N412:P412"/>
    <mergeCell ref="Q412:S412"/>
    <mergeCell ref="T412:V412"/>
    <mergeCell ref="W412:Y412"/>
    <mergeCell ref="Z412:AB412"/>
    <mergeCell ref="AF409:AH409"/>
    <mergeCell ref="D410:AH410"/>
    <mergeCell ref="D411:G411"/>
    <mergeCell ref="H411:J411"/>
    <mergeCell ref="K411:M411"/>
    <mergeCell ref="N411:P411"/>
    <mergeCell ref="Q411:S411"/>
    <mergeCell ref="T411:V411"/>
    <mergeCell ref="W411:Y411"/>
    <mergeCell ref="Z411:AB411"/>
    <mergeCell ref="AF408:AH408"/>
    <mergeCell ref="D409:G409"/>
    <mergeCell ref="H409:J409"/>
    <mergeCell ref="K409:M409"/>
    <mergeCell ref="N409:P409"/>
    <mergeCell ref="Q409:S409"/>
    <mergeCell ref="T409:V409"/>
    <mergeCell ref="W409:Y409"/>
    <mergeCell ref="Z409:AB409"/>
    <mergeCell ref="AC409:AE409"/>
    <mergeCell ref="AF407:AH407"/>
    <mergeCell ref="D408:G408"/>
    <mergeCell ref="H408:J408"/>
    <mergeCell ref="K408:M408"/>
    <mergeCell ref="N408:P408"/>
    <mergeCell ref="Q408:S408"/>
    <mergeCell ref="T408:V408"/>
    <mergeCell ref="W408:Y408"/>
    <mergeCell ref="Z408:AB408"/>
    <mergeCell ref="AC408:AE408"/>
    <mergeCell ref="AF406:AH406"/>
    <mergeCell ref="D407:G407"/>
    <mergeCell ref="H407:J407"/>
    <mergeCell ref="K407:M407"/>
    <mergeCell ref="N407:P407"/>
    <mergeCell ref="Q407:S407"/>
    <mergeCell ref="T407:V407"/>
    <mergeCell ref="W407:Y407"/>
    <mergeCell ref="Z407:AB407"/>
    <mergeCell ref="AC407:AE407"/>
    <mergeCell ref="AF405:AH405"/>
    <mergeCell ref="D406:G406"/>
    <mergeCell ref="H406:J406"/>
    <mergeCell ref="K406:M406"/>
    <mergeCell ref="N406:P406"/>
    <mergeCell ref="Q406:S406"/>
    <mergeCell ref="T406:V406"/>
    <mergeCell ref="W406:Y406"/>
    <mergeCell ref="Z406:AB406"/>
    <mergeCell ref="AC406:AE406"/>
    <mergeCell ref="D404:AH404"/>
    <mergeCell ref="D405:G405"/>
    <mergeCell ref="H405:J405"/>
    <mergeCell ref="K405:M405"/>
    <mergeCell ref="N405:P405"/>
    <mergeCell ref="Q405:S405"/>
    <mergeCell ref="T405:V405"/>
    <mergeCell ref="W405:Y405"/>
    <mergeCell ref="Z405:AB405"/>
    <mergeCell ref="AC405:AE405"/>
    <mergeCell ref="Q403:S403"/>
    <mergeCell ref="T403:V403"/>
    <mergeCell ref="W403:Y403"/>
    <mergeCell ref="Z403:AB403"/>
    <mergeCell ref="AC403:AE403"/>
    <mergeCell ref="AF403:AH403"/>
    <mergeCell ref="D389:AG389"/>
    <mergeCell ref="D393:AG395"/>
    <mergeCell ref="AI401:AQ401"/>
    <mergeCell ref="AS401:BA401"/>
    <mergeCell ref="BC401:BK401"/>
    <mergeCell ref="D402:G403"/>
    <mergeCell ref="H402:AH402"/>
    <mergeCell ref="H403:J403"/>
    <mergeCell ref="K403:M403"/>
    <mergeCell ref="N403:P403"/>
    <mergeCell ref="D379:AG381"/>
    <mergeCell ref="D383:AG383"/>
    <mergeCell ref="D385:AG388"/>
    <mergeCell ref="D353:AG355"/>
    <mergeCell ref="D359:AG361"/>
    <mergeCell ref="E363:AG364"/>
    <mergeCell ref="E366:AG367"/>
    <mergeCell ref="E369:AG369"/>
    <mergeCell ref="D371:AG371"/>
    <mergeCell ref="D322:AG327"/>
    <mergeCell ref="D329:AG332"/>
    <mergeCell ref="D334:AG339"/>
    <mergeCell ref="D344:AG344"/>
    <mergeCell ref="E346:AG347"/>
    <mergeCell ref="E349:AG351"/>
    <mergeCell ref="D305:AG306"/>
    <mergeCell ref="E308:AG308"/>
    <mergeCell ref="E309:AG309"/>
    <mergeCell ref="E310:AG315"/>
    <mergeCell ref="D317:AG317"/>
    <mergeCell ref="D319:AG320"/>
    <mergeCell ref="D277:AG285"/>
    <mergeCell ref="D288:AG289"/>
    <mergeCell ref="D291:AG292"/>
    <mergeCell ref="D294:AG294"/>
    <mergeCell ref="D298:AG299"/>
    <mergeCell ref="D301:AG301"/>
    <mergeCell ref="D251:AG252"/>
    <mergeCell ref="D256:AG257"/>
    <mergeCell ref="D259:AG260"/>
    <mergeCell ref="D264:AG265"/>
    <mergeCell ref="D269:AG270"/>
    <mergeCell ref="D272:AG276"/>
    <mergeCell ref="D221:AG224"/>
    <mergeCell ref="D228:AG230"/>
    <mergeCell ref="D232:AG233"/>
    <mergeCell ref="D237:AG239"/>
    <mergeCell ref="D243:AG244"/>
    <mergeCell ref="D248:AG249"/>
    <mergeCell ref="D209:AG209"/>
    <mergeCell ref="D214:AG215"/>
    <mergeCell ref="E217:AG217"/>
    <mergeCell ref="E218:AG218"/>
    <mergeCell ref="E219:AG219"/>
    <mergeCell ref="E188:AG188"/>
    <mergeCell ref="E189:AG191"/>
    <mergeCell ref="D193:AG194"/>
    <mergeCell ref="D196:AG197"/>
    <mergeCell ref="D201:AG204"/>
    <mergeCell ref="D206:AG207"/>
    <mergeCell ref="D164:AG165"/>
    <mergeCell ref="D170:AG172"/>
    <mergeCell ref="D174:AG175"/>
    <mergeCell ref="D177:AG181"/>
    <mergeCell ref="D183:AG184"/>
    <mergeCell ref="E186:AG187"/>
    <mergeCell ref="D161:N161"/>
    <mergeCell ref="O161:S161"/>
    <mergeCell ref="T161:X161"/>
    <mergeCell ref="Y161:AC161"/>
    <mergeCell ref="D162:N162"/>
    <mergeCell ref="O162:S162"/>
    <mergeCell ref="T162:X162"/>
    <mergeCell ref="Y162:AC162"/>
    <mergeCell ref="D159:N159"/>
    <mergeCell ref="O159:S159"/>
    <mergeCell ref="T159:X159"/>
    <mergeCell ref="Y159:AC159"/>
    <mergeCell ref="D160:N160"/>
    <mergeCell ref="O160:S160"/>
    <mergeCell ref="T160:X160"/>
    <mergeCell ref="Y160:AC160"/>
    <mergeCell ref="D153:AG155"/>
    <mergeCell ref="O157:S157"/>
    <mergeCell ref="T157:X157"/>
    <mergeCell ref="Y157:AC157"/>
    <mergeCell ref="D158:N158"/>
    <mergeCell ref="O158:S158"/>
    <mergeCell ref="T158:X158"/>
    <mergeCell ref="Y158:AC158"/>
    <mergeCell ref="D137:AG138"/>
    <mergeCell ref="D140:AG141"/>
    <mergeCell ref="D143:AG144"/>
    <mergeCell ref="D146:AG149"/>
    <mergeCell ref="D127:N127"/>
    <mergeCell ref="O127:S127"/>
    <mergeCell ref="T127:X127"/>
    <mergeCell ref="Y127:AC127"/>
    <mergeCell ref="D129:AG130"/>
    <mergeCell ref="D134:AG135"/>
    <mergeCell ref="D125:N125"/>
    <mergeCell ref="O125:S125"/>
    <mergeCell ref="T125:X125"/>
    <mergeCell ref="Y125:AC125"/>
    <mergeCell ref="D126:N126"/>
    <mergeCell ref="O126:S126"/>
    <mergeCell ref="T126:X126"/>
    <mergeCell ref="Y126:AC126"/>
    <mergeCell ref="D123:N123"/>
    <mergeCell ref="O123:S123"/>
    <mergeCell ref="T123:X123"/>
    <mergeCell ref="Y123:AC123"/>
    <mergeCell ref="D124:N124"/>
    <mergeCell ref="O124:S124"/>
    <mergeCell ref="T124:X124"/>
    <mergeCell ref="Y124:AC124"/>
    <mergeCell ref="D113:AG114"/>
    <mergeCell ref="D118:AG120"/>
    <mergeCell ref="O122:S122"/>
    <mergeCell ref="T122:X122"/>
    <mergeCell ref="Y122:AC122"/>
    <mergeCell ref="D89:AG90"/>
    <mergeCell ref="D92:AG93"/>
    <mergeCell ref="D95:AG98"/>
    <mergeCell ref="D102:AG103"/>
    <mergeCell ref="D107:AG108"/>
    <mergeCell ref="D110:AG111"/>
    <mergeCell ref="D53:AG57"/>
    <mergeCell ref="D58:AG61"/>
    <mergeCell ref="D63:AG64"/>
    <mergeCell ref="D70:O70"/>
    <mergeCell ref="D77:O77"/>
    <mergeCell ref="D83:AG84"/>
    <mergeCell ref="D50:K50"/>
    <mergeCell ref="L50:O50"/>
    <mergeCell ref="P50:T50"/>
    <mergeCell ref="U50:X50"/>
    <mergeCell ref="Y50:AB50"/>
    <mergeCell ref="AC50:AG50"/>
    <mergeCell ref="D49:K49"/>
    <mergeCell ref="L49:O49"/>
    <mergeCell ref="P49:T49"/>
    <mergeCell ref="U49:X49"/>
    <mergeCell ref="Y49:AB49"/>
    <mergeCell ref="AC49:AG49"/>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44:O44"/>
    <mergeCell ref="P44:X44"/>
    <mergeCell ref="Y44:AB45"/>
    <mergeCell ref="AC44:AG45"/>
    <mergeCell ref="D45:K45"/>
    <mergeCell ref="L45:O45"/>
    <mergeCell ref="P45:T45"/>
    <mergeCell ref="U45:X45"/>
    <mergeCell ref="D39:M39"/>
    <mergeCell ref="N39:R39"/>
    <mergeCell ref="S39:W39"/>
    <mergeCell ref="X39:AB39"/>
    <mergeCell ref="AC39:AG39"/>
    <mergeCell ref="D40:M40"/>
    <mergeCell ref="N40:R40"/>
    <mergeCell ref="S40:W40"/>
    <mergeCell ref="X40:AB40"/>
    <mergeCell ref="AC40:AG40"/>
    <mergeCell ref="D37:M37"/>
    <mergeCell ref="N37:R37"/>
    <mergeCell ref="S37:W37"/>
    <mergeCell ref="X37:AB37"/>
    <mergeCell ref="AC37:AG37"/>
    <mergeCell ref="D38:M38"/>
    <mergeCell ref="N38:R38"/>
    <mergeCell ref="S38:W38"/>
    <mergeCell ref="X38:AB38"/>
    <mergeCell ref="AC38:AG38"/>
    <mergeCell ref="D35:M35"/>
    <mergeCell ref="N35:R35"/>
    <mergeCell ref="S35:W35"/>
    <mergeCell ref="X35:AB35"/>
    <mergeCell ref="AC35:AG35"/>
    <mergeCell ref="D36:M36"/>
    <mergeCell ref="N36:R36"/>
    <mergeCell ref="S36:W36"/>
    <mergeCell ref="X36:AB36"/>
    <mergeCell ref="AC36:AG36"/>
    <mergeCell ref="AI1:AM1"/>
    <mergeCell ref="D9:AG12"/>
    <mergeCell ref="D14:AG15"/>
    <mergeCell ref="D24:O24"/>
    <mergeCell ref="P24:X24"/>
    <mergeCell ref="Y24:AG24"/>
    <mergeCell ref="D27:O27"/>
    <mergeCell ref="P27:X27"/>
    <mergeCell ref="Y27:AG27"/>
    <mergeCell ref="D30:AG31"/>
    <mergeCell ref="D33:M34"/>
    <mergeCell ref="N33:W33"/>
    <mergeCell ref="X33:AB34"/>
    <mergeCell ref="AC33:AG34"/>
    <mergeCell ref="N34:R34"/>
    <mergeCell ref="S34:W34"/>
    <mergeCell ref="D25:O25"/>
    <mergeCell ref="P25:X25"/>
    <mergeCell ref="Y25:AG25"/>
    <mergeCell ref="D26:O26"/>
    <mergeCell ref="P26:X26"/>
    <mergeCell ref="Y26:AG26"/>
    <mergeCell ref="B1:AH1"/>
    <mergeCell ref="M3:V3"/>
    <mergeCell ref="Y3:AF3"/>
  </mergeCells>
  <conditionalFormatting sqref="AI483:AM487 AM502:AM507 AI507:AL507">
    <cfRule type="cellIs" dxfId="17" priority="19" operator="lessThan">
      <formula>0</formula>
    </cfRule>
    <cfRule type="cellIs" dxfId="16" priority="20" operator="greaterThan">
      <formula>0</formula>
    </cfRule>
    <cfRule type="cellIs" dxfId="15" priority="21" operator="lessThan">
      <formula>0</formula>
    </cfRule>
    <cfRule type="cellIs" dxfId="14" priority="22" operator="greaterThan">
      <formula>0</formula>
    </cfRule>
  </conditionalFormatting>
  <conditionalFormatting sqref="AO522:AO528 AO530:AO537 AI566:AK568 AL568:AM568 AM566:AM567 AO566:AO568 AL1000:AM1034 BC436:BK436 AI423:AQ436 AS405:BA417 BC409:BK419 AI405:AQ419 AL1039:AM1044 AJ555:AL561 AN555:AO561">
    <cfRule type="cellIs" dxfId="13" priority="17" operator="lessThan">
      <formula>0</formula>
    </cfRule>
    <cfRule type="cellIs" dxfId="12" priority="18" operator="greaterThan">
      <formula>0</formula>
    </cfRule>
  </conditionalFormatting>
  <conditionalFormatting sqref="AK523:AM528 AM530:AM531 AK532:AM537 AL546:AM548 AO548:AP548 AL591:AM600 AO591:AP600 AI611:AN613 AM634:AM645 AO1136:AO1151 AL738:AM740 AO740:AP740 AO755:AP759 AO769:AP769 AL799:AM809 AO799:AP809 AI870:AN872 AI945:AM953 AO945:AS953 AO970:AP979 AL992:AM992 AO986:AP992 AO1000:AP1007 AL1006:AM1006 AM1000:AM1005 AM1007:AM1034 AO1064:AP1075 AL680:AM685 AO680:AP685 AM1039:AM1043 AO1159:AO1174 AM1159:AM1177 AL1136:AM1154 AO1039:AP1044 AO653:AO658 AL653:AL666 AM653:AM661 AM666:AM673 AO666:AO671">
    <cfRule type="cellIs" dxfId="11" priority="15" operator="lessThan">
      <formula>0</formula>
    </cfRule>
    <cfRule type="cellIs" dxfId="10" priority="16" operator="greaterThan">
      <formula>0</formula>
    </cfRule>
  </conditionalFormatting>
  <conditionalFormatting sqref="AL1000:AM1033 AL1039:AM1044">
    <cfRule type="cellIs" priority="23" stopIfTrue="1" operator="greaterThan">
      <formula>0</formula>
    </cfRule>
  </conditionalFormatting>
  <conditionalFormatting sqref="AO544:AP548 AM653:AM662 AM666:AM673">
    <cfRule type="cellIs" dxfId="9" priority="10" operator="lessThan">
      <formula>0</formula>
    </cfRule>
    <cfRule type="cellIs" dxfId="8" priority="11" operator="greaterThan">
      <formula>0</formula>
    </cfRule>
    <cfRule type="cellIs" priority="12" stopIfTrue="1" operator="greaterThan">
      <formula>0</formula>
    </cfRule>
    <cfRule type="cellIs" priority="13" stopIfTrue="1" operator="greaterThan">
      <formula>0</formula>
    </cfRule>
    <cfRule type="cellIs" priority="14" stopIfTrue="1" operator="greaterThan">
      <formula>0</formula>
    </cfRule>
  </conditionalFormatting>
  <conditionalFormatting sqref="AI613:AN613 AI872:AN872">
    <cfRule type="cellIs" dxfId="7" priority="8" operator="lessThan">
      <formula>0</formula>
    </cfRule>
    <cfRule type="cellIs" dxfId="6" priority="9" operator="greaterThan">
      <formula>0</formula>
    </cfRule>
  </conditionalFormatting>
  <conditionalFormatting sqref="AO1000:AP1032 AO1039:AP1044">
    <cfRule type="cellIs" dxfId="5" priority="5" operator="lessThan">
      <formula>0</formula>
    </cfRule>
    <cfRule type="cellIs" dxfId="4" priority="6" operator="greaterThan">
      <formula>0</formula>
    </cfRule>
    <cfRule type="cellIs" priority="7" stopIfTrue="1" operator="greaterThan">
      <formula>0</formula>
    </cfRule>
  </conditionalFormatting>
  <conditionalFormatting sqref="AL1044:AM1044">
    <cfRule type="cellIs" dxfId="3" priority="3" operator="lessThan">
      <formula>0</formula>
    </cfRule>
    <cfRule type="cellIs" dxfId="2" priority="4" operator="greaterThan">
      <formula>0</formula>
    </cfRule>
  </conditionalFormatting>
  <conditionalFormatting sqref="AM555:AM561">
    <cfRule type="cellIs" dxfId="1" priority="1" operator="lessThan">
      <formula>0</formula>
    </cfRule>
    <cfRule type="cellIs" dxfId="0" priority="2" operator="greaterThan">
      <formula>0</formula>
    </cfRule>
  </conditionalFormatting>
  <pageMargins left="0.7" right="0.7" top="0.75" bottom="0.75" header="0.3" footer="0.3"/>
  <pageSetup paperSize="9" scale="82" fitToHeight="0" orientation="portrait" blackAndWhite="1" r:id="rId1"/>
  <headerFooter>
    <oddFooter>&amp;C&amp;P
Neoddeliteľnou súčasťou účtovnej závierky je súvaha, výkaz ziskov a strát a poznámky.</oddFooter>
  </headerFooter>
  <rowBreaks count="1" manualBreakCount="1">
    <brk id="51" min="3" max="33" man="1"/>
  </rowBreaks>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3</vt:i4>
      </vt:variant>
    </vt:vector>
  </HeadingPairs>
  <TitlesOfParts>
    <vt:vector size="4" baseType="lpstr">
      <vt:lpstr>Notes- SK Template</vt:lpstr>
      <vt:lpstr>'Notes- SK Template'!_Toc474124192</vt:lpstr>
      <vt:lpstr>'Notes- SK Template'!Názvy_tlače</vt:lpstr>
      <vt:lpstr>'Notes- SK Template'!Oblasť_tlače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Rasova</dc:creator>
  <cp:lastModifiedBy>bellova.silvia</cp:lastModifiedBy>
  <cp:lastPrinted>2020-07-22T18:43:31Z</cp:lastPrinted>
  <dcterms:created xsi:type="dcterms:W3CDTF">2018-11-12T12:16:07Z</dcterms:created>
  <dcterms:modified xsi:type="dcterms:W3CDTF">2020-07-23T08:13:42Z</dcterms:modified>
</cp:coreProperties>
</file>