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ento_zošit" defaultThemeVersion="124226"/>
  <bookViews>
    <workbookView xWindow="0" yWindow="210" windowWidth="19155" windowHeight="11415"/>
  </bookViews>
  <sheets>
    <sheet name="Poznamky_k_MUZ" sheetId="3" r:id="rId1"/>
    <sheet name="Hárok1" sheetId="4" r:id="rId2"/>
  </sheets>
  <definedNames>
    <definedName name="_xlnm._FilterDatabase" localSheetId="0" hidden="1">Poznamky_k_MUZ!$CB$1:$CB$693</definedName>
    <definedName name="_Toc530739901" localSheetId="0">Poznamky_k_MUZ!#REF!</definedName>
    <definedName name="_xlnm.Print_Titles" localSheetId="0">Poznamky_k_MUZ!$2:$3</definedName>
    <definedName name="_xlnm.Print_Area" localSheetId="0">Poznamky_k_MUZ!$B$2:$BZ$693</definedName>
  </definedNames>
  <calcPr calcId="124519"/>
</workbook>
</file>

<file path=xl/calcChain.xml><?xml version="1.0" encoding="utf-8"?>
<calcChain xmlns="http://schemas.openxmlformats.org/spreadsheetml/2006/main">
  <c r="CX592" i="3"/>
  <c r="CX591"/>
  <c r="CX590"/>
  <c r="CX589"/>
  <c r="CX588"/>
  <c r="CX587"/>
  <c r="CX586"/>
  <c r="CX585"/>
  <c r="CX584"/>
  <c r="CX583"/>
  <c r="CX582"/>
  <c r="CX581"/>
  <c r="CX580"/>
  <c r="CX579"/>
  <c r="CX578"/>
  <c r="CX577"/>
  <c r="CX576"/>
  <c r="CX575"/>
  <c r="CX574"/>
  <c r="CX573"/>
  <c r="CW571"/>
  <c r="CW570"/>
  <c r="CW569"/>
  <c r="CW568"/>
  <c r="CW567"/>
  <c r="CW566"/>
  <c r="CW565"/>
  <c r="CW564"/>
  <c r="DA564" s="1"/>
  <c r="CB564" s="1"/>
  <c r="CW563"/>
  <c r="CW562"/>
  <c r="CW561"/>
  <c r="DA561" s="1"/>
  <c r="CB561" s="1"/>
  <c r="CW560"/>
  <c r="CW559"/>
  <c r="CW558"/>
  <c r="DA558" s="1"/>
  <c r="CB558" s="1"/>
  <c r="CW557"/>
  <c r="CW556"/>
  <c r="CW555"/>
  <c r="CW554"/>
  <c r="CW553"/>
  <c r="DA553" s="1"/>
  <c r="CB553" s="1"/>
  <c r="CW552"/>
  <c r="CW551"/>
  <c r="CW550"/>
  <c r="DA550" s="1"/>
  <c r="CB550" s="1"/>
  <c r="CW549"/>
  <c r="CW548"/>
  <c r="CW547"/>
  <c r="CW546"/>
  <c r="CW545"/>
  <c r="CW544"/>
  <c r="DA544" s="1"/>
  <c r="CB544" s="1"/>
  <c r="CW543"/>
  <c r="CW542"/>
  <c r="CW541"/>
  <c r="CW540"/>
  <c r="CW539"/>
  <c r="CW538"/>
  <c r="B437"/>
  <c r="S436"/>
  <c r="B357"/>
  <c r="CX692"/>
  <c r="CX691"/>
  <c r="CX690"/>
  <c r="CX689"/>
  <c r="CX688"/>
  <c r="CX687"/>
  <c r="CX686"/>
  <c r="CX684"/>
  <c r="CX683"/>
  <c r="CX682"/>
  <c r="CX681"/>
  <c r="CX680"/>
  <c r="CX679"/>
  <c r="CX678"/>
  <c r="CX676"/>
  <c r="CX675"/>
  <c r="CX674"/>
  <c r="CX673"/>
  <c r="CX672"/>
  <c r="CX671"/>
  <c r="CX670"/>
  <c r="CZ692"/>
  <c r="CZ691"/>
  <c r="CZ690"/>
  <c r="CZ689"/>
  <c r="CZ688"/>
  <c r="CZ687"/>
  <c r="CZ686"/>
  <c r="CZ685"/>
  <c r="CZ684"/>
  <c r="CZ683"/>
  <c r="CZ682"/>
  <c r="CZ681"/>
  <c r="CZ680"/>
  <c r="CZ679"/>
  <c r="CZ678"/>
  <c r="CZ677"/>
  <c r="CZ676"/>
  <c r="CZ675"/>
  <c r="CZ674"/>
  <c r="CZ673"/>
  <c r="CZ672"/>
  <c r="CZ671"/>
  <c r="CZ670"/>
  <c r="CZ669"/>
  <c r="CZ668"/>
  <c r="CZ667"/>
  <c r="CZ666"/>
  <c r="CZ665"/>
  <c r="CZ664"/>
  <c r="CZ663"/>
  <c r="CW692"/>
  <c r="CW691"/>
  <c r="CW690"/>
  <c r="CW689"/>
  <c r="CW688"/>
  <c r="CW687"/>
  <c r="DA687" s="1"/>
  <c r="CB687" s="1"/>
  <c r="CW686"/>
  <c r="CW685"/>
  <c r="CW684"/>
  <c r="CW683"/>
  <c r="CW682"/>
  <c r="CW681"/>
  <c r="CW680"/>
  <c r="CW679"/>
  <c r="CW678"/>
  <c r="CW677"/>
  <c r="CW676"/>
  <c r="CW675"/>
  <c r="CW674"/>
  <c r="CW673"/>
  <c r="DA673" s="1"/>
  <c r="CB673" s="1"/>
  <c r="CW672"/>
  <c r="CW671"/>
  <c r="DA671" s="1"/>
  <c r="CB671" s="1"/>
  <c r="CW670"/>
  <c r="CW669"/>
  <c r="CW668"/>
  <c r="CW667"/>
  <c r="CW666"/>
  <c r="DA666" s="1"/>
  <c r="CB666" s="1"/>
  <c r="CW665"/>
  <c r="CW664"/>
  <c r="CW663"/>
  <c r="DA663" s="1"/>
  <c r="CB663" s="1"/>
  <c r="B668"/>
  <c r="CX660"/>
  <c r="CX659"/>
  <c r="CX658"/>
  <c r="CX657"/>
  <c r="CX656"/>
  <c r="CX654"/>
  <c r="CX653"/>
  <c r="CX652"/>
  <c r="CX647"/>
  <c r="CX661"/>
  <c r="CW620"/>
  <c r="B620"/>
  <c r="CW616"/>
  <c r="CW617"/>
  <c r="CW618"/>
  <c r="CW594"/>
  <c r="CW595"/>
  <c r="CZ592"/>
  <c r="CZ591"/>
  <c r="CZ590"/>
  <c r="CZ589"/>
  <c r="CZ588"/>
  <c r="CZ587"/>
  <c r="CZ586"/>
  <c r="CZ585"/>
  <c r="CZ584"/>
  <c r="CZ583"/>
  <c r="CZ582"/>
  <c r="CZ581"/>
  <c r="CZ580"/>
  <c r="CZ579"/>
  <c r="CZ578"/>
  <c r="CZ577"/>
  <c r="CZ576"/>
  <c r="CZ575"/>
  <c r="CZ574"/>
  <c r="CZ571"/>
  <c r="CX569"/>
  <c r="CX568"/>
  <c r="CX567"/>
  <c r="CX566"/>
  <c r="DA566"/>
  <c r="CB566" s="1"/>
  <c r="CX565"/>
  <c r="CX564"/>
  <c r="CX563"/>
  <c r="CX562"/>
  <c r="CX561"/>
  <c r="CX560"/>
  <c r="CX559"/>
  <c r="DA559" s="1"/>
  <c r="CB559" s="1"/>
  <c r="CX558"/>
  <c r="CX557"/>
  <c r="CX556"/>
  <c r="CX548"/>
  <c r="CX547"/>
  <c r="CX546"/>
  <c r="CX545"/>
  <c r="CX544"/>
  <c r="CX543"/>
  <c r="CX542"/>
  <c r="CX541"/>
  <c r="CX540"/>
  <c r="CW512"/>
  <c r="CW513"/>
  <c r="B513"/>
  <c r="CX507"/>
  <c r="CX506"/>
  <c r="CX505"/>
  <c r="CX504"/>
  <c r="CX503"/>
  <c r="CX502"/>
  <c r="CX501"/>
  <c r="CX500"/>
  <c r="CX499"/>
  <c r="CX495"/>
  <c r="CX494"/>
  <c r="CX493"/>
  <c r="CX492"/>
  <c r="CX491"/>
  <c r="CX490"/>
  <c r="CX489"/>
  <c r="CX488"/>
  <c r="CX487"/>
  <c r="CX483"/>
  <c r="CX482"/>
  <c r="CX481"/>
  <c r="CX480"/>
  <c r="CX479"/>
  <c r="CX478"/>
  <c r="CX477"/>
  <c r="CX476"/>
  <c r="CX475"/>
  <c r="CX471"/>
  <c r="CX470"/>
  <c r="CX469"/>
  <c r="CX468"/>
  <c r="CX467"/>
  <c r="CX466"/>
  <c r="CX465"/>
  <c r="CX464"/>
  <c r="CX463"/>
  <c r="CW437"/>
  <c r="CW436"/>
  <c r="CW435"/>
  <c r="CW434"/>
  <c r="CW433"/>
  <c r="CX423"/>
  <c r="CW432"/>
  <c r="CW431"/>
  <c r="DA431" s="1"/>
  <c r="CB431" s="1"/>
  <c r="CW430"/>
  <c r="CW429"/>
  <c r="CW428"/>
  <c r="CW427"/>
  <c r="DA427" s="1"/>
  <c r="CB427" s="1"/>
  <c r="CW426"/>
  <c r="DA426" s="1"/>
  <c r="CB426" s="1"/>
  <c r="CW425"/>
  <c r="CW424"/>
  <c r="CW423"/>
  <c r="DA423" s="1"/>
  <c r="CB423" s="1"/>
  <c r="CW422"/>
  <c r="CW421"/>
  <c r="CW420"/>
  <c r="CW419"/>
  <c r="CW394"/>
  <c r="DA394" s="1"/>
  <c r="CB394" s="1"/>
  <c r="CX386"/>
  <c r="CW398"/>
  <c r="CW397"/>
  <c r="DA397" s="1"/>
  <c r="CB397" s="1"/>
  <c r="CW396"/>
  <c r="CW395"/>
  <c r="CX393"/>
  <c r="CX392"/>
  <c r="CX391"/>
  <c r="CX390"/>
  <c r="CX389"/>
  <c r="CX388"/>
  <c r="CX387"/>
  <c r="CX385"/>
  <c r="CX384"/>
  <c r="CW393"/>
  <c r="CW392"/>
  <c r="CW391"/>
  <c r="CW390"/>
  <c r="DA390" s="1"/>
  <c r="CB390" s="1"/>
  <c r="CW389"/>
  <c r="CW388"/>
  <c r="CW387"/>
  <c r="DA387"/>
  <c r="CB387"/>
  <c r="CW386"/>
  <c r="DA386" s="1"/>
  <c r="CB386" s="1"/>
  <c r="CW385"/>
  <c r="CW384"/>
  <c r="CW354"/>
  <c r="CW355"/>
  <c r="CW357"/>
  <c r="CW356"/>
  <c r="CW334"/>
  <c r="DA334"/>
  <c r="CB334"/>
  <c r="CW335"/>
  <c r="DA335" s="1"/>
  <c r="CB335" s="1"/>
  <c r="CW336"/>
  <c r="CW337"/>
  <c r="DA337" s="1"/>
  <c r="CB337" s="1"/>
  <c r="CW40"/>
  <c r="DA40" s="1"/>
  <c r="CB40" s="1"/>
  <c r="CW35"/>
  <c r="CZ41"/>
  <c r="CZ61"/>
  <c r="CZ60"/>
  <c r="CZ59"/>
  <c r="CZ58"/>
  <c r="CZ57"/>
  <c r="CZ56"/>
  <c r="CZ55"/>
  <c r="CZ54"/>
  <c r="CZ53"/>
  <c r="CZ52"/>
  <c r="CZ51"/>
  <c r="CZ50"/>
  <c r="CZ49"/>
  <c r="CZ48"/>
  <c r="CZ47"/>
  <c r="CZ46"/>
  <c r="CZ45"/>
  <c r="CZ44"/>
  <c r="CZ43"/>
  <c r="CZ42"/>
  <c r="CW61"/>
  <c r="DA61" s="1"/>
  <c r="CB61" s="1"/>
  <c r="CW60"/>
  <c r="DA60"/>
  <c r="CB60" s="1"/>
  <c r="CW59"/>
  <c r="DA59"/>
  <c r="CB59"/>
  <c r="CW58"/>
  <c r="DA58"/>
  <c r="CB58"/>
  <c r="CW57"/>
  <c r="DA57" s="1"/>
  <c r="CB57" s="1"/>
  <c r="CW56"/>
  <c r="DA56"/>
  <c r="CB56" s="1"/>
  <c r="CW55"/>
  <c r="DA55"/>
  <c r="CB55"/>
  <c r="CW54"/>
  <c r="DA54"/>
  <c r="CB54"/>
  <c r="CW53"/>
  <c r="DA53" s="1"/>
  <c r="CB53" s="1"/>
  <c r="CW52"/>
  <c r="DA52"/>
  <c r="CB52" s="1"/>
  <c r="CW51"/>
  <c r="DA51"/>
  <c r="CB51"/>
  <c r="CW50"/>
  <c r="DA50"/>
  <c r="CB50"/>
  <c r="CW49"/>
  <c r="DA49" s="1"/>
  <c r="CB49" s="1"/>
  <c r="CW48"/>
  <c r="DA48"/>
  <c r="CB48" s="1"/>
  <c r="CW47"/>
  <c r="DA47"/>
  <c r="CB47"/>
  <c r="CW46"/>
  <c r="DA46"/>
  <c r="CB46"/>
  <c r="CW45"/>
  <c r="DA45" s="1"/>
  <c r="CB45" s="1"/>
  <c r="CW44"/>
  <c r="CW43"/>
  <c r="DA43" s="1"/>
  <c r="CB43" s="1"/>
  <c r="CW42"/>
  <c r="DA42" s="1"/>
  <c r="CB42" s="1"/>
  <c r="CZ40"/>
  <c r="CZ39"/>
  <c r="CW39"/>
  <c r="DA39" s="1"/>
  <c r="CB39" s="1"/>
  <c r="CZ38"/>
  <c r="CW38"/>
  <c r="DA38" s="1"/>
  <c r="CB38" s="1"/>
  <c r="CZ37"/>
  <c r="CW37"/>
  <c r="DA37" s="1"/>
  <c r="CB37" s="1"/>
  <c r="CW36"/>
  <c r="DA36" s="1"/>
  <c r="CB36" s="1"/>
  <c r="CZ36"/>
  <c r="CZ35"/>
  <c r="CW12"/>
  <c r="CW13"/>
  <c r="DA13"/>
  <c r="CB13"/>
  <c r="CW14"/>
  <c r="DA14" s="1"/>
  <c r="CB14" s="1"/>
  <c r="CW15"/>
  <c r="DA15"/>
  <c r="CB15" s="1"/>
  <c r="CZ662"/>
  <c r="CW662"/>
  <c r="CZ661"/>
  <c r="CW661"/>
  <c r="CZ660"/>
  <c r="CW660"/>
  <c r="DA660" s="1"/>
  <c r="CB660" s="1"/>
  <c r="CZ659"/>
  <c r="CW659"/>
  <c r="CZ658"/>
  <c r="CW658"/>
  <c r="CZ657"/>
  <c r="CW657"/>
  <c r="CZ656"/>
  <c r="CW656"/>
  <c r="CZ655"/>
  <c r="CW655"/>
  <c r="CZ654"/>
  <c r="CW654"/>
  <c r="DA654" s="1"/>
  <c r="CB654" s="1"/>
  <c r="CZ653"/>
  <c r="CW653"/>
  <c r="CZ652"/>
  <c r="CW652"/>
  <c r="CZ651"/>
  <c r="CW651"/>
  <c r="CZ650"/>
  <c r="CW650"/>
  <c r="DA650" s="1"/>
  <c r="CB650" s="1"/>
  <c r="CZ649"/>
  <c r="CW649"/>
  <c r="CZ648"/>
  <c r="CW648"/>
  <c r="CZ647"/>
  <c r="CW647"/>
  <c r="DA647" s="1"/>
  <c r="CB647" s="1"/>
  <c r="CZ646"/>
  <c r="CW646"/>
  <c r="CZ645"/>
  <c r="CW645"/>
  <c r="CZ644"/>
  <c r="CW644"/>
  <c r="CZ643"/>
  <c r="CW643"/>
  <c r="CZ642"/>
  <c r="CW642"/>
  <c r="CZ641"/>
  <c r="CW641"/>
  <c r="CZ640"/>
  <c r="CX640"/>
  <c r="CZ639"/>
  <c r="CX639"/>
  <c r="CZ638"/>
  <c r="CX638"/>
  <c r="CZ637"/>
  <c r="CX637"/>
  <c r="CZ636"/>
  <c r="CX636"/>
  <c r="CZ635"/>
  <c r="CX635"/>
  <c r="CZ634"/>
  <c r="CX634"/>
  <c r="CZ633"/>
  <c r="CX633"/>
  <c r="CZ632"/>
  <c r="CX632"/>
  <c r="CZ631"/>
  <c r="CX631"/>
  <c r="CZ630"/>
  <c r="CX630"/>
  <c r="CZ629"/>
  <c r="CX629"/>
  <c r="CZ628"/>
  <c r="CX628"/>
  <c r="CZ627"/>
  <c r="CX627"/>
  <c r="CZ626"/>
  <c r="CX626"/>
  <c r="CZ625"/>
  <c r="CX625"/>
  <c r="CZ624"/>
  <c r="CX624"/>
  <c r="CZ623"/>
  <c r="CX623"/>
  <c r="CZ622"/>
  <c r="CX622"/>
  <c r="CZ621"/>
  <c r="CX621"/>
  <c r="CW640"/>
  <c r="CW639"/>
  <c r="CW638"/>
  <c r="CW637"/>
  <c r="CW636"/>
  <c r="CW635"/>
  <c r="CW634"/>
  <c r="CW633"/>
  <c r="DA633" s="1"/>
  <c r="CB633" s="1"/>
  <c r="CW632"/>
  <c r="CW631"/>
  <c r="CW630"/>
  <c r="CW629"/>
  <c r="CW628"/>
  <c r="CW627"/>
  <c r="DA627" s="1"/>
  <c r="CB627" s="1"/>
  <c r="CW626"/>
  <c r="CW625"/>
  <c r="DA625"/>
  <c r="CB625" s="1"/>
  <c r="CW624"/>
  <c r="CW623"/>
  <c r="DA623" s="1"/>
  <c r="CB623" s="1"/>
  <c r="CW622"/>
  <c r="CW621"/>
  <c r="CW619"/>
  <c r="CZ618"/>
  <c r="CZ617"/>
  <c r="BM651"/>
  <c r="AY651"/>
  <c r="AK651"/>
  <c r="CZ616"/>
  <c r="CZ593"/>
  <c r="CW593"/>
  <c r="DA593" s="1"/>
  <c r="CB593" s="1"/>
  <c r="CZ570"/>
  <c r="CZ569"/>
  <c r="CZ568"/>
  <c r="CZ567"/>
  <c r="CZ566"/>
  <c r="CZ565"/>
  <c r="CZ564"/>
  <c r="CZ563"/>
  <c r="CZ562"/>
  <c r="CZ543"/>
  <c r="CZ542"/>
  <c r="CZ541"/>
  <c r="CW537"/>
  <c r="CW536"/>
  <c r="CW535"/>
  <c r="CW534"/>
  <c r="CW533"/>
  <c r="CW532"/>
  <c r="DA532" s="1"/>
  <c r="CB532" s="1"/>
  <c r="CW531"/>
  <c r="CW530"/>
  <c r="CW529"/>
  <c r="CW528"/>
  <c r="DA528" s="1"/>
  <c r="CB528" s="1"/>
  <c r="CW527"/>
  <c r="CW526"/>
  <c r="CZ537"/>
  <c r="CZ536"/>
  <c r="CZ535"/>
  <c r="CW525"/>
  <c r="CW524"/>
  <c r="CW523"/>
  <c r="CW522"/>
  <c r="CW521"/>
  <c r="CW520"/>
  <c r="CW519"/>
  <c r="DA519" s="1"/>
  <c r="CB519" s="1"/>
  <c r="CW518"/>
  <c r="CW517"/>
  <c r="CW516"/>
  <c r="CW515"/>
  <c r="CZ534"/>
  <c r="CZ533"/>
  <c r="CZ532"/>
  <c r="CZ531"/>
  <c r="CZ530"/>
  <c r="CZ529"/>
  <c r="CZ528"/>
  <c r="CZ527"/>
  <c r="CZ526"/>
  <c r="CZ525"/>
  <c r="CZ524"/>
  <c r="CZ523"/>
  <c r="CZ522"/>
  <c r="CZ521"/>
  <c r="CZ520"/>
  <c r="CZ519"/>
  <c r="CZ518"/>
  <c r="CZ517"/>
  <c r="CZ516"/>
  <c r="CX533"/>
  <c r="CX532"/>
  <c r="CX531"/>
  <c r="CX530"/>
  <c r="CX529"/>
  <c r="CX528"/>
  <c r="CX527"/>
  <c r="DA527"/>
  <c r="CB527"/>
  <c r="CX526"/>
  <c r="CX525"/>
  <c r="CX524"/>
  <c r="CX523"/>
  <c r="CX522"/>
  <c r="CX521"/>
  <c r="CX520"/>
  <c r="CX519"/>
  <c r="CX518"/>
  <c r="CX517"/>
  <c r="CX516"/>
  <c r="CX515"/>
  <c r="CX514"/>
  <c r="CW514"/>
  <c r="CW508"/>
  <c r="CW507"/>
  <c r="CW506"/>
  <c r="CW505"/>
  <c r="CW504"/>
  <c r="CW503"/>
  <c r="CW502"/>
  <c r="CW501"/>
  <c r="CW500"/>
  <c r="CW499"/>
  <c r="CW498"/>
  <c r="CW497"/>
  <c r="CW496"/>
  <c r="CW495"/>
  <c r="DA495" s="1"/>
  <c r="CB495" s="1"/>
  <c r="CW494"/>
  <c r="CW493"/>
  <c r="DA493" s="1"/>
  <c r="CB493" s="1"/>
  <c r="CW492"/>
  <c r="CW491"/>
  <c r="CW490"/>
  <c r="CW489"/>
  <c r="DA489"/>
  <c r="CB489" s="1"/>
  <c r="CW488"/>
  <c r="CW487"/>
  <c r="CW486"/>
  <c r="CW485"/>
  <c r="CW484"/>
  <c r="CW483"/>
  <c r="CW482"/>
  <c r="DA482" s="1"/>
  <c r="CB482" s="1"/>
  <c r="CW481"/>
  <c r="CW480"/>
  <c r="CW479"/>
  <c r="CW478"/>
  <c r="CW477"/>
  <c r="CW476"/>
  <c r="CW475"/>
  <c r="CW474"/>
  <c r="CW473"/>
  <c r="CW472"/>
  <c r="CW471"/>
  <c r="CW470"/>
  <c r="CW469"/>
  <c r="DA469" s="1"/>
  <c r="CB469" s="1"/>
  <c r="CW468"/>
  <c r="CW467"/>
  <c r="CW466"/>
  <c r="CW465"/>
  <c r="DA465" s="1"/>
  <c r="CB465" s="1"/>
  <c r="CW464"/>
  <c r="CW463"/>
  <c r="CW462"/>
  <c r="CW461"/>
  <c r="CW460"/>
  <c r="CW459"/>
  <c r="CW458"/>
  <c r="AK508"/>
  <c r="BO508" s="1"/>
  <c r="AK507"/>
  <c r="BO507"/>
  <c r="AK506"/>
  <c r="BO506" s="1"/>
  <c r="AK505"/>
  <c r="BO505"/>
  <c r="AK504"/>
  <c r="BO504" s="1"/>
  <c r="AK503"/>
  <c r="BO503"/>
  <c r="AK502"/>
  <c r="BO502" s="1"/>
  <c r="AK501"/>
  <c r="BO501"/>
  <c r="AK500"/>
  <c r="BO500" s="1"/>
  <c r="AK499"/>
  <c r="BO499"/>
  <c r="BO496"/>
  <c r="BO495"/>
  <c r="BO494"/>
  <c r="BO493"/>
  <c r="BO492"/>
  <c r="BO491"/>
  <c r="BO490"/>
  <c r="BO489"/>
  <c r="BO488"/>
  <c r="BO487"/>
  <c r="AB496"/>
  <c r="AB495"/>
  <c r="AB494"/>
  <c r="AB493"/>
  <c r="AB492"/>
  <c r="AB491"/>
  <c r="AB490"/>
  <c r="AB489"/>
  <c r="AB488"/>
  <c r="AB487"/>
  <c r="AF484"/>
  <c r="BO484" s="1"/>
  <c r="AF483"/>
  <c r="BO483"/>
  <c r="AF482"/>
  <c r="BO482" s="1"/>
  <c r="AF481"/>
  <c r="BO481"/>
  <c r="AF480"/>
  <c r="BO480" s="1"/>
  <c r="AF479"/>
  <c r="BO479"/>
  <c r="AF478"/>
  <c r="BO478" s="1"/>
  <c r="AF477"/>
  <c r="BO477"/>
  <c r="AF476"/>
  <c r="BO476" s="1"/>
  <c r="AF475"/>
  <c r="BO475"/>
  <c r="AF472"/>
  <c r="BO472" s="1"/>
  <c r="AF471"/>
  <c r="BO471"/>
  <c r="AF470"/>
  <c r="BO470" s="1"/>
  <c r="AF469"/>
  <c r="BO469"/>
  <c r="AF468"/>
  <c r="BO468" s="1"/>
  <c r="AF467"/>
  <c r="BO467"/>
  <c r="AF466"/>
  <c r="BO466" s="1"/>
  <c r="AF465"/>
  <c r="BO465"/>
  <c r="AF464"/>
  <c r="BO464" s="1"/>
  <c r="AF463"/>
  <c r="BO463"/>
  <c r="CW457"/>
  <c r="CW456"/>
  <c r="CW455"/>
  <c r="CW454"/>
  <c r="CW453"/>
  <c r="CW452"/>
  <c r="CW451"/>
  <c r="CW450"/>
  <c r="CW449"/>
  <c r="CW448"/>
  <c r="CW447"/>
  <c r="CW446"/>
  <c r="CW445"/>
  <c r="CW444"/>
  <c r="CW443"/>
  <c r="CW442"/>
  <c r="CW441"/>
  <c r="CW440"/>
  <c r="CW439"/>
  <c r="CW438"/>
  <c r="CW418"/>
  <c r="CW417"/>
  <c r="CW416"/>
  <c r="CW415"/>
  <c r="CW414"/>
  <c r="DA414" s="1"/>
  <c r="CB414" s="1"/>
  <c r="CW413"/>
  <c r="CW412"/>
  <c r="CW411"/>
  <c r="DA411" s="1"/>
  <c r="CB411" s="1"/>
  <c r="CW410"/>
  <c r="DA410" s="1"/>
  <c r="CB410" s="1"/>
  <c r="CW409"/>
  <c r="CW408"/>
  <c r="CW407"/>
  <c r="CW406"/>
  <c r="CW405"/>
  <c r="CW404"/>
  <c r="CW403"/>
  <c r="DA403" s="1"/>
  <c r="CB403" s="1"/>
  <c r="CW402"/>
  <c r="DA402" s="1"/>
  <c r="CB402" s="1"/>
  <c r="CW401"/>
  <c r="CW399"/>
  <c r="CW400"/>
  <c r="CZ13"/>
  <c r="CZ470"/>
  <c r="CZ469"/>
  <c r="CZ467"/>
  <c r="CZ394"/>
  <c r="CZ393"/>
  <c r="CZ392"/>
  <c r="CZ391"/>
  <c r="CZ390"/>
  <c r="CZ389"/>
  <c r="CZ388"/>
  <c r="CZ387"/>
  <c r="B388"/>
  <c r="CX349"/>
  <c r="CX348"/>
  <c r="CX347"/>
  <c r="CX346"/>
  <c r="CX345"/>
  <c r="CX344"/>
  <c r="CX343"/>
  <c r="CX342"/>
  <c r="CX341"/>
  <c r="CW350"/>
  <c r="DA350"/>
  <c r="CB350"/>
  <c r="CW349"/>
  <c r="CW348"/>
  <c r="CW347"/>
  <c r="CW346"/>
  <c r="CW345"/>
  <c r="CW344"/>
  <c r="CW343"/>
  <c r="CW342"/>
  <c r="CW341"/>
  <c r="CW340"/>
  <c r="DA340"/>
  <c r="CB340"/>
  <c r="CW339"/>
  <c r="DA339"/>
  <c r="CB339"/>
  <c r="CW338"/>
  <c r="DA338" s="1"/>
  <c r="CB338" s="1"/>
  <c r="B338"/>
  <c r="AB383"/>
  <c r="CZ495"/>
  <c r="CY32"/>
  <c r="CY31"/>
  <c r="CY30"/>
  <c r="CY29"/>
  <c r="CY28"/>
  <c r="CY27"/>
  <c r="CY26"/>
  <c r="CY25"/>
  <c r="CY33"/>
  <c r="B24"/>
  <c r="CX18"/>
  <c r="CX19"/>
  <c r="CX20"/>
  <c r="CX33"/>
  <c r="CX32"/>
  <c r="CX31"/>
  <c r="CX30"/>
  <c r="CX29"/>
  <c r="CX28"/>
  <c r="CX27"/>
  <c r="CX26"/>
  <c r="CX25"/>
  <c r="CX24"/>
  <c r="V23"/>
  <c r="CZ34"/>
  <c r="CZ33"/>
  <c r="CZ32"/>
  <c r="CZ31"/>
  <c r="CZ30"/>
  <c r="CZ29"/>
  <c r="CZ28"/>
  <c r="CZ27"/>
  <c r="CZ26"/>
  <c r="CZ25"/>
  <c r="CZ24"/>
  <c r="CZ23"/>
  <c r="CZ22"/>
  <c r="CW34"/>
  <c r="DA34"/>
  <c r="CB34" s="1"/>
  <c r="CW33"/>
  <c r="CW32"/>
  <c r="CW31"/>
  <c r="CW30"/>
  <c r="CW29"/>
  <c r="CW28"/>
  <c r="CW27"/>
  <c r="CW26"/>
  <c r="CW25"/>
  <c r="CW24"/>
  <c r="DA24"/>
  <c r="CB24" s="1"/>
  <c r="CW23"/>
  <c r="CW22"/>
  <c r="BH14"/>
  <c r="CW21"/>
  <c r="CW20"/>
  <c r="CW19"/>
  <c r="CW18"/>
  <c r="CW17"/>
  <c r="CW16"/>
  <c r="CX21"/>
  <c r="CX17"/>
  <c r="CZ145"/>
  <c r="CZ144"/>
  <c r="CZ143"/>
  <c r="CZ142"/>
  <c r="CW142"/>
  <c r="DA142"/>
  <c r="CB142"/>
  <c r="CZ141"/>
  <c r="CW141"/>
  <c r="DA141"/>
  <c r="CB141"/>
  <c r="CZ107"/>
  <c r="CZ106"/>
  <c r="CW106"/>
  <c r="DA106"/>
  <c r="CB106"/>
  <c r="CX84"/>
  <c r="CZ693"/>
  <c r="DA693"/>
  <c r="CB693"/>
  <c r="CX596"/>
  <c r="CX358"/>
  <c r="CX431"/>
  <c r="CX430"/>
  <c r="CX429"/>
  <c r="CX428"/>
  <c r="CX427"/>
  <c r="CX426"/>
  <c r="CX425"/>
  <c r="CX424"/>
  <c r="CW157"/>
  <c r="DA157" s="1"/>
  <c r="CB157" s="1"/>
  <c r="CW156"/>
  <c r="DA156"/>
  <c r="CB156" s="1"/>
  <c r="CW155"/>
  <c r="DA155"/>
  <c r="CB155"/>
  <c r="CW154"/>
  <c r="DA154" s="1"/>
  <c r="CB154" s="1"/>
  <c r="CW153"/>
  <c r="DA153" s="1"/>
  <c r="CB153" s="1"/>
  <c r="CW152"/>
  <c r="DA152"/>
  <c r="CB152" s="1"/>
  <c r="CW151"/>
  <c r="DA151"/>
  <c r="CB151"/>
  <c r="CW150"/>
  <c r="DA150" s="1"/>
  <c r="CB150" s="1"/>
  <c r="CW149"/>
  <c r="CW148"/>
  <c r="CW120"/>
  <c r="DA120"/>
  <c r="CB120"/>
  <c r="CW119"/>
  <c r="DA119" s="1"/>
  <c r="CB119" s="1"/>
  <c r="CW118"/>
  <c r="DA118" s="1"/>
  <c r="CB118" s="1"/>
  <c r="CW117"/>
  <c r="DA117"/>
  <c r="CB117" s="1"/>
  <c r="CW116"/>
  <c r="DA116"/>
  <c r="CB116"/>
  <c r="CW115"/>
  <c r="CW114"/>
  <c r="DA114"/>
  <c r="CB114"/>
  <c r="CW113"/>
  <c r="DA113" s="1"/>
  <c r="CB113" s="1"/>
  <c r="CW112"/>
  <c r="DA112" s="1"/>
  <c r="CB112" s="1"/>
  <c r="CW127"/>
  <c r="DA127"/>
  <c r="CB127" s="1"/>
  <c r="CZ620"/>
  <c r="CZ619"/>
  <c r="CZ615"/>
  <c r="CZ614"/>
  <c r="CZ613"/>
  <c r="CZ612"/>
  <c r="CZ611"/>
  <c r="CZ610"/>
  <c r="CZ609"/>
  <c r="CZ608"/>
  <c r="CZ607"/>
  <c r="CZ606"/>
  <c r="CZ605"/>
  <c r="CZ604"/>
  <c r="CZ603"/>
  <c r="CZ602"/>
  <c r="CZ601"/>
  <c r="CZ600"/>
  <c r="CZ599"/>
  <c r="CZ598"/>
  <c r="CZ597"/>
  <c r="CZ596"/>
  <c r="CZ595"/>
  <c r="CZ594"/>
  <c r="CZ573"/>
  <c r="CZ572"/>
  <c r="CZ561"/>
  <c r="CZ560"/>
  <c r="CZ559"/>
  <c r="CZ558"/>
  <c r="CZ557"/>
  <c r="CZ556"/>
  <c r="CZ555"/>
  <c r="CZ554"/>
  <c r="CZ553"/>
  <c r="CZ552"/>
  <c r="CZ551"/>
  <c r="CZ550"/>
  <c r="CZ549"/>
  <c r="CZ548"/>
  <c r="CZ547"/>
  <c r="CZ546"/>
  <c r="CZ545"/>
  <c r="CZ544"/>
  <c r="CZ540"/>
  <c r="CZ539"/>
  <c r="CZ538"/>
  <c r="CZ515"/>
  <c r="CZ514"/>
  <c r="CZ513"/>
  <c r="CZ512"/>
  <c r="CZ511"/>
  <c r="CZ510"/>
  <c r="CZ509"/>
  <c r="CZ508"/>
  <c r="CZ507"/>
  <c r="CZ506"/>
  <c r="CZ505"/>
  <c r="CZ504"/>
  <c r="CZ503"/>
  <c r="CZ502"/>
  <c r="CZ501"/>
  <c r="CZ500"/>
  <c r="CZ499"/>
  <c r="CZ498"/>
  <c r="CZ497"/>
  <c r="CZ496"/>
  <c r="CZ494"/>
  <c r="CZ493"/>
  <c r="CZ492"/>
  <c r="CZ491"/>
  <c r="CZ490"/>
  <c r="CZ489"/>
  <c r="CZ488"/>
  <c r="CZ487"/>
  <c r="CZ486"/>
  <c r="CZ485"/>
  <c r="CZ484"/>
  <c r="CZ483"/>
  <c r="CZ482"/>
  <c r="CZ481"/>
  <c r="CZ480"/>
  <c r="CZ479"/>
  <c r="CZ478"/>
  <c r="CZ477"/>
  <c r="CZ476"/>
  <c r="CZ475"/>
  <c r="CZ474"/>
  <c r="CZ473"/>
  <c r="CZ472"/>
  <c r="CZ471"/>
  <c r="CZ468"/>
  <c r="CZ466"/>
  <c r="CZ465"/>
  <c r="CZ464"/>
  <c r="CZ463"/>
  <c r="CZ462"/>
  <c r="CZ461"/>
  <c r="CZ460"/>
  <c r="CZ459"/>
  <c r="CZ458"/>
  <c r="CZ457"/>
  <c r="CZ456"/>
  <c r="CZ455"/>
  <c r="CZ454"/>
  <c r="CZ453"/>
  <c r="CZ452"/>
  <c r="CZ451"/>
  <c r="CZ450"/>
  <c r="CZ449"/>
  <c r="CZ448"/>
  <c r="CZ447"/>
  <c r="CZ446"/>
  <c r="CZ445"/>
  <c r="CZ444"/>
  <c r="CZ443"/>
  <c r="CZ442"/>
  <c r="CZ441"/>
  <c r="CZ440"/>
  <c r="CZ439"/>
  <c r="CZ438"/>
  <c r="CZ437"/>
  <c r="CZ436"/>
  <c r="CZ435"/>
  <c r="CZ434"/>
  <c r="CZ433"/>
  <c r="CZ432"/>
  <c r="CZ431"/>
  <c r="CZ430"/>
  <c r="CZ429"/>
  <c r="CZ428"/>
  <c r="CZ427"/>
  <c r="CZ426"/>
  <c r="CZ425"/>
  <c r="CZ424"/>
  <c r="CZ423"/>
  <c r="CZ422"/>
  <c r="CZ421"/>
  <c r="CZ420"/>
  <c r="CZ419"/>
  <c r="CZ418"/>
  <c r="CZ417"/>
  <c r="CZ416"/>
  <c r="CZ415"/>
  <c r="CZ414"/>
  <c r="CZ413"/>
  <c r="CZ412"/>
  <c r="CZ411"/>
  <c r="CZ410"/>
  <c r="CZ409"/>
  <c r="CZ408"/>
  <c r="CZ407"/>
  <c r="CZ406"/>
  <c r="CZ405"/>
  <c r="CZ404"/>
  <c r="CZ403"/>
  <c r="CZ402"/>
  <c r="CZ401"/>
  <c r="CZ400"/>
  <c r="CZ399"/>
  <c r="CZ398"/>
  <c r="CZ397"/>
  <c r="CZ396"/>
  <c r="CZ395"/>
  <c r="CZ386"/>
  <c r="CZ385"/>
  <c r="CZ384"/>
  <c r="CZ383"/>
  <c r="CZ382"/>
  <c r="CZ381"/>
  <c r="CZ380"/>
  <c r="CZ379"/>
  <c r="CZ378"/>
  <c r="CZ377"/>
  <c r="CZ376"/>
  <c r="CZ375"/>
  <c r="CZ374"/>
  <c r="CZ373"/>
  <c r="CZ372"/>
  <c r="CZ371"/>
  <c r="CZ370"/>
  <c r="CZ369"/>
  <c r="CZ368"/>
  <c r="CZ367"/>
  <c r="CZ366"/>
  <c r="CZ365"/>
  <c r="CZ364"/>
  <c r="CZ363"/>
  <c r="CZ362"/>
  <c r="CZ361"/>
  <c r="CZ360"/>
  <c r="CZ359"/>
  <c r="CZ358"/>
  <c r="CZ357"/>
  <c r="CZ356"/>
  <c r="CZ355"/>
  <c r="CZ354"/>
  <c r="CZ353"/>
  <c r="DA353"/>
  <c r="CB353" s="1"/>
  <c r="CZ352"/>
  <c r="DA352"/>
  <c r="CB352"/>
  <c r="CZ351"/>
  <c r="DA351" s="1"/>
  <c r="CB351" s="1"/>
  <c r="CZ350"/>
  <c r="CZ349"/>
  <c r="CZ348"/>
  <c r="CZ347"/>
  <c r="CZ346"/>
  <c r="CZ345"/>
  <c r="CZ344"/>
  <c r="CZ343"/>
  <c r="CZ342"/>
  <c r="CZ341"/>
  <c r="CZ340"/>
  <c r="CZ339"/>
  <c r="CZ338"/>
  <c r="CZ337"/>
  <c r="CZ336"/>
  <c r="CZ335"/>
  <c r="CZ334"/>
  <c r="CZ333"/>
  <c r="CZ332"/>
  <c r="CZ331"/>
  <c r="CZ330"/>
  <c r="CZ329"/>
  <c r="CZ328"/>
  <c r="CZ327"/>
  <c r="CZ326"/>
  <c r="CZ325"/>
  <c r="CZ324"/>
  <c r="CZ323"/>
  <c r="CZ322"/>
  <c r="CZ321"/>
  <c r="CZ320"/>
  <c r="CZ319"/>
  <c r="CZ318"/>
  <c r="CZ317"/>
  <c r="CZ316"/>
  <c r="CZ315"/>
  <c r="CZ314"/>
  <c r="CZ313"/>
  <c r="CZ312"/>
  <c r="CZ311"/>
  <c r="CZ310"/>
  <c r="CZ309"/>
  <c r="CZ308"/>
  <c r="CZ307"/>
  <c r="CZ306"/>
  <c r="CZ305"/>
  <c r="CZ304"/>
  <c r="CZ303"/>
  <c r="CZ302"/>
  <c r="CZ301"/>
  <c r="CZ300"/>
  <c r="CZ299"/>
  <c r="CZ298"/>
  <c r="CZ297"/>
  <c r="CZ296"/>
  <c r="CZ295"/>
  <c r="CZ294"/>
  <c r="CZ293"/>
  <c r="CZ292"/>
  <c r="CZ291"/>
  <c r="CZ290"/>
  <c r="CZ289"/>
  <c r="CZ288"/>
  <c r="CZ287"/>
  <c r="CZ286"/>
  <c r="CZ285"/>
  <c r="CZ284"/>
  <c r="CZ283"/>
  <c r="CZ282"/>
  <c r="CZ281"/>
  <c r="CZ280"/>
  <c r="CZ279"/>
  <c r="CZ278"/>
  <c r="CZ277"/>
  <c r="CZ276"/>
  <c r="CZ275"/>
  <c r="CZ274"/>
  <c r="CZ273"/>
  <c r="CZ272"/>
  <c r="CZ271"/>
  <c r="CZ270"/>
  <c r="CZ269"/>
  <c r="CZ268"/>
  <c r="CZ267"/>
  <c r="CZ266"/>
  <c r="CZ265"/>
  <c r="CZ264"/>
  <c r="CZ263"/>
  <c r="CZ262"/>
  <c r="CZ261"/>
  <c r="CZ260"/>
  <c r="CZ259"/>
  <c r="CZ258"/>
  <c r="CZ257"/>
  <c r="CZ256"/>
  <c r="CZ255"/>
  <c r="CZ254"/>
  <c r="CZ253"/>
  <c r="CZ252"/>
  <c r="CZ251"/>
  <c r="CZ250"/>
  <c r="CZ249"/>
  <c r="CZ248"/>
  <c r="CZ247"/>
  <c r="CZ246"/>
  <c r="CZ245"/>
  <c r="CZ244"/>
  <c r="CZ243"/>
  <c r="CZ242"/>
  <c r="CZ241"/>
  <c r="CZ240"/>
  <c r="CZ239"/>
  <c r="CZ238"/>
  <c r="CZ237"/>
  <c r="CZ236"/>
  <c r="CZ235"/>
  <c r="CZ234"/>
  <c r="CZ233"/>
  <c r="CZ232"/>
  <c r="CZ231"/>
  <c r="CZ230"/>
  <c r="CZ229"/>
  <c r="CZ228"/>
  <c r="CZ227"/>
  <c r="CZ226"/>
  <c r="CZ225"/>
  <c r="CZ224"/>
  <c r="CZ223"/>
  <c r="CZ222"/>
  <c r="CZ221"/>
  <c r="CZ220"/>
  <c r="CZ219"/>
  <c r="CZ218"/>
  <c r="CZ217"/>
  <c r="CZ216"/>
  <c r="CZ215"/>
  <c r="CZ214"/>
  <c r="CZ213"/>
  <c r="CZ212"/>
  <c r="CZ211"/>
  <c r="CZ210"/>
  <c r="CZ209"/>
  <c r="CZ208"/>
  <c r="CZ207"/>
  <c r="CZ206"/>
  <c r="CZ205"/>
  <c r="CZ204"/>
  <c r="CZ203"/>
  <c r="CZ202"/>
  <c r="CZ201"/>
  <c r="CZ200"/>
  <c r="CZ199"/>
  <c r="CZ198"/>
  <c r="CZ197"/>
  <c r="CZ196"/>
  <c r="CZ195"/>
  <c r="CZ194"/>
  <c r="CZ193"/>
  <c r="CZ192"/>
  <c r="CZ191"/>
  <c r="CZ190"/>
  <c r="CZ189"/>
  <c r="CZ188"/>
  <c r="CZ187"/>
  <c r="CZ186"/>
  <c r="CZ185"/>
  <c r="CZ184"/>
  <c r="CZ183"/>
  <c r="CZ182"/>
  <c r="CZ181"/>
  <c r="CZ180"/>
  <c r="CZ179"/>
  <c r="CZ178"/>
  <c r="CZ177"/>
  <c r="CZ176"/>
  <c r="CZ175"/>
  <c r="CZ174"/>
  <c r="CZ173"/>
  <c r="CZ172"/>
  <c r="CZ171"/>
  <c r="CZ170"/>
  <c r="CZ169"/>
  <c r="CZ168"/>
  <c r="CZ167"/>
  <c r="CZ166"/>
  <c r="CZ165"/>
  <c r="CZ164"/>
  <c r="CZ163"/>
  <c r="CZ162"/>
  <c r="CZ161"/>
  <c r="CZ160"/>
  <c r="CZ159"/>
  <c r="CZ158"/>
  <c r="CZ157"/>
  <c r="CZ156"/>
  <c r="CZ155"/>
  <c r="CZ154"/>
  <c r="CZ153"/>
  <c r="CZ152"/>
  <c r="CZ151"/>
  <c r="CZ150"/>
  <c r="CZ149"/>
  <c r="CZ148"/>
  <c r="CZ147"/>
  <c r="CZ146"/>
  <c r="CZ140"/>
  <c r="CZ139"/>
  <c r="CZ138"/>
  <c r="CZ137"/>
  <c r="CZ136"/>
  <c r="CZ135"/>
  <c r="CZ134"/>
  <c r="CZ133"/>
  <c r="CZ132"/>
  <c r="CZ131"/>
  <c r="CZ130"/>
  <c r="CZ129"/>
  <c r="CZ128"/>
  <c r="CZ127"/>
  <c r="CZ126"/>
  <c r="CZ125"/>
  <c r="CZ124"/>
  <c r="CZ123"/>
  <c r="CZ122"/>
  <c r="CZ121"/>
  <c r="CZ120"/>
  <c r="CZ119"/>
  <c r="CZ118"/>
  <c r="CZ117"/>
  <c r="CZ116"/>
  <c r="CZ115"/>
  <c r="CZ114"/>
  <c r="CZ113"/>
  <c r="CZ112"/>
  <c r="CZ111"/>
  <c r="CZ110"/>
  <c r="CZ109"/>
  <c r="CZ108"/>
  <c r="CZ105"/>
  <c r="CZ104"/>
  <c r="CZ103"/>
  <c r="CZ102"/>
  <c r="CZ101"/>
  <c r="CZ100"/>
  <c r="CZ99"/>
  <c r="CZ98"/>
  <c r="CZ97"/>
  <c r="CZ96"/>
  <c r="CZ95"/>
  <c r="CZ94"/>
  <c r="CZ93"/>
  <c r="CZ92"/>
  <c r="CZ91"/>
  <c r="CZ90"/>
  <c r="CZ89"/>
  <c r="CZ88"/>
  <c r="CZ87"/>
  <c r="CZ86"/>
  <c r="CZ85"/>
  <c r="CZ84"/>
  <c r="CZ83"/>
  <c r="CZ82"/>
  <c r="CZ81"/>
  <c r="CZ80"/>
  <c r="CZ79"/>
  <c r="CZ78"/>
  <c r="CZ77"/>
  <c r="CZ76"/>
  <c r="CZ75"/>
  <c r="CZ74"/>
  <c r="CZ73"/>
  <c r="CZ72"/>
  <c r="DA72"/>
  <c r="CB72" s="1"/>
  <c r="CZ71"/>
  <c r="DA71"/>
  <c r="CB71"/>
  <c r="CZ70"/>
  <c r="DA70" s="1"/>
  <c r="CB70" s="1"/>
  <c r="CZ69"/>
  <c r="CZ68"/>
  <c r="DA68" s="1"/>
  <c r="CB68" s="1"/>
  <c r="CZ67"/>
  <c r="DA67" s="1"/>
  <c r="CB67" s="1"/>
  <c r="CZ66"/>
  <c r="DA66"/>
  <c r="CB66" s="1"/>
  <c r="CZ65"/>
  <c r="DA65"/>
  <c r="CB65"/>
  <c r="CZ64"/>
  <c r="DA64" s="1"/>
  <c r="CB64" s="1"/>
  <c r="CZ63"/>
  <c r="DA63" s="1"/>
  <c r="CB63" s="1"/>
  <c r="CZ62"/>
  <c r="DA62"/>
  <c r="CB62" s="1"/>
  <c r="CZ21"/>
  <c r="CZ20"/>
  <c r="CZ19"/>
  <c r="CZ18"/>
  <c r="CZ17"/>
  <c r="CZ16"/>
  <c r="CZ15"/>
  <c r="CZ14"/>
  <c r="CZ12"/>
  <c r="CZ11"/>
  <c r="DA11"/>
  <c r="CB11" s="1"/>
  <c r="CZ10"/>
  <c r="DA10"/>
  <c r="CB10"/>
  <c r="CZ9"/>
  <c r="DA9" s="1"/>
  <c r="CB9" s="1"/>
  <c r="CZ8"/>
  <c r="DA8" s="1"/>
  <c r="CB8" s="1"/>
  <c r="CZ7"/>
  <c r="DA7"/>
  <c r="CB7" s="1"/>
  <c r="CZ6"/>
  <c r="DA6"/>
  <c r="CB6"/>
  <c r="CZ5"/>
  <c r="DA5" s="1"/>
  <c r="CB5" s="1"/>
  <c r="CW615"/>
  <c r="CW614"/>
  <c r="DA614" s="1"/>
  <c r="CB614" s="1"/>
  <c r="CW613"/>
  <c r="DA613" s="1"/>
  <c r="CB613" s="1"/>
  <c r="CW612"/>
  <c r="CW611"/>
  <c r="DA611" s="1"/>
  <c r="CB611" s="1"/>
  <c r="CW610"/>
  <c r="CW609"/>
  <c r="CW608"/>
  <c r="CW607"/>
  <c r="DA607" s="1"/>
  <c r="CB607" s="1"/>
  <c r="CW606"/>
  <c r="CW605"/>
  <c r="CW604"/>
  <c r="CW603"/>
  <c r="DA603" s="1"/>
  <c r="CB603" s="1"/>
  <c r="CW602"/>
  <c r="DA602" s="1"/>
  <c r="CB602" s="1"/>
  <c r="CW601"/>
  <c r="DA601" s="1"/>
  <c r="CB601" s="1"/>
  <c r="CW600"/>
  <c r="CW599"/>
  <c r="CW598"/>
  <c r="CW597"/>
  <c r="CW596"/>
  <c r="CX615"/>
  <c r="CX614"/>
  <c r="CX613"/>
  <c r="CX612"/>
  <c r="CX611"/>
  <c r="CX610"/>
  <c r="CX609"/>
  <c r="CX608"/>
  <c r="CX607"/>
  <c r="CX606"/>
  <c r="CX605"/>
  <c r="CX604"/>
  <c r="CX603"/>
  <c r="CX602"/>
  <c r="CX601"/>
  <c r="CX600"/>
  <c r="CX599"/>
  <c r="CX598"/>
  <c r="CX597"/>
  <c r="CX457"/>
  <c r="DA457" s="1"/>
  <c r="CB457" s="1"/>
  <c r="CX456"/>
  <c r="CX455"/>
  <c r="CX454"/>
  <c r="CX453"/>
  <c r="CX452"/>
  <c r="CX451"/>
  <c r="CX450"/>
  <c r="CX449"/>
  <c r="CX448"/>
  <c r="CX447"/>
  <c r="CX446"/>
  <c r="CX445"/>
  <c r="CX444"/>
  <c r="CX443"/>
  <c r="CX442"/>
  <c r="CX441"/>
  <c r="DA441"/>
  <c r="CB441" s="1"/>
  <c r="CX440"/>
  <c r="CX439"/>
  <c r="CX438"/>
  <c r="CX418"/>
  <c r="CX417"/>
  <c r="CX416"/>
  <c r="CX415"/>
  <c r="CX414"/>
  <c r="CX413"/>
  <c r="CX412"/>
  <c r="CX411"/>
  <c r="CX410"/>
  <c r="CX409"/>
  <c r="CX408"/>
  <c r="CX407"/>
  <c r="CX406"/>
  <c r="CX405"/>
  <c r="CX404"/>
  <c r="CX403"/>
  <c r="CX402"/>
  <c r="CX401"/>
  <c r="CX400"/>
  <c r="DA400" s="1"/>
  <c r="CB400" s="1"/>
  <c r="CX399"/>
  <c r="CW383"/>
  <c r="CW382"/>
  <c r="CW381"/>
  <c r="CW380"/>
  <c r="CW379"/>
  <c r="CW378"/>
  <c r="CW377"/>
  <c r="CW376"/>
  <c r="CW375"/>
  <c r="CW374"/>
  <c r="CW373"/>
  <c r="CW372"/>
  <c r="CW371"/>
  <c r="CW370"/>
  <c r="CW369"/>
  <c r="CW368"/>
  <c r="CW367"/>
  <c r="CW366"/>
  <c r="CW365"/>
  <c r="CW364"/>
  <c r="CW363"/>
  <c r="CW362"/>
  <c r="CW361"/>
  <c r="CW360"/>
  <c r="CW359"/>
  <c r="CW358"/>
  <c r="CX377"/>
  <c r="CX376"/>
  <c r="CX375"/>
  <c r="CX374"/>
  <c r="CX373"/>
  <c r="CX372"/>
  <c r="CX371"/>
  <c r="CX370"/>
  <c r="CX369"/>
  <c r="CX368"/>
  <c r="CX367"/>
  <c r="CX366"/>
  <c r="CX365"/>
  <c r="CX364"/>
  <c r="CX363"/>
  <c r="CX362"/>
  <c r="CX361"/>
  <c r="CX360"/>
  <c r="CX359"/>
  <c r="CW328"/>
  <c r="DA328"/>
  <c r="CB328"/>
  <c r="CW327"/>
  <c r="DA327" s="1"/>
  <c r="CB327" s="1"/>
  <c r="CW326"/>
  <c r="DA326" s="1"/>
  <c r="CB326" s="1"/>
  <c r="CW325"/>
  <c r="DA325"/>
  <c r="CB325" s="1"/>
  <c r="CW324"/>
  <c r="DA324"/>
  <c r="CB324"/>
  <c r="CW323"/>
  <c r="DA323" s="1"/>
  <c r="CB323" s="1"/>
  <c r="CW322"/>
  <c r="DA322" s="1"/>
  <c r="CB322" s="1"/>
  <c r="CW321"/>
  <c r="DA321"/>
  <c r="CB321" s="1"/>
  <c r="CW320"/>
  <c r="DA320"/>
  <c r="CB320"/>
  <c r="CW319"/>
  <c r="CW318"/>
  <c r="CW317"/>
  <c r="CW306"/>
  <c r="DA306" s="1"/>
  <c r="CB306" s="1"/>
  <c r="CW305"/>
  <c r="DA305"/>
  <c r="CB305" s="1"/>
  <c r="CW304"/>
  <c r="DA304"/>
  <c r="CB304"/>
  <c r="CW303"/>
  <c r="DA303" s="1"/>
  <c r="CB303" s="1"/>
  <c r="CW302"/>
  <c r="DA302" s="1"/>
  <c r="CB302" s="1"/>
  <c r="CW301"/>
  <c r="DA301"/>
  <c r="CB301" s="1"/>
  <c r="CW300"/>
  <c r="DA300"/>
  <c r="CB300"/>
  <c r="CW299"/>
  <c r="DA299" s="1"/>
  <c r="CB299" s="1"/>
  <c r="CW298"/>
  <c r="DA298" s="1"/>
  <c r="CB298" s="1"/>
  <c r="CW297"/>
  <c r="DA297"/>
  <c r="CB297" s="1"/>
  <c r="CW296"/>
  <c r="DA296"/>
  <c r="CB296"/>
  <c r="CW295"/>
  <c r="DA295" s="1"/>
  <c r="CB295" s="1"/>
  <c r="CW285"/>
  <c r="DA285" s="1"/>
  <c r="CB285" s="1"/>
  <c r="CW284"/>
  <c r="DA284"/>
  <c r="CB284" s="1"/>
  <c r="CW283"/>
  <c r="DA283"/>
  <c r="CB283"/>
  <c r="CW282"/>
  <c r="DA282" s="1"/>
  <c r="CB282" s="1"/>
  <c r="CW281"/>
  <c r="DA281" s="1"/>
  <c r="CB281" s="1"/>
  <c r="CW280"/>
  <c r="DA280"/>
  <c r="CB280" s="1"/>
  <c r="CW279"/>
  <c r="DA279"/>
  <c r="CB279"/>
  <c r="CW278"/>
  <c r="DA278" s="1"/>
  <c r="CB278" s="1"/>
  <c r="CW277"/>
  <c r="DA277" s="1"/>
  <c r="CB277" s="1"/>
  <c r="CW276"/>
  <c r="DA276"/>
  <c r="CB276" s="1"/>
  <c r="CW275"/>
  <c r="DA275"/>
  <c r="CB275"/>
  <c r="CW263"/>
  <c r="DA263" s="1"/>
  <c r="CB263" s="1"/>
  <c r="CW262"/>
  <c r="DA262" s="1"/>
  <c r="CB262" s="1"/>
  <c r="CW261"/>
  <c r="DA261"/>
  <c r="CB261" s="1"/>
  <c r="CW260"/>
  <c r="DA260"/>
  <c r="CB260"/>
  <c r="CW259"/>
  <c r="DA259" s="1"/>
  <c r="CB259" s="1"/>
  <c r="CW258"/>
  <c r="DA258" s="1"/>
  <c r="CB258" s="1"/>
  <c r="CW257"/>
  <c r="DA257"/>
  <c r="CB257" s="1"/>
  <c r="CW256"/>
  <c r="DA256"/>
  <c r="CB256"/>
  <c r="CW255"/>
  <c r="DA255" s="1"/>
  <c r="CB255" s="1"/>
  <c r="CW254"/>
  <c r="DA254" s="1"/>
  <c r="CB254" s="1"/>
  <c r="CW253"/>
  <c r="DA253"/>
  <c r="CB253" s="1"/>
  <c r="CW252"/>
  <c r="DA252"/>
  <c r="CB252"/>
  <c r="CW251"/>
  <c r="DA251" s="1"/>
  <c r="CB251" s="1"/>
  <c r="CW240"/>
  <c r="DA240" s="1"/>
  <c r="CB240" s="1"/>
  <c r="CW239"/>
  <c r="DA239"/>
  <c r="CB239" s="1"/>
  <c r="CW238"/>
  <c r="DA238"/>
  <c r="CB238"/>
  <c r="CW237"/>
  <c r="DA237" s="1"/>
  <c r="CB237" s="1"/>
  <c r="CW236"/>
  <c r="DA236" s="1"/>
  <c r="CB236" s="1"/>
  <c r="CW235"/>
  <c r="DA235"/>
  <c r="CB235" s="1"/>
  <c r="CW234"/>
  <c r="DA234"/>
  <c r="CB234"/>
  <c r="CW233"/>
  <c r="DA233" s="1"/>
  <c r="CB233" s="1"/>
  <c r="CW232"/>
  <c r="DA232" s="1"/>
  <c r="CB232" s="1"/>
  <c r="CW231"/>
  <c r="DA231"/>
  <c r="CB231" s="1"/>
  <c r="CW230"/>
  <c r="DA230"/>
  <c r="CB230"/>
  <c r="CW217"/>
  <c r="DA217" s="1"/>
  <c r="CB217" s="1"/>
  <c r="CW216"/>
  <c r="DA216" s="1"/>
  <c r="CB216" s="1"/>
  <c r="CW215"/>
  <c r="DA215"/>
  <c r="CB215" s="1"/>
  <c r="CW214"/>
  <c r="DA214"/>
  <c r="CB214"/>
  <c r="CW213"/>
  <c r="DA213" s="1"/>
  <c r="CB213" s="1"/>
  <c r="CW212"/>
  <c r="DA212" s="1"/>
  <c r="CB212" s="1"/>
  <c r="CW211"/>
  <c r="DA211"/>
  <c r="CB211" s="1"/>
  <c r="CW210"/>
  <c r="DA210"/>
  <c r="CB210"/>
  <c r="CW209"/>
  <c r="DA209" s="1"/>
  <c r="CB209" s="1"/>
  <c r="CW208"/>
  <c r="DA208" s="1"/>
  <c r="CB208" s="1"/>
  <c r="CW207"/>
  <c r="CW196"/>
  <c r="DA196" s="1"/>
  <c r="CB196" s="1"/>
  <c r="CW195"/>
  <c r="DA195"/>
  <c r="CB195" s="1"/>
  <c r="CW194"/>
  <c r="DA194"/>
  <c r="CB194"/>
  <c r="CW193"/>
  <c r="DA193" s="1"/>
  <c r="CB193" s="1"/>
  <c r="CW192"/>
  <c r="DA192" s="1"/>
  <c r="CB192" s="1"/>
  <c r="CW191"/>
  <c r="DA191"/>
  <c r="CB191" s="1"/>
  <c r="CW190"/>
  <c r="DA190"/>
  <c r="CB190"/>
  <c r="CW189"/>
  <c r="DA189" s="1"/>
  <c r="CB189" s="1"/>
  <c r="CW188"/>
  <c r="DA188" s="1"/>
  <c r="CB188" s="1"/>
  <c r="CW187"/>
  <c r="DA187"/>
  <c r="CB187" s="1"/>
  <c r="CW173"/>
  <c r="DA173"/>
  <c r="CB173"/>
  <c r="CW172"/>
  <c r="DA172" s="1"/>
  <c r="CB172" s="1"/>
  <c r="CW171"/>
  <c r="DA171" s="1"/>
  <c r="CB171" s="1"/>
  <c r="CW170"/>
  <c r="DA170"/>
  <c r="CB170" s="1"/>
  <c r="CW169"/>
  <c r="DA169"/>
  <c r="CB169"/>
  <c r="CW168"/>
  <c r="DA168" s="1"/>
  <c r="CB168" s="1"/>
  <c r="CW167"/>
  <c r="DA167" s="1"/>
  <c r="CB167" s="1"/>
  <c r="CW166"/>
  <c r="DA166"/>
  <c r="CB166" s="1"/>
  <c r="CW165"/>
  <c r="DA165"/>
  <c r="CB165"/>
  <c r="CW164"/>
  <c r="DA164" s="1"/>
  <c r="CB164" s="1"/>
  <c r="CW139"/>
  <c r="DA139" s="1"/>
  <c r="CB139" s="1"/>
  <c r="CW138"/>
  <c r="DA138"/>
  <c r="CB138" s="1"/>
  <c r="CW137"/>
  <c r="DA137"/>
  <c r="CB137"/>
  <c r="CW136"/>
  <c r="DA136" s="1"/>
  <c r="CB136" s="1"/>
  <c r="CW135"/>
  <c r="DA135" s="1"/>
  <c r="CB135" s="1"/>
  <c r="CW134"/>
  <c r="DA134"/>
  <c r="CB134" s="1"/>
  <c r="CW133"/>
  <c r="DA133"/>
  <c r="CB133"/>
  <c r="CW132"/>
  <c r="DA132" s="1"/>
  <c r="CB132" s="1"/>
  <c r="CW131"/>
  <c r="DA131" s="1"/>
  <c r="CB131" s="1"/>
  <c r="CW130"/>
  <c r="DA130"/>
  <c r="CB130" s="1"/>
  <c r="CW129"/>
  <c r="DA129"/>
  <c r="CB129"/>
  <c r="CW128"/>
  <c r="DA128" s="1"/>
  <c r="CB128" s="1"/>
  <c r="CW105"/>
  <c r="DA105" s="1"/>
  <c r="CB105" s="1"/>
  <c r="CW104"/>
  <c r="DA104"/>
  <c r="CB104" s="1"/>
  <c r="CW103"/>
  <c r="DA103"/>
  <c r="CB103"/>
  <c r="CW102"/>
  <c r="DA102" s="1"/>
  <c r="CB102" s="1"/>
  <c r="CW101"/>
  <c r="DA101" s="1"/>
  <c r="CB101" s="1"/>
  <c r="CW100"/>
  <c r="DA100"/>
  <c r="CB100" s="1"/>
  <c r="CW99"/>
  <c r="DA99"/>
  <c r="CB99"/>
  <c r="CW98"/>
  <c r="DA98" s="1"/>
  <c r="CB98" s="1"/>
  <c r="CW97"/>
  <c r="DA97" s="1"/>
  <c r="CB97" s="1"/>
  <c r="CW96"/>
  <c r="DA96"/>
  <c r="CB96" s="1"/>
  <c r="CW332"/>
  <c r="DA332"/>
  <c r="CB332"/>
  <c r="CW331"/>
  <c r="DA331" s="1"/>
  <c r="CB331" s="1"/>
  <c r="CW330"/>
  <c r="DA330" s="1"/>
  <c r="CB330" s="1"/>
  <c r="CW329"/>
  <c r="DA329"/>
  <c r="CB329" s="1"/>
  <c r="CW310"/>
  <c r="DA310"/>
  <c r="CB310"/>
  <c r="CW309"/>
  <c r="DA309" s="1"/>
  <c r="CB309" s="1"/>
  <c r="CW308"/>
  <c r="DA308" s="1"/>
  <c r="CB308" s="1"/>
  <c r="CW307"/>
  <c r="DA307"/>
  <c r="CB307" s="1"/>
  <c r="CW294"/>
  <c r="CW293"/>
  <c r="CW288"/>
  <c r="DA288" s="1"/>
  <c r="CB288" s="1"/>
  <c r="CW287"/>
  <c r="DA287"/>
  <c r="CB287" s="1"/>
  <c r="CW286"/>
  <c r="DA286"/>
  <c r="CB286"/>
  <c r="CW274"/>
  <c r="CW273"/>
  <c r="CW266"/>
  <c r="DA266"/>
  <c r="CB266" s="1"/>
  <c r="CW265"/>
  <c r="DA265"/>
  <c r="CB265"/>
  <c r="CW264"/>
  <c r="DA264" s="1"/>
  <c r="CB264" s="1"/>
  <c r="CW250"/>
  <c r="CW244"/>
  <c r="DA244" s="1"/>
  <c r="CB244" s="1"/>
  <c r="CW243"/>
  <c r="DA243" s="1"/>
  <c r="CB243" s="1"/>
  <c r="CW242"/>
  <c r="DA242"/>
  <c r="CB242" s="1"/>
  <c r="CW241"/>
  <c r="DA241"/>
  <c r="CB241"/>
  <c r="CW229"/>
  <c r="CW222"/>
  <c r="DA222"/>
  <c r="CB222"/>
  <c r="CW221"/>
  <c r="DA221" s="1"/>
  <c r="CB221" s="1"/>
  <c r="CW220"/>
  <c r="DA220" s="1"/>
  <c r="CB220" s="1"/>
  <c r="CW219"/>
  <c r="DA219"/>
  <c r="CB219" s="1"/>
  <c r="CW218"/>
  <c r="DA218"/>
  <c r="CB218"/>
  <c r="CW206"/>
  <c r="CW205"/>
  <c r="CW185"/>
  <c r="CW200"/>
  <c r="DA200" s="1"/>
  <c r="CB200" s="1"/>
  <c r="CW199"/>
  <c r="DA199"/>
  <c r="CB199" s="1"/>
  <c r="CW198"/>
  <c r="DA198"/>
  <c r="CB198"/>
  <c r="CW197"/>
  <c r="DA197" s="1"/>
  <c r="CB197" s="1"/>
  <c r="CW186"/>
  <c r="DA186" s="1"/>
  <c r="CB186" s="1"/>
  <c r="CW140"/>
  <c r="DA140"/>
  <c r="CB140" s="1"/>
  <c r="CW121"/>
  <c r="DA121"/>
  <c r="CB121"/>
  <c r="CW69"/>
  <c r="DA69" s="1"/>
  <c r="CB69" s="1"/>
  <c r="CW73"/>
  <c r="DA73" s="1"/>
  <c r="CB73" s="1"/>
  <c r="CW74"/>
  <c r="DA74"/>
  <c r="CB74" s="1"/>
  <c r="CW75"/>
  <c r="DA75"/>
  <c r="CB75"/>
  <c r="CW76"/>
  <c r="CW77"/>
  <c r="CW78"/>
  <c r="CW79"/>
  <c r="CW80"/>
  <c r="CW81"/>
  <c r="CW82"/>
  <c r="CW83"/>
  <c r="CW84"/>
  <c r="CW85"/>
  <c r="DA85"/>
  <c r="CB85"/>
  <c r="CX80"/>
  <c r="CX79"/>
  <c r="CX78"/>
  <c r="CX77"/>
  <c r="CX76"/>
  <c r="CX81"/>
  <c r="CW333"/>
  <c r="DA333"/>
  <c r="CB333" s="1"/>
  <c r="CW316"/>
  <c r="CW315"/>
  <c r="CW314"/>
  <c r="CW311"/>
  <c r="DA311" s="1"/>
  <c r="CB311" s="1"/>
  <c r="CW292"/>
  <c r="CW289"/>
  <c r="DA289" s="1"/>
  <c r="CB289" s="1"/>
  <c r="CW272"/>
  <c r="DA272" s="1"/>
  <c r="CB272" s="1"/>
  <c r="CW271"/>
  <c r="CW270"/>
  <c r="CW267"/>
  <c r="DA267" s="1"/>
  <c r="CB267" s="1"/>
  <c r="CW249"/>
  <c r="CW248"/>
  <c r="CW245"/>
  <c r="DA245"/>
  <c r="CB245"/>
  <c r="CW228"/>
  <c r="CW227"/>
  <c r="CW226"/>
  <c r="DA226"/>
  <c r="CB226" s="1"/>
  <c r="CW223"/>
  <c r="DA223"/>
  <c r="CB223"/>
  <c r="CW204"/>
  <c r="CW201"/>
  <c r="DA201"/>
  <c r="CB201"/>
  <c r="CW184"/>
  <c r="CW183"/>
  <c r="DA183"/>
  <c r="CB183"/>
  <c r="CW182"/>
  <c r="CW179"/>
  <c r="DA179"/>
  <c r="CB179"/>
  <c r="CW178"/>
  <c r="DA178" s="1"/>
  <c r="CB178" s="1"/>
  <c r="CW177"/>
  <c r="DA177" s="1"/>
  <c r="CB177" s="1"/>
  <c r="CW176"/>
  <c r="DA176"/>
  <c r="CB176" s="1"/>
  <c r="CW175"/>
  <c r="DA175"/>
  <c r="CB175"/>
  <c r="CW174"/>
  <c r="DA174" s="1"/>
  <c r="CB174" s="1"/>
  <c r="CW163"/>
  <c r="DA163" s="1"/>
  <c r="CB163" s="1"/>
  <c r="CW162"/>
  <c r="DA162"/>
  <c r="CB162" s="1"/>
  <c r="CW161"/>
  <c r="DA161"/>
  <c r="CB161"/>
  <c r="CW160"/>
  <c r="CW126"/>
  <c r="CW125"/>
  <c r="CW124"/>
  <c r="DA124" s="1"/>
  <c r="CB124" s="1"/>
  <c r="CW123"/>
  <c r="CW95"/>
  <c r="CW94"/>
  <c r="CW93"/>
  <c r="CW92"/>
  <c r="CW91"/>
  <c r="CW90"/>
  <c r="CW89"/>
  <c r="CW88"/>
  <c r="CW87"/>
  <c r="CX83"/>
  <c r="CX82"/>
  <c r="DA82" s="1"/>
  <c r="CB82" s="1"/>
  <c r="B72"/>
  <c r="B69"/>
  <c r="B552"/>
  <c r="DA207"/>
  <c r="CB207" s="1"/>
  <c r="DA521"/>
  <c r="CB521" s="1"/>
  <c r="DA471"/>
  <c r="CB471" s="1"/>
  <c r="DA336"/>
  <c r="CB336"/>
  <c r="AB382"/>
  <c r="DA418"/>
  <c r="CB418" s="1"/>
  <c r="DA445"/>
  <c r="CB445"/>
  <c r="DA84"/>
  <c r="CB84" s="1"/>
  <c r="DA76"/>
  <c r="CB76"/>
  <c r="DA370"/>
  <c r="CB370" s="1"/>
  <c r="DA355"/>
  <c r="CB355"/>
  <c r="DA435"/>
  <c r="CB435" s="1"/>
  <c r="DA228"/>
  <c r="CB228"/>
  <c r="DA342"/>
  <c r="CB342" s="1"/>
  <c r="DA81"/>
  <c r="CB81"/>
  <c r="DA520"/>
  <c r="CB520" s="1"/>
  <c r="DA522"/>
  <c r="CB522" s="1"/>
  <c r="DA675"/>
  <c r="CB675" s="1"/>
  <c r="DA546"/>
  <c r="CB546" s="1"/>
  <c r="DA609"/>
  <c r="CB609" s="1"/>
  <c r="DA17"/>
  <c r="CB17" s="1"/>
  <c r="DA494"/>
  <c r="CB494"/>
  <c r="DA640"/>
  <c r="CB640" s="1"/>
  <c r="DA543"/>
  <c r="CB543" s="1"/>
  <c r="DA548"/>
  <c r="CB548" s="1"/>
  <c r="DA20"/>
  <c r="CB20"/>
  <c r="DA125"/>
  <c r="CB125" s="1"/>
  <c r="DA274"/>
  <c r="CB274"/>
  <c r="DA18"/>
  <c r="CB18" s="1"/>
  <c r="DA384"/>
  <c r="CB384"/>
  <c r="DA684"/>
  <c r="CB684" s="1"/>
  <c r="DA621"/>
  <c r="CB621" s="1"/>
  <c r="DA657"/>
  <c r="CB657" s="1"/>
  <c r="DA618"/>
  <c r="CB618" s="1"/>
  <c r="DA413"/>
  <c r="CB413"/>
  <c r="DA428"/>
  <c r="CB428" s="1"/>
  <c r="CW578"/>
  <c r="DA578" s="1"/>
  <c r="CB578" s="1"/>
  <c r="DA319"/>
  <c r="CB319" s="1"/>
  <c r="DA679"/>
  <c r="CB679" s="1"/>
  <c r="DA377"/>
  <c r="CB377" s="1"/>
  <c r="DA19"/>
  <c r="CB19"/>
  <c r="DA26"/>
  <c r="CB26" s="1"/>
  <c r="DA345"/>
  <c r="CB345"/>
  <c r="DA463"/>
  <c r="CB463" s="1"/>
  <c r="DA515"/>
  <c r="CB515" s="1"/>
  <c r="DA531"/>
  <c r="CB531" s="1"/>
  <c r="DA517"/>
  <c r="CB517" s="1"/>
  <c r="DA529"/>
  <c r="CB529" s="1"/>
  <c r="DA631"/>
  <c r="CB631" s="1"/>
  <c r="DA652"/>
  <c r="CB652" s="1"/>
  <c r="DA656"/>
  <c r="CB656" s="1"/>
  <c r="DA424"/>
  <c r="CB424" s="1"/>
  <c r="DA475"/>
  <c r="CB475" s="1"/>
  <c r="DA483"/>
  <c r="CB483"/>
  <c r="DA557"/>
  <c r="CB557" s="1"/>
  <c r="DA659"/>
  <c r="CB659" s="1"/>
  <c r="DA682"/>
  <c r="CB682" s="1"/>
  <c r="DA616"/>
  <c r="CB616" s="1"/>
  <c r="DA126"/>
  <c r="CB126" s="1"/>
  <c r="DA344"/>
  <c r="CB344"/>
  <c r="DA480"/>
  <c r="CB480" s="1"/>
  <c r="DA504"/>
  <c r="CB504"/>
  <c r="DA525"/>
  <c r="CB525"/>
  <c r="DA530"/>
  <c r="CB530" s="1"/>
  <c r="DA391"/>
  <c r="CB391"/>
  <c r="DA672"/>
  <c r="CB672" s="1"/>
  <c r="DA540"/>
  <c r="CB540" s="1"/>
  <c r="DA563"/>
  <c r="CB563" s="1"/>
  <c r="DA185"/>
  <c r="CB185" s="1"/>
  <c r="DA526"/>
  <c r="CB526" s="1"/>
  <c r="DA385"/>
  <c r="CB385" s="1"/>
  <c r="DA227"/>
  <c r="CB227"/>
  <c r="DA271"/>
  <c r="CB271" s="1"/>
  <c r="DA30"/>
  <c r="CB30"/>
  <c r="DA442"/>
  <c r="CB442" s="1"/>
  <c r="DA450"/>
  <c r="CB450" s="1"/>
  <c r="DA635"/>
  <c r="CB635" s="1"/>
  <c r="CX382"/>
  <c r="DA382"/>
  <c r="CB382" s="1"/>
  <c r="DA479"/>
  <c r="CB479" s="1"/>
  <c r="DA32"/>
  <c r="CB32"/>
  <c r="DA417"/>
  <c r="CB417" s="1"/>
  <c r="DA505"/>
  <c r="CB505" s="1"/>
  <c r="CW573"/>
  <c r="DA573" s="1"/>
  <c r="CB573" s="1"/>
  <c r="DA292"/>
  <c r="CB292"/>
  <c r="DA361"/>
  <c r="CB361" s="1"/>
  <c r="DA597"/>
  <c r="CB597" s="1"/>
  <c r="DA605"/>
  <c r="CB605" s="1"/>
  <c r="DA393"/>
  <c r="CB393" s="1"/>
  <c r="DA392"/>
  <c r="CB392"/>
  <c r="DA467"/>
  <c r="CB467" s="1"/>
  <c r="CX508"/>
  <c r="CX497" s="1"/>
  <c r="DA497" s="1"/>
  <c r="CB497" s="1"/>
  <c r="DA545"/>
  <c r="CB545" s="1"/>
  <c r="DA560"/>
  <c r="CB560" s="1"/>
  <c r="DA678"/>
  <c r="CB678" s="1"/>
  <c r="DA680"/>
  <c r="CB680" s="1"/>
  <c r="DA562"/>
  <c r="CB562" s="1"/>
  <c r="CW577"/>
  <c r="DA577" s="1"/>
  <c r="CB577" s="1"/>
  <c r="DA33"/>
  <c r="CB33"/>
  <c r="DA93"/>
  <c r="CB93" s="1"/>
  <c r="DA371"/>
  <c r="CB371"/>
  <c r="DA358"/>
  <c r="CB358" s="1"/>
  <c r="DA366"/>
  <c r="CB366"/>
  <c r="DA374"/>
  <c r="CB374" s="1"/>
  <c r="DA599"/>
  <c r="CB599" s="1"/>
  <c r="DA615"/>
  <c r="CB615" s="1"/>
  <c r="DA404"/>
  <c r="CB404" s="1"/>
  <c r="DA439"/>
  <c r="CB439" s="1"/>
  <c r="DA447"/>
  <c r="CB447" s="1"/>
  <c r="DA455"/>
  <c r="CB455" s="1"/>
  <c r="DA477"/>
  <c r="CB477" s="1"/>
  <c r="DA619"/>
  <c r="CB619" s="1"/>
  <c r="DA628"/>
  <c r="CB628" s="1"/>
  <c r="DA662"/>
  <c r="CB662" s="1"/>
  <c r="DA429"/>
  <c r="CB429" s="1"/>
  <c r="DA491"/>
  <c r="CB491"/>
  <c r="DA617"/>
  <c r="CB617" s="1"/>
  <c r="DA691"/>
  <c r="CB691" s="1"/>
  <c r="DA541"/>
  <c r="CB541" s="1"/>
  <c r="DA556"/>
  <c r="CB556" s="1"/>
  <c r="DA632"/>
  <c r="CB632" s="1"/>
  <c r="DA596"/>
  <c r="CB596" s="1"/>
  <c r="DA25"/>
  <c r="CB25"/>
  <c r="DA468"/>
  <c r="CB468" s="1"/>
  <c r="DA83"/>
  <c r="CB83" s="1"/>
  <c r="DA94"/>
  <c r="CB94"/>
  <c r="DA359"/>
  <c r="CB359" s="1"/>
  <c r="DA375"/>
  <c r="CB375"/>
  <c r="DA314"/>
  <c r="CB314" s="1"/>
  <c r="DA347"/>
  <c r="CB347"/>
  <c r="DA448"/>
  <c r="CB448" s="1"/>
  <c r="DA456"/>
  <c r="CB456" s="1"/>
  <c r="DA501"/>
  <c r="CB501" s="1"/>
  <c r="DA514"/>
  <c r="CB514" s="1"/>
  <c r="DA629"/>
  <c r="CB629" s="1"/>
  <c r="DA637"/>
  <c r="CB637" s="1"/>
  <c r="DA565"/>
  <c r="CB565" s="1"/>
  <c r="DA690"/>
  <c r="CB690" s="1"/>
  <c r="DA95"/>
  <c r="CB95" s="1"/>
  <c r="DA316"/>
  <c r="CB316"/>
  <c r="DA77"/>
  <c r="CB77" s="1"/>
  <c r="DA376"/>
  <c r="CB376"/>
  <c r="DA399"/>
  <c r="CB399" s="1"/>
  <c r="DA688"/>
  <c r="CB688" s="1"/>
  <c r="DA35"/>
  <c r="CB35" s="1"/>
  <c r="DA27"/>
  <c r="CB27"/>
  <c r="CX651"/>
  <c r="DA651" s="1"/>
  <c r="CB651" s="1"/>
  <c r="DA568"/>
  <c r="CB568" s="1"/>
  <c r="CX549"/>
  <c r="CX538" s="1"/>
  <c r="DA538" s="1"/>
  <c r="CB538" s="1"/>
  <c r="DA440"/>
  <c r="CB440" s="1"/>
  <c r="DA12"/>
  <c r="CB12"/>
  <c r="CX570"/>
  <c r="CX552" s="1"/>
  <c r="DA664"/>
  <c r="CB664" s="1"/>
  <c r="DA92"/>
  <c r="CB92" s="1"/>
  <c r="DA273"/>
  <c r="CB273"/>
  <c r="DA406"/>
  <c r="CB406" s="1"/>
  <c r="DA506"/>
  <c r="CB506"/>
  <c r="DA518"/>
  <c r="CB518" s="1"/>
  <c r="DA481"/>
  <c r="CB481" s="1"/>
  <c r="CX496"/>
  <c r="CX485" s="1"/>
  <c r="DA485" s="1"/>
  <c r="CB485" s="1"/>
  <c r="CX498"/>
  <c r="DA498" s="1"/>
  <c r="CB498" s="1"/>
  <c r="DA683"/>
  <c r="CB683" s="1"/>
  <c r="DA692"/>
  <c r="CB692" s="1"/>
  <c r="DA542"/>
  <c r="CB542" s="1"/>
  <c r="CX572"/>
  <c r="CX383"/>
  <c r="DA383"/>
  <c r="CB383"/>
  <c r="DA28"/>
  <c r="CB28" s="1"/>
  <c r="DA362"/>
  <c r="CB362"/>
  <c r="DA205"/>
  <c r="CB205" s="1"/>
  <c r="DA356"/>
  <c r="CB356"/>
  <c r="DA436"/>
  <c r="CB436" s="1"/>
  <c r="DA512"/>
  <c r="CB512" s="1"/>
  <c r="DA22"/>
  <c r="CB22" s="1"/>
  <c r="DA341"/>
  <c r="CB341"/>
  <c r="DA349"/>
  <c r="CB349" s="1"/>
  <c r="DA476"/>
  <c r="CB476" s="1"/>
  <c r="CX677"/>
  <c r="DA677" s="1"/>
  <c r="CB677" s="1"/>
  <c r="CX537"/>
  <c r="DA537" s="1"/>
  <c r="CB537" s="1"/>
  <c r="DA91"/>
  <c r="CB91"/>
  <c r="DA490"/>
  <c r="CB490" s="1"/>
  <c r="DA624"/>
  <c r="CB624" s="1"/>
  <c r="DA547"/>
  <c r="CB547" s="1"/>
  <c r="DA569"/>
  <c r="CB569" s="1"/>
  <c r="CX379"/>
  <c r="DA379" s="1"/>
  <c r="CB379" s="1"/>
  <c r="CX398"/>
  <c r="DA398" s="1"/>
  <c r="CB398" s="1"/>
  <c r="DA249"/>
  <c r="CB249" s="1"/>
  <c r="DA250"/>
  <c r="CB250" s="1"/>
  <c r="DA363"/>
  <c r="CB363"/>
  <c r="DA600"/>
  <c r="CB600" s="1"/>
  <c r="DA608"/>
  <c r="CB608" s="1"/>
  <c r="DA604"/>
  <c r="CB604" s="1"/>
  <c r="DA612"/>
  <c r="CB612" s="1"/>
  <c r="DA206"/>
  <c r="CB206" s="1"/>
  <c r="DA318"/>
  <c r="CB318" s="1"/>
  <c r="DA425"/>
  <c r="CB425" s="1"/>
  <c r="DA16"/>
  <c r="CB16" s="1"/>
  <c r="DA23"/>
  <c r="CB23" s="1"/>
  <c r="DA348"/>
  <c r="CB348" s="1"/>
  <c r="DA416"/>
  <c r="CB416" s="1"/>
  <c r="DA443"/>
  <c r="CB443" s="1"/>
  <c r="DA500"/>
  <c r="CB500" s="1"/>
  <c r="CX620"/>
  <c r="DA620" s="1"/>
  <c r="CB620" s="1"/>
  <c r="DA626"/>
  <c r="CB626" s="1"/>
  <c r="DA630"/>
  <c r="CB630" s="1"/>
  <c r="DA634"/>
  <c r="CB634" s="1"/>
  <c r="DA638"/>
  <c r="CB638" s="1"/>
  <c r="DA689"/>
  <c r="CB689" s="1"/>
  <c r="DA676"/>
  <c r="CB676" s="1"/>
  <c r="CX571"/>
  <c r="DA571" s="1"/>
  <c r="CB571" s="1"/>
  <c r="DA90"/>
  <c r="CB90" s="1"/>
  <c r="DA78"/>
  <c r="CB78" s="1"/>
  <c r="DA80"/>
  <c r="CB80" s="1"/>
  <c r="DA364"/>
  <c r="CB364" s="1"/>
  <c r="DA372"/>
  <c r="CB372" s="1"/>
  <c r="DA446"/>
  <c r="CB446" s="1"/>
  <c r="DA454"/>
  <c r="CB454" s="1"/>
  <c r="CW109"/>
  <c r="DA109" s="1"/>
  <c r="CB109" s="1"/>
  <c r="DA478"/>
  <c r="CB478" s="1"/>
  <c r="DA636"/>
  <c r="CB636" s="1"/>
  <c r="DA88"/>
  <c r="CB88"/>
  <c r="DA79"/>
  <c r="CB79" s="1"/>
  <c r="DA373"/>
  <c r="CB373"/>
  <c r="DA606"/>
  <c r="CB606" s="1"/>
  <c r="DA123"/>
  <c r="CB123" s="1"/>
  <c r="DA160"/>
  <c r="CB160"/>
  <c r="DA502"/>
  <c r="CB502" s="1"/>
  <c r="DA488"/>
  <c r="CB488" s="1"/>
  <c r="DA507"/>
  <c r="CB507" s="1"/>
  <c r="DA567"/>
  <c r="CB567" s="1"/>
  <c r="DA29"/>
  <c r="CB29"/>
  <c r="AC390"/>
  <c r="DA294"/>
  <c r="CB294" s="1"/>
  <c r="CX432"/>
  <c r="DA432" s="1"/>
  <c r="CB432" s="1"/>
  <c r="DA184"/>
  <c r="CB184" s="1"/>
  <c r="DA248"/>
  <c r="CB248"/>
  <c r="DA148"/>
  <c r="CB148" s="1"/>
  <c r="CW146"/>
  <c r="DA146"/>
  <c r="CB146" s="1"/>
  <c r="CX437"/>
  <c r="DA437" s="1"/>
  <c r="CB437" s="1"/>
  <c r="CX595"/>
  <c r="DA595" s="1"/>
  <c r="CB595" s="1"/>
  <c r="DA31"/>
  <c r="CB31"/>
  <c r="CX484"/>
  <c r="DA484" s="1"/>
  <c r="CB484" s="1"/>
  <c r="DA453"/>
  <c r="CB453" s="1"/>
  <c r="CX380"/>
  <c r="DA380"/>
  <c r="CB380" s="1"/>
  <c r="CX378"/>
  <c r="DA378" s="1"/>
  <c r="CB378"/>
  <c r="DA434"/>
  <c r="CB434" s="1"/>
  <c r="CX472"/>
  <c r="CX462"/>
  <c r="DA462"/>
  <c r="CB462" s="1"/>
  <c r="DA470"/>
  <c r="CB470"/>
  <c r="CX644"/>
  <c r="DA681"/>
  <c r="CB681" s="1"/>
  <c r="CW582"/>
  <c r="DA582" s="1"/>
  <c r="CB582" s="1"/>
  <c r="CW589"/>
  <c r="DA589" s="1"/>
  <c r="CB589" s="1"/>
  <c r="CW581"/>
  <c r="DA581" s="1"/>
  <c r="CB581" s="1"/>
  <c r="CW585"/>
  <c r="DA585" s="1"/>
  <c r="CB585" s="1"/>
  <c r="CW586"/>
  <c r="DA586" s="1"/>
  <c r="CB586" s="1"/>
  <c r="AK646"/>
  <c r="DA229"/>
  <c r="CB229" s="1"/>
  <c r="DA317"/>
  <c r="CB317" s="1"/>
  <c r="DA610"/>
  <c r="CB610" s="1"/>
  <c r="DA438"/>
  <c r="CB438" s="1"/>
  <c r="DA523"/>
  <c r="CB523" s="1"/>
  <c r="DA533"/>
  <c r="CB533" s="1"/>
  <c r="CX381"/>
  <c r="DA381" s="1"/>
  <c r="CB381" s="1"/>
  <c r="DA653"/>
  <c r="CB653" s="1"/>
  <c r="DA115"/>
  <c r="CB115"/>
  <c r="CW111"/>
  <c r="DA111" s="1"/>
  <c r="CB111" s="1"/>
  <c r="CW144"/>
  <c r="DA144" s="1"/>
  <c r="CB144" s="1"/>
  <c r="CW224"/>
  <c r="DA224"/>
  <c r="CB224"/>
  <c r="CW110"/>
  <c r="DA110" s="1"/>
  <c r="CB110" s="1"/>
  <c r="CW225"/>
  <c r="DA225" s="1"/>
  <c r="CB225" s="1"/>
  <c r="DA444"/>
  <c r="CB444" s="1"/>
  <c r="DA503"/>
  <c r="CB503" s="1"/>
  <c r="DA388"/>
  <c r="CB388"/>
  <c r="DA395"/>
  <c r="CB395" s="1"/>
  <c r="DA89"/>
  <c r="CB89" s="1"/>
  <c r="DA360"/>
  <c r="CB360" s="1"/>
  <c r="DA367"/>
  <c r="CB367" s="1"/>
  <c r="DA412"/>
  <c r="CB412" s="1"/>
  <c r="DA492"/>
  <c r="CB492" s="1"/>
  <c r="DA499"/>
  <c r="CB499" s="1"/>
  <c r="DA639"/>
  <c r="CB639" s="1"/>
  <c r="DA396"/>
  <c r="CB396" s="1"/>
  <c r="DA430"/>
  <c r="CB430" s="1"/>
  <c r="DA369"/>
  <c r="CB369" s="1"/>
  <c r="DA415"/>
  <c r="CB415" s="1"/>
  <c r="DA389"/>
  <c r="CB389" s="1"/>
  <c r="CW180"/>
  <c r="DA180" s="1"/>
  <c r="CB180" s="1"/>
  <c r="DA408"/>
  <c r="CB408" s="1"/>
  <c r="DA449"/>
  <c r="CB449" s="1"/>
  <c r="DA466"/>
  <c r="CB466" s="1"/>
  <c r="DA451"/>
  <c r="CB451"/>
  <c r="DA598"/>
  <c r="CB598" s="1"/>
  <c r="DA315"/>
  <c r="CB315"/>
  <c r="DA594"/>
  <c r="CB594" s="1"/>
  <c r="DA346"/>
  <c r="CB346"/>
  <c r="DA401"/>
  <c r="CB401" s="1"/>
  <c r="DA409"/>
  <c r="CB409" s="1"/>
  <c r="DA433"/>
  <c r="CB433" s="1"/>
  <c r="DA487"/>
  <c r="CB487" s="1"/>
  <c r="DA665"/>
  <c r="CB665" s="1"/>
  <c r="DA674"/>
  <c r="CB674" s="1"/>
  <c r="CX669"/>
  <c r="DA669" s="1"/>
  <c r="CB669" s="1"/>
  <c r="CW246"/>
  <c r="DA246" s="1"/>
  <c r="CB246" s="1"/>
  <c r="CW584"/>
  <c r="DA584" s="1"/>
  <c r="CB584" s="1"/>
  <c r="CX645"/>
  <c r="DA645" s="1"/>
  <c r="CB645" s="1"/>
  <c r="CW122"/>
  <c r="DA122"/>
  <c r="CB122" s="1"/>
  <c r="CW591"/>
  <c r="DA591" s="1"/>
  <c r="CB591" s="1"/>
  <c r="CW579"/>
  <c r="DA579" s="1"/>
  <c r="CB579" s="1"/>
  <c r="CW158"/>
  <c r="DA158" s="1"/>
  <c r="CB158" s="1"/>
  <c r="DA270"/>
  <c r="CB270"/>
  <c r="CW268"/>
  <c r="DA268"/>
  <c r="CB268" s="1"/>
  <c r="DA452"/>
  <c r="CB452" s="1"/>
  <c r="CW86"/>
  <c r="DA86" s="1"/>
  <c r="CB86" s="1"/>
  <c r="CW147"/>
  <c r="DA147" s="1"/>
  <c r="CB147" s="1"/>
  <c r="DA149"/>
  <c r="CB149" s="1"/>
  <c r="CX473"/>
  <c r="CX357"/>
  <c r="DA357" s="1"/>
  <c r="CB357" s="1"/>
  <c r="CX641"/>
  <c r="DA641" s="1"/>
  <c r="CB641" s="1"/>
  <c r="CX646"/>
  <c r="DA646" s="1"/>
  <c r="CB646" s="1"/>
  <c r="CW159"/>
  <c r="DA159" s="1"/>
  <c r="CB159" s="1"/>
  <c r="CX642"/>
  <c r="DA642"/>
  <c r="CB642" s="1"/>
  <c r="CW181"/>
  <c r="DA181" s="1"/>
  <c r="CB181" s="1"/>
  <c r="CW247"/>
  <c r="DA247" s="1"/>
  <c r="CB247" s="1"/>
  <c r="CX655"/>
  <c r="CX685"/>
  <c r="DA685"/>
  <c r="CB685" s="1"/>
  <c r="DA686"/>
  <c r="CB686" s="1"/>
  <c r="CW575"/>
  <c r="DA575" s="1"/>
  <c r="CB575" s="1"/>
  <c r="CW588"/>
  <c r="DA588" s="1"/>
  <c r="CB588" s="1"/>
  <c r="CW592"/>
  <c r="DA592" s="1"/>
  <c r="CB592" s="1"/>
  <c r="CW572"/>
  <c r="CW511" s="1"/>
  <c r="DA511" s="1"/>
  <c r="CB511" s="1"/>
  <c r="DA551"/>
  <c r="CB551" s="1"/>
  <c r="CX420"/>
  <c r="DA420"/>
  <c r="CB420" s="1"/>
  <c r="CW291"/>
  <c r="DA291" s="1"/>
  <c r="CB291"/>
  <c r="CW583"/>
  <c r="DA583" s="1"/>
  <c r="CB583" s="1"/>
  <c r="CW590"/>
  <c r="DA590" s="1"/>
  <c r="CB590" s="1"/>
  <c r="CW574"/>
  <c r="DA574" s="1"/>
  <c r="CB574" s="1"/>
  <c r="CW587"/>
  <c r="DA587" s="1"/>
  <c r="CB587" s="1"/>
  <c r="CW576"/>
  <c r="DA576" s="1"/>
  <c r="CB576" s="1"/>
  <c r="CW580"/>
  <c r="DA580" s="1"/>
  <c r="CB580" s="1"/>
  <c r="DA44"/>
  <c r="CB44"/>
  <c r="CW41"/>
  <c r="DA41" s="1"/>
  <c r="CB41" s="1"/>
  <c r="CW313"/>
  <c r="DA313" s="1"/>
  <c r="CB313" s="1"/>
  <c r="CX650"/>
  <c r="CX535"/>
  <c r="DA535" s="1"/>
  <c r="CB535" s="1"/>
  <c r="DA549"/>
  <c r="CB549" s="1"/>
  <c r="CX649"/>
  <c r="DA649" s="1"/>
  <c r="CB649" s="1"/>
  <c r="CX534"/>
  <c r="DA534" s="1"/>
  <c r="CB534" s="1"/>
  <c r="CW202"/>
  <c r="DA202" s="1"/>
  <c r="CB202" s="1"/>
  <c r="CX539"/>
  <c r="DA539"/>
  <c r="CB539" s="1"/>
  <c r="CW269"/>
  <c r="DA269" s="1"/>
  <c r="CB269" s="1"/>
  <c r="CW312"/>
  <c r="DA312" s="1"/>
  <c r="CB312" s="1"/>
  <c r="CW145"/>
  <c r="CW143" s="1"/>
  <c r="DA143" s="1"/>
  <c r="CB143" s="1"/>
  <c r="CX643"/>
  <c r="DA643" s="1"/>
  <c r="CB643" s="1"/>
  <c r="DA204"/>
  <c r="CB204" s="1"/>
  <c r="CW203"/>
  <c r="DA203" s="1"/>
  <c r="CB203" s="1"/>
  <c r="DA293"/>
  <c r="CB293" s="1"/>
  <c r="CW290"/>
  <c r="DA290"/>
  <c r="CB290" s="1"/>
  <c r="DA658"/>
  <c r="CB658" s="1"/>
  <c r="DA661"/>
  <c r="CB661" s="1"/>
  <c r="DA622"/>
  <c r="CB622" s="1"/>
  <c r="DA368"/>
  <c r="CB368" s="1"/>
  <c r="DA182"/>
  <c r="CB182" s="1"/>
  <c r="CX513"/>
  <c r="DA513" s="1"/>
  <c r="CB513" s="1"/>
  <c r="DA516"/>
  <c r="CB516" s="1"/>
  <c r="DA524"/>
  <c r="CB524" s="1"/>
  <c r="DA343"/>
  <c r="CB343" s="1"/>
  <c r="DA354"/>
  <c r="CB354"/>
  <c r="CX648"/>
  <c r="DA87"/>
  <c r="CB87" s="1"/>
  <c r="DA365"/>
  <c r="CB365" s="1"/>
  <c r="DA21"/>
  <c r="CB21" s="1"/>
  <c r="DA405"/>
  <c r="CB405" s="1"/>
  <c r="DA464"/>
  <c r="CB464" s="1"/>
  <c r="DA670"/>
  <c r="CB670" s="1"/>
  <c r="CX553"/>
  <c r="CX554"/>
  <c r="DA554" s="1"/>
  <c r="CB554" s="1"/>
  <c r="CX474"/>
  <c r="DA474" s="1"/>
  <c r="CB474" s="1"/>
  <c r="DA508"/>
  <c r="CB508" s="1"/>
  <c r="CX536"/>
  <c r="DA536"/>
  <c r="CB536" s="1"/>
  <c r="DA496"/>
  <c r="CB496" s="1"/>
  <c r="CX486"/>
  <c r="DA486" s="1"/>
  <c r="CB486" s="1"/>
  <c r="CX422"/>
  <c r="DA422"/>
  <c r="CB422" s="1"/>
  <c r="CX419"/>
  <c r="DA570"/>
  <c r="CB570" s="1"/>
  <c r="CX421"/>
  <c r="DA421" s="1"/>
  <c r="CB421" s="1"/>
  <c r="CX555"/>
  <c r="DA555" s="1"/>
  <c r="CB555" s="1"/>
  <c r="CX461"/>
  <c r="DA461" s="1"/>
  <c r="CB461" s="1"/>
  <c r="DA472"/>
  <c r="CB472" s="1"/>
  <c r="DA145"/>
  <c r="CB145" s="1"/>
  <c r="DA473"/>
  <c r="CB473" s="1"/>
  <c r="CW509"/>
  <c r="DA509" s="1"/>
  <c r="CB509" s="1"/>
  <c r="CX667"/>
  <c r="CX668"/>
  <c r="DA668" s="1"/>
  <c r="CB668" s="1"/>
  <c r="CX458"/>
  <c r="DA458" s="1"/>
  <c r="CB458" s="1"/>
  <c r="CX460"/>
  <c r="DA460" s="1"/>
  <c r="CB460" s="1"/>
  <c r="DA667" l="1"/>
  <c r="CB667" s="1"/>
  <c r="DA648"/>
  <c r="CB648" s="1"/>
  <c r="DA655"/>
  <c r="CB655" s="1"/>
  <c r="DA644"/>
  <c r="CB644" s="1"/>
  <c r="DA552"/>
  <c r="CB552" s="1"/>
  <c r="DA572"/>
  <c r="CB572" s="1"/>
  <c r="CW510"/>
  <c r="DA510" s="1"/>
  <c r="CB510" s="1"/>
  <c r="DA419"/>
  <c r="CB419" s="1"/>
  <c r="DA407"/>
  <c r="CB407" s="1"/>
  <c r="CX459"/>
  <c r="DA459" s="1"/>
  <c r="CB459" s="1"/>
  <c r="CW108"/>
  <c r="CW107" l="1"/>
  <c r="DA107" s="1"/>
  <c r="CB107" s="1"/>
  <c r="DA108"/>
  <c r="CB108" s="1"/>
</calcChain>
</file>

<file path=xl/sharedStrings.xml><?xml version="1.0" encoding="utf-8"?>
<sst xmlns="http://schemas.openxmlformats.org/spreadsheetml/2006/main" count="964" uniqueCount="204">
  <si>
    <t>IČO</t>
  </si>
  <si>
    <t>X</t>
  </si>
  <si>
    <t>bola</t>
  </si>
  <si>
    <t>Informácie o konsolidovanom celku</t>
  </si>
  <si>
    <t xml:space="preserve">Dlhodobý majetok nakupovaný sa oceňuje obstarávacou cenou, ktorá zahŕňa cenu obstarania a náklady </t>
  </si>
  <si>
    <t xml:space="preserve">súvisiace s obstaraním (clo, prepravu, montáž, poistné a pod.). </t>
  </si>
  <si>
    <t xml:space="preserve">Dlhodobý majetok vytvorený vlastnou činnosťou sa oceňuje vlastnými nákladmi. Vlastnými nákladmi sú </t>
  </si>
  <si>
    <t xml:space="preserve">všetky priame náklady vynaložené na výrobu alebo inú činnosť a nepriame náklady, ktoré sa vzťahujú na </t>
  </si>
  <si>
    <t xml:space="preserve">výrobu alebo inú činnosť. </t>
  </si>
  <si>
    <t xml:space="preserve">Odpisy dlhodobého nehmotného majetku sú stanovené vychádzajúc z predpokladanej doby jeho </t>
  </si>
  <si>
    <t xml:space="preserve">používania a predpokladaného priebehu jeho opotrebenia. Odpisovať sa začína prvým dňom mesiaca </t>
  </si>
  <si>
    <t>Predpokladaná doba používania v rokoch</t>
  </si>
  <si>
    <t>Metóda odpisovania</t>
  </si>
  <si>
    <t xml:space="preserve">Odpisy dlhodobého hmotného majetku sú stanovené vychádzajúc z predpokladanej doby jeho </t>
  </si>
  <si>
    <t xml:space="preserve">Cenné papiere a podiely sa oceňujú obstarávacími cenami vrátane nákladov súvisiacich s obstaraním. </t>
  </si>
  <si>
    <t>Nakupované zásoby sa oceňujú váženým aritmetickým priemerom z obstarávacích cien.</t>
  </si>
  <si>
    <t>Zníženie hodnoty zásob sa upravuje vytvorením opravnej položky.</t>
  </si>
  <si>
    <t xml:space="preserve">Pohľadávky pri ich vzniku sa oceňujú ich menovitou hodnotou; postúpené pohľadávky a pohľadávky </t>
  </si>
  <si>
    <t xml:space="preserve">nadobudnuté vkladom do základného imania sa oceňujú obstarávacou cenou vrátane nákladov súvisiacich </t>
  </si>
  <si>
    <t>s obstaraním. Toto ocenenie sa znižuje o pochybné a nevymožiteľné pohľadávky.</t>
  </si>
  <si>
    <t xml:space="preserve">Rezervy sú záväzky s neurčitým časovým vymedzením alebo výškou; tvoria sa na krytie známych rizík alebo </t>
  </si>
  <si>
    <t>strát z podnikania. Oceňujú sa v očakávanej výške záväzku.</t>
  </si>
  <si>
    <t xml:space="preserve">Záväzky pri ich vzniku sa oceňujú menovitou hodnotou. Záväzky pri ich prevzatí sa oceňujú obstarávacou </t>
  </si>
  <si>
    <t xml:space="preserve">cenou. Ak sa pri inventarizácii zistí, že suma záväzkov je iná ako ich výška v účtovníctve, uvedú sa záväzky </t>
  </si>
  <si>
    <t xml:space="preserve">v účtovníctve a v účtovnej závierke v tomto zistenom ocenení. </t>
  </si>
  <si>
    <t xml:space="preserve">vykazujú ako výnosy budúcich období a do výkazu ziskov a strát sa rozpúšťajú v časovej a vecnej súvislosti </t>
  </si>
  <si>
    <t xml:space="preserve">Dotácie na obstaranie dlhodobého hmotného majetku a dlhodobého nehmotného majetku sa najskôr 
</t>
  </si>
  <si>
    <t xml:space="preserve">so zaúčtovaním odpisov z tohto dlhodobého majetku. </t>
  </si>
  <si>
    <t>Deriváty sa oceňujú reálnou hodnotou.</t>
  </si>
  <si>
    <t>priamo do vlastného imania.</t>
  </si>
  <si>
    <t xml:space="preserve">Majetok a záväzky zabezpečené derivátmi sa oceňujú reálnou hodnotou. Zmeny reálnych hodnôt majetku </t>
  </si>
  <si>
    <t xml:space="preserve">a záväzkov zabezpečených derivátmi sa účtujú bez vplyvu na výsledok hospodárenia, priamo do vlastného </t>
  </si>
  <si>
    <t xml:space="preserve">imania. </t>
  </si>
  <si>
    <t xml:space="preserve">Spoločnosť </t>
  </si>
  <si>
    <t>eviduje</t>
  </si>
  <si>
    <t>Názov položky</t>
  </si>
  <si>
    <t xml:space="preserve">Spoločnosť  </t>
  </si>
  <si>
    <t>Opis predmetu záložného práva</t>
  </si>
  <si>
    <t>Záväzky so zostatkovou dobou splatnosti jeden až päť rokov</t>
  </si>
  <si>
    <t>Dlhodobé záväzky spolu</t>
  </si>
  <si>
    <t>3.</t>
  </si>
  <si>
    <t>1.</t>
  </si>
  <si>
    <t>2.</t>
  </si>
  <si>
    <t>Druh podmieneného záväzku</t>
  </si>
  <si>
    <t>Zo súdnych rozhodnutí</t>
  </si>
  <si>
    <t>Z poskytnutých záruk</t>
  </si>
  <si>
    <t>Zo všeobecne záväzných predpisov</t>
  </si>
  <si>
    <t>Zo zmluvy o podriadenom záväzku</t>
  </si>
  <si>
    <t>Z ručenia</t>
  </si>
  <si>
    <t>Prehľad o príjmoch a výhodách členov štatutárnych, dozorných a iných orgánov v tabuľke:</t>
  </si>
  <si>
    <t>Druh príjmu, výhody</t>
  </si>
  <si>
    <t>štatutárnych</t>
  </si>
  <si>
    <t>dozorných</t>
  </si>
  <si>
    <t>iných</t>
  </si>
  <si>
    <t>31.12.</t>
  </si>
  <si>
    <t>Sadzba ročného odpisu</t>
  </si>
  <si>
    <t>uvedenia dlhodobého majetku do používania. Drobný dlhodobý nehmotný majetok, ktorého obstarávacia</t>
  </si>
  <si>
    <t xml:space="preserve">Zásoby sa oceňujú nižšou z nasledujúcich hodnôt:  obstarávacia cena (nakupované zásoby) alebo </t>
  </si>
  <si>
    <t>vlastné náklady (zásoby vytvorené vlastnou činnosťou) alebo čistá realizačná hodnota.</t>
  </si>
  <si>
    <t xml:space="preserve">Peňažné prostriedky a ceniny sa oceňujú ich menovitou hodnotou. </t>
  </si>
  <si>
    <t>Zníženie ich hodnoty sa vyjadruje opravnou položkou.</t>
  </si>
  <si>
    <t>Dotácie na hospodársku činnosť  sa  vykazujú ako výnosy budúcich období a do výkazu ziskov a strát sa</t>
  </si>
  <si>
    <t xml:space="preserve">rozpúšťajú ako výnosy z hospodárskej činnosti v časovej a vecnej súvislosti s vynaložením nákladov na </t>
  </si>
  <si>
    <t>príslušný účel.</t>
  </si>
  <si>
    <t xml:space="preserve">Zmena reálnej hodnoty zabezpečovacích derivátov sa účtuje bez vplyvu na výsledok hospodárenia, </t>
  </si>
  <si>
    <t>Zmena reálnej hodnoty derivátov určených na obchodovanie na burze alebo verejnom trhu sa účtuje s</t>
  </si>
  <si>
    <t>s vplyvom na výsledok hospodárenia.</t>
  </si>
  <si>
    <t>záväzkov, vlastného imania a výsledku hospodárenia účtovnej jednotky</t>
  </si>
  <si>
    <t xml:space="preserve">Účtovná závierka </t>
  </si>
  <si>
    <t>Z</t>
  </si>
  <si>
    <t>Dôvod zmeny</t>
  </si>
  <si>
    <t>zmena štrukrúry položiek súvahy a výsledovky</t>
  </si>
  <si>
    <t>zmena zákona</t>
  </si>
  <si>
    <t>bez vlyvu na hospodársky výsledok a vlastné imanie</t>
  </si>
  <si>
    <t>druh majetku</t>
  </si>
  <si>
    <t>Hodnota vplyvu na výsledok hospodárenia alebo na vlastné imanie</t>
  </si>
  <si>
    <t>účtovnou jednotkou konzistentne aplikované.</t>
  </si>
  <si>
    <t xml:space="preserve"> uvedenia dlhodobého majetku do používania. Drobný dlhodobý hmotný majetok, ktorého obstarávacia</t>
  </si>
  <si>
    <t>Automatické skrytie riadku.</t>
  </si>
  <si>
    <t>F I L T E R</t>
  </si>
  <si>
    <t xml:space="preserve">Cenné papiere, dlhové cenná papiere na obchodovanie sa oceňujú obstarávacími cenami vrátane nákladov </t>
  </si>
  <si>
    <t xml:space="preserve">súvisiacich s obstaraním. </t>
  </si>
  <si>
    <t>•</t>
  </si>
  <si>
    <t>Spoločnosť</t>
  </si>
  <si>
    <t>Je materská spoločnosť oslobodená od povinnosti zostaviť konsolidovanú ÚZ ?</t>
  </si>
  <si>
    <t>Obchodné meno a sídlo konsolidujúcej ÚJ, ktorá zostavuje konsolidovanú ÚZ za všetky skupiny ÚJ, pre ktorú je Spoločnosť konsolidovanou ÚJ:</t>
  </si>
  <si>
    <t>Obchodné meno a sídlo bezprostredne konsolidujúcej ÚJ, ktorá zostavuje konsolidovanú ÚZ za skupinu ÚJ, ktorej je Spoločnosť súčasťou:</t>
  </si>
  <si>
    <t>Ocenenie zásob (obstaraných kúpou, vlastnou činnosťou, inak)</t>
  </si>
  <si>
    <t>áno (podľa § 22 ods.8)</t>
  </si>
  <si>
    <r>
      <t xml:space="preserve">cena (resp. vlastné náklady) je </t>
    </r>
    <r>
      <rPr>
        <b/>
        <sz val="11"/>
        <rFont val="Calibri"/>
        <family val="2"/>
        <charset val="238"/>
      </rPr>
      <t xml:space="preserve"> 2400 EUR a nižšia, sa odpisuje jednorazovo pri uvedení do používania. </t>
    </r>
  </si>
  <si>
    <r>
      <t xml:space="preserve">cena (resp. vlastné náklady) je </t>
    </r>
    <r>
      <rPr>
        <b/>
        <sz val="11"/>
        <rFont val="Calibri"/>
        <family val="2"/>
        <charset val="238"/>
      </rPr>
      <t xml:space="preserve"> 1700 EUR a nižšia, sa odpisuje jednorazovo pri uvedení do používania. </t>
    </r>
  </si>
  <si>
    <t>Hodnota predmetu záložného práva</t>
  </si>
  <si>
    <t>Záväzky so zostatkovou dobou splatnosti nad päť rokov</t>
  </si>
  <si>
    <t>DIČ</t>
  </si>
  <si>
    <t>Informácie o opravách významných chýb minulých účtovných období</t>
  </si>
  <si>
    <t>V bežnom účtovnom období Spoločnosť</t>
  </si>
  <si>
    <t xml:space="preserve">významné opravy chýb minulých účtovných období. </t>
  </si>
  <si>
    <t>Popis opravy chyby minulého účtovného obdobia</t>
  </si>
  <si>
    <t>Hodnota vplyvu na nerozdelený zisk / neuhradenú stratu minulých rokov</t>
  </si>
  <si>
    <t>Bežné účtovné obdobie</t>
  </si>
  <si>
    <t>záväzky zabezpečené záložným právom alebo inou formou zabezpečenia.</t>
  </si>
  <si>
    <t>Záväzky kryté záložným právom alebo inou formou zabezpečenia</t>
  </si>
  <si>
    <t>Hodnota záväzkov na ktoré sa zriadilo záložné právo</t>
  </si>
  <si>
    <t>Hodnota záväzku</t>
  </si>
  <si>
    <t>Hodnota príjmu, výhody členov orgánov</t>
  </si>
  <si>
    <t>Poskytnuté záruky a iné zabezpečenia</t>
  </si>
  <si>
    <t>celková suma poskytnutých pôžičiek (+)</t>
  </si>
  <si>
    <t>celková suma splatených pôžičiek (-)</t>
  </si>
  <si>
    <t>Poskytnuté pôžičky  ku dňu:</t>
  </si>
  <si>
    <t>celková suma odpustených/odpísaných pôžičiek (-)</t>
  </si>
  <si>
    <t>Suma plnenia (finančného alebo iného) na súkromné účely</t>
  </si>
  <si>
    <t>Hlavné podmienky poskytnutých pôžičiek:</t>
  </si>
  <si>
    <t>úroky:</t>
  </si>
  <si>
    <t>deň poskytnutia:</t>
  </si>
  <si>
    <t>deň splatnosti:</t>
  </si>
  <si>
    <t>splátky:</t>
  </si>
  <si>
    <t>výška pôžičky:</t>
  </si>
  <si>
    <t>Hlavné podmienky poskytnutých záruk:</t>
  </si>
  <si>
    <t>Riadok bude vidieť.</t>
  </si>
  <si>
    <t>Poznámky Úč MÚJ 3-01</t>
  </si>
  <si>
    <t>Všeobecné údaje</t>
  </si>
  <si>
    <t>Informácie o prijatých postupoch</t>
  </si>
  <si>
    <t>Druh zmeny účtovných zásad alebo metód</t>
  </si>
  <si>
    <t xml:space="preserve">Záväzky </t>
  </si>
  <si>
    <t>Informácie o položkách nákladov a výnosov, ktoré majú výnimočný rozsah alebo výskyt</t>
  </si>
  <si>
    <t>položka majúca výnimočný rozsah alebo výskyt</t>
  </si>
  <si>
    <t>druh položky</t>
  </si>
  <si>
    <t xml:space="preserve">suma výnimočnej položky </t>
  </si>
  <si>
    <t>Informácie o vlastných akciách</t>
  </si>
  <si>
    <t>menovitá hodnota</t>
  </si>
  <si>
    <t>počet  akcií</t>
  </si>
  <si>
    <t>hodnota spolu</t>
  </si>
  <si>
    <t>upísané ZI</t>
  </si>
  <si>
    <t>podiel akcií na ZI</t>
  </si>
  <si>
    <t>vlastné akcie nadobudnuté počas účtovného obdobia</t>
  </si>
  <si>
    <t>vlastné akcie prevedené počas účtovného obdobia</t>
  </si>
  <si>
    <t xml:space="preserve"> nadobúdacia hodnota</t>
  </si>
  <si>
    <t>vlastné akcie nadobudnuté a prevedené počas účtovného obdobia</t>
  </si>
  <si>
    <t>prevádzacia hodnota</t>
  </si>
  <si>
    <t>nadobudnuté vlastné akcie v držbe k poslednému dňu účtovného obdobia</t>
  </si>
  <si>
    <t>hodnota nadobudnutia</t>
  </si>
  <si>
    <t>Informácie o povinnostiach účtovnej jednotky</t>
  </si>
  <si>
    <t>Informácie o jednotlivých finančných povinnostiach, ktoré sa nevykazujú v súvahe, ale sú významné na</t>
  </si>
  <si>
    <t>celková suma finančnej povinnosti</t>
  </si>
  <si>
    <t>Názov položky finančnej povinnosti</t>
  </si>
  <si>
    <t>z operatívneho prenájmu</t>
  </si>
  <si>
    <t>zo zmlúv na poskytnutie pôžičky alebo úveru</t>
  </si>
  <si>
    <t>z licenčných zmlúv</t>
  </si>
  <si>
    <r>
      <t xml:space="preserve">z koncesionárskych zmlúv </t>
    </r>
    <r>
      <rPr>
        <sz val="7.5"/>
        <color indexed="8"/>
        <rFont val="Calibri"/>
        <family val="2"/>
        <charset val="238"/>
      </rPr>
      <t>/suma poplatku za zostávajúce obdobie/</t>
    </r>
  </si>
  <si>
    <t>Hodnota</t>
  </si>
  <si>
    <t>celkom</t>
  </si>
  <si>
    <t>voči dcérskej ÚJ</t>
  </si>
  <si>
    <t>voči ÚJ s podstatným vplyvom</t>
  </si>
  <si>
    <t>Informácie o orgánoch účtovnej jednotky</t>
  </si>
  <si>
    <t>členom orgánov ÚJ záruky, zabezpečenia, pôžičky, plnenia na súkromné účely.</t>
  </si>
  <si>
    <t>Údaje o počte zamestnancov:</t>
  </si>
  <si>
    <t>K všeobecným údajom Spoločnosť uvádza doplňujúce informácie:</t>
  </si>
  <si>
    <t>Priemerný prepočítaný počet zamestnancov</t>
  </si>
  <si>
    <t>nemá</t>
  </si>
  <si>
    <t>Informácie o udelení výlučného práva alebo osobitného práva</t>
  </si>
  <si>
    <t xml:space="preserve">Spoločnosti </t>
  </si>
  <si>
    <t>Účtovné zásady pri priraďovaní nákladov a výnosov:</t>
  </si>
  <si>
    <t>poskytovať  služby vo verejnom záujme, pričom prijíma náhradu za túto činnosť v akejkoľvek forme.</t>
  </si>
  <si>
    <t xml:space="preserve">udelené výlučné právo alebo osobitné právo ktorým jej bolo udelené právo </t>
  </si>
  <si>
    <t>Všetky formy prijatej náhrady:</t>
  </si>
  <si>
    <t>Všetky druhy činností Spoločnosti:</t>
  </si>
  <si>
    <t>Názov Spoločnosti a jej sídlo</t>
  </si>
  <si>
    <t>súčasťou konsolidovaného celku inej obchodnej spoločnosti.</t>
  </si>
  <si>
    <t>Východiská pre zostavenie účtovnej závierky, vplyv zmeny účtovných zásad na hodnotu majetku,</t>
  </si>
  <si>
    <t>zostavená za predpokladu nepretržitého trvania Spoločnosti.</t>
  </si>
  <si>
    <t>Účtovné metódy a všeobecné účtovné zásady</t>
  </si>
  <si>
    <t>Ocenenie, odpisové plány DNM a DHM (obstaraného kúpou, vlastnou činnosťou, inak)</t>
  </si>
  <si>
    <t>Predpokladaná doba používania, metóda odpisovania a odpisová sadzba sú uvedené v  tabuľke:</t>
  </si>
  <si>
    <t>Ocenenie DFM (cenných papierov, obchodných podielov)</t>
  </si>
  <si>
    <t>Ocenenie pohľadávok</t>
  </si>
  <si>
    <t>Ocenenie krátkodobého finančného majetku (peňažných prostriedkov, cenín, CP na obchodovanie)</t>
  </si>
  <si>
    <t>Ocenenie záväzkov vrátane rezerv, dlhopisov, pôžičiek a úverov</t>
  </si>
  <si>
    <t>Ocenenie derivátov</t>
  </si>
  <si>
    <t>Ocenenie majetku a záväzkov zabezpečených derivátmi</t>
  </si>
  <si>
    <t>Informácie o poskytnutých dotáciach a ich ocenení</t>
  </si>
  <si>
    <t>Informácie, ktoré vysvetľujú a dopĺňajú súvahu a výkaz ziskov a strát.</t>
  </si>
  <si>
    <t>záväzky.</t>
  </si>
  <si>
    <t>Štruktúra záväzkov podľa zostatkovej doby splatnosti je uvedená v tabuľke:</t>
  </si>
  <si>
    <t>o položkách nákladov a výnosov, ktoré mali výnimočný rozsah alebo výskyt.</t>
  </si>
  <si>
    <t>K týmto položkám Spoločnosť uvádza nasledujúce údaje:</t>
  </si>
  <si>
    <t>Položky nákladov a výnosov, ktoré mali výnimočný rozsah alebo výskyt sú uvedené v tabuľke:</t>
  </si>
  <si>
    <t>Informácie o vlastných akciách sú uvedené v tabuľke:</t>
  </si>
  <si>
    <t>finančné povinnosti, ktoré sa nevykazujú v súvahe.</t>
  </si>
  <si>
    <t>podmienené zäväzky.</t>
  </si>
  <si>
    <t>Spoločnosť k významným finančným povinnostiam a podmieneným záväzkom uvádza ďalšie informácie:</t>
  </si>
  <si>
    <t>účasť na dochodkových programoch pre zamestnancov.</t>
  </si>
  <si>
    <t>K významým povinnostiam vyplývajúcim z dôchodkových programov Spoločnosť uvádza:</t>
  </si>
  <si>
    <t>posúdenie finančnej situácie Spoločnosti sú uvedené v tabuľke:</t>
  </si>
  <si>
    <t>boli</t>
  </si>
  <si>
    <t>nevykonala</t>
  </si>
  <si>
    <t>nie je</t>
  </si>
  <si>
    <t xml:space="preserve"> Aplikácia "PoznámkyMUJ" © Equilibrium, s.r.o. 2014-2015</t>
  </si>
  <si>
    <t>Chcem skryť riadok.</t>
  </si>
  <si>
    <t>neúčtovala</t>
  </si>
  <si>
    <t>neeviduje</t>
  </si>
  <si>
    <t>neposkytla</t>
  </si>
  <si>
    <t>spoločnosť eviduje krátkodobé záväzky v lehote splatnosti</t>
  </si>
  <si>
    <t>DIJAMA s.r.o., Zelená 4, Nové Zámky</t>
  </si>
  <si>
    <t>spološnosť vznikla 17.1.2019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</si>
</sst>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38">
    <font>
      <sz val="11"/>
      <color theme="1"/>
      <name val="Calibri"/>
      <family val="2"/>
      <charset val="238"/>
      <scheme val="minor"/>
    </font>
    <font>
      <sz val="11"/>
      <color indexed="8"/>
      <name val="Calibri"/>
      <family val="2"/>
      <charset val="238"/>
    </font>
    <font>
      <sz val="10"/>
      <name val="Helv"/>
    </font>
    <font>
      <b/>
      <sz val="11"/>
      <color indexed="8"/>
      <name val="Calibri"/>
      <family val="2"/>
      <charset val="238"/>
    </font>
    <font>
      <sz val="8"/>
      <color indexed="8"/>
      <name val="Calibri"/>
      <family val="2"/>
      <charset val="238"/>
    </font>
    <font>
      <b/>
      <sz val="11"/>
      <color indexed="10"/>
      <name val="Calibri"/>
      <family val="2"/>
      <charset val="238"/>
    </font>
    <font>
      <b/>
      <sz val="12"/>
      <color indexed="8"/>
      <name val="Calibri"/>
      <family val="2"/>
      <charset val="238"/>
    </font>
    <font>
      <sz val="10"/>
      <color indexed="8"/>
      <name val="Calibri"/>
      <family val="2"/>
      <charset val="238"/>
    </font>
    <font>
      <b/>
      <sz val="11"/>
      <name val="Calibri"/>
      <family val="2"/>
      <charset val="238"/>
    </font>
    <font>
      <b/>
      <sz val="8"/>
      <color indexed="10"/>
      <name val="Calibri"/>
      <family val="2"/>
      <charset val="238"/>
    </font>
    <font>
      <sz val="11"/>
      <name val="Calibri"/>
      <family val="2"/>
      <charset val="238"/>
    </font>
    <font>
      <b/>
      <sz val="10"/>
      <color indexed="10"/>
      <name val="Calibri"/>
      <family val="2"/>
      <charset val="238"/>
    </font>
    <font>
      <sz val="10"/>
      <name val="Calibri"/>
      <family val="2"/>
      <charset val="238"/>
    </font>
    <font>
      <b/>
      <sz val="8"/>
      <name val="Calibri"/>
      <family val="2"/>
      <charset val="238"/>
    </font>
    <font>
      <sz val="7.5"/>
      <color indexed="8"/>
      <name val="Calibri"/>
      <family val="2"/>
      <charset val="238"/>
    </font>
    <font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b/>
      <sz val="11"/>
      <color rgb="FF0070C0"/>
      <name val="Calibri"/>
      <family val="2"/>
      <charset val="238"/>
      <scheme val="minor"/>
    </font>
    <font>
      <b/>
      <sz val="12"/>
      <color theme="0"/>
      <name val="Calibri"/>
      <family val="2"/>
      <charset val="238"/>
    </font>
    <font>
      <sz val="11"/>
      <color theme="0"/>
      <name val="Calibri"/>
      <family val="2"/>
      <charset val="238"/>
    </font>
    <font>
      <b/>
      <sz val="11"/>
      <color theme="0"/>
      <name val="Calibri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  <font>
      <b/>
      <sz val="11"/>
      <color theme="3" tint="0.39997558519241921"/>
      <name val="Calibri"/>
      <family val="2"/>
      <charset val="238"/>
      <scheme val="minor"/>
    </font>
    <font>
      <sz val="6"/>
      <color theme="1"/>
      <name val="Calibri"/>
      <family val="2"/>
      <charset val="238"/>
      <scheme val="minor"/>
    </font>
    <font>
      <sz val="11"/>
      <name val="Calibri"/>
      <family val="2"/>
      <charset val="238"/>
      <scheme val="minor"/>
    </font>
    <font>
      <sz val="8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sz val="9"/>
      <color theme="1"/>
      <name val="Calibri"/>
      <family val="2"/>
      <charset val="238"/>
      <scheme val="minor"/>
    </font>
    <font>
      <sz val="11"/>
      <color theme="0" tint="-0.14999847407452621"/>
      <name val="Calibri"/>
      <family val="2"/>
      <charset val="238"/>
      <scheme val="minor"/>
    </font>
    <font>
      <b/>
      <sz val="8"/>
      <color theme="0"/>
      <name val="Calibri"/>
      <family val="2"/>
      <charset val="238"/>
    </font>
    <font>
      <b/>
      <sz val="11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</font>
    <font>
      <sz val="10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5" fillId="0" borderId="0" applyFont="0" applyFill="0" applyBorder="0" applyAlignment="0" applyProtection="0"/>
    <xf numFmtId="0" fontId="2" fillId="0" borderId="0"/>
    <xf numFmtId="9" fontId="15" fillId="0" borderId="0" applyFont="0" applyFill="0" applyBorder="0" applyAlignment="0" applyProtection="0"/>
  </cellStyleXfs>
  <cellXfs count="420">
    <xf numFmtId="0" fontId="0" fillId="0" borderId="0" xfId="0"/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19" fillId="2" borderId="0" xfId="0" applyFont="1" applyFill="1" applyProtection="1">
      <protection hidden="1"/>
    </xf>
    <xf numFmtId="0" fontId="4" fillId="2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0" fillId="2" borderId="0" xfId="0" applyFill="1" applyAlignment="1" applyProtection="1">
      <protection hidden="1"/>
    </xf>
    <xf numFmtId="0" fontId="5" fillId="2" borderId="0" xfId="0" applyFont="1" applyFill="1" applyProtection="1">
      <protection hidden="1"/>
    </xf>
    <xf numFmtId="0" fontId="0" fillId="2" borderId="0" xfId="0" applyFont="1" applyFill="1" applyProtection="1">
      <protection hidden="1"/>
    </xf>
    <xf numFmtId="0" fontId="0" fillId="2" borderId="0" xfId="0" applyFill="1" applyBorder="1" applyAlignment="1" applyProtection="1">
      <alignment horizontal="left"/>
      <protection hidden="1"/>
    </xf>
    <xf numFmtId="0" fontId="6" fillId="2" borderId="0" xfId="0" applyFont="1" applyFill="1" applyProtection="1">
      <protection hidden="1"/>
    </xf>
    <xf numFmtId="0" fontId="0" fillId="3" borderId="0" xfId="0" applyFill="1" applyProtection="1">
      <protection hidden="1"/>
    </xf>
    <xf numFmtId="0" fontId="0" fillId="2" borderId="0" xfId="0" applyFill="1" applyProtection="1">
      <protection locked="0" hidden="1"/>
    </xf>
    <xf numFmtId="0" fontId="20" fillId="4" borderId="1" xfId="0" applyFont="1" applyFill="1" applyBorder="1" applyProtection="1">
      <protection hidden="1"/>
    </xf>
    <xf numFmtId="0" fontId="21" fillId="4" borderId="2" xfId="0" applyFont="1" applyFill="1" applyBorder="1" applyProtection="1">
      <protection hidden="1"/>
    </xf>
    <xf numFmtId="0" fontId="20" fillId="4" borderId="2" xfId="0" applyFont="1" applyFill="1" applyBorder="1" applyProtection="1">
      <protection hidden="1"/>
    </xf>
    <xf numFmtId="0" fontId="21" fillId="4" borderId="3" xfId="0" applyFont="1" applyFill="1" applyBorder="1" applyProtection="1">
      <protection hidden="1"/>
    </xf>
    <xf numFmtId="0" fontId="22" fillId="4" borderId="2" xfId="0" applyFont="1" applyFill="1" applyBorder="1" applyAlignment="1" applyProtection="1">
      <protection hidden="1"/>
    </xf>
    <xf numFmtId="0" fontId="21" fillId="4" borderId="2" xfId="0" applyFont="1" applyFill="1" applyBorder="1" applyAlignment="1" applyProtection="1">
      <alignment horizontal="center"/>
      <protection hidden="1"/>
    </xf>
    <xf numFmtId="0" fontId="17" fillId="2" borderId="0" xfId="0" applyFont="1" applyFill="1" applyAlignment="1" applyProtection="1">
      <protection hidden="1"/>
    </xf>
    <xf numFmtId="0" fontId="23" fillId="2" borderId="0" xfId="0" applyFont="1" applyFill="1" applyProtection="1">
      <protection hidden="1"/>
    </xf>
    <xf numFmtId="0" fontId="0" fillId="2" borderId="0" xfId="0" applyFont="1" applyFill="1" applyAlignment="1" applyProtection="1">
      <protection hidden="1"/>
    </xf>
    <xf numFmtId="0" fontId="24" fillId="2" borderId="0" xfId="0" applyFont="1" applyFill="1" applyProtection="1">
      <protection hidden="1"/>
    </xf>
    <xf numFmtId="0" fontId="25" fillId="2" borderId="0" xfId="0" applyFont="1" applyFill="1" applyProtection="1">
      <protection hidden="1"/>
    </xf>
    <xf numFmtId="0" fontId="23" fillId="3" borderId="0" xfId="0" applyFont="1" applyFill="1" applyAlignment="1" applyProtection="1">
      <alignment horizontal="center" vertical="center"/>
      <protection hidden="1"/>
    </xf>
    <xf numFmtId="0" fontId="23" fillId="3" borderId="0" xfId="0" applyFont="1" applyFill="1" applyAlignment="1" applyProtection="1">
      <alignment horizontal="center" vertical="center"/>
      <protection locked="0" hidden="1"/>
    </xf>
    <xf numFmtId="0" fontId="13" fillId="3" borderId="0" xfId="0" applyFont="1" applyFill="1" applyBorder="1" applyAlignment="1" applyProtection="1">
      <alignment horizontal="center" vertical="center"/>
      <protection locked="0" hidden="1"/>
    </xf>
    <xf numFmtId="0" fontId="24" fillId="3" borderId="0" xfId="0" applyFont="1" applyFill="1" applyAlignment="1" applyProtection="1">
      <alignment horizontal="center" vertical="center"/>
      <protection locked="0" hidden="1"/>
    </xf>
    <xf numFmtId="0" fontId="13" fillId="3" borderId="0" xfId="0" applyFont="1" applyFill="1" applyAlignment="1" applyProtection="1">
      <alignment horizontal="center" vertical="center"/>
      <protection locked="0" hidden="1"/>
    </xf>
    <xf numFmtId="0" fontId="23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Protection="1">
      <protection hidden="1"/>
    </xf>
    <xf numFmtId="0" fontId="24" fillId="3" borderId="0" xfId="0" applyFont="1" applyFill="1" applyAlignment="1" applyProtection="1">
      <alignment horizontal="center" vertical="center"/>
      <protection hidden="1"/>
    </xf>
    <xf numFmtId="0" fontId="9" fillId="2" borderId="0" xfId="0" applyFont="1" applyFill="1" applyProtection="1">
      <protection hidden="1"/>
    </xf>
    <xf numFmtId="0" fontId="0" fillId="5" borderId="0" xfId="0" applyFill="1" applyProtection="1">
      <protection locked="0" hidden="1"/>
    </xf>
    <xf numFmtId="0" fontId="24" fillId="6" borderId="0" xfId="0" applyFont="1" applyFill="1" applyAlignment="1" applyProtection="1">
      <alignment horizontal="center" vertical="center"/>
      <protection hidden="1"/>
    </xf>
    <xf numFmtId="0" fontId="23" fillId="6" borderId="0" xfId="0" applyFont="1" applyFill="1" applyAlignment="1" applyProtection="1">
      <alignment horizontal="center" vertical="center"/>
      <protection hidden="1"/>
    </xf>
    <xf numFmtId="0" fontId="13" fillId="6" borderId="0" xfId="0" applyFont="1" applyFill="1" applyBorder="1" applyAlignment="1" applyProtection="1">
      <alignment horizontal="center" vertical="center"/>
      <protection hidden="1"/>
    </xf>
    <xf numFmtId="0" fontId="23" fillId="7" borderId="0" xfId="0" applyFont="1" applyFill="1" applyProtection="1">
      <protection hidden="1"/>
    </xf>
    <xf numFmtId="0" fontId="23" fillId="8" borderId="0" xfId="0" applyFont="1" applyFill="1" applyProtection="1">
      <protection hidden="1"/>
    </xf>
    <xf numFmtId="0" fontId="27" fillId="2" borderId="0" xfId="0" applyFont="1" applyFill="1" applyProtection="1">
      <protection hidden="1"/>
    </xf>
    <xf numFmtId="0" fontId="28" fillId="2" borderId="0" xfId="0" applyFont="1" applyFill="1" applyProtection="1">
      <protection hidden="1"/>
    </xf>
    <xf numFmtId="0" fontId="23" fillId="5" borderId="0" xfId="0" applyFont="1" applyFill="1" applyProtection="1">
      <protection locked="0" hidden="1"/>
    </xf>
    <xf numFmtId="0" fontId="17" fillId="5" borderId="0" xfId="0" applyFont="1" applyFill="1" applyAlignment="1" applyProtection="1">
      <alignment horizontal="center" vertical="center"/>
      <protection locked="0" hidden="1"/>
    </xf>
    <xf numFmtId="0" fontId="8" fillId="2" borderId="0" xfId="0" applyFont="1" applyFill="1" applyAlignment="1" applyProtection="1">
      <alignment horizontal="left" shrinkToFit="1"/>
      <protection hidden="1"/>
    </xf>
    <xf numFmtId="0" fontId="0" fillId="2" borderId="0" xfId="0" applyFill="1" applyBorder="1" applyProtection="1">
      <protection hidden="1"/>
    </xf>
    <xf numFmtId="0" fontId="29" fillId="2" borderId="0" xfId="0" applyFont="1" applyFill="1" applyAlignment="1" applyProtection="1">
      <alignment horizontal="center"/>
      <protection hidden="1"/>
    </xf>
    <xf numFmtId="0" fontId="16" fillId="2" borderId="0" xfId="0" applyFont="1" applyFill="1" applyProtection="1">
      <protection hidden="1"/>
    </xf>
    <xf numFmtId="0" fontId="5" fillId="2" borderId="0" xfId="0" applyFont="1" applyFill="1" applyAlignment="1" applyProtection="1">
      <alignment horizontal="center"/>
      <protection hidden="1"/>
    </xf>
    <xf numFmtId="0" fontId="29" fillId="2" borderId="0" xfId="0" applyFont="1" applyFill="1" applyAlignment="1" applyProtection="1">
      <alignment horizontal="center"/>
      <protection locked="0" hidden="1"/>
    </xf>
    <xf numFmtId="0" fontId="30" fillId="0" borderId="0" xfId="0" applyFont="1" applyAlignment="1">
      <alignment horizontal="center"/>
    </xf>
    <xf numFmtId="0" fontId="7" fillId="2" borderId="0" xfId="0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0" fontId="0" fillId="3" borderId="0" xfId="0" applyFill="1" applyBorder="1" applyProtection="1">
      <protection hidden="1"/>
    </xf>
    <xf numFmtId="0" fontId="26" fillId="2" borderId="0" xfId="0" applyFont="1" applyFill="1" applyBorder="1" applyProtection="1">
      <protection hidden="1"/>
    </xf>
    <xf numFmtId="0" fontId="31" fillId="3" borderId="0" xfId="0" applyFont="1" applyFill="1" applyProtection="1">
      <protection hidden="1"/>
    </xf>
    <xf numFmtId="0" fontId="23" fillId="3" borderId="0" xfId="0" applyFont="1" applyFill="1" applyProtection="1">
      <protection hidden="1"/>
    </xf>
    <xf numFmtId="0" fontId="25" fillId="2" borderId="0" xfId="0" applyFont="1" applyFill="1" applyAlignment="1" applyProtection="1">
      <alignment horizontal="right"/>
      <protection hidden="1"/>
    </xf>
    <xf numFmtId="0" fontId="30" fillId="2" borderId="0" xfId="0" applyFont="1" applyFill="1" applyAlignment="1" applyProtection="1">
      <alignment horizontal="center"/>
      <protection hidden="1"/>
    </xf>
    <xf numFmtId="0" fontId="0" fillId="4" borderId="2" xfId="0" applyFill="1" applyBorder="1" applyProtection="1">
      <protection hidden="1"/>
    </xf>
    <xf numFmtId="0" fontId="32" fillId="4" borderId="2" xfId="0" applyFont="1" applyFill="1" applyBorder="1" applyAlignment="1" applyProtection="1">
      <protection hidden="1"/>
    </xf>
    <xf numFmtId="0" fontId="32" fillId="4" borderId="2" xfId="0" applyFont="1" applyFill="1" applyBorder="1" applyAlignment="1" applyProtection="1">
      <alignment horizontal="left"/>
      <protection hidden="1"/>
    </xf>
    <xf numFmtId="0" fontId="18" fillId="2" borderId="0" xfId="0" applyFont="1" applyFill="1" applyAlignment="1" applyProtection="1">
      <protection hidden="1"/>
    </xf>
    <xf numFmtId="0" fontId="18" fillId="2" borderId="0" xfId="0" applyFont="1" applyFill="1" applyAlignment="1" applyProtection="1">
      <alignment horizontal="left"/>
      <protection hidden="1"/>
    </xf>
    <xf numFmtId="0" fontId="18" fillId="2" borderId="0" xfId="0" applyFont="1" applyFill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32" fillId="4" borderId="3" xfId="0" applyFont="1" applyFill="1" applyBorder="1" applyAlignment="1" applyProtection="1">
      <protection hidden="1"/>
    </xf>
    <xf numFmtId="0" fontId="5" fillId="5" borderId="0" xfId="0" applyFont="1" applyFill="1" applyAlignment="1" applyProtection="1">
      <protection locked="0"/>
    </xf>
    <xf numFmtId="0" fontId="17" fillId="2" borderId="0" xfId="0" applyFont="1" applyFill="1" applyProtection="1">
      <protection hidden="1"/>
    </xf>
    <xf numFmtId="0" fontId="8" fillId="5" borderId="0" xfId="0" applyFont="1" applyFill="1" applyAlignment="1" applyProtection="1">
      <alignment horizontal="left" shrinkToFit="1"/>
      <protection locked="0"/>
    </xf>
    <xf numFmtId="0" fontId="17" fillId="5" borderId="0" xfId="0" applyFont="1" applyFill="1" applyAlignment="1" applyProtection="1">
      <alignment horizontal="left" shrinkToFit="1"/>
      <protection locked="0"/>
    </xf>
    <xf numFmtId="3" fontId="8" fillId="5" borderId="7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8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9" xfId="0" applyNumberFormat="1" applyFont="1" applyFill="1" applyBorder="1" applyAlignment="1" applyProtection="1">
      <alignment horizontal="center" vertical="center" shrinkToFit="1"/>
      <protection locked="0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17" xfId="0" applyFont="1" applyBorder="1" applyAlignment="1" applyProtection="1">
      <alignment horizontal="center" vertical="center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center" vertical="center"/>
      <protection hidden="1"/>
    </xf>
    <xf numFmtId="0" fontId="3" fillId="0" borderId="20" xfId="0" applyFont="1" applyBorder="1" applyAlignment="1" applyProtection="1">
      <alignment horizontal="center" vertical="center"/>
      <protection hidden="1"/>
    </xf>
    <xf numFmtId="0" fontId="17" fillId="5" borderId="21" xfId="0" applyFont="1" applyFill="1" applyBorder="1" applyAlignment="1" applyProtection="1">
      <alignment horizontal="left" shrinkToFit="1"/>
      <protection locked="0"/>
    </xf>
    <xf numFmtId="0" fontId="17" fillId="5" borderId="22" xfId="0" applyFont="1" applyFill="1" applyBorder="1" applyAlignment="1" applyProtection="1">
      <alignment horizontal="left" shrinkToFit="1"/>
      <protection locked="0"/>
    </xf>
    <xf numFmtId="0" fontId="17" fillId="5" borderId="23" xfId="0" applyFont="1" applyFill="1" applyBorder="1" applyAlignment="1" applyProtection="1">
      <alignment horizontal="left" shrinkToFit="1"/>
      <protection locked="0"/>
    </xf>
    <xf numFmtId="0" fontId="7" fillId="0" borderId="25" xfId="0" applyFont="1" applyBorder="1" applyAlignment="1" applyProtection="1">
      <alignment horizontal="center" shrinkToFit="1"/>
      <protection hidden="1"/>
    </xf>
    <xf numFmtId="0" fontId="7" fillId="0" borderId="26" xfId="0" applyFont="1" applyBorder="1" applyAlignment="1" applyProtection="1">
      <alignment horizontal="center" shrinkToFit="1"/>
      <protection hidden="1"/>
    </xf>
    <xf numFmtId="3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1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8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0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21" xfId="0" applyBorder="1" applyAlignment="1" applyProtection="1">
      <alignment horizontal="left"/>
      <protection hidden="1"/>
    </xf>
    <xf numFmtId="0" fontId="0" fillId="0" borderId="22" xfId="0" applyBorder="1" applyAlignment="1" applyProtection="1">
      <alignment horizontal="left"/>
      <protection hidden="1"/>
    </xf>
    <xf numFmtId="0" fontId="0" fillId="0" borderId="23" xfId="0" applyBorder="1" applyAlignment="1" applyProtection="1">
      <alignment horizontal="left"/>
      <protection hidden="1"/>
    </xf>
    <xf numFmtId="0" fontId="33" fillId="5" borderId="0" xfId="0" applyFont="1" applyFill="1" applyAlignment="1" applyProtection="1">
      <alignment horizontal="left" shrinkToFit="1"/>
      <protection locked="0"/>
    </xf>
    <xf numFmtId="0" fontId="17" fillId="5" borderId="48" xfId="0" applyFont="1" applyFill="1" applyBorder="1" applyAlignment="1" applyProtection="1">
      <alignment horizontal="left" shrinkToFit="1"/>
      <protection locked="0"/>
    </xf>
    <xf numFmtId="0" fontId="17" fillId="5" borderId="49" xfId="0" applyFont="1" applyFill="1" applyBorder="1" applyAlignment="1" applyProtection="1">
      <alignment horizontal="left" shrinkToFit="1"/>
      <protection locked="0"/>
    </xf>
    <xf numFmtId="0" fontId="17" fillId="5" borderId="50" xfId="0" applyFont="1" applyFill="1" applyBorder="1" applyAlignment="1" applyProtection="1">
      <alignment horizontal="left" shrinkToFit="1"/>
      <protection locked="0"/>
    </xf>
    <xf numFmtId="0" fontId="17" fillId="5" borderId="18" xfId="0" applyFont="1" applyFill="1" applyBorder="1" applyAlignment="1" applyProtection="1">
      <alignment horizontal="left" shrinkToFit="1"/>
      <protection locked="0"/>
    </xf>
    <xf numFmtId="0" fontId="17" fillId="5" borderId="19" xfId="0" applyFont="1" applyFill="1" applyBorder="1" applyAlignment="1" applyProtection="1">
      <alignment horizontal="left" shrinkToFit="1"/>
      <protection locked="0"/>
    </xf>
    <xf numFmtId="0" fontId="17" fillId="5" borderId="20" xfId="0" applyFont="1" applyFill="1" applyBorder="1" applyAlignment="1" applyProtection="1">
      <alignment horizontal="left" shrinkToFit="1"/>
      <protection locked="0"/>
    </xf>
    <xf numFmtId="0" fontId="29" fillId="5" borderId="0" xfId="0" applyFont="1" applyFill="1" applyAlignment="1" applyProtection="1">
      <alignment horizontal="center"/>
      <protection locked="0" hidden="1"/>
    </xf>
    <xf numFmtId="3" fontId="5" fillId="9" borderId="10" xfId="0" applyNumberFormat="1" applyFont="1" applyFill="1" applyBorder="1" applyAlignment="1" applyProtection="1">
      <alignment horizontal="center"/>
      <protection locked="0" hidden="1"/>
    </xf>
    <xf numFmtId="3" fontId="5" fillId="9" borderId="11" xfId="0" applyNumberFormat="1" applyFont="1" applyFill="1" applyBorder="1" applyAlignment="1" applyProtection="1">
      <alignment horizontal="center"/>
      <protection locked="0" hidden="1"/>
    </xf>
    <xf numFmtId="3" fontId="5" fillId="9" borderId="12" xfId="0" applyNumberFormat="1" applyFont="1" applyFill="1" applyBorder="1" applyAlignment="1" applyProtection="1">
      <alignment horizontal="center"/>
      <protection locked="0" hidden="1"/>
    </xf>
    <xf numFmtId="3" fontId="8" fillId="5" borderId="10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11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12" xfId="0" applyNumberFormat="1" applyFont="1" applyFill="1" applyBorder="1" applyAlignment="1" applyProtection="1">
      <alignment horizontal="center" vertical="center" shrinkToFit="1"/>
      <protection locked="0"/>
    </xf>
    <xf numFmtId="0" fontId="17" fillId="5" borderId="24" xfId="0" applyFont="1" applyFill="1" applyBorder="1" applyAlignment="1" applyProtection="1">
      <alignment horizontal="left" shrinkToFit="1"/>
      <protection locked="0"/>
    </xf>
    <xf numFmtId="0" fontId="17" fillId="5" borderId="25" xfId="0" applyFont="1" applyFill="1" applyBorder="1" applyAlignment="1" applyProtection="1">
      <alignment horizontal="left" shrinkToFit="1"/>
      <protection locked="0"/>
    </xf>
    <xf numFmtId="0" fontId="17" fillId="5" borderId="26" xfId="0" applyFont="1" applyFill="1" applyBorder="1" applyAlignment="1" applyProtection="1">
      <alignment horizontal="left" shrinkToFit="1"/>
      <protection locked="0"/>
    </xf>
    <xf numFmtId="0" fontId="17" fillId="5" borderId="27" xfId="0" applyFont="1" applyFill="1" applyBorder="1" applyAlignment="1" applyProtection="1">
      <alignment horizontal="left" shrinkToFit="1"/>
      <protection locked="0"/>
    </xf>
    <xf numFmtId="0" fontId="5" fillId="5" borderId="0" xfId="0" applyFont="1" applyFill="1" applyAlignment="1" applyProtection="1">
      <alignment horizontal="center"/>
      <protection locked="0"/>
    </xf>
    <xf numFmtId="0" fontId="10" fillId="2" borderId="28" xfId="0" applyFont="1" applyFill="1" applyBorder="1" applyAlignment="1" applyProtection="1">
      <alignment horizontal="center" shrinkToFit="1"/>
      <protection hidden="1"/>
    </xf>
    <xf numFmtId="0" fontId="10" fillId="2" borderId="29" xfId="0" applyFont="1" applyFill="1" applyBorder="1" applyAlignment="1" applyProtection="1">
      <alignment horizontal="center" shrinkToFit="1"/>
      <protection hidden="1"/>
    </xf>
    <xf numFmtId="0" fontId="10" fillId="2" borderId="30" xfId="0" applyFont="1" applyFill="1" applyBorder="1" applyAlignment="1" applyProtection="1">
      <alignment horizontal="center" shrinkToFit="1"/>
      <protection hidden="1"/>
    </xf>
    <xf numFmtId="0" fontId="7" fillId="0" borderId="24" xfId="0" applyFont="1" applyBorder="1" applyAlignment="1" applyProtection="1">
      <alignment horizontal="left" wrapText="1"/>
      <protection hidden="1"/>
    </xf>
    <xf numFmtId="0" fontId="7" fillId="0" borderId="25" xfId="0" applyFont="1" applyBorder="1" applyAlignment="1" applyProtection="1">
      <alignment horizontal="left" wrapText="1"/>
      <protection hidden="1"/>
    </xf>
    <xf numFmtId="0" fontId="7" fillId="0" borderId="27" xfId="0" applyFont="1" applyBorder="1" applyAlignment="1" applyProtection="1">
      <alignment horizontal="left" wrapText="1"/>
      <protection hidden="1"/>
    </xf>
    <xf numFmtId="0" fontId="10" fillId="2" borderId="31" xfId="0" applyFont="1" applyFill="1" applyBorder="1" applyAlignment="1" applyProtection="1">
      <alignment horizontal="center" shrinkToFit="1"/>
      <protection hidden="1"/>
    </xf>
    <xf numFmtId="0" fontId="17" fillId="5" borderId="32" xfId="0" applyFont="1" applyFill="1" applyBorder="1" applyAlignment="1" applyProtection="1">
      <alignment horizontal="left" shrinkToFit="1"/>
      <protection locked="0"/>
    </xf>
    <xf numFmtId="0" fontId="30" fillId="0" borderId="28" xfId="0" applyFont="1" applyFill="1" applyBorder="1" applyAlignment="1" applyProtection="1">
      <alignment horizontal="center" vertical="center" wrapText="1"/>
      <protection hidden="1"/>
    </xf>
    <xf numFmtId="0" fontId="30" fillId="0" borderId="29" xfId="0" applyFont="1" applyFill="1" applyBorder="1" applyAlignment="1" applyProtection="1">
      <alignment horizontal="center" vertical="center" wrapText="1"/>
      <protection hidden="1"/>
    </xf>
    <xf numFmtId="0" fontId="30" fillId="0" borderId="30" xfId="0" applyFont="1" applyFill="1" applyBorder="1" applyAlignment="1" applyProtection="1">
      <alignment horizontal="center" vertical="center" wrapText="1"/>
      <protection hidden="1"/>
    </xf>
    <xf numFmtId="0" fontId="17" fillId="5" borderId="37" xfId="0" applyFont="1" applyFill="1" applyBorder="1" applyAlignment="1" applyProtection="1">
      <alignment horizontal="left" shrinkToFit="1"/>
      <protection locked="0"/>
    </xf>
    <xf numFmtId="0" fontId="17" fillId="5" borderId="38" xfId="0" applyFont="1" applyFill="1" applyBorder="1" applyAlignment="1" applyProtection="1">
      <alignment horizontal="left" shrinkToFit="1"/>
      <protection locked="0"/>
    </xf>
    <xf numFmtId="0" fontId="17" fillId="5" borderId="39" xfId="0" applyFont="1" applyFill="1" applyBorder="1" applyAlignment="1" applyProtection="1">
      <alignment horizontal="left" shrinkToFit="1"/>
      <protection locked="0"/>
    </xf>
    <xf numFmtId="0" fontId="17" fillId="5" borderId="40" xfId="0" applyFont="1" applyFill="1" applyBorder="1" applyAlignment="1" applyProtection="1">
      <alignment horizontal="left" shrinkToFit="1"/>
      <protection locked="0"/>
    </xf>
    <xf numFmtId="0" fontId="0" fillId="2" borderId="13" xfId="0" applyFill="1" applyBorder="1" applyAlignment="1" applyProtection="1">
      <alignment horizontal="center"/>
      <protection hidden="1"/>
    </xf>
    <xf numFmtId="0" fontId="0" fillId="2" borderId="14" xfId="0" applyFill="1" applyBorder="1" applyAlignment="1" applyProtection="1">
      <alignment horizontal="center"/>
      <protection hidden="1"/>
    </xf>
    <xf numFmtId="0" fontId="0" fillId="2" borderId="15" xfId="0" applyFill="1" applyBorder="1" applyAlignment="1" applyProtection="1">
      <alignment horizontal="center"/>
      <protection hidden="1"/>
    </xf>
    <xf numFmtId="3" fontId="5" fillId="9" borderId="18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9" xfId="0" applyNumberFormat="1" applyFont="1" applyFill="1" applyBorder="1" applyAlignment="1" applyProtection="1">
      <alignment horizontal="center" vertical="center"/>
      <protection locked="0" hidden="1"/>
    </xf>
    <xf numFmtId="3" fontId="5" fillId="9" borderId="20" xfId="0" applyNumberFormat="1" applyFont="1" applyFill="1" applyBorder="1" applyAlignment="1" applyProtection="1">
      <alignment horizontal="center" vertical="center"/>
      <protection locked="0" hidden="1"/>
    </xf>
    <xf numFmtId="3" fontId="8" fillId="5" borderId="4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6" xfId="0" applyNumberFormat="1" applyFont="1" applyFill="1" applyBorder="1" applyAlignment="1" applyProtection="1">
      <alignment horizontal="center" vertical="center" shrinkToFit="1"/>
      <protection locked="0"/>
    </xf>
    <xf numFmtId="3" fontId="8" fillId="0" borderId="42" xfId="0" applyNumberFormat="1" applyFont="1" applyFill="1" applyBorder="1" applyAlignment="1" applyProtection="1">
      <alignment horizontal="center" vertical="center"/>
      <protection locked="0" hidden="1"/>
    </xf>
    <xf numFmtId="3" fontId="8" fillId="0" borderId="43" xfId="0" applyNumberFormat="1" applyFont="1" applyFill="1" applyBorder="1" applyAlignment="1" applyProtection="1">
      <alignment horizontal="center" vertical="center"/>
      <protection locked="0" hidden="1"/>
    </xf>
    <xf numFmtId="3" fontId="8" fillId="0" borderId="44" xfId="0" applyNumberFormat="1" applyFont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 shrinkToFit="1"/>
      <protection hidden="1"/>
    </xf>
    <xf numFmtId="0" fontId="0" fillId="0" borderId="37" xfId="0" applyBorder="1" applyAlignment="1" applyProtection="1">
      <alignment horizontal="left"/>
      <protection hidden="1"/>
    </xf>
    <xf numFmtId="0" fontId="0" fillId="0" borderId="38" xfId="0" applyBorder="1" applyAlignment="1" applyProtection="1">
      <alignment horizontal="left"/>
      <protection hidden="1"/>
    </xf>
    <xf numFmtId="0" fontId="0" fillId="0" borderId="40" xfId="0" applyBorder="1" applyAlignment="1" applyProtection="1">
      <alignment horizontal="left"/>
      <protection hidden="1"/>
    </xf>
    <xf numFmtId="3" fontId="8" fillId="5" borderId="46" xfId="0" applyNumberFormat="1" applyFont="1" applyFill="1" applyBorder="1" applyAlignment="1" applyProtection="1">
      <alignment horizontal="center" vertical="center" shrinkToFit="1"/>
      <protection locked="0"/>
    </xf>
    <xf numFmtId="0" fontId="4" fillId="0" borderId="10" xfId="0" applyFont="1" applyBorder="1" applyAlignment="1" applyProtection="1">
      <alignment horizontal="center" vertical="center" wrapText="1"/>
      <protection hidden="1"/>
    </xf>
    <xf numFmtId="0" fontId="4" fillId="0" borderId="11" xfId="0" applyFont="1" applyBorder="1" applyAlignment="1" applyProtection="1">
      <alignment horizontal="center" vertical="center" wrapText="1"/>
      <protection hidden="1"/>
    </xf>
    <xf numFmtId="0" fontId="4" fillId="0" borderId="12" xfId="0" applyFont="1" applyBorder="1" applyAlignment="1" applyProtection="1">
      <alignment horizontal="center" vertical="center" wrapText="1"/>
      <protection hidden="1"/>
    </xf>
    <xf numFmtId="0" fontId="0" fillId="0" borderId="21" xfId="0" applyFont="1" applyBorder="1" applyAlignment="1" applyProtection="1">
      <alignment horizontal="left" wrapText="1"/>
      <protection hidden="1"/>
    </xf>
    <xf numFmtId="0" fontId="0" fillId="0" borderId="22" xfId="0" applyFont="1" applyBorder="1" applyAlignment="1" applyProtection="1">
      <alignment horizontal="left" wrapText="1"/>
      <protection hidden="1"/>
    </xf>
    <xf numFmtId="0" fontId="0" fillId="0" borderId="32" xfId="0" applyFont="1" applyBorder="1" applyAlignment="1" applyProtection="1">
      <alignment horizontal="left" wrapText="1"/>
      <protection hidden="1"/>
    </xf>
    <xf numFmtId="0" fontId="0" fillId="5" borderId="10" xfId="0" applyFill="1" applyBorder="1" applyAlignment="1" applyProtection="1">
      <alignment horizontal="center"/>
      <protection locked="0"/>
    </xf>
    <xf numFmtId="0" fontId="0" fillId="5" borderId="12" xfId="0" applyFill="1" applyBorder="1" applyAlignment="1" applyProtection="1">
      <alignment horizontal="center"/>
      <protection locked="0"/>
    </xf>
    <xf numFmtId="0" fontId="0" fillId="5" borderId="11" xfId="0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 applyProtection="1">
      <alignment horizontal="center" vertical="center"/>
      <protection hidden="1"/>
    </xf>
    <xf numFmtId="0" fontId="7" fillId="2" borderId="11" xfId="0" applyFont="1" applyFill="1" applyBorder="1" applyAlignment="1" applyProtection="1">
      <alignment horizontal="center" vertical="center"/>
      <protection hidden="1"/>
    </xf>
    <xf numFmtId="0" fontId="7" fillId="2" borderId="12" xfId="0" applyFont="1" applyFill="1" applyBorder="1" applyAlignment="1" applyProtection="1">
      <alignment horizontal="center" vertical="center"/>
      <protection hidden="1"/>
    </xf>
    <xf numFmtId="0" fontId="17" fillId="5" borderId="7" xfId="0" applyFont="1" applyFill="1" applyBorder="1" applyAlignment="1" applyProtection="1">
      <alignment horizontal="left" shrinkToFit="1"/>
      <protection locked="0"/>
    </xf>
    <xf numFmtId="0" fontId="17" fillId="5" borderId="8" xfId="0" applyFont="1" applyFill="1" applyBorder="1" applyAlignment="1" applyProtection="1">
      <alignment horizontal="left" shrinkToFit="1"/>
      <protection locked="0"/>
    </xf>
    <xf numFmtId="0" fontId="17" fillId="5" borderId="9" xfId="0" applyFont="1" applyFill="1" applyBorder="1" applyAlignment="1" applyProtection="1">
      <alignment horizontal="left" shrinkToFit="1"/>
      <protection locked="0"/>
    </xf>
    <xf numFmtId="3" fontId="8" fillId="5" borderId="4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6" xfId="0" applyNumberFormat="1" applyFont="1" applyFill="1" applyBorder="1" applyAlignment="1" applyProtection="1">
      <alignment horizontal="center" vertical="center" shrinkToFit="1"/>
      <protection locked="0"/>
    </xf>
    <xf numFmtId="3" fontId="5" fillId="9" borderId="10" xfId="0" applyNumberFormat="1" applyFont="1" applyFill="1" applyBorder="1" applyAlignment="1" applyProtection="1">
      <alignment horizontal="center" vertical="center" shrinkToFit="1"/>
      <protection locked="0" hidden="1"/>
    </xf>
    <xf numFmtId="3" fontId="5" fillId="9" borderId="11" xfId="0" applyNumberFormat="1" applyFont="1" applyFill="1" applyBorder="1" applyAlignment="1" applyProtection="1">
      <alignment horizontal="center" vertical="center" shrinkToFit="1"/>
      <protection locked="0" hidden="1"/>
    </xf>
    <xf numFmtId="3" fontId="5" fillId="9" borderId="12" xfId="0" applyNumberFormat="1" applyFont="1" applyFill="1" applyBorder="1" applyAlignment="1" applyProtection="1">
      <alignment horizontal="center" vertical="center" shrinkToFit="1"/>
      <protection locked="0" hidden="1"/>
    </xf>
    <xf numFmtId="0" fontId="17" fillId="2" borderId="0" xfId="0" applyFont="1" applyFill="1" applyAlignment="1" applyProtection="1">
      <alignment horizontal="left" shrinkToFit="1"/>
      <protection hidden="1"/>
    </xf>
    <xf numFmtId="0" fontId="30" fillId="0" borderId="28" xfId="0" applyFont="1" applyFill="1" applyBorder="1" applyAlignment="1" applyProtection="1">
      <alignment horizontal="center" vertical="center"/>
      <protection hidden="1"/>
    </xf>
    <xf numFmtId="0" fontId="30" fillId="0" borderId="29" xfId="0" applyFont="1" applyFill="1" applyBorder="1" applyAlignment="1" applyProtection="1">
      <alignment horizontal="center" vertical="center"/>
      <protection hidden="1"/>
    </xf>
    <xf numFmtId="0" fontId="30" fillId="0" borderId="36" xfId="0" applyFont="1" applyFill="1" applyBorder="1" applyAlignment="1" applyProtection="1">
      <alignment horizontal="center" vertical="center"/>
      <protection hidden="1"/>
    </xf>
    <xf numFmtId="0" fontId="17" fillId="5" borderId="33" xfId="0" applyFont="1" applyFill="1" applyBorder="1" applyAlignment="1" applyProtection="1">
      <alignment horizontal="left" shrinkToFit="1"/>
      <protection locked="0"/>
    </xf>
    <xf numFmtId="0" fontId="17" fillId="5" borderId="34" xfId="0" applyFont="1" applyFill="1" applyBorder="1" applyAlignment="1" applyProtection="1">
      <alignment horizontal="left" shrinkToFit="1"/>
      <protection locked="0"/>
    </xf>
    <xf numFmtId="0" fontId="17" fillId="5" borderId="35" xfId="0" applyFont="1" applyFill="1" applyBorder="1" applyAlignment="1" applyProtection="1">
      <alignment horizontal="left" shrinkToFit="1"/>
      <protection locked="0"/>
    </xf>
    <xf numFmtId="164" fontId="10" fillId="5" borderId="33" xfId="1" applyFont="1" applyFill="1" applyBorder="1" applyAlignment="1" applyProtection="1">
      <alignment horizontal="center" shrinkToFit="1"/>
      <protection locked="0"/>
    </xf>
    <xf numFmtId="164" fontId="10" fillId="5" borderId="34" xfId="1" applyFont="1" applyFill="1" applyBorder="1" applyAlignment="1" applyProtection="1">
      <alignment horizontal="center" shrinkToFit="1"/>
      <protection locked="0"/>
    </xf>
    <xf numFmtId="164" fontId="10" fillId="5" borderId="35" xfId="1" applyFont="1" applyFill="1" applyBorder="1" applyAlignment="1" applyProtection="1">
      <alignment horizontal="center" shrinkToFit="1"/>
      <protection locked="0"/>
    </xf>
    <xf numFmtId="0" fontId="7" fillId="0" borderId="47" xfId="0" applyFont="1" applyBorder="1" applyAlignment="1" applyProtection="1">
      <alignment horizontal="left" wrapText="1"/>
      <protection hidden="1"/>
    </xf>
    <xf numFmtId="0" fontId="7" fillId="0" borderId="43" xfId="0" applyFont="1" applyBorder="1" applyAlignment="1" applyProtection="1">
      <alignment horizontal="left" wrapText="1"/>
      <protection hidden="1"/>
    </xf>
    <xf numFmtId="0" fontId="7" fillId="0" borderId="51" xfId="0" applyFont="1" applyBorder="1" applyAlignment="1" applyProtection="1">
      <alignment horizontal="left" wrapText="1"/>
      <protection hidden="1"/>
    </xf>
    <xf numFmtId="0" fontId="17" fillId="5" borderId="0" xfId="0" applyFont="1" applyFill="1" applyAlignment="1" applyProtection="1">
      <alignment horizontal="left" wrapText="1" shrinkToFit="1"/>
      <protection locked="0"/>
    </xf>
    <xf numFmtId="0" fontId="3" fillId="2" borderId="0" xfId="0" applyFont="1" applyFill="1" applyAlignment="1" applyProtection="1">
      <alignment horizontal="left" shrinkToFit="1"/>
      <protection hidden="1"/>
    </xf>
    <xf numFmtId="49" fontId="10" fillId="5" borderId="33" xfId="0" applyNumberFormat="1" applyFont="1" applyFill="1" applyBorder="1" applyAlignment="1" applyProtection="1">
      <alignment horizontal="center" shrinkToFit="1"/>
      <protection locked="0"/>
    </xf>
    <xf numFmtId="49" fontId="10" fillId="5" borderId="34" xfId="0" applyNumberFormat="1" applyFont="1" applyFill="1" applyBorder="1" applyAlignment="1" applyProtection="1">
      <alignment horizontal="center" shrinkToFit="1"/>
      <protection locked="0"/>
    </xf>
    <xf numFmtId="49" fontId="10" fillId="5" borderId="35" xfId="0" applyNumberFormat="1" applyFont="1" applyFill="1" applyBorder="1" applyAlignment="1" applyProtection="1">
      <alignment horizontal="center" shrinkToFit="1"/>
      <protection locked="0"/>
    </xf>
    <xf numFmtId="0" fontId="23" fillId="0" borderId="10" xfId="0" applyFont="1" applyFill="1" applyBorder="1" applyAlignment="1" applyProtection="1">
      <alignment horizontal="center" vertical="center"/>
      <protection hidden="1"/>
    </xf>
    <xf numFmtId="0" fontId="23" fillId="0" borderId="11" xfId="0" applyFont="1" applyFill="1" applyBorder="1" applyAlignment="1" applyProtection="1">
      <alignment horizontal="center" vertical="center"/>
      <protection hidden="1"/>
    </xf>
    <xf numFmtId="0" fontId="23" fillId="0" borderId="12" xfId="0" applyFont="1" applyFill="1" applyBorder="1" applyAlignment="1" applyProtection="1">
      <alignment horizontal="center" vertical="center"/>
      <protection hidden="1"/>
    </xf>
    <xf numFmtId="0" fontId="17" fillId="5" borderId="4" xfId="0" applyFont="1" applyFill="1" applyBorder="1" applyAlignment="1" applyProtection="1">
      <alignment horizontal="left" shrinkToFit="1"/>
      <protection locked="0"/>
    </xf>
    <xf numFmtId="0" fontId="17" fillId="5" borderId="5" xfId="0" applyFont="1" applyFill="1" applyBorder="1" applyAlignment="1" applyProtection="1">
      <alignment horizontal="left" shrinkToFit="1"/>
      <protection locked="0"/>
    </xf>
    <xf numFmtId="0" fontId="17" fillId="5" borderId="6" xfId="0" applyFont="1" applyFill="1" applyBorder="1" applyAlignment="1" applyProtection="1">
      <alignment horizontal="left" shrinkToFit="1"/>
      <protection locked="0"/>
    </xf>
    <xf numFmtId="0" fontId="10" fillId="5" borderId="33" xfId="0" applyFont="1" applyFill="1" applyBorder="1" applyAlignment="1" applyProtection="1">
      <alignment horizontal="center" shrinkToFit="1"/>
      <protection locked="0"/>
    </xf>
    <xf numFmtId="0" fontId="10" fillId="5" borderId="34" xfId="0" applyFont="1" applyFill="1" applyBorder="1" applyAlignment="1" applyProtection="1">
      <alignment horizontal="center" shrinkToFit="1"/>
      <protection locked="0"/>
    </xf>
    <xf numFmtId="0" fontId="10" fillId="5" borderId="35" xfId="0" applyFont="1" applyFill="1" applyBorder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left"/>
      <protection hidden="1"/>
    </xf>
    <xf numFmtId="0" fontId="23" fillId="0" borderId="13" xfId="0" applyFont="1" applyBorder="1" applyAlignment="1" applyProtection="1">
      <alignment horizontal="center" vertical="center"/>
      <protection hidden="1"/>
    </xf>
    <xf numFmtId="0" fontId="23" fillId="0" borderId="14" xfId="0" applyFont="1" applyBorder="1" applyAlignment="1" applyProtection="1">
      <alignment horizontal="center" vertical="center"/>
      <protection hidden="1"/>
    </xf>
    <xf numFmtId="0" fontId="23" fillId="0" borderId="15" xfId="0" applyFont="1" applyBorder="1" applyAlignment="1" applyProtection="1">
      <alignment horizontal="center" vertical="center"/>
      <protection hidden="1"/>
    </xf>
    <xf numFmtId="0" fontId="23" fillId="0" borderId="18" xfId="0" applyFont="1" applyBorder="1" applyAlignment="1" applyProtection="1">
      <alignment horizontal="center" vertical="center"/>
      <protection hidden="1"/>
    </xf>
    <xf numFmtId="0" fontId="23" fillId="0" borderId="19" xfId="0" applyFont="1" applyBorder="1" applyAlignment="1" applyProtection="1">
      <alignment horizontal="center" vertical="center"/>
      <protection hidden="1"/>
    </xf>
    <xf numFmtId="0" fontId="23" fillId="0" borderId="20" xfId="0" applyFont="1" applyBorder="1" applyAlignment="1" applyProtection="1">
      <alignment horizontal="center" vertical="center"/>
      <protection hidden="1"/>
    </xf>
    <xf numFmtId="49" fontId="10" fillId="5" borderId="7" xfId="0" applyNumberFormat="1" applyFont="1" applyFill="1" applyBorder="1" applyAlignment="1" applyProtection="1">
      <alignment horizontal="center" shrinkToFit="1"/>
      <protection locked="0"/>
    </xf>
    <xf numFmtId="49" fontId="10" fillId="5" borderId="8" xfId="0" applyNumberFormat="1" applyFont="1" applyFill="1" applyBorder="1" applyAlignment="1" applyProtection="1">
      <alignment horizontal="center" shrinkToFit="1"/>
      <protection locked="0"/>
    </xf>
    <xf numFmtId="49" fontId="10" fillId="5" borderId="9" xfId="0" applyNumberFormat="1" applyFont="1" applyFill="1" applyBorder="1" applyAlignment="1" applyProtection="1">
      <alignment horizontal="center" shrinkToFit="1"/>
      <protection locked="0"/>
    </xf>
    <xf numFmtId="49" fontId="10" fillId="5" borderId="4" xfId="0" applyNumberFormat="1" applyFont="1" applyFill="1" applyBorder="1" applyAlignment="1" applyProtection="1">
      <alignment horizontal="center" shrinkToFit="1"/>
      <protection locked="0"/>
    </xf>
    <xf numFmtId="49" fontId="10" fillId="5" borderId="5" xfId="0" applyNumberFormat="1" applyFont="1" applyFill="1" applyBorder="1" applyAlignment="1" applyProtection="1">
      <alignment horizontal="center" shrinkToFit="1"/>
      <protection locked="0"/>
    </xf>
    <xf numFmtId="49" fontId="10" fillId="5" borderId="6" xfId="0" applyNumberFormat="1" applyFont="1" applyFill="1" applyBorder="1" applyAlignment="1" applyProtection="1">
      <alignment horizontal="center" shrinkToFit="1"/>
      <protection locked="0"/>
    </xf>
    <xf numFmtId="0" fontId="4" fillId="0" borderId="13" xfId="0" applyFont="1" applyBorder="1" applyAlignment="1" applyProtection="1">
      <alignment horizontal="center" vertical="center" wrapText="1"/>
      <protection hidden="1"/>
    </xf>
    <xf numFmtId="0" fontId="4" fillId="0" borderId="14" xfId="0" applyFont="1" applyBorder="1" applyAlignment="1" applyProtection="1">
      <alignment horizontal="center" vertical="center" wrapText="1"/>
      <protection hidden="1"/>
    </xf>
    <xf numFmtId="0" fontId="4" fillId="0" borderId="15" xfId="0" applyFont="1" applyBorder="1" applyAlignment="1" applyProtection="1">
      <alignment horizontal="center" vertical="center" wrapText="1"/>
      <protection hidden="1"/>
    </xf>
    <xf numFmtId="0" fontId="4" fillId="0" borderId="18" xfId="0" applyFont="1" applyBorder="1" applyAlignment="1" applyProtection="1">
      <alignment horizontal="center" vertical="center" wrapText="1"/>
      <protection hidden="1"/>
    </xf>
    <xf numFmtId="0" fontId="4" fillId="0" borderId="19" xfId="0" applyFont="1" applyBorder="1" applyAlignment="1" applyProtection="1">
      <alignment horizontal="center" vertical="center" wrapText="1"/>
      <protection hidden="1"/>
    </xf>
    <xf numFmtId="0" fontId="4" fillId="0" borderId="20" xfId="0" applyFont="1" applyBorder="1" applyAlignment="1" applyProtection="1">
      <alignment horizontal="center" vertical="center" wrapText="1"/>
      <protection hidden="1"/>
    </xf>
    <xf numFmtId="0" fontId="10" fillId="5" borderId="4" xfId="0" applyFont="1" applyFill="1" applyBorder="1" applyAlignment="1" applyProtection="1">
      <alignment horizontal="center" shrinkToFit="1"/>
      <protection locked="0"/>
    </xf>
    <xf numFmtId="0" fontId="10" fillId="5" borderId="5" xfId="0" applyFont="1" applyFill="1" applyBorder="1" applyAlignment="1" applyProtection="1">
      <alignment horizontal="center" shrinkToFit="1"/>
      <protection locked="0"/>
    </xf>
    <xf numFmtId="0" fontId="10" fillId="5" borderId="6" xfId="0" applyFont="1" applyFill="1" applyBorder="1" applyAlignment="1" applyProtection="1">
      <alignment horizontal="center" shrinkToFit="1"/>
      <protection locked="0"/>
    </xf>
    <xf numFmtId="0" fontId="34" fillId="2" borderId="4" xfId="0" applyFont="1" applyFill="1" applyBorder="1" applyAlignment="1" applyProtection="1">
      <alignment horizontal="left" shrinkToFit="1"/>
      <protection hidden="1"/>
    </xf>
    <xf numFmtId="0" fontId="34" fillId="2" borderId="5" xfId="0" applyFont="1" applyFill="1" applyBorder="1" applyAlignment="1" applyProtection="1">
      <alignment horizontal="left" shrinkToFit="1"/>
      <protection hidden="1"/>
    </xf>
    <xf numFmtId="0" fontId="34" fillId="2" borderId="6" xfId="0" applyFont="1" applyFill="1" applyBorder="1" applyAlignment="1" applyProtection="1">
      <alignment horizontal="left" shrinkToFit="1"/>
      <protection hidden="1"/>
    </xf>
    <xf numFmtId="0" fontId="17" fillId="5" borderId="0" xfId="0" applyFont="1" applyFill="1" applyAlignment="1" applyProtection="1">
      <alignment horizontal="left" shrinkToFit="1"/>
      <protection locked="0" hidden="1"/>
    </xf>
    <xf numFmtId="0" fontId="17" fillId="5" borderId="33" xfId="0" applyFont="1" applyFill="1" applyBorder="1" applyAlignment="1" applyProtection="1">
      <alignment horizontal="center" shrinkToFit="1"/>
      <protection locked="0"/>
    </xf>
    <xf numFmtId="0" fontId="17" fillId="5" borderId="34" xfId="0" applyFont="1" applyFill="1" applyBorder="1" applyAlignment="1" applyProtection="1">
      <alignment horizontal="center" shrinkToFit="1"/>
      <protection locked="0"/>
    </xf>
    <xf numFmtId="0" fontId="17" fillId="5" borderId="35" xfId="0" applyFont="1" applyFill="1" applyBorder="1" applyAlignment="1" applyProtection="1">
      <alignment horizontal="center" shrinkToFit="1"/>
      <protection locked="0"/>
    </xf>
    <xf numFmtId="164" fontId="10" fillId="5" borderId="7" xfId="1" applyFont="1" applyFill="1" applyBorder="1" applyAlignment="1" applyProtection="1">
      <alignment horizontal="center" shrinkToFit="1"/>
      <protection locked="0"/>
    </xf>
    <xf numFmtId="164" fontId="10" fillId="5" borderId="8" xfId="1" applyFont="1" applyFill="1" applyBorder="1" applyAlignment="1" applyProtection="1">
      <alignment horizontal="center" shrinkToFit="1"/>
      <protection locked="0"/>
    </xf>
    <xf numFmtId="164" fontId="10" fillId="5" borderId="9" xfId="1" applyFont="1" applyFill="1" applyBorder="1" applyAlignment="1" applyProtection="1">
      <alignment horizontal="center" shrinkToFit="1"/>
      <protection locked="0"/>
    </xf>
    <xf numFmtId="0" fontId="10" fillId="5" borderId="7" xfId="0" applyFont="1" applyFill="1" applyBorder="1" applyAlignment="1" applyProtection="1">
      <alignment horizontal="center" shrinkToFit="1"/>
      <protection locked="0"/>
    </xf>
    <xf numFmtId="0" fontId="10" fillId="5" borderId="8" xfId="0" applyFont="1" applyFill="1" applyBorder="1" applyAlignment="1" applyProtection="1">
      <alignment horizontal="center" shrinkToFit="1"/>
      <protection locked="0"/>
    </xf>
    <xf numFmtId="0" fontId="10" fillId="5" borderId="9" xfId="0" applyFont="1" applyFill="1" applyBorder="1" applyAlignment="1" applyProtection="1">
      <alignment horizontal="center" shrinkToFit="1"/>
      <protection locked="0"/>
    </xf>
    <xf numFmtId="0" fontId="17" fillId="5" borderId="7" xfId="0" applyFont="1" applyFill="1" applyBorder="1" applyAlignment="1" applyProtection="1">
      <alignment horizontal="center" shrinkToFit="1"/>
      <protection locked="0"/>
    </xf>
    <xf numFmtId="0" fontId="17" fillId="5" borderId="8" xfId="0" applyFont="1" applyFill="1" applyBorder="1" applyAlignment="1" applyProtection="1">
      <alignment horizontal="center" shrinkToFit="1"/>
      <protection locked="0"/>
    </xf>
    <xf numFmtId="0" fontId="17" fillId="5" borderId="9" xfId="0" applyFont="1" applyFill="1" applyBorder="1" applyAlignment="1" applyProtection="1">
      <alignment horizontal="center" shrinkToFit="1"/>
      <protection locked="0"/>
    </xf>
    <xf numFmtId="0" fontId="3" fillId="0" borderId="47" xfId="0" applyFont="1" applyBorder="1" applyAlignment="1" applyProtection="1">
      <alignment horizontal="center" vertical="center" wrapText="1"/>
      <protection hidden="1"/>
    </xf>
    <xf numFmtId="0" fontId="3" fillId="0" borderId="43" xfId="0" applyFont="1" applyBorder="1" applyAlignment="1" applyProtection="1">
      <alignment horizontal="center" vertical="center" wrapText="1"/>
      <protection hidden="1"/>
    </xf>
    <xf numFmtId="0" fontId="3" fillId="0" borderId="51" xfId="0" applyFont="1" applyBorder="1" applyAlignment="1" applyProtection="1">
      <alignment horizontal="center" vertical="center" wrapText="1"/>
      <protection hidden="1"/>
    </xf>
    <xf numFmtId="0" fontId="3" fillId="0" borderId="24" xfId="0" applyFont="1" applyBorder="1" applyAlignment="1" applyProtection="1">
      <alignment horizontal="center" vertical="center" wrapText="1"/>
      <protection hidden="1"/>
    </xf>
    <xf numFmtId="0" fontId="3" fillId="0" borderId="25" xfId="0" applyFont="1" applyBorder="1" applyAlignment="1" applyProtection="1">
      <alignment horizontal="center" vertical="center" wrapText="1"/>
      <protection hidden="1"/>
    </xf>
    <xf numFmtId="0" fontId="3" fillId="0" borderId="27" xfId="0" applyFont="1" applyBorder="1" applyAlignment="1" applyProtection="1">
      <alignment horizontal="center" vertical="center" wrapText="1"/>
      <protection hidden="1"/>
    </xf>
    <xf numFmtId="0" fontId="29" fillId="0" borderId="32" xfId="0" applyFont="1" applyBorder="1" applyAlignment="1" applyProtection="1">
      <alignment horizontal="center" shrinkToFit="1"/>
      <protection hidden="1"/>
    </xf>
    <xf numFmtId="0" fontId="29" fillId="0" borderId="34" xfId="0" applyFont="1" applyBorder="1" applyAlignment="1" applyProtection="1">
      <alignment horizontal="center" shrinkToFit="1"/>
      <protection hidden="1"/>
    </xf>
    <xf numFmtId="0" fontId="29" fillId="0" borderId="41" xfId="0" applyFont="1" applyBorder="1" applyAlignment="1" applyProtection="1">
      <alignment horizontal="center" shrinkToFit="1"/>
      <protection hidden="1"/>
    </xf>
    <xf numFmtId="3" fontId="35" fillId="9" borderId="43" xfId="0" applyNumberFormat="1" applyFont="1" applyFill="1" applyBorder="1" applyAlignment="1" applyProtection="1">
      <alignment horizontal="center" vertical="center" shrinkToFit="1"/>
      <protection locked="0" hidden="1"/>
    </xf>
    <xf numFmtId="3" fontId="35" fillId="9" borderId="44" xfId="0" applyNumberFormat="1" applyFont="1" applyFill="1" applyBorder="1" applyAlignment="1" applyProtection="1">
      <alignment horizontal="center" vertical="center" shrinkToFit="1"/>
      <protection locked="0" hidden="1"/>
    </xf>
    <xf numFmtId="0" fontId="17" fillId="5" borderId="8" xfId="0" applyFont="1" applyFill="1" applyBorder="1" applyAlignment="1" applyProtection="1">
      <alignment horizontal="left"/>
      <protection locked="0"/>
    </xf>
    <xf numFmtId="0" fontId="17" fillId="5" borderId="9" xfId="0" applyFont="1" applyFill="1" applyBorder="1" applyAlignment="1" applyProtection="1">
      <alignment horizontal="left"/>
      <protection locked="0"/>
    </xf>
    <xf numFmtId="0" fontId="0" fillId="0" borderId="37" xfId="0" applyFont="1" applyBorder="1" applyAlignment="1" applyProtection="1">
      <alignment horizontal="left" wrapText="1"/>
      <protection hidden="1"/>
    </xf>
    <xf numFmtId="0" fontId="0" fillId="0" borderId="38" xfId="0" applyFont="1" applyBorder="1" applyAlignment="1" applyProtection="1">
      <alignment horizontal="left" wrapText="1"/>
      <protection hidden="1"/>
    </xf>
    <xf numFmtId="0" fontId="0" fillId="0" borderId="39" xfId="0" applyFont="1" applyBorder="1" applyAlignment="1" applyProtection="1">
      <alignment horizontal="left" wrapText="1"/>
      <protection hidden="1"/>
    </xf>
    <xf numFmtId="3" fontId="8" fillId="0" borderId="13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4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5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8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9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20" xfId="0" applyNumberFormat="1" applyFont="1" applyFill="1" applyBorder="1" applyAlignment="1" applyProtection="1">
      <alignment horizontal="center" vertical="center" wrapText="1"/>
      <protection hidden="1"/>
    </xf>
    <xf numFmtId="3" fontId="8" fillId="5" borderId="3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4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5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52" xfId="0" applyFont="1" applyBorder="1" applyAlignment="1" applyProtection="1">
      <alignment horizontal="left" vertical="top" wrapText="1"/>
      <protection hidden="1"/>
    </xf>
    <xf numFmtId="0" fontId="0" fillId="0" borderId="53" xfId="0" applyFont="1" applyBorder="1" applyAlignment="1" applyProtection="1">
      <alignment horizontal="left" vertical="top" wrapText="1"/>
      <protection hidden="1"/>
    </xf>
    <xf numFmtId="0" fontId="0" fillId="0" borderId="16" xfId="0" applyFont="1" applyBorder="1" applyAlignment="1" applyProtection="1">
      <alignment horizontal="left" vertical="top" wrapText="1"/>
      <protection hidden="1"/>
    </xf>
    <xf numFmtId="0" fontId="0" fillId="0" borderId="0" xfId="0" applyFont="1" applyBorder="1" applyAlignment="1" applyProtection="1">
      <alignment horizontal="left" vertical="top" wrapText="1"/>
      <protection hidden="1"/>
    </xf>
    <xf numFmtId="0" fontId="0" fillId="0" borderId="18" xfId="0" applyFont="1" applyBorder="1" applyAlignment="1" applyProtection="1">
      <alignment horizontal="left" vertical="top" wrapText="1"/>
      <protection hidden="1"/>
    </xf>
    <xf numFmtId="0" fontId="0" fillId="0" borderId="19" xfId="0" applyFont="1" applyBorder="1" applyAlignment="1" applyProtection="1">
      <alignment horizontal="left" vertical="top" wrapText="1"/>
      <protection hidden="1"/>
    </xf>
    <xf numFmtId="3" fontId="3" fillId="5" borderId="21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2" xfId="0" applyNumberFormat="1" applyFont="1" applyFill="1" applyBorder="1" applyAlignment="1" applyProtection="1">
      <alignment horizontal="center" vertical="center" shrinkToFit="1"/>
      <protection locked="0"/>
    </xf>
    <xf numFmtId="4" fontId="3" fillId="5" borderId="22" xfId="0" applyNumberFormat="1" applyFont="1" applyFill="1" applyBorder="1" applyAlignment="1" applyProtection="1">
      <alignment horizontal="center" vertical="center" shrinkToFit="1"/>
      <protection locked="0"/>
    </xf>
    <xf numFmtId="4" fontId="1" fillId="5" borderId="25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47" xfId="0" applyFont="1" applyBorder="1" applyAlignment="1" applyProtection="1">
      <alignment horizontal="center" vertical="center"/>
      <protection hidden="1"/>
    </xf>
    <xf numFmtId="0" fontId="1" fillId="0" borderId="43" xfId="0" applyFont="1" applyBorder="1" applyAlignment="1" applyProtection="1">
      <alignment horizontal="center" vertical="center"/>
      <protection hidden="1"/>
    </xf>
    <xf numFmtId="0" fontId="1" fillId="0" borderId="44" xfId="0" applyFont="1" applyBorder="1" applyAlignment="1" applyProtection="1">
      <alignment horizontal="center" vertical="center"/>
      <protection hidden="1"/>
    </xf>
    <xf numFmtId="4" fontId="3" fillId="5" borderId="25" xfId="0" applyNumberFormat="1" applyFont="1" applyFill="1" applyBorder="1" applyAlignment="1" applyProtection="1">
      <alignment horizontal="center" vertical="center" shrinkToFit="1"/>
      <protection locked="0"/>
    </xf>
    <xf numFmtId="4" fontId="1" fillId="5" borderId="22" xfId="0" applyNumberFormat="1" applyFont="1" applyFill="1" applyBorder="1" applyAlignment="1" applyProtection="1">
      <alignment horizontal="center" vertical="center" shrinkToFit="1"/>
      <protection locked="0"/>
    </xf>
    <xf numFmtId="0" fontId="29" fillId="0" borderId="22" xfId="0" applyFont="1" applyBorder="1" applyAlignment="1" applyProtection="1">
      <alignment horizontal="center" shrinkToFit="1"/>
      <protection hidden="1"/>
    </xf>
    <xf numFmtId="10" fontId="29" fillId="0" borderId="22" xfId="3" applyNumberFormat="1" applyFont="1" applyBorder="1" applyAlignment="1" applyProtection="1">
      <alignment horizontal="center" shrinkToFit="1"/>
      <protection hidden="1"/>
    </xf>
    <xf numFmtId="10" fontId="29" fillId="0" borderId="23" xfId="3" applyNumberFormat="1" applyFont="1" applyBorder="1" applyAlignment="1" applyProtection="1">
      <alignment horizontal="center" shrinkToFit="1"/>
      <protection hidden="1"/>
    </xf>
    <xf numFmtId="0" fontId="23" fillId="0" borderId="21" xfId="0" applyFont="1" applyBorder="1" applyAlignment="1" applyProtection="1">
      <alignment horizontal="right" vertical="center" wrapText="1"/>
      <protection hidden="1"/>
    </xf>
    <xf numFmtId="0" fontId="23" fillId="0" borderId="22" xfId="0" applyFont="1" applyBorder="1" applyAlignment="1" applyProtection="1">
      <alignment horizontal="right" vertical="center" wrapText="1"/>
      <protection hidden="1"/>
    </xf>
    <xf numFmtId="3" fontId="33" fillId="5" borderId="22" xfId="0" applyNumberFormat="1" applyFont="1" applyFill="1" applyBorder="1" applyAlignment="1" applyProtection="1">
      <alignment horizontal="center" shrinkToFit="1"/>
      <protection locked="0"/>
    </xf>
    <xf numFmtId="0" fontId="17" fillId="5" borderId="53" xfId="0" applyFont="1" applyFill="1" applyBorder="1" applyAlignment="1" applyProtection="1">
      <alignment horizontal="left"/>
      <protection locked="0"/>
    </xf>
    <xf numFmtId="0" fontId="17" fillId="5" borderId="54" xfId="0" applyFont="1" applyFill="1" applyBorder="1" applyAlignment="1" applyProtection="1">
      <alignment horizontal="left"/>
      <protection locked="0"/>
    </xf>
    <xf numFmtId="0" fontId="3" fillId="0" borderId="47" xfId="0" applyFont="1" applyBorder="1" applyAlignment="1" applyProtection="1">
      <alignment horizontal="center" vertical="center"/>
      <protection hidden="1"/>
    </xf>
    <xf numFmtId="0" fontId="3" fillId="0" borderId="43" xfId="0" applyFont="1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3" fillId="0" borderId="24" xfId="0" applyFont="1" applyBorder="1" applyAlignment="1" applyProtection="1">
      <alignment horizontal="center" vertical="center"/>
      <protection hidden="1"/>
    </xf>
    <xf numFmtId="0" fontId="3" fillId="0" borderId="25" xfId="0" applyFont="1" applyBorder="1" applyAlignment="1" applyProtection="1">
      <alignment horizontal="center" vertical="center"/>
      <protection hidden="1"/>
    </xf>
    <xf numFmtId="0" fontId="3" fillId="0" borderId="26" xfId="0" applyFont="1" applyBorder="1" applyAlignment="1" applyProtection="1">
      <alignment horizontal="center" vertical="center"/>
      <protection hidden="1"/>
    </xf>
    <xf numFmtId="0" fontId="12" fillId="0" borderId="10" xfId="0" applyFont="1" applyBorder="1" applyAlignment="1" applyProtection="1">
      <alignment horizontal="center" vertical="center" wrapText="1"/>
      <protection hidden="1"/>
    </xf>
    <xf numFmtId="0" fontId="12" fillId="0" borderId="11" xfId="0" applyFont="1" applyBorder="1" applyAlignment="1" applyProtection="1">
      <alignment horizontal="center" vertical="center" wrapText="1"/>
      <protection hidden="1"/>
    </xf>
    <xf numFmtId="0" fontId="12" fillId="0" borderId="12" xfId="0" applyFont="1" applyBorder="1" applyAlignment="1" applyProtection="1">
      <alignment horizontal="center" vertical="center" wrapText="1"/>
      <protection hidden="1"/>
    </xf>
    <xf numFmtId="3" fontId="11" fillId="9" borderId="13" xfId="0" applyNumberFormat="1" applyFont="1" applyFill="1" applyBorder="1" applyAlignment="1" applyProtection="1">
      <alignment horizontal="center"/>
      <protection locked="0" hidden="1"/>
    </xf>
    <xf numFmtId="3" fontId="11" fillId="9" borderId="14" xfId="0" applyNumberFormat="1" applyFont="1" applyFill="1" applyBorder="1" applyAlignment="1" applyProtection="1">
      <alignment horizontal="center"/>
      <protection locked="0" hidden="1"/>
    </xf>
    <xf numFmtId="0" fontId="17" fillId="0" borderId="47" xfId="0" applyFont="1" applyBorder="1" applyAlignment="1" applyProtection="1">
      <alignment horizontal="left" vertical="center" wrapText="1"/>
      <protection hidden="1"/>
    </xf>
    <xf numFmtId="0" fontId="17" fillId="0" borderId="43" xfId="0" applyFont="1" applyBorder="1" applyAlignment="1" applyProtection="1">
      <alignment horizontal="left" vertical="center" wrapText="1"/>
      <protection hidden="1"/>
    </xf>
    <xf numFmtId="3" fontId="8" fillId="5" borderId="4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4" xfId="0" applyNumberFormat="1" applyFont="1" applyFill="1" applyBorder="1" applyAlignment="1" applyProtection="1">
      <alignment horizontal="center" vertical="center" shrinkToFit="1"/>
      <protection locked="0"/>
    </xf>
    <xf numFmtId="0" fontId="17" fillId="5" borderId="16" xfId="0" applyFont="1" applyFill="1" applyBorder="1" applyAlignment="1" applyProtection="1">
      <alignment horizontal="left" shrinkToFit="1"/>
      <protection locked="0"/>
    </xf>
    <xf numFmtId="0" fontId="17" fillId="5" borderId="0" xfId="0" applyFont="1" applyFill="1" applyBorder="1" applyAlignment="1" applyProtection="1">
      <alignment horizontal="left" shrinkToFit="1"/>
      <protection locked="0"/>
    </xf>
    <xf numFmtId="0" fontId="17" fillId="5" borderId="17" xfId="0" applyFont="1" applyFill="1" applyBorder="1" applyAlignment="1" applyProtection="1">
      <alignment horizontal="left" shrinkToFit="1"/>
      <protection locked="0"/>
    </xf>
    <xf numFmtId="0" fontId="17" fillId="5" borderId="4" xfId="0" applyFont="1" applyFill="1" applyBorder="1" applyAlignment="1" applyProtection="1">
      <alignment horizontal="center" shrinkToFit="1"/>
      <protection locked="0"/>
    </xf>
    <xf numFmtId="0" fontId="17" fillId="5" borderId="5" xfId="0" applyFont="1" applyFill="1" applyBorder="1" applyAlignment="1" applyProtection="1">
      <alignment horizontal="center" shrinkToFit="1"/>
      <protection locked="0"/>
    </xf>
    <xf numFmtId="0" fontId="17" fillId="5" borderId="6" xfId="0" applyFont="1" applyFill="1" applyBorder="1" applyAlignment="1" applyProtection="1">
      <alignment horizontal="center" shrinkToFit="1"/>
      <protection locked="0"/>
    </xf>
    <xf numFmtId="0" fontId="29" fillId="5" borderId="0" xfId="0" applyFont="1" applyFill="1" applyAlignment="1" applyProtection="1">
      <alignment horizontal="center"/>
      <protection locked="0"/>
    </xf>
    <xf numFmtId="0" fontId="17" fillId="5" borderId="0" xfId="0" applyFont="1" applyFill="1" applyAlignment="1" applyProtection="1">
      <alignment shrinkToFit="1"/>
      <protection locked="0"/>
    </xf>
    <xf numFmtId="14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14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0" fontId="23" fillId="0" borderId="24" xfId="0" applyFont="1" applyBorder="1" applyAlignment="1" applyProtection="1">
      <alignment horizontal="right" vertical="center" wrapText="1"/>
      <protection hidden="1"/>
    </xf>
    <xf numFmtId="0" fontId="23" fillId="0" borderId="25" xfId="0" applyFont="1" applyBorder="1" applyAlignment="1" applyProtection="1">
      <alignment horizontal="right" vertical="center" wrapText="1"/>
      <protection hidden="1"/>
    </xf>
    <xf numFmtId="0" fontId="29" fillId="5" borderId="33" xfId="0" applyFont="1" applyFill="1" applyBorder="1" applyAlignment="1" applyProtection="1">
      <alignment horizontal="center" shrinkToFit="1"/>
      <protection locked="0" hidden="1"/>
    </xf>
    <xf numFmtId="0" fontId="29" fillId="5" borderId="34" xfId="0" applyFont="1" applyFill="1" applyBorder="1" applyAlignment="1" applyProtection="1">
      <alignment horizontal="center" shrinkToFit="1"/>
      <protection locked="0" hidden="1"/>
    </xf>
    <xf numFmtId="0" fontId="23" fillId="0" borderId="10" xfId="0" applyFont="1" applyFill="1" applyBorder="1" applyAlignment="1" applyProtection="1">
      <alignment horizontal="center" vertical="center" wrapText="1"/>
      <protection hidden="1"/>
    </xf>
    <xf numFmtId="0" fontId="23" fillId="0" borderId="11" xfId="0" applyFont="1" applyFill="1" applyBorder="1" applyAlignment="1" applyProtection="1">
      <alignment horizontal="center" vertical="center" wrapText="1"/>
      <protection hidden="1"/>
    </xf>
    <xf numFmtId="0" fontId="23" fillId="0" borderId="12" xfId="0" applyFont="1" applyFill="1" applyBorder="1" applyAlignment="1" applyProtection="1">
      <alignment horizontal="center" vertical="center" wrapText="1"/>
      <protection hidden="1"/>
    </xf>
    <xf numFmtId="0" fontId="36" fillId="2" borderId="34" xfId="0" applyFont="1" applyFill="1" applyBorder="1" applyAlignment="1" applyProtection="1">
      <alignment horizontal="left" shrinkToFit="1"/>
      <protection hidden="1"/>
    </xf>
    <xf numFmtId="0" fontId="36" fillId="2" borderId="35" xfId="0" applyFont="1" applyFill="1" applyBorder="1" applyAlignment="1" applyProtection="1">
      <alignment horizontal="left" shrinkToFit="1"/>
      <protection hidden="1"/>
    </xf>
    <xf numFmtId="0" fontId="0" fillId="2" borderId="18" xfId="0" applyFill="1" applyBorder="1" applyAlignment="1" applyProtection="1">
      <alignment horizontal="left"/>
      <protection hidden="1"/>
    </xf>
    <xf numFmtId="0" fontId="0" fillId="2" borderId="19" xfId="0" applyFill="1" applyBorder="1" applyAlignment="1" applyProtection="1">
      <alignment horizontal="left"/>
      <protection hidden="1"/>
    </xf>
    <xf numFmtId="0" fontId="34" fillId="2" borderId="33" xfId="0" applyFont="1" applyFill="1" applyBorder="1" applyAlignment="1" applyProtection="1">
      <alignment horizontal="left" shrinkToFit="1"/>
      <protection hidden="1"/>
    </xf>
    <xf numFmtId="0" fontId="34" fillId="2" borderId="34" xfId="0" applyFont="1" applyFill="1" applyBorder="1" applyAlignment="1" applyProtection="1">
      <alignment horizontal="left" shrinkToFit="1"/>
      <protection hidden="1"/>
    </xf>
    <xf numFmtId="0" fontId="34" fillId="2" borderId="35" xfId="0" applyFont="1" applyFill="1" applyBorder="1" applyAlignment="1" applyProtection="1">
      <alignment horizontal="left" shrinkToFit="1"/>
      <protection hidden="1"/>
    </xf>
    <xf numFmtId="0" fontId="0" fillId="0" borderId="21" xfId="0" applyFont="1" applyBorder="1" applyAlignment="1" applyProtection="1">
      <alignment horizontal="left" vertical="center" wrapText="1"/>
      <protection hidden="1"/>
    </xf>
    <xf numFmtId="0" fontId="0" fillId="0" borderId="22" xfId="0" applyFont="1" applyBorder="1" applyAlignment="1" applyProtection="1">
      <alignment horizontal="left" vertical="center" wrapText="1"/>
      <protection hidden="1"/>
    </xf>
    <xf numFmtId="3" fontId="8" fillId="0" borderId="32" xfId="0" applyNumberFormat="1" applyFont="1" applyFill="1" applyBorder="1" applyAlignment="1" applyProtection="1">
      <alignment horizontal="center" vertical="center" shrinkToFit="1"/>
      <protection hidden="1"/>
    </xf>
    <xf numFmtId="3" fontId="8" fillId="0" borderId="34" xfId="0" applyNumberFormat="1" applyFont="1" applyFill="1" applyBorder="1" applyAlignment="1" applyProtection="1">
      <alignment horizontal="center" vertical="center" shrinkToFit="1"/>
      <protection hidden="1"/>
    </xf>
    <xf numFmtId="3" fontId="8" fillId="0" borderId="35" xfId="0" applyNumberFormat="1" applyFont="1" applyFill="1" applyBorder="1" applyAlignment="1" applyProtection="1">
      <alignment horizontal="center" vertical="center" shrinkToFit="1"/>
      <protection hidden="1"/>
    </xf>
    <xf numFmtId="10" fontId="8" fillId="5" borderId="22" xfId="3" applyNumberFormat="1" applyFont="1" applyFill="1" applyBorder="1" applyAlignment="1" applyProtection="1">
      <alignment horizontal="center" vertical="center" shrinkToFit="1"/>
      <protection locked="0"/>
    </xf>
    <xf numFmtId="10" fontId="8" fillId="5" borderId="23" xfId="3" applyNumberFormat="1" applyFont="1" applyFill="1" applyBorder="1" applyAlignment="1" applyProtection="1">
      <alignment horizontal="center" vertical="center" shrinkToFit="1"/>
      <protection locked="0"/>
    </xf>
    <xf numFmtId="0" fontId="17" fillId="0" borderId="4" xfId="0" applyFont="1" applyBorder="1" applyAlignment="1" applyProtection="1">
      <alignment horizontal="left" vertical="center" wrapText="1"/>
      <protection hidden="1"/>
    </xf>
    <xf numFmtId="0" fontId="17" fillId="0" borderId="5" xfId="0" applyFont="1" applyBorder="1" applyAlignment="1" applyProtection="1">
      <alignment horizontal="left" vertical="center" wrapText="1"/>
      <protection hidden="1"/>
    </xf>
    <xf numFmtId="14" fontId="8" fillId="5" borderId="5" xfId="0" applyNumberFormat="1" applyFont="1" applyFill="1" applyBorder="1" applyAlignment="1" applyProtection="1">
      <alignment horizontal="center"/>
      <protection locked="0"/>
    </xf>
    <xf numFmtId="14" fontId="8" fillId="5" borderId="42" xfId="0" applyNumberFormat="1" applyFont="1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 shrinkToFit="1"/>
      <protection hidden="1"/>
    </xf>
    <xf numFmtId="0" fontId="0" fillId="0" borderId="23" xfId="0" applyBorder="1" applyAlignment="1" applyProtection="1">
      <alignment horizontal="center" shrinkToFit="1"/>
      <protection hidden="1"/>
    </xf>
    <xf numFmtId="0" fontId="1" fillId="0" borderId="22" xfId="0" applyFont="1" applyBorder="1" applyAlignment="1" applyProtection="1">
      <alignment horizontal="center" vertical="center" shrinkToFit="1"/>
      <protection hidden="1"/>
    </xf>
    <xf numFmtId="0" fontId="0" fillId="0" borderId="32" xfId="0" applyBorder="1" applyAlignment="1" applyProtection="1">
      <alignment horizontal="center" shrinkToFit="1"/>
      <protection hidden="1"/>
    </xf>
    <xf numFmtId="0" fontId="0" fillId="0" borderId="34" xfId="0" applyBorder="1" applyAlignment="1" applyProtection="1">
      <alignment horizontal="center" shrinkToFit="1"/>
      <protection hidden="1"/>
    </xf>
    <xf numFmtId="0" fontId="0" fillId="0" borderId="41" xfId="0" applyBorder="1" applyAlignment="1" applyProtection="1">
      <alignment horizontal="center" shrinkToFit="1"/>
      <protection hidden="1"/>
    </xf>
    <xf numFmtId="0" fontId="29" fillId="0" borderId="23" xfId="0" applyFont="1" applyBorder="1" applyAlignment="1" applyProtection="1">
      <alignment horizontal="center" shrinkToFit="1"/>
      <protection hidden="1"/>
    </xf>
    <xf numFmtId="0" fontId="37" fillId="0" borderId="28" xfId="0" applyFont="1" applyBorder="1" applyAlignment="1" applyProtection="1">
      <alignment horizontal="left" vertical="center" wrapText="1"/>
      <protection hidden="1"/>
    </xf>
    <xf numFmtId="0" fontId="37" fillId="0" borderId="29" xfId="0" applyFont="1" applyBorder="1" applyAlignment="1" applyProtection="1">
      <alignment horizontal="left" vertical="center" wrapText="1"/>
      <protection hidden="1"/>
    </xf>
    <xf numFmtId="3" fontId="8" fillId="5" borderId="29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0" xfId="0" applyNumberFormat="1" applyFont="1" applyFill="1" applyBorder="1" applyAlignment="1" applyProtection="1">
      <alignment horizontal="center" vertical="center" shrinkToFit="1"/>
      <protection locked="0"/>
    </xf>
    <xf numFmtId="0" fontId="29" fillId="0" borderId="25" xfId="0" applyFont="1" applyBorder="1" applyAlignment="1" applyProtection="1">
      <alignment horizontal="center" shrinkToFit="1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hidden="1"/>
    </xf>
    <xf numFmtId="3" fontId="33" fillId="5" borderId="25" xfId="0" applyNumberFormat="1" applyFont="1" applyFill="1" applyBorder="1" applyAlignment="1" applyProtection="1">
      <alignment horizontal="center" shrinkToFit="1"/>
      <protection locked="0"/>
    </xf>
    <xf numFmtId="10" fontId="29" fillId="0" borderId="25" xfId="3" applyNumberFormat="1" applyFont="1" applyBorder="1" applyAlignment="1" applyProtection="1">
      <alignment horizontal="center" shrinkToFit="1"/>
      <protection hidden="1"/>
    </xf>
    <xf numFmtId="10" fontId="29" fillId="0" borderId="26" xfId="3" applyNumberFormat="1" applyFont="1" applyBorder="1" applyAlignment="1" applyProtection="1">
      <alignment horizontal="center" shrinkToFit="1"/>
      <protection hidden="1"/>
    </xf>
    <xf numFmtId="3" fontId="3" fillId="5" borderId="24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5" xfId="0" applyNumberFormat="1" applyFont="1" applyFill="1" applyBorder="1" applyAlignment="1" applyProtection="1">
      <alignment horizontal="center" vertical="center" shrinkToFit="1"/>
      <protection locked="0"/>
    </xf>
    <xf numFmtId="0" fontId="29" fillId="0" borderId="26" xfId="0" applyFont="1" applyBorder="1" applyAlignment="1" applyProtection="1">
      <alignment horizontal="center" shrinkToFit="1"/>
      <protection hidden="1"/>
    </xf>
    <xf numFmtId="0" fontId="29" fillId="0" borderId="27" xfId="0" applyFont="1" applyBorder="1" applyAlignment="1" applyProtection="1">
      <alignment horizontal="center" shrinkToFit="1"/>
      <protection hidden="1"/>
    </xf>
    <xf numFmtId="0" fontId="29" fillId="0" borderId="8" xfId="0" applyFont="1" applyBorder="1" applyAlignment="1" applyProtection="1">
      <alignment horizontal="center" shrinkToFit="1"/>
      <protection hidden="1"/>
    </xf>
    <xf numFmtId="0" fontId="29" fillId="0" borderId="45" xfId="0" applyFont="1" applyBorder="1" applyAlignment="1" applyProtection="1">
      <alignment horizontal="center" shrinkToFit="1"/>
      <protection hidden="1"/>
    </xf>
    <xf numFmtId="0" fontId="1" fillId="0" borderId="33" xfId="0" applyFont="1" applyBorder="1" applyAlignment="1" applyProtection="1">
      <alignment horizontal="center" vertical="center" shrinkToFit="1"/>
      <protection hidden="1"/>
    </xf>
    <xf numFmtId="0" fontId="1" fillId="0" borderId="34" xfId="0" applyFont="1" applyBorder="1" applyAlignment="1" applyProtection="1">
      <alignment horizontal="center" vertical="center" shrinkToFit="1"/>
      <protection hidden="1"/>
    </xf>
    <xf numFmtId="0" fontId="1" fillId="0" borderId="32" xfId="0" applyFont="1" applyBorder="1" applyAlignment="1" applyProtection="1">
      <alignment horizontal="center" vertical="center" shrinkToFit="1"/>
      <protection hidden="1"/>
    </xf>
    <xf numFmtId="0" fontId="1" fillId="0" borderId="41" xfId="0" applyFont="1" applyBorder="1" applyAlignment="1" applyProtection="1">
      <alignment horizontal="center" vertical="center" shrinkToFit="1"/>
      <protection hidden="1"/>
    </xf>
    <xf numFmtId="164" fontId="15" fillId="0" borderId="22" xfId="1" applyFont="1" applyBorder="1" applyAlignment="1" applyProtection="1">
      <alignment horizontal="center" shrinkToFit="1"/>
      <protection hidden="1"/>
    </xf>
    <xf numFmtId="164" fontId="15" fillId="0" borderId="23" xfId="1" applyFont="1" applyBorder="1" applyAlignment="1" applyProtection="1">
      <alignment horizontal="center" shrinkToFit="1"/>
      <protection hidden="1"/>
    </xf>
    <xf numFmtId="3" fontId="8" fillId="5" borderId="21" xfId="0" applyNumberFormat="1" applyFont="1" applyFill="1" applyBorder="1" applyAlignment="1" applyProtection="1">
      <alignment horizontal="center" vertical="center" shrinkToFit="1"/>
      <protection locked="0"/>
    </xf>
    <xf numFmtId="4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29" fillId="0" borderId="22" xfId="0" applyNumberFormat="1" applyFont="1" applyBorder="1" applyAlignment="1" applyProtection="1">
      <alignment horizontal="center" shrinkToFit="1"/>
      <protection hidden="1"/>
    </xf>
    <xf numFmtId="3" fontId="8" fillId="5" borderId="24" xfId="0" applyNumberFormat="1" applyFont="1" applyFill="1" applyBorder="1" applyAlignment="1" applyProtection="1">
      <alignment horizontal="center" vertical="center" shrinkToFit="1"/>
      <protection locked="0"/>
    </xf>
    <xf numFmtId="4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29" fillId="0" borderId="25" xfId="0" applyNumberFormat="1" applyFont="1" applyBorder="1" applyAlignment="1" applyProtection="1">
      <alignment horizontal="center" shrinkToFit="1"/>
      <protection hidden="1"/>
    </xf>
    <xf numFmtId="0" fontId="1" fillId="0" borderId="21" xfId="0" applyFont="1" applyBorder="1" applyAlignment="1" applyProtection="1">
      <alignment horizontal="center" vertical="center" shrinkToFit="1"/>
      <protection hidden="1"/>
    </xf>
    <xf numFmtId="3" fontId="35" fillId="5" borderId="21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3" xfId="0" applyNumberFormat="1" applyFont="1" applyFill="1" applyBorder="1" applyAlignment="1" applyProtection="1">
      <alignment horizontal="center" vertical="center" shrinkToFit="1"/>
      <protection locked="0"/>
    </xf>
    <xf numFmtId="0" fontId="8" fillId="5" borderId="24" xfId="0" applyFont="1" applyFill="1" applyBorder="1" applyAlignment="1" applyProtection="1">
      <alignment horizontal="left" shrinkToFit="1"/>
      <protection locked="0"/>
    </xf>
    <xf numFmtId="0" fontId="8" fillId="5" borderId="25" xfId="0" applyFont="1" applyFill="1" applyBorder="1" applyAlignment="1" applyProtection="1">
      <alignment horizontal="left" shrinkToFit="1"/>
      <protection locked="0"/>
    </xf>
    <xf numFmtId="0" fontId="8" fillId="5" borderId="27" xfId="0" applyFont="1" applyFill="1" applyBorder="1" applyAlignment="1" applyProtection="1">
      <alignment horizontal="left" shrinkToFit="1"/>
      <protection locked="0"/>
    </xf>
    <xf numFmtId="3" fontId="35" fillId="5" borderId="24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6" xfId="0" applyNumberFormat="1" applyFont="1" applyFill="1" applyBorder="1" applyAlignment="1" applyProtection="1">
      <alignment horizontal="center" vertical="center" shrinkToFit="1"/>
      <protection locked="0"/>
    </xf>
    <xf numFmtId="0" fontId="8" fillId="5" borderId="21" xfId="0" applyFont="1" applyFill="1" applyBorder="1" applyAlignment="1" applyProtection="1">
      <alignment horizontal="left" shrinkToFit="1"/>
      <protection locked="0"/>
    </xf>
    <xf numFmtId="0" fontId="8" fillId="5" borderId="22" xfId="0" applyFont="1" applyFill="1" applyBorder="1" applyAlignment="1" applyProtection="1">
      <alignment horizontal="left" shrinkToFit="1"/>
      <protection locked="0"/>
    </xf>
    <xf numFmtId="0" fontId="8" fillId="5" borderId="32" xfId="0" applyFont="1" applyFill="1" applyBorder="1" applyAlignment="1" applyProtection="1">
      <alignment horizontal="left" shrinkToFit="1"/>
      <protection locked="0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32" fillId="4" borderId="2" xfId="0" applyFont="1" applyFill="1" applyBorder="1" applyAlignment="1" applyProtection="1">
      <alignment horizontal="left"/>
      <protection hidden="1"/>
    </xf>
    <xf numFmtId="0" fontId="1" fillId="0" borderId="28" xfId="0" applyFont="1" applyBorder="1" applyAlignment="1" applyProtection="1">
      <alignment horizontal="center" vertical="center"/>
      <protection hidden="1"/>
    </xf>
    <xf numFmtId="0" fontId="1" fillId="0" borderId="29" xfId="0" applyFont="1" applyBorder="1" applyAlignment="1" applyProtection="1">
      <alignment horizontal="center" vertical="center"/>
      <protection hidden="1"/>
    </xf>
    <xf numFmtId="0" fontId="1" fillId="0" borderId="36" xfId="0" applyFont="1" applyBorder="1" applyAlignment="1" applyProtection="1">
      <alignment horizontal="center" vertical="center"/>
      <protection hidden="1"/>
    </xf>
    <xf numFmtId="0" fontId="8" fillId="5" borderId="37" xfId="0" applyFont="1" applyFill="1" applyBorder="1" applyAlignment="1" applyProtection="1">
      <alignment horizontal="left" shrinkToFit="1"/>
      <protection locked="0"/>
    </xf>
    <xf numFmtId="0" fontId="8" fillId="5" borderId="38" xfId="0" applyFont="1" applyFill="1" applyBorder="1" applyAlignment="1" applyProtection="1">
      <alignment horizontal="left" shrinkToFit="1"/>
      <protection locked="0"/>
    </xf>
    <xf numFmtId="0" fontId="8" fillId="5" borderId="39" xfId="0" applyFont="1" applyFill="1" applyBorder="1" applyAlignment="1" applyProtection="1">
      <alignment horizontal="left" shrinkToFit="1"/>
      <protection locked="0"/>
    </xf>
    <xf numFmtId="0" fontId="3" fillId="0" borderId="55" xfId="0" applyFont="1" applyBorder="1" applyAlignment="1" applyProtection="1">
      <alignment horizontal="left"/>
      <protection hidden="1"/>
    </xf>
    <xf numFmtId="0" fontId="3" fillId="0" borderId="10" xfId="0" applyFont="1" applyBorder="1" applyAlignment="1" applyProtection="1">
      <alignment horizontal="left"/>
      <protection hidden="1"/>
    </xf>
    <xf numFmtId="0" fontId="3" fillId="0" borderId="55" xfId="0" applyFont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 wrapText="1"/>
      <protection hidden="1"/>
    </xf>
    <xf numFmtId="0" fontId="3" fillId="0" borderId="14" xfId="0" applyFont="1" applyBorder="1" applyAlignment="1" applyProtection="1">
      <alignment horizontal="center" vertical="center" wrapText="1"/>
      <protection hidden="1"/>
    </xf>
    <xf numFmtId="0" fontId="3" fillId="0" borderId="15" xfId="0" applyFont="1" applyBorder="1" applyAlignment="1" applyProtection="1">
      <alignment horizontal="center" vertical="center" wrapText="1"/>
      <protection hidden="1"/>
    </xf>
    <xf numFmtId="0" fontId="3" fillId="0" borderId="18" xfId="0" applyFont="1" applyBorder="1" applyAlignment="1" applyProtection="1">
      <alignment horizontal="center" vertical="center" wrapText="1"/>
      <protection hidden="1"/>
    </xf>
    <xf numFmtId="0" fontId="3" fillId="0" borderId="19" xfId="0" applyFont="1" applyBorder="1" applyAlignment="1" applyProtection="1">
      <alignment horizontal="center" vertical="center" wrapText="1"/>
      <protection hidden="1"/>
    </xf>
    <xf numFmtId="0" fontId="3" fillId="0" borderId="20" xfId="0" applyFont="1" applyBorder="1" applyAlignment="1" applyProtection="1">
      <alignment horizontal="center" vertical="center" wrapText="1"/>
      <protection hidden="1"/>
    </xf>
    <xf numFmtId="3" fontId="5" fillId="9" borderId="10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1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2" xfId="0" applyNumberFormat="1" applyFont="1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 shrinkToFit="1"/>
      <protection hidden="1"/>
    </xf>
    <xf numFmtId="0" fontId="0" fillId="0" borderId="11" xfId="0" applyBorder="1" applyAlignment="1" applyProtection="1">
      <alignment horizontal="center" vertical="center" shrinkToFit="1"/>
      <protection hidden="1"/>
    </xf>
    <xf numFmtId="0" fontId="0" fillId="0" borderId="12" xfId="0" applyBorder="1" applyAlignment="1" applyProtection="1">
      <alignment horizontal="center" vertical="center" shrinkToFit="1"/>
      <protection hidden="1"/>
    </xf>
    <xf numFmtId="3" fontId="35" fillId="5" borderId="37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38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40" xfId="0" applyNumberFormat="1" applyFont="1" applyFill="1" applyBorder="1" applyAlignment="1" applyProtection="1">
      <alignment horizontal="center" vertical="center" shrinkToFit="1"/>
      <protection locked="0"/>
    </xf>
    <xf numFmtId="3" fontId="10" fillId="2" borderId="7" xfId="0" applyNumberFormat="1" applyFont="1" applyFill="1" applyBorder="1" applyAlignment="1" applyProtection="1">
      <alignment horizontal="center" vertical="center" shrinkToFit="1"/>
      <protection hidden="1"/>
    </xf>
    <xf numFmtId="3" fontId="10" fillId="2" borderId="8" xfId="0" applyNumberFormat="1" applyFont="1" applyFill="1" applyBorder="1" applyAlignment="1" applyProtection="1">
      <alignment horizontal="center" vertical="center" shrinkToFit="1"/>
      <protection hidden="1"/>
    </xf>
    <xf numFmtId="3" fontId="10" fillId="2" borderId="9" xfId="0" applyNumberFormat="1" applyFont="1" applyFill="1" applyBorder="1" applyAlignment="1" applyProtection="1">
      <alignment horizontal="center" vertical="center" shrinkToFit="1"/>
      <protection hidden="1"/>
    </xf>
    <xf numFmtId="0" fontId="17" fillId="2" borderId="10" xfId="0" applyFont="1" applyFill="1" applyBorder="1" applyAlignment="1" applyProtection="1">
      <alignment horizontal="center"/>
      <protection locked="0" hidden="1"/>
    </xf>
    <xf numFmtId="0" fontId="17" fillId="2" borderId="11" xfId="0" applyFont="1" applyFill="1" applyBorder="1" applyAlignment="1" applyProtection="1">
      <alignment horizontal="center"/>
      <protection locked="0" hidden="1"/>
    </xf>
    <xf numFmtId="0" fontId="7" fillId="0" borderId="7" xfId="0" applyFont="1" applyBorder="1" applyAlignment="1" applyProtection="1">
      <alignment horizontal="left" wrapText="1"/>
      <protection hidden="1"/>
    </xf>
    <xf numFmtId="0" fontId="7" fillId="0" borderId="8" xfId="0" applyFont="1" applyBorder="1" applyAlignment="1" applyProtection="1">
      <alignment horizontal="left" wrapText="1"/>
      <protection hidden="1"/>
    </xf>
    <xf numFmtId="0" fontId="7" fillId="0" borderId="9" xfId="0" applyFont="1" applyBorder="1" applyAlignment="1" applyProtection="1">
      <alignment horizontal="left" wrapText="1"/>
      <protection hidden="1"/>
    </xf>
    <xf numFmtId="0" fontId="7" fillId="0" borderId="4" xfId="0" applyFont="1" applyBorder="1" applyAlignment="1" applyProtection="1">
      <alignment horizontal="left" wrapText="1"/>
      <protection hidden="1"/>
    </xf>
    <xf numFmtId="0" fontId="7" fillId="0" borderId="5" xfId="0" applyFont="1" applyBorder="1" applyAlignment="1" applyProtection="1">
      <alignment horizontal="left" wrapText="1"/>
      <protection hidden="1"/>
    </xf>
    <xf numFmtId="0" fontId="7" fillId="0" borderId="6" xfId="0" applyFont="1" applyBorder="1" applyAlignment="1" applyProtection="1">
      <alignment horizontal="left" wrapText="1"/>
      <protection hidden="1"/>
    </xf>
  </cellXfs>
  <cellStyles count="4">
    <cellStyle name="čiarky" xfId="1" builtinId="3"/>
    <cellStyle name="Normal_vzorvykazov98" xfId="2"/>
    <cellStyle name="normálne" xfId="0" builtinId="0"/>
    <cellStyle name="percentá" xfId="3" builtinId="5"/>
  </cellStyles>
  <dxfs count="8"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árok1"/>
  <dimension ref="A1:EB1160"/>
  <sheetViews>
    <sheetView tabSelected="1" workbookViewId="0">
      <pane xSplit="79" ySplit="1" topLeftCell="CB680" activePane="bottomRight" state="frozen"/>
      <selection pane="topRight" activeCell="AO1" sqref="AO1"/>
      <selection pane="bottomLeft" activeCell="A2" sqref="A2"/>
      <selection pane="bottomRight" activeCell="B49" sqref="B49:BZ49"/>
    </sheetView>
  </sheetViews>
  <sheetFormatPr defaultColWidth="2.85546875" defaultRowHeight="15"/>
  <cols>
    <col min="1" max="1" width="1.42578125" style="2" customWidth="1"/>
    <col min="2" max="2" width="1" style="2" customWidth="1"/>
    <col min="3" max="3" width="1.85546875" style="2" customWidth="1"/>
    <col min="4" max="4" width="0.5703125" style="2" customWidth="1"/>
    <col min="5" max="5" width="1.85546875" style="2" customWidth="1"/>
    <col min="6" max="6" width="0.5703125" style="2" customWidth="1"/>
    <col min="7" max="7" width="2" style="2" customWidth="1"/>
    <col min="8" max="8" width="0.5703125" style="2" customWidth="1"/>
    <col min="9" max="9" width="1.85546875" style="2" customWidth="1"/>
    <col min="10" max="10" width="0.5703125" style="2" customWidth="1"/>
    <col min="11" max="11" width="1.85546875" style="2" customWidth="1"/>
    <col min="12" max="12" width="0.5703125" style="2" customWidth="1"/>
    <col min="13" max="13" width="2" style="2" customWidth="1"/>
    <col min="14" max="14" width="0.5703125" style="2" customWidth="1"/>
    <col min="15" max="15" width="2" style="2" customWidth="1"/>
    <col min="16" max="16" width="0.5703125" style="2" customWidth="1"/>
    <col min="17" max="17" width="1.85546875" style="2" customWidth="1"/>
    <col min="18" max="18" width="0.5703125" style="2" customWidth="1"/>
    <col min="19" max="19" width="1.85546875" style="2" customWidth="1"/>
    <col min="20" max="20" width="0.5703125" style="2" customWidth="1"/>
    <col min="21" max="21" width="2" style="2" customWidth="1"/>
    <col min="22" max="22" width="0.5703125" style="2" customWidth="1"/>
    <col min="23" max="23" width="2" style="2" customWidth="1"/>
    <col min="24" max="24" width="0.5703125" style="2" customWidth="1"/>
    <col min="25" max="25" width="1.85546875" style="2" customWidth="1"/>
    <col min="26" max="26" width="0.5703125" style="2" customWidth="1"/>
    <col min="27" max="27" width="1.85546875" style="2" customWidth="1"/>
    <col min="28" max="28" width="0.5703125" style="2" customWidth="1"/>
    <col min="29" max="29" width="2" style="2" customWidth="1"/>
    <col min="30" max="30" width="0.5703125" style="2" customWidth="1"/>
    <col min="31" max="31" width="1.85546875" style="2" customWidth="1"/>
    <col min="32" max="32" width="0.42578125" style="2" customWidth="1"/>
    <col min="33" max="33" width="1.85546875" style="2" customWidth="1"/>
    <col min="34" max="34" width="0.5703125" style="2" customWidth="1"/>
    <col min="35" max="35" width="2" style="2" customWidth="1"/>
    <col min="36" max="36" width="0.5703125" style="2" customWidth="1"/>
    <col min="37" max="37" width="1.85546875" style="2" customWidth="1"/>
    <col min="38" max="38" width="0.5703125" style="2" customWidth="1"/>
    <col min="39" max="39" width="1.85546875" style="2" customWidth="1"/>
    <col min="40" max="41" width="0.28515625" style="2" customWidth="1"/>
    <col min="42" max="42" width="2" style="2" customWidth="1"/>
    <col min="43" max="43" width="0.5703125" style="2" customWidth="1"/>
    <col min="44" max="44" width="2" style="2" customWidth="1"/>
    <col min="45" max="45" width="0.5703125" style="2" customWidth="1"/>
    <col min="46" max="46" width="1.85546875" style="2" customWidth="1"/>
    <col min="47" max="47" width="0.5703125" style="2" customWidth="1"/>
    <col min="48" max="48" width="1.85546875" style="2" customWidth="1"/>
    <col min="49" max="49" width="0.5703125" style="2" customWidth="1"/>
    <col min="50" max="50" width="2" style="2" customWidth="1"/>
    <col min="51" max="51" width="0.5703125" style="2" customWidth="1"/>
    <col min="52" max="52" width="1.85546875" style="2" customWidth="1"/>
    <col min="53" max="53" width="0.5703125" style="2" customWidth="1"/>
    <col min="54" max="54" width="1.85546875" style="2" customWidth="1"/>
    <col min="55" max="55" width="0.5703125" style="2" customWidth="1"/>
    <col min="56" max="56" width="2" style="2" customWidth="1"/>
    <col min="57" max="57" width="0.5703125" style="2" customWidth="1"/>
    <col min="58" max="58" width="1.85546875" style="2" customWidth="1"/>
    <col min="59" max="60" width="0.28515625" style="2" customWidth="1"/>
    <col min="61" max="61" width="1.85546875" style="2" customWidth="1"/>
    <col min="62" max="62" width="0.5703125" style="2" customWidth="1"/>
    <col min="63" max="63" width="2" style="2" customWidth="1"/>
    <col min="64" max="64" width="0.5703125" style="2" customWidth="1"/>
    <col min="65" max="65" width="1.85546875" style="2" customWidth="1"/>
    <col min="66" max="66" width="0.5703125" style="2" customWidth="1"/>
    <col min="67" max="67" width="2" style="2" customWidth="1"/>
    <col min="68" max="68" width="0.5703125" style="2" customWidth="1"/>
    <col min="69" max="69" width="1.85546875" style="2" customWidth="1"/>
    <col min="70" max="70" width="0.5703125" style="2" customWidth="1"/>
    <col min="71" max="71" width="1.85546875" style="2" customWidth="1"/>
    <col min="72" max="72" width="0.5703125" style="2" customWidth="1"/>
    <col min="73" max="73" width="2" style="2" customWidth="1"/>
    <col min="74" max="74" width="0.5703125" style="2" customWidth="1"/>
    <col min="75" max="75" width="2" style="2" customWidth="1"/>
    <col min="76" max="76" width="0.5703125" style="2" customWidth="1"/>
    <col min="77" max="77" width="1.85546875" style="2" customWidth="1"/>
    <col min="78" max="78" width="0.85546875" style="2" customWidth="1"/>
    <col min="79" max="79" width="1.42578125" style="29" customWidth="1"/>
    <col min="80" max="80" width="18.5703125" style="2" bestFit="1" customWidth="1"/>
    <col min="81" max="81" width="25.85546875" style="2" bestFit="1" customWidth="1"/>
    <col min="82" max="83" width="15.7109375" style="2" customWidth="1"/>
    <col min="84" max="96" width="2.85546875" style="2"/>
    <col min="97" max="98" width="2.85546875" style="2" customWidth="1"/>
    <col min="99" max="100" width="2.85546875" style="2" hidden="1" customWidth="1"/>
    <col min="101" max="101" width="2" style="29" hidden="1" customWidth="1"/>
    <col min="102" max="103" width="2" style="20" hidden="1" customWidth="1"/>
    <col min="104" max="104" width="6.7109375" style="20" hidden="1" customWidth="1"/>
    <col min="105" max="105" width="1.85546875" style="20" hidden="1" customWidth="1"/>
    <col min="106" max="120" width="2.85546875" style="2" hidden="1" customWidth="1"/>
    <col min="121" max="121" width="2.85546875" style="2" customWidth="1"/>
    <col min="122" max="122" width="2.85546875" style="46" customWidth="1"/>
    <col min="123" max="129" width="2.85546875" style="61" customWidth="1"/>
    <col min="130" max="130" width="2.85546875" style="63" customWidth="1"/>
    <col min="131" max="132" width="3.5703125" style="46" customWidth="1"/>
    <col min="133" max="133" width="3.5703125" style="2" customWidth="1"/>
    <col min="134" max="154" width="2.85546875" style="2" customWidth="1"/>
    <col min="155" max="16384" width="2.85546875" style="2"/>
  </cols>
  <sheetData>
    <row r="1" spans="1:130" ht="12.75" customHeight="1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24"/>
      <c r="CB1" s="42" t="s">
        <v>79</v>
      </c>
      <c r="DZ1" s="62"/>
    </row>
    <row r="2" spans="1:130" ht="13.5" customHeight="1">
      <c r="A2" s="11"/>
      <c r="D2" s="157" t="s">
        <v>119</v>
      </c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9"/>
      <c r="X2" s="2" t="s">
        <v>0</v>
      </c>
      <c r="Z2" s="30"/>
      <c r="AA2" s="30"/>
      <c r="AB2" s="154">
        <v>5</v>
      </c>
      <c r="AC2" s="155"/>
      <c r="AD2" s="154">
        <v>2</v>
      </c>
      <c r="AE2" s="155"/>
      <c r="AF2" s="154">
        <v>1</v>
      </c>
      <c r="AG2" s="156"/>
      <c r="AH2" s="155"/>
      <c r="AI2" s="154">
        <v>5</v>
      </c>
      <c r="AJ2" s="155"/>
      <c r="AK2" s="154">
        <v>5</v>
      </c>
      <c r="AL2" s="155"/>
      <c r="AM2" s="154">
        <v>7</v>
      </c>
      <c r="AN2" s="155"/>
      <c r="AO2" s="154">
        <v>5</v>
      </c>
      <c r="AP2" s="155"/>
      <c r="AQ2" s="154">
        <v>7</v>
      </c>
      <c r="AR2" s="155"/>
      <c r="AW2" s="30"/>
      <c r="AX2" s="2" t="s">
        <v>93</v>
      </c>
      <c r="AZ2" s="30"/>
      <c r="BA2" s="30"/>
      <c r="BB2" s="154">
        <v>2</v>
      </c>
      <c r="BC2" s="155"/>
      <c r="BD2" s="154">
        <v>1</v>
      </c>
      <c r="BE2" s="155"/>
      <c r="BF2" s="154">
        <v>2</v>
      </c>
      <c r="BG2" s="156"/>
      <c r="BH2" s="155"/>
      <c r="BI2" s="154">
        <v>0</v>
      </c>
      <c r="BJ2" s="155"/>
      <c r="BK2" s="154">
        <v>9</v>
      </c>
      <c r="BL2" s="155"/>
      <c r="BM2" s="154">
        <v>1</v>
      </c>
      <c r="BN2" s="155"/>
      <c r="BO2" s="154">
        <v>1</v>
      </c>
      <c r="BP2" s="155"/>
      <c r="BQ2" s="154">
        <v>0</v>
      </c>
      <c r="BR2" s="155"/>
      <c r="BS2" s="154">
        <v>7</v>
      </c>
      <c r="BT2" s="155"/>
      <c r="BU2" s="154">
        <v>8</v>
      </c>
      <c r="BV2" s="155"/>
      <c r="CA2" s="26" t="s">
        <v>69</v>
      </c>
      <c r="CB2" s="54" t="s">
        <v>118</v>
      </c>
      <c r="CW2" s="24"/>
      <c r="CX2" s="55"/>
      <c r="CY2" s="55"/>
      <c r="CZ2" s="55"/>
      <c r="DA2" s="55"/>
      <c r="DZ2" s="62"/>
    </row>
    <row r="3" spans="1:130" ht="13.5" customHeight="1">
      <c r="A3" s="52"/>
      <c r="B3" s="44"/>
      <c r="C3" s="44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53"/>
      <c r="AX3" s="44"/>
      <c r="AY3" s="44"/>
      <c r="AZ3" s="53"/>
      <c r="BA3" s="53"/>
      <c r="BB3" s="30" t="s">
        <v>196</v>
      </c>
      <c r="BC3" s="51"/>
      <c r="BE3" s="51"/>
      <c r="BF3" s="51"/>
      <c r="BG3" s="51"/>
      <c r="BH3" s="51"/>
      <c r="BJ3" s="51"/>
      <c r="BK3" s="51"/>
      <c r="BL3" s="51"/>
      <c r="BM3" s="51"/>
      <c r="BN3" s="30"/>
      <c r="BO3" s="51"/>
      <c r="BP3" s="51"/>
      <c r="BQ3" s="51"/>
      <c r="BR3" s="51"/>
      <c r="BS3" s="51"/>
      <c r="BT3" s="51"/>
      <c r="BU3" s="51"/>
      <c r="BV3" s="51"/>
      <c r="BW3" s="44"/>
      <c r="BX3" s="44"/>
      <c r="BY3" s="44"/>
      <c r="BZ3" s="44"/>
      <c r="CA3" s="24"/>
      <c r="CB3" s="54" t="s">
        <v>118</v>
      </c>
      <c r="CW3" s="24"/>
      <c r="CX3" s="55"/>
      <c r="CY3" s="55"/>
      <c r="CZ3" s="55"/>
      <c r="DA3" s="55"/>
      <c r="DZ3" s="62"/>
    </row>
    <row r="4" spans="1:130" ht="3.75" customHeight="1" thickBot="1">
      <c r="A4" s="52"/>
      <c r="B4" s="44"/>
      <c r="C4" s="44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53"/>
      <c r="AX4" s="44"/>
      <c r="AY4" s="44"/>
      <c r="AZ4" s="53"/>
      <c r="BA4" s="53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44"/>
      <c r="BX4" s="44"/>
      <c r="BY4" s="44"/>
      <c r="BZ4" s="44"/>
      <c r="CA4" s="24"/>
      <c r="CB4" s="54" t="s">
        <v>118</v>
      </c>
      <c r="CW4" s="24"/>
      <c r="CX4" s="55"/>
      <c r="CY4" s="55"/>
      <c r="CZ4" s="55"/>
      <c r="DA4" s="55"/>
      <c r="DZ4" s="62"/>
    </row>
    <row r="5" spans="1:130" ht="16.5" thickBot="1">
      <c r="A5" s="11"/>
      <c r="B5" s="13" t="s">
        <v>41</v>
      </c>
      <c r="C5" s="14"/>
      <c r="D5" s="14"/>
      <c r="E5" s="15" t="s">
        <v>120</v>
      </c>
      <c r="F5" s="14"/>
      <c r="G5" s="58"/>
      <c r="H5" s="15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384"/>
      <c r="AL5" s="384"/>
      <c r="AM5" s="384"/>
      <c r="AN5" s="384"/>
      <c r="AO5" s="384"/>
      <c r="AP5" s="384"/>
      <c r="AQ5" s="384"/>
      <c r="AR5" s="384"/>
      <c r="AS5" s="384"/>
      <c r="AT5" s="384"/>
      <c r="AU5" s="384"/>
      <c r="AV5" s="384"/>
      <c r="AW5" s="384"/>
      <c r="AX5" s="384"/>
      <c r="AY5" s="384"/>
      <c r="AZ5" s="384"/>
      <c r="BA5" s="384"/>
      <c r="BB5" s="384"/>
      <c r="BC5" s="384"/>
      <c r="BD5" s="384"/>
      <c r="BE5" s="384"/>
      <c r="BF5" s="384"/>
      <c r="BG5" s="384"/>
      <c r="BH5" s="384"/>
      <c r="BI5" s="384"/>
      <c r="BJ5" s="59"/>
      <c r="BK5" s="14"/>
      <c r="BL5" s="58"/>
      <c r="BM5" s="59"/>
      <c r="BN5" s="60"/>
      <c r="BO5" s="58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6"/>
      <c r="CA5" s="26"/>
      <c r="CB5" s="39" t="str">
        <f t="shared" ref="CB5:CB11" si="0">+IF(DA5=0,"Riadok bude skrytý.","Riadok bude vidieť.")</f>
        <v>Riadok bude vidieť.</v>
      </c>
      <c r="CW5" s="36">
        <v>1</v>
      </c>
      <c r="CZ5" s="20">
        <f t="shared" ref="CZ5:CZ11" si="1">IF(CC5="",1,IF(CC5="Chcem skryť riadok.",0,1))</f>
        <v>1</v>
      </c>
      <c r="DA5" s="20">
        <f t="shared" ref="DA5:DA11" si="2">+IF(CW5+CX5+CY5=0,0,IF(CZ5=0,0,1))</f>
        <v>1</v>
      </c>
      <c r="DZ5" s="62"/>
    </row>
    <row r="6" spans="1:130">
      <c r="A6" s="11"/>
      <c r="CA6" s="24"/>
      <c r="CB6" s="39" t="str">
        <f t="shared" si="0"/>
        <v>Riadok bude vidieť.</v>
      </c>
      <c r="CW6" s="35">
        <v>1</v>
      </c>
      <c r="CZ6" s="20">
        <f t="shared" si="1"/>
        <v>1</v>
      </c>
      <c r="DA6" s="20">
        <f t="shared" si="2"/>
        <v>1</v>
      </c>
      <c r="DZ6" s="62"/>
    </row>
    <row r="7" spans="1:130">
      <c r="A7" s="11"/>
      <c r="B7" s="64" t="s">
        <v>166</v>
      </c>
      <c r="CA7" s="24"/>
      <c r="CB7" s="39" t="str">
        <f t="shared" si="0"/>
        <v>Riadok bude vidieť.</v>
      </c>
      <c r="CC7" s="33" t="s">
        <v>78</v>
      </c>
      <c r="CW7" s="35">
        <v>1</v>
      </c>
      <c r="CZ7" s="20">
        <f t="shared" si="1"/>
        <v>1</v>
      </c>
      <c r="DA7" s="20">
        <f t="shared" si="2"/>
        <v>1</v>
      </c>
      <c r="DZ7" s="62"/>
    </row>
    <row r="8" spans="1:130">
      <c r="A8" s="11"/>
      <c r="CA8" s="24"/>
      <c r="CB8" s="39" t="str">
        <f t="shared" si="0"/>
        <v>Riadok bude vidieť.</v>
      </c>
      <c r="CC8" s="33" t="s">
        <v>78</v>
      </c>
      <c r="CW8" s="35">
        <v>1</v>
      </c>
      <c r="CZ8" s="20">
        <f t="shared" si="1"/>
        <v>1</v>
      </c>
      <c r="DA8" s="20">
        <f t="shared" si="2"/>
        <v>1</v>
      </c>
      <c r="DZ8" s="62"/>
    </row>
    <row r="9" spans="1:130">
      <c r="A9" s="11"/>
      <c r="B9" s="69" t="s">
        <v>202</v>
      </c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  <c r="BG9" s="69"/>
      <c r="BH9" s="69"/>
      <c r="BI9" s="69"/>
      <c r="BJ9" s="69"/>
      <c r="BK9" s="69"/>
      <c r="BL9" s="69"/>
      <c r="BM9" s="69"/>
      <c r="BN9" s="69"/>
      <c r="BO9" s="69"/>
      <c r="BP9" s="69"/>
      <c r="BQ9" s="69"/>
      <c r="BR9" s="69"/>
      <c r="BS9" s="69"/>
      <c r="BT9" s="69"/>
      <c r="BU9" s="69"/>
      <c r="BV9" s="69"/>
      <c r="BW9" s="69"/>
      <c r="BX9" s="69"/>
      <c r="BY9" s="69"/>
      <c r="BZ9" s="69"/>
      <c r="CA9" s="24"/>
      <c r="CB9" s="39" t="str">
        <f t="shared" si="0"/>
        <v>Riadok bude vidieť.</v>
      </c>
      <c r="CC9" s="33" t="s">
        <v>78</v>
      </c>
      <c r="CD9" s="3"/>
      <c r="CE9" s="23"/>
      <c r="CW9" s="35">
        <v>1</v>
      </c>
      <c r="CZ9" s="20">
        <f t="shared" si="1"/>
        <v>1</v>
      </c>
      <c r="DA9" s="20">
        <f t="shared" si="2"/>
        <v>1</v>
      </c>
      <c r="DZ9" s="62"/>
    </row>
    <row r="10" spans="1:130">
      <c r="A10" s="11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24"/>
      <c r="CB10" s="39" t="str">
        <f t="shared" si="0"/>
        <v>Riadok bude vidieť.</v>
      </c>
      <c r="CC10" s="33" t="s">
        <v>78</v>
      </c>
      <c r="CW10" s="35">
        <v>1</v>
      </c>
      <c r="CZ10" s="20">
        <f t="shared" si="1"/>
        <v>1</v>
      </c>
      <c r="DA10" s="20">
        <f t="shared" si="2"/>
        <v>1</v>
      </c>
      <c r="DZ10" s="62"/>
    </row>
    <row r="11" spans="1:130">
      <c r="A11" s="11"/>
      <c r="CA11" s="24"/>
      <c r="CB11" s="39" t="str">
        <f t="shared" si="0"/>
        <v>Riadok bude vidieť.</v>
      </c>
      <c r="CC11" s="33" t="s">
        <v>78</v>
      </c>
      <c r="CW11" s="35">
        <v>1</v>
      </c>
      <c r="CZ11" s="20">
        <f t="shared" si="1"/>
        <v>1</v>
      </c>
      <c r="DA11" s="20">
        <f t="shared" si="2"/>
        <v>1</v>
      </c>
      <c r="DZ11" s="62"/>
    </row>
    <row r="12" spans="1:130">
      <c r="A12" s="11"/>
      <c r="B12" s="64" t="s">
        <v>3</v>
      </c>
      <c r="C12" s="1"/>
      <c r="D12" s="1"/>
      <c r="E12" s="1"/>
      <c r="F12" s="1"/>
      <c r="G12" s="1"/>
      <c r="H12" s="1"/>
      <c r="CA12" s="26"/>
      <c r="CB12" s="39" t="str">
        <f t="shared" ref="CB12:CB68" si="3">+IF(DA12=0,"Riadok bude skrytý.","Riadok bude vidieť.")</f>
        <v>Riadok bude skrytý.</v>
      </c>
      <c r="CC12" s="33" t="s">
        <v>78</v>
      </c>
      <c r="CW12" s="20">
        <f t="shared" ref="CW12:CW35" si="4">+IF($J$14="nie je",0,1)</f>
        <v>0</v>
      </c>
      <c r="CZ12" s="20">
        <f t="shared" ref="CZ12:CZ68" si="5">IF(CC12="",1,IF(CC12="Chcem skryť riadok.",0,1))</f>
        <v>1</v>
      </c>
      <c r="DA12" s="20">
        <f t="shared" ref="DA12:DA112" si="6">+IF(CW12+CX12+CY12=0,0,IF(CZ12=0,0,1))</f>
        <v>0</v>
      </c>
      <c r="DZ12" s="62"/>
    </row>
    <row r="13" spans="1:130">
      <c r="A13" s="11"/>
      <c r="CA13" s="24"/>
      <c r="CB13" s="39" t="str">
        <f t="shared" si="3"/>
        <v>Riadok bude skrytý.</v>
      </c>
      <c r="CC13" s="33" t="s">
        <v>78</v>
      </c>
      <c r="CW13" s="20">
        <f t="shared" si="4"/>
        <v>0</v>
      </c>
      <c r="CZ13" s="20">
        <f t="shared" si="5"/>
        <v>1</v>
      </c>
      <c r="DA13" s="20">
        <f t="shared" si="6"/>
        <v>0</v>
      </c>
      <c r="DZ13" s="62"/>
    </row>
    <row r="14" spans="1:130">
      <c r="A14" s="11"/>
      <c r="B14" s="2" t="s">
        <v>83</v>
      </c>
      <c r="J14" s="113" t="s">
        <v>195</v>
      </c>
      <c r="K14" s="113"/>
      <c r="L14" s="113"/>
      <c r="M14" s="113"/>
      <c r="N14" s="113"/>
      <c r="O14" s="2" t="s">
        <v>167</v>
      </c>
      <c r="P14" s="47"/>
      <c r="BH14" s="2" t="str">
        <f>+IF(J14="je","Spoločnosť uvádza:","")</f>
        <v/>
      </c>
      <c r="CA14" s="25"/>
      <c r="CB14" s="39" t="str">
        <f t="shared" si="3"/>
        <v>Riadok bude skrytý.</v>
      </c>
      <c r="CC14" s="33" t="s">
        <v>78</v>
      </c>
      <c r="CD14" s="6"/>
      <c r="CG14" s="7"/>
      <c r="CW14" s="20">
        <f t="shared" si="4"/>
        <v>0</v>
      </c>
      <c r="CZ14" s="20">
        <f t="shared" si="5"/>
        <v>1</v>
      </c>
      <c r="DA14" s="20">
        <f t="shared" si="6"/>
        <v>0</v>
      </c>
      <c r="DZ14" s="62"/>
    </row>
    <row r="15" spans="1:130">
      <c r="A15" s="11"/>
      <c r="CA15" s="25"/>
      <c r="CB15" s="39" t="str">
        <f t="shared" si="3"/>
        <v>Riadok bude skrytý.</v>
      </c>
      <c r="CC15" s="33" t="s">
        <v>78</v>
      </c>
      <c r="CW15" s="20">
        <f t="shared" si="4"/>
        <v>0</v>
      </c>
      <c r="CZ15" s="20">
        <f t="shared" si="5"/>
        <v>1</v>
      </c>
      <c r="DA15" s="20">
        <f t="shared" si="6"/>
        <v>0</v>
      </c>
      <c r="DZ15" s="62"/>
    </row>
    <row r="16" spans="1:130">
      <c r="A16" s="11"/>
      <c r="B16" s="218" t="s">
        <v>85</v>
      </c>
      <c r="C16" s="219"/>
      <c r="D16" s="219"/>
      <c r="E16" s="219"/>
      <c r="F16" s="219"/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19"/>
      <c r="BF16" s="219"/>
      <c r="BG16" s="219"/>
      <c r="BH16" s="219"/>
      <c r="BI16" s="219"/>
      <c r="BJ16" s="219"/>
      <c r="BK16" s="219"/>
      <c r="BL16" s="219"/>
      <c r="BM16" s="219"/>
      <c r="BN16" s="219"/>
      <c r="BO16" s="219"/>
      <c r="BP16" s="219"/>
      <c r="BQ16" s="219"/>
      <c r="BR16" s="219"/>
      <c r="BS16" s="219"/>
      <c r="BT16" s="219"/>
      <c r="BU16" s="219"/>
      <c r="BV16" s="219"/>
      <c r="BW16" s="219"/>
      <c r="BX16" s="219"/>
      <c r="BY16" s="219"/>
      <c r="BZ16" s="220"/>
      <c r="CA16" s="25"/>
      <c r="CB16" s="39" t="str">
        <f t="shared" si="3"/>
        <v>Riadok bude skrytý.</v>
      </c>
      <c r="CC16" s="33" t="s">
        <v>197</v>
      </c>
      <c r="CW16" s="20">
        <f t="shared" si="4"/>
        <v>0</v>
      </c>
      <c r="CZ16" s="20">
        <f t="shared" si="5"/>
        <v>0</v>
      </c>
      <c r="DA16" s="20">
        <f t="shared" si="6"/>
        <v>0</v>
      </c>
      <c r="DZ16" s="62"/>
    </row>
    <row r="17" spans="1:130">
      <c r="A17" s="11"/>
      <c r="B17" s="96"/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97"/>
      <c r="AJ17" s="97"/>
      <c r="AK17" s="97"/>
      <c r="AL17" s="97"/>
      <c r="AM17" s="97"/>
      <c r="AN17" s="97"/>
      <c r="AO17" s="97"/>
      <c r="AP17" s="97"/>
      <c r="AQ17" s="97"/>
      <c r="AR17" s="97"/>
      <c r="AS17" s="97"/>
      <c r="AT17" s="97"/>
      <c r="AU17" s="97"/>
      <c r="AV17" s="97"/>
      <c r="AW17" s="97"/>
      <c r="AX17" s="97"/>
      <c r="AY17" s="97"/>
      <c r="AZ17" s="97"/>
      <c r="BA17" s="97"/>
      <c r="BB17" s="97"/>
      <c r="BC17" s="97"/>
      <c r="BD17" s="97"/>
      <c r="BE17" s="97"/>
      <c r="BF17" s="97"/>
      <c r="BG17" s="97"/>
      <c r="BH17" s="97"/>
      <c r="BI17" s="97"/>
      <c r="BJ17" s="97"/>
      <c r="BK17" s="97"/>
      <c r="BL17" s="97"/>
      <c r="BM17" s="97"/>
      <c r="BN17" s="97"/>
      <c r="BO17" s="97"/>
      <c r="BP17" s="97"/>
      <c r="BQ17" s="97"/>
      <c r="BR17" s="97"/>
      <c r="BS17" s="97"/>
      <c r="BT17" s="97"/>
      <c r="BU17" s="97"/>
      <c r="BV17" s="97"/>
      <c r="BW17" s="97"/>
      <c r="BX17" s="97"/>
      <c r="BY17" s="97"/>
      <c r="BZ17" s="98"/>
      <c r="CA17" s="25"/>
      <c r="CB17" s="39" t="str">
        <f t="shared" si="3"/>
        <v>Riadok bude skrytý.</v>
      </c>
      <c r="CC17" s="33" t="s">
        <v>197</v>
      </c>
      <c r="CW17" s="20">
        <f t="shared" si="4"/>
        <v>0</v>
      </c>
      <c r="CX17" s="20">
        <f>+IF(B17="",0,1)</f>
        <v>0</v>
      </c>
      <c r="CZ17" s="20">
        <f t="shared" si="5"/>
        <v>0</v>
      </c>
      <c r="DA17" s="37">
        <f>+IF(CW17*CX17=0,0,IF(CZ17=0,0,1))</f>
        <v>0</v>
      </c>
      <c r="DZ17" s="62"/>
    </row>
    <row r="18" spans="1:130">
      <c r="A18" s="11"/>
      <c r="B18" s="99"/>
      <c r="C18" s="100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1"/>
      <c r="CA18" s="25"/>
      <c r="CB18" s="39" t="str">
        <f t="shared" si="3"/>
        <v>Riadok bude skrytý.</v>
      </c>
      <c r="CC18" s="33" t="s">
        <v>197</v>
      </c>
      <c r="CW18" s="20">
        <f t="shared" si="4"/>
        <v>0</v>
      </c>
      <c r="CX18" s="20">
        <f>+IF(B18="",0,1)</f>
        <v>0</v>
      </c>
      <c r="CZ18" s="20">
        <f t="shared" si="5"/>
        <v>0</v>
      </c>
      <c r="DA18" s="37">
        <f>+IF(CW18*CX18=0,0,IF(CZ18=0,0,1))</f>
        <v>0</v>
      </c>
      <c r="DZ18" s="62"/>
    </row>
    <row r="19" spans="1:130">
      <c r="A19" s="11"/>
      <c r="B19" s="218" t="s">
        <v>86</v>
      </c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19"/>
      <c r="S19" s="219"/>
      <c r="T19" s="219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  <c r="BE19" s="219"/>
      <c r="BF19" s="219"/>
      <c r="BG19" s="219"/>
      <c r="BH19" s="219"/>
      <c r="BI19" s="219"/>
      <c r="BJ19" s="219"/>
      <c r="BK19" s="219"/>
      <c r="BL19" s="219"/>
      <c r="BM19" s="219"/>
      <c r="BN19" s="219"/>
      <c r="BO19" s="219"/>
      <c r="BP19" s="219"/>
      <c r="BQ19" s="219"/>
      <c r="BR19" s="219"/>
      <c r="BS19" s="219"/>
      <c r="BT19" s="219"/>
      <c r="BU19" s="219"/>
      <c r="BV19" s="219"/>
      <c r="BW19" s="219"/>
      <c r="BX19" s="219"/>
      <c r="BY19" s="219"/>
      <c r="BZ19" s="220"/>
      <c r="CA19" s="25"/>
      <c r="CB19" s="39" t="str">
        <f t="shared" si="3"/>
        <v>Riadok bude skrytý.</v>
      </c>
      <c r="CC19" s="33" t="s">
        <v>197</v>
      </c>
      <c r="CW19" s="20">
        <f t="shared" si="4"/>
        <v>0</v>
      </c>
      <c r="CX19" s="20">
        <f>+IF(B20="",0,1)</f>
        <v>0</v>
      </c>
      <c r="CZ19" s="20">
        <f t="shared" si="5"/>
        <v>0</v>
      </c>
      <c r="DA19" s="37">
        <f>+IF(CW19*CX19=0,0,IF(CZ19=0,0,1))</f>
        <v>0</v>
      </c>
      <c r="DZ19" s="62"/>
    </row>
    <row r="20" spans="1:130">
      <c r="A20" s="11"/>
      <c r="B20" s="96"/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97"/>
      <c r="AA20" s="97"/>
      <c r="AB20" s="97"/>
      <c r="AC20" s="97"/>
      <c r="AD20" s="97"/>
      <c r="AE20" s="97"/>
      <c r="AF20" s="97"/>
      <c r="AG20" s="97"/>
      <c r="AH20" s="97"/>
      <c r="AI20" s="97"/>
      <c r="AJ20" s="97"/>
      <c r="AK20" s="97"/>
      <c r="AL20" s="97"/>
      <c r="AM20" s="97"/>
      <c r="AN20" s="97"/>
      <c r="AO20" s="97"/>
      <c r="AP20" s="97"/>
      <c r="AQ20" s="97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  <c r="BK20" s="97"/>
      <c r="BL20" s="97"/>
      <c r="BM20" s="97"/>
      <c r="BN20" s="97"/>
      <c r="BO20" s="97"/>
      <c r="BP20" s="97"/>
      <c r="BQ20" s="97"/>
      <c r="BR20" s="97"/>
      <c r="BS20" s="97"/>
      <c r="BT20" s="97"/>
      <c r="BU20" s="97"/>
      <c r="BV20" s="97"/>
      <c r="BW20" s="97"/>
      <c r="BX20" s="97"/>
      <c r="BY20" s="97"/>
      <c r="BZ20" s="98"/>
      <c r="CA20" s="25"/>
      <c r="CB20" s="39" t="str">
        <f t="shared" si="3"/>
        <v>Riadok bude skrytý.</v>
      </c>
      <c r="CC20" s="33" t="s">
        <v>78</v>
      </c>
      <c r="CW20" s="20">
        <f t="shared" si="4"/>
        <v>0</v>
      </c>
      <c r="CX20" s="20">
        <f>+IF(B20="",0,1)</f>
        <v>0</v>
      </c>
      <c r="CZ20" s="20">
        <f t="shared" si="5"/>
        <v>1</v>
      </c>
      <c r="DA20" s="37">
        <f>+IF(CW20*CX20=0,0,IF(CZ20=0,0,1))</f>
        <v>0</v>
      </c>
      <c r="DZ20" s="62"/>
    </row>
    <row r="21" spans="1:130">
      <c r="A21" s="11"/>
      <c r="B21" s="160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1"/>
      <c r="Y21" s="161"/>
      <c r="Z21" s="161"/>
      <c r="AA21" s="161"/>
      <c r="AB21" s="161"/>
      <c r="AC21" s="161"/>
      <c r="AD21" s="161"/>
      <c r="AE21" s="161"/>
      <c r="AF21" s="161"/>
      <c r="AG21" s="161"/>
      <c r="AH21" s="161"/>
      <c r="AI21" s="161"/>
      <c r="AJ21" s="161"/>
      <c r="AK21" s="161"/>
      <c r="AL21" s="161"/>
      <c r="AM21" s="161"/>
      <c r="AN21" s="161"/>
      <c r="AO21" s="161"/>
      <c r="AP21" s="161"/>
      <c r="AQ21" s="161"/>
      <c r="AR21" s="161"/>
      <c r="AS21" s="161"/>
      <c r="AT21" s="161"/>
      <c r="AU21" s="161"/>
      <c r="AV21" s="161"/>
      <c r="AW21" s="161"/>
      <c r="AX21" s="161"/>
      <c r="AY21" s="161"/>
      <c r="AZ21" s="161"/>
      <c r="BA21" s="161"/>
      <c r="BB21" s="161"/>
      <c r="BC21" s="161"/>
      <c r="BD21" s="161"/>
      <c r="BE21" s="161"/>
      <c r="BF21" s="161"/>
      <c r="BG21" s="161"/>
      <c r="BH21" s="161"/>
      <c r="BI21" s="161"/>
      <c r="BJ21" s="161"/>
      <c r="BK21" s="161"/>
      <c r="BL21" s="161"/>
      <c r="BM21" s="161"/>
      <c r="BN21" s="161"/>
      <c r="BO21" s="161"/>
      <c r="BP21" s="161"/>
      <c r="BQ21" s="161"/>
      <c r="BR21" s="161"/>
      <c r="BS21" s="161"/>
      <c r="BT21" s="161"/>
      <c r="BU21" s="161"/>
      <c r="BV21" s="161"/>
      <c r="BW21" s="161"/>
      <c r="BX21" s="161"/>
      <c r="BY21" s="161"/>
      <c r="BZ21" s="162"/>
      <c r="CA21" s="25"/>
      <c r="CB21" s="39" t="str">
        <f t="shared" si="3"/>
        <v>Riadok bude skrytý.</v>
      </c>
      <c r="CC21" s="33" t="s">
        <v>78</v>
      </c>
      <c r="CW21" s="20">
        <f t="shared" si="4"/>
        <v>0</v>
      </c>
      <c r="CX21" s="20">
        <f>+IF(B21="",0,1)</f>
        <v>0</v>
      </c>
      <c r="CZ21" s="20">
        <f t="shared" si="5"/>
        <v>1</v>
      </c>
      <c r="DA21" s="37">
        <f>+IF(CW21*CX21=0,0,IF(CZ21=0,0,1))</f>
        <v>0</v>
      </c>
      <c r="DZ21" s="62"/>
    </row>
    <row r="22" spans="1:130">
      <c r="A22" s="11"/>
      <c r="B22" s="218" t="s">
        <v>84</v>
      </c>
      <c r="C22" s="219"/>
      <c r="D22" s="219"/>
      <c r="E22" s="219"/>
      <c r="F22" s="219"/>
      <c r="G22" s="219"/>
      <c r="H22" s="219"/>
      <c r="I22" s="219"/>
      <c r="J22" s="219"/>
      <c r="K22" s="219"/>
      <c r="L22" s="219"/>
      <c r="M22" s="219"/>
      <c r="N22" s="219"/>
      <c r="O22" s="219"/>
      <c r="P22" s="219"/>
      <c r="Q22" s="219"/>
      <c r="R22" s="219"/>
      <c r="S22" s="219"/>
      <c r="T22" s="219"/>
      <c r="U22" s="219"/>
      <c r="V22" s="219"/>
      <c r="W22" s="219"/>
      <c r="X22" s="219"/>
      <c r="Y22" s="219"/>
      <c r="Z22" s="219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  <c r="BE22" s="219"/>
      <c r="BF22" s="219"/>
      <c r="BG22" s="219"/>
      <c r="BH22" s="219"/>
      <c r="BI22" s="219"/>
      <c r="BJ22" s="219"/>
      <c r="BK22" s="219"/>
      <c r="BL22" s="219"/>
      <c r="BM22" s="219"/>
      <c r="BN22" s="219"/>
      <c r="BO22" s="219"/>
      <c r="BP22" s="219"/>
      <c r="BQ22" s="219"/>
      <c r="BR22" s="219"/>
      <c r="BS22" s="219"/>
      <c r="BT22" s="219"/>
      <c r="BU22" s="219"/>
      <c r="BV22" s="219"/>
      <c r="BW22" s="219"/>
      <c r="BX22" s="219"/>
      <c r="BY22" s="219"/>
      <c r="BZ22" s="220"/>
      <c r="CA22" s="25"/>
      <c r="CB22" s="39" t="str">
        <f t="shared" si="3"/>
        <v>Riadok bude skrytý.</v>
      </c>
      <c r="CC22" s="33" t="s">
        <v>78</v>
      </c>
      <c r="CW22" s="20">
        <f t="shared" si="4"/>
        <v>0</v>
      </c>
      <c r="CZ22" s="20">
        <f t="shared" si="5"/>
        <v>1</v>
      </c>
      <c r="DA22" s="20">
        <f t="shared" si="6"/>
        <v>0</v>
      </c>
      <c r="DZ22" s="62"/>
    </row>
    <row r="23" spans="1:130">
      <c r="A23" s="11"/>
      <c r="B23" s="309" t="s">
        <v>88</v>
      </c>
      <c r="C23" s="310"/>
      <c r="D23" s="310"/>
      <c r="E23" s="310"/>
      <c r="F23" s="310"/>
      <c r="G23" s="310"/>
      <c r="H23" s="310"/>
      <c r="I23" s="310"/>
      <c r="J23" s="310"/>
      <c r="K23" s="310"/>
      <c r="L23" s="310"/>
      <c r="M23" s="310"/>
      <c r="N23" s="310"/>
      <c r="O23" s="310"/>
      <c r="P23" s="310"/>
      <c r="Q23" s="310"/>
      <c r="R23" s="310"/>
      <c r="S23" s="310"/>
      <c r="T23" s="310"/>
      <c r="U23" s="310"/>
      <c r="V23" s="314" t="str">
        <f>+IF(B23="nie","","Spoločnosť uvádza nasledujúce informácie:")</f>
        <v>Spoločnosť uvádza nasledujúce informácie:</v>
      </c>
      <c r="W23" s="314"/>
      <c r="X23" s="314"/>
      <c r="Y23" s="314"/>
      <c r="Z23" s="314"/>
      <c r="AA23" s="314"/>
      <c r="AB23" s="314"/>
      <c r="AC23" s="314"/>
      <c r="AD23" s="314"/>
      <c r="AE23" s="314"/>
      <c r="AF23" s="314"/>
      <c r="AG23" s="314"/>
      <c r="AH23" s="314"/>
      <c r="AI23" s="314"/>
      <c r="AJ23" s="314"/>
      <c r="AK23" s="314"/>
      <c r="AL23" s="314"/>
      <c r="AM23" s="314"/>
      <c r="AN23" s="314"/>
      <c r="AO23" s="314"/>
      <c r="AP23" s="314"/>
      <c r="AQ23" s="314"/>
      <c r="AR23" s="314"/>
      <c r="AS23" s="314"/>
      <c r="AT23" s="314"/>
      <c r="AU23" s="314"/>
      <c r="AV23" s="314"/>
      <c r="AW23" s="314"/>
      <c r="AX23" s="314"/>
      <c r="AY23" s="314"/>
      <c r="AZ23" s="314"/>
      <c r="BA23" s="314"/>
      <c r="BB23" s="314"/>
      <c r="BC23" s="314"/>
      <c r="BD23" s="314"/>
      <c r="BE23" s="314"/>
      <c r="BF23" s="314"/>
      <c r="BG23" s="314"/>
      <c r="BH23" s="314"/>
      <c r="BI23" s="314"/>
      <c r="BJ23" s="314"/>
      <c r="BK23" s="314"/>
      <c r="BL23" s="314"/>
      <c r="BM23" s="314"/>
      <c r="BN23" s="314"/>
      <c r="BO23" s="314"/>
      <c r="BP23" s="314"/>
      <c r="BQ23" s="314"/>
      <c r="BR23" s="314"/>
      <c r="BS23" s="314"/>
      <c r="BT23" s="314"/>
      <c r="BU23" s="314"/>
      <c r="BV23" s="314"/>
      <c r="BW23" s="314"/>
      <c r="BX23" s="314"/>
      <c r="BY23" s="314"/>
      <c r="BZ23" s="315"/>
      <c r="CA23" s="25"/>
      <c r="CB23" s="39" t="str">
        <f t="shared" si="3"/>
        <v>Riadok bude skrytý.</v>
      </c>
      <c r="CC23" s="33" t="s">
        <v>78</v>
      </c>
      <c r="CW23" s="20">
        <f t="shared" si="4"/>
        <v>0</v>
      </c>
      <c r="CZ23" s="20">
        <f t="shared" si="5"/>
        <v>1</v>
      </c>
      <c r="DA23" s="20">
        <f t="shared" si="6"/>
        <v>0</v>
      </c>
      <c r="DZ23" s="62"/>
    </row>
    <row r="24" spans="1:130">
      <c r="A24" s="11"/>
      <c r="B24" s="318" t="str">
        <f>+IF(B23="nie","",IF(B23="áno (podľa § 22 ods.12)","Obchodné mená a sídla dcérskych ÚJ:","Obchodné meno a sídlo materskej ÚJ zostavujúcej konsolidovanú ÚZ do ktorej je zahrnutá Spoločnosť a všetky jej dcérske ÚJ:"))</f>
        <v>Obchodné meno a sídlo materskej ÚJ zostavujúcej konsolidovanú ÚZ do ktorej je zahrnutá Spoločnosť a všetky jej dcérske ÚJ:</v>
      </c>
      <c r="C24" s="319"/>
      <c r="D24" s="319"/>
      <c r="E24" s="319"/>
      <c r="F24" s="319"/>
      <c r="G24" s="319"/>
      <c r="H24" s="319"/>
      <c r="I24" s="319"/>
      <c r="J24" s="319"/>
      <c r="K24" s="319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  <c r="AO24" s="319"/>
      <c r="AP24" s="319"/>
      <c r="AQ24" s="319"/>
      <c r="AR24" s="319"/>
      <c r="AS24" s="319"/>
      <c r="AT24" s="319"/>
      <c r="AU24" s="319"/>
      <c r="AV24" s="319"/>
      <c r="AW24" s="319"/>
      <c r="AX24" s="319"/>
      <c r="AY24" s="319"/>
      <c r="AZ24" s="319"/>
      <c r="BA24" s="319"/>
      <c r="BB24" s="319"/>
      <c r="BC24" s="319"/>
      <c r="BD24" s="319"/>
      <c r="BE24" s="319"/>
      <c r="BF24" s="319"/>
      <c r="BG24" s="319"/>
      <c r="BH24" s="319"/>
      <c r="BI24" s="319"/>
      <c r="BJ24" s="319"/>
      <c r="BK24" s="319"/>
      <c r="BL24" s="319"/>
      <c r="BM24" s="319"/>
      <c r="BN24" s="319"/>
      <c r="BO24" s="319"/>
      <c r="BP24" s="319"/>
      <c r="BQ24" s="319"/>
      <c r="BR24" s="319"/>
      <c r="BS24" s="319"/>
      <c r="BT24" s="319"/>
      <c r="BU24" s="319"/>
      <c r="BV24" s="319"/>
      <c r="BW24" s="319"/>
      <c r="BX24" s="319"/>
      <c r="BY24" s="319"/>
      <c r="BZ24" s="320"/>
      <c r="CA24" s="25"/>
      <c r="CB24" s="39" t="str">
        <f t="shared" si="3"/>
        <v>Riadok bude skrytý.</v>
      </c>
      <c r="CC24" s="33" t="s">
        <v>78</v>
      </c>
      <c r="CW24" s="20">
        <f t="shared" si="4"/>
        <v>0</v>
      </c>
      <c r="CX24" s="20">
        <f>+IF($B$23="nie",0,1)</f>
        <v>1</v>
      </c>
      <c r="CZ24" s="20">
        <f t="shared" si="5"/>
        <v>1</v>
      </c>
      <c r="DA24" s="37">
        <f>+IF(CW24*CX24=0,0,IF(CZ24=0,0,1))</f>
        <v>0</v>
      </c>
      <c r="DZ24" s="62"/>
    </row>
    <row r="25" spans="1:130">
      <c r="A25" s="11"/>
      <c r="B25" s="173"/>
      <c r="C25" s="174"/>
      <c r="D25" s="174"/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4"/>
      <c r="X25" s="174"/>
      <c r="Y25" s="174"/>
      <c r="Z25" s="174"/>
      <c r="AA25" s="174"/>
      <c r="AB25" s="174"/>
      <c r="AC25" s="174"/>
      <c r="AD25" s="174"/>
      <c r="AE25" s="174"/>
      <c r="AF25" s="174"/>
      <c r="AG25" s="174"/>
      <c r="AH25" s="174"/>
      <c r="AI25" s="174"/>
      <c r="AJ25" s="174"/>
      <c r="AK25" s="174"/>
      <c r="AL25" s="174"/>
      <c r="AM25" s="174"/>
      <c r="AN25" s="174"/>
      <c r="AO25" s="174"/>
      <c r="AP25" s="174"/>
      <c r="AQ25" s="174"/>
      <c r="AR25" s="174"/>
      <c r="AS25" s="174"/>
      <c r="AT25" s="174"/>
      <c r="AU25" s="174"/>
      <c r="AV25" s="174"/>
      <c r="AW25" s="174"/>
      <c r="AX25" s="174"/>
      <c r="AY25" s="174"/>
      <c r="AZ25" s="174"/>
      <c r="BA25" s="174"/>
      <c r="BB25" s="174"/>
      <c r="BC25" s="174"/>
      <c r="BD25" s="174"/>
      <c r="BE25" s="174"/>
      <c r="BF25" s="174"/>
      <c r="BG25" s="174"/>
      <c r="BH25" s="174"/>
      <c r="BI25" s="174"/>
      <c r="BJ25" s="174"/>
      <c r="BK25" s="174"/>
      <c r="BL25" s="174"/>
      <c r="BM25" s="174"/>
      <c r="BN25" s="174"/>
      <c r="BO25" s="174"/>
      <c r="BP25" s="174"/>
      <c r="BQ25" s="174"/>
      <c r="BR25" s="174"/>
      <c r="BS25" s="174"/>
      <c r="BT25" s="174"/>
      <c r="BU25" s="174"/>
      <c r="BV25" s="174"/>
      <c r="BW25" s="174"/>
      <c r="BX25" s="174"/>
      <c r="BY25" s="174"/>
      <c r="BZ25" s="175"/>
      <c r="CA25" s="25"/>
      <c r="CB25" s="39" t="str">
        <f t="shared" si="3"/>
        <v>Riadok bude skrytý.</v>
      </c>
      <c r="CC25" s="33" t="s">
        <v>78</v>
      </c>
      <c r="CW25" s="20">
        <f t="shared" si="4"/>
        <v>0</v>
      </c>
      <c r="CX25" s="20">
        <f t="shared" ref="CX25:CX33" si="7">+IF($B$23="nie",0,1)</f>
        <v>1</v>
      </c>
      <c r="CY25" s="20">
        <f t="shared" ref="CY25:CY33" si="8">+IF(B25="",0,1)</f>
        <v>0</v>
      </c>
      <c r="CZ25" s="20">
        <f t="shared" si="5"/>
        <v>1</v>
      </c>
      <c r="DA25" s="38">
        <f t="shared" ref="DA25:DA33" si="9">+IF(CW25*CX25*CY25=0,0,IF(CZ25=0,0,1))</f>
        <v>0</v>
      </c>
      <c r="DZ25" s="62"/>
    </row>
    <row r="26" spans="1:130">
      <c r="A26" s="11"/>
      <c r="B26" s="173"/>
      <c r="C26" s="174"/>
      <c r="D26" s="174"/>
      <c r="E26" s="174"/>
      <c r="F26" s="174"/>
      <c r="G26" s="174"/>
      <c r="H26" s="174"/>
      <c r="I26" s="174"/>
      <c r="J26" s="174"/>
      <c r="K26" s="174"/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174"/>
      <c r="X26" s="174"/>
      <c r="Y26" s="174"/>
      <c r="Z26" s="174"/>
      <c r="AA26" s="174"/>
      <c r="AB26" s="174"/>
      <c r="AC26" s="174"/>
      <c r="AD26" s="174"/>
      <c r="AE26" s="174"/>
      <c r="AF26" s="174"/>
      <c r="AG26" s="174"/>
      <c r="AH26" s="174"/>
      <c r="AI26" s="174"/>
      <c r="AJ26" s="174"/>
      <c r="AK26" s="174"/>
      <c r="AL26" s="174"/>
      <c r="AM26" s="174"/>
      <c r="AN26" s="174"/>
      <c r="AO26" s="174"/>
      <c r="AP26" s="174"/>
      <c r="AQ26" s="174"/>
      <c r="AR26" s="174"/>
      <c r="AS26" s="174"/>
      <c r="AT26" s="174"/>
      <c r="AU26" s="174"/>
      <c r="AV26" s="174"/>
      <c r="AW26" s="174"/>
      <c r="AX26" s="174"/>
      <c r="AY26" s="174"/>
      <c r="AZ26" s="174"/>
      <c r="BA26" s="174"/>
      <c r="BB26" s="174"/>
      <c r="BC26" s="174"/>
      <c r="BD26" s="174"/>
      <c r="BE26" s="174"/>
      <c r="BF26" s="174"/>
      <c r="BG26" s="174"/>
      <c r="BH26" s="174"/>
      <c r="BI26" s="174"/>
      <c r="BJ26" s="174"/>
      <c r="BK26" s="174"/>
      <c r="BL26" s="174"/>
      <c r="BM26" s="174"/>
      <c r="BN26" s="174"/>
      <c r="BO26" s="174"/>
      <c r="BP26" s="174"/>
      <c r="BQ26" s="174"/>
      <c r="BR26" s="174"/>
      <c r="BS26" s="174"/>
      <c r="BT26" s="174"/>
      <c r="BU26" s="174"/>
      <c r="BV26" s="174"/>
      <c r="BW26" s="174"/>
      <c r="BX26" s="174"/>
      <c r="BY26" s="174"/>
      <c r="BZ26" s="175"/>
      <c r="CA26" s="25"/>
      <c r="CB26" s="39" t="str">
        <f t="shared" si="3"/>
        <v>Riadok bude skrytý.</v>
      </c>
      <c r="CC26" s="33" t="s">
        <v>78</v>
      </c>
      <c r="CW26" s="20">
        <f t="shared" si="4"/>
        <v>0</v>
      </c>
      <c r="CX26" s="20">
        <f t="shared" si="7"/>
        <v>1</v>
      </c>
      <c r="CY26" s="20">
        <f t="shared" si="8"/>
        <v>0</v>
      </c>
      <c r="CZ26" s="20">
        <f t="shared" si="5"/>
        <v>1</v>
      </c>
      <c r="DA26" s="38">
        <f t="shared" si="9"/>
        <v>0</v>
      </c>
      <c r="DZ26" s="62"/>
    </row>
    <row r="27" spans="1:130">
      <c r="A27" s="11"/>
      <c r="B27" s="173"/>
      <c r="C27" s="174"/>
      <c r="D27" s="174"/>
      <c r="E27" s="174"/>
      <c r="F27" s="174"/>
      <c r="G27" s="174"/>
      <c r="H27" s="174"/>
      <c r="I27" s="174"/>
      <c r="J27" s="174"/>
      <c r="K27" s="174"/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4"/>
      <c r="X27" s="174"/>
      <c r="Y27" s="174"/>
      <c r="Z27" s="174"/>
      <c r="AA27" s="174"/>
      <c r="AB27" s="174"/>
      <c r="AC27" s="174"/>
      <c r="AD27" s="174"/>
      <c r="AE27" s="174"/>
      <c r="AF27" s="174"/>
      <c r="AG27" s="174"/>
      <c r="AH27" s="174"/>
      <c r="AI27" s="174"/>
      <c r="AJ27" s="174"/>
      <c r="AK27" s="174"/>
      <c r="AL27" s="174"/>
      <c r="AM27" s="174"/>
      <c r="AN27" s="174"/>
      <c r="AO27" s="174"/>
      <c r="AP27" s="174"/>
      <c r="AQ27" s="174"/>
      <c r="AR27" s="174"/>
      <c r="AS27" s="174"/>
      <c r="AT27" s="174"/>
      <c r="AU27" s="174"/>
      <c r="AV27" s="174"/>
      <c r="AW27" s="174"/>
      <c r="AX27" s="174"/>
      <c r="AY27" s="174"/>
      <c r="AZ27" s="174"/>
      <c r="BA27" s="174"/>
      <c r="BB27" s="174"/>
      <c r="BC27" s="174"/>
      <c r="BD27" s="174"/>
      <c r="BE27" s="174"/>
      <c r="BF27" s="174"/>
      <c r="BG27" s="174"/>
      <c r="BH27" s="174"/>
      <c r="BI27" s="174"/>
      <c r="BJ27" s="174"/>
      <c r="BK27" s="174"/>
      <c r="BL27" s="174"/>
      <c r="BM27" s="174"/>
      <c r="BN27" s="174"/>
      <c r="BO27" s="174"/>
      <c r="BP27" s="174"/>
      <c r="BQ27" s="174"/>
      <c r="BR27" s="174"/>
      <c r="BS27" s="174"/>
      <c r="BT27" s="174"/>
      <c r="BU27" s="174"/>
      <c r="BV27" s="174"/>
      <c r="BW27" s="174"/>
      <c r="BX27" s="174"/>
      <c r="BY27" s="174"/>
      <c r="BZ27" s="175"/>
      <c r="CA27" s="25"/>
      <c r="CB27" s="39" t="str">
        <f t="shared" si="3"/>
        <v>Riadok bude skrytý.</v>
      </c>
      <c r="CC27" s="33" t="s">
        <v>78</v>
      </c>
      <c r="CW27" s="20">
        <f t="shared" si="4"/>
        <v>0</v>
      </c>
      <c r="CX27" s="20">
        <f t="shared" si="7"/>
        <v>1</v>
      </c>
      <c r="CY27" s="20">
        <f t="shared" si="8"/>
        <v>0</v>
      </c>
      <c r="CZ27" s="20">
        <f t="shared" si="5"/>
        <v>1</v>
      </c>
      <c r="DA27" s="38">
        <f t="shared" si="9"/>
        <v>0</v>
      </c>
      <c r="DZ27" s="62"/>
    </row>
    <row r="28" spans="1:130">
      <c r="A28" s="11"/>
      <c r="B28" s="173"/>
      <c r="C28" s="174"/>
      <c r="D28" s="174"/>
      <c r="E28" s="174"/>
      <c r="F28" s="174"/>
      <c r="G28" s="174"/>
      <c r="H28" s="174"/>
      <c r="I28" s="174"/>
      <c r="J28" s="174"/>
      <c r="K28" s="174"/>
      <c r="L28" s="174"/>
      <c r="M28" s="174"/>
      <c r="N28" s="174"/>
      <c r="O28" s="174"/>
      <c r="P28" s="174"/>
      <c r="Q28" s="174"/>
      <c r="R28" s="174"/>
      <c r="S28" s="174"/>
      <c r="T28" s="174"/>
      <c r="U28" s="174"/>
      <c r="V28" s="174"/>
      <c r="W28" s="174"/>
      <c r="X28" s="174"/>
      <c r="Y28" s="174"/>
      <c r="Z28" s="174"/>
      <c r="AA28" s="174"/>
      <c r="AB28" s="174"/>
      <c r="AC28" s="174"/>
      <c r="AD28" s="174"/>
      <c r="AE28" s="174"/>
      <c r="AF28" s="174"/>
      <c r="AG28" s="174"/>
      <c r="AH28" s="174"/>
      <c r="AI28" s="174"/>
      <c r="AJ28" s="174"/>
      <c r="AK28" s="174"/>
      <c r="AL28" s="174"/>
      <c r="AM28" s="174"/>
      <c r="AN28" s="174"/>
      <c r="AO28" s="174"/>
      <c r="AP28" s="174"/>
      <c r="AQ28" s="174"/>
      <c r="AR28" s="174"/>
      <c r="AS28" s="174"/>
      <c r="AT28" s="174"/>
      <c r="AU28" s="174"/>
      <c r="AV28" s="174"/>
      <c r="AW28" s="174"/>
      <c r="AX28" s="174"/>
      <c r="AY28" s="174"/>
      <c r="AZ28" s="174"/>
      <c r="BA28" s="174"/>
      <c r="BB28" s="174"/>
      <c r="BC28" s="174"/>
      <c r="BD28" s="174"/>
      <c r="BE28" s="174"/>
      <c r="BF28" s="174"/>
      <c r="BG28" s="174"/>
      <c r="BH28" s="174"/>
      <c r="BI28" s="174"/>
      <c r="BJ28" s="174"/>
      <c r="BK28" s="174"/>
      <c r="BL28" s="174"/>
      <c r="BM28" s="174"/>
      <c r="BN28" s="174"/>
      <c r="BO28" s="174"/>
      <c r="BP28" s="174"/>
      <c r="BQ28" s="174"/>
      <c r="BR28" s="174"/>
      <c r="BS28" s="174"/>
      <c r="BT28" s="174"/>
      <c r="BU28" s="174"/>
      <c r="BV28" s="174"/>
      <c r="BW28" s="174"/>
      <c r="BX28" s="174"/>
      <c r="BY28" s="174"/>
      <c r="BZ28" s="175"/>
      <c r="CA28" s="25"/>
      <c r="CB28" s="39" t="str">
        <f t="shared" si="3"/>
        <v>Riadok bude skrytý.</v>
      </c>
      <c r="CC28" s="33" t="s">
        <v>78</v>
      </c>
      <c r="CW28" s="20">
        <f t="shared" si="4"/>
        <v>0</v>
      </c>
      <c r="CX28" s="20">
        <f t="shared" si="7"/>
        <v>1</v>
      </c>
      <c r="CY28" s="20">
        <f t="shared" si="8"/>
        <v>0</v>
      </c>
      <c r="CZ28" s="20">
        <f t="shared" si="5"/>
        <v>1</v>
      </c>
      <c r="DA28" s="38">
        <f t="shared" si="9"/>
        <v>0</v>
      </c>
      <c r="DZ28" s="62"/>
    </row>
    <row r="29" spans="1:130">
      <c r="A29" s="11"/>
      <c r="B29" s="173"/>
      <c r="C29" s="174"/>
      <c r="D29" s="174"/>
      <c r="E29" s="174"/>
      <c r="F29" s="174"/>
      <c r="G29" s="174"/>
      <c r="H29" s="174"/>
      <c r="I29" s="174"/>
      <c r="J29" s="174"/>
      <c r="K29" s="174"/>
      <c r="L29" s="174"/>
      <c r="M29" s="174"/>
      <c r="N29" s="174"/>
      <c r="O29" s="174"/>
      <c r="P29" s="174"/>
      <c r="Q29" s="174"/>
      <c r="R29" s="174"/>
      <c r="S29" s="174"/>
      <c r="T29" s="174"/>
      <c r="U29" s="174"/>
      <c r="V29" s="174"/>
      <c r="W29" s="174"/>
      <c r="X29" s="174"/>
      <c r="Y29" s="174"/>
      <c r="Z29" s="174"/>
      <c r="AA29" s="174"/>
      <c r="AB29" s="174"/>
      <c r="AC29" s="174"/>
      <c r="AD29" s="174"/>
      <c r="AE29" s="174"/>
      <c r="AF29" s="174"/>
      <c r="AG29" s="174"/>
      <c r="AH29" s="174"/>
      <c r="AI29" s="174"/>
      <c r="AJ29" s="174"/>
      <c r="AK29" s="174"/>
      <c r="AL29" s="174"/>
      <c r="AM29" s="174"/>
      <c r="AN29" s="174"/>
      <c r="AO29" s="174"/>
      <c r="AP29" s="174"/>
      <c r="AQ29" s="174"/>
      <c r="AR29" s="174"/>
      <c r="AS29" s="174"/>
      <c r="AT29" s="174"/>
      <c r="AU29" s="174"/>
      <c r="AV29" s="174"/>
      <c r="AW29" s="174"/>
      <c r="AX29" s="174"/>
      <c r="AY29" s="174"/>
      <c r="AZ29" s="174"/>
      <c r="BA29" s="174"/>
      <c r="BB29" s="174"/>
      <c r="BC29" s="174"/>
      <c r="BD29" s="174"/>
      <c r="BE29" s="174"/>
      <c r="BF29" s="174"/>
      <c r="BG29" s="174"/>
      <c r="BH29" s="174"/>
      <c r="BI29" s="174"/>
      <c r="BJ29" s="174"/>
      <c r="BK29" s="174"/>
      <c r="BL29" s="174"/>
      <c r="BM29" s="174"/>
      <c r="BN29" s="174"/>
      <c r="BO29" s="174"/>
      <c r="BP29" s="174"/>
      <c r="BQ29" s="174"/>
      <c r="BR29" s="174"/>
      <c r="BS29" s="174"/>
      <c r="BT29" s="174"/>
      <c r="BU29" s="174"/>
      <c r="BV29" s="174"/>
      <c r="BW29" s="174"/>
      <c r="BX29" s="174"/>
      <c r="BY29" s="174"/>
      <c r="BZ29" s="175"/>
      <c r="CA29" s="25"/>
      <c r="CB29" s="39" t="str">
        <f t="shared" si="3"/>
        <v>Riadok bude skrytý.</v>
      </c>
      <c r="CC29" s="33" t="s">
        <v>78</v>
      </c>
      <c r="CW29" s="20">
        <f t="shared" si="4"/>
        <v>0</v>
      </c>
      <c r="CX29" s="20">
        <f t="shared" si="7"/>
        <v>1</v>
      </c>
      <c r="CY29" s="20">
        <f t="shared" si="8"/>
        <v>0</v>
      </c>
      <c r="CZ29" s="20">
        <f t="shared" si="5"/>
        <v>1</v>
      </c>
      <c r="DA29" s="38">
        <f t="shared" si="9"/>
        <v>0</v>
      </c>
      <c r="DZ29" s="62"/>
    </row>
    <row r="30" spans="1:130">
      <c r="A30" s="11"/>
      <c r="B30" s="173"/>
      <c r="C30" s="174"/>
      <c r="D30" s="174"/>
      <c r="E30" s="174"/>
      <c r="F30" s="174"/>
      <c r="G30" s="174"/>
      <c r="H30" s="174"/>
      <c r="I30" s="174"/>
      <c r="J30" s="174"/>
      <c r="K30" s="174"/>
      <c r="L30" s="174"/>
      <c r="M30" s="174"/>
      <c r="N30" s="174"/>
      <c r="O30" s="174"/>
      <c r="P30" s="174"/>
      <c r="Q30" s="174"/>
      <c r="R30" s="174"/>
      <c r="S30" s="174"/>
      <c r="T30" s="174"/>
      <c r="U30" s="174"/>
      <c r="V30" s="174"/>
      <c r="W30" s="174"/>
      <c r="X30" s="174"/>
      <c r="Y30" s="174"/>
      <c r="Z30" s="174"/>
      <c r="AA30" s="174"/>
      <c r="AB30" s="174"/>
      <c r="AC30" s="174"/>
      <c r="AD30" s="174"/>
      <c r="AE30" s="174"/>
      <c r="AF30" s="174"/>
      <c r="AG30" s="174"/>
      <c r="AH30" s="174"/>
      <c r="AI30" s="174"/>
      <c r="AJ30" s="174"/>
      <c r="AK30" s="174"/>
      <c r="AL30" s="174"/>
      <c r="AM30" s="174"/>
      <c r="AN30" s="174"/>
      <c r="AO30" s="174"/>
      <c r="AP30" s="174"/>
      <c r="AQ30" s="174"/>
      <c r="AR30" s="174"/>
      <c r="AS30" s="174"/>
      <c r="AT30" s="174"/>
      <c r="AU30" s="174"/>
      <c r="AV30" s="174"/>
      <c r="AW30" s="174"/>
      <c r="AX30" s="174"/>
      <c r="AY30" s="174"/>
      <c r="AZ30" s="174"/>
      <c r="BA30" s="174"/>
      <c r="BB30" s="174"/>
      <c r="BC30" s="174"/>
      <c r="BD30" s="174"/>
      <c r="BE30" s="174"/>
      <c r="BF30" s="174"/>
      <c r="BG30" s="174"/>
      <c r="BH30" s="174"/>
      <c r="BI30" s="174"/>
      <c r="BJ30" s="174"/>
      <c r="BK30" s="174"/>
      <c r="BL30" s="174"/>
      <c r="BM30" s="174"/>
      <c r="BN30" s="174"/>
      <c r="BO30" s="174"/>
      <c r="BP30" s="174"/>
      <c r="BQ30" s="174"/>
      <c r="BR30" s="174"/>
      <c r="BS30" s="174"/>
      <c r="BT30" s="174"/>
      <c r="BU30" s="174"/>
      <c r="BV30" s="174"/>
      <c r="BW30" s="174"/>
      <c r="BX30" s="174"/>
      <c r="BY30" s="174"/>
      <c r="BZ30" s="175"/>
      <c r="CA30" s="25"/>
      <c r="CB30" s="39" t="str">
        <f t="shared" si="3"/>
        <v>Riadok bude skrytý.</v>
      </c>
      <c r="CC30" s="33" t="s">
        <v>78</v>
      </c>
      <c r="CW30" s="20">
        <f t="shared" si="4"/>
        <v>0</v>
      </c>
      <c r="CX30" s="20">
        <f t="shared" si="7"/>
        <v>1</v>
      </c>
      <c r="CY30" s="20">
        <f t="shared" si="8"/>
        <v>0</v>
      </c>
      <c r="CZ30" s="20">
        <f t="shared" si="5"/>
        <v>1</v>
      </c>
      <c r="DA30" s="38">
        <f t="shared" si="9"/>
        <v>0</v>
      </c>
      <c r="DZ30" s="62"/>
    </row>
    <row r="31" spans="1:130">
      <c r="A31" s="11"/>
      <c r="B31" s="173"/>
      <c r="C31" s="174"/>
      <c r="D31" s="174"/>
      <c r="E31" s="174"/>
      <c r="F31" s="174"/>
      <c r="G31" s="174"/>
      <c r="H31" s="174"/>
      <c r="I31" s="174"/>
      <c r="J31" s="174"/>
      <c r="K31" s="174"/>
      <c r="L31" s="174"/>
      <c r="M31" s="174"/>
      <c r="N31" s="174"/>
      <c r="O31" s="174"/>
      <c r="P31" s="174"/>
      <c r="Q31" s="174"/>
      <c r="R31" s="174"/>
      <c r="S31" s="174"/>
      <c r="T31" s="174"/>
      <c r="U31" s="174"/>
      <c r="V31" s="174"/>
      <c r="W31" s="174"/>
      <c r="X31" s="174"/>
      <c r="Y31" s="174"/>
      <c r="Z31" s="174"/>
      <c r="AA31" s="174"/>
      <c r="AB31" s="174"/>
      <c r="AC31" s="174"/>
      <c r="AD31" s="174"/>
      <c r="AE31" s="174"/>
      <c r="AF31" s="174"/>
      <c r="AG31" s="174"/>
      <c r="AH31" s="174"/>
      <c r="AI31" s="174"/>
      <c r="AJ31" s="174"/>
      <c r="AK31" s="174"/>
      <c r="AL31" s="174"/>
      <c r="AM31" s="174"/>
      <c r="AN31" s="174"/>
      <c r="AO31" s="174"/>
      <c r="AP31" s="174"/>
      <c r="AQ31" s="174"/>
      <c r="AR31" s="174"/>
      <c r="AS31" s="174"/>
      <c r="AT31" s="174"/>
      <c r="AU31" s="174"/>
      <c r="AV31" s="174"/>
      <c r="AW31" s="174"/>
      <c r="AX31" s="174"/>
      <c r="AY31" s="174"/>
      <c r="AZ31" s="174"/>
      <c r="BA31" s="174"/>
      <c r="BB31" s="174"/>
      <c r="BC31" s="174"/>
      <c r="BD31" s="174"/>
      <c r="BE31" s="174"/>
      <c r="BF31" s="174"/>
      <c r="BG31" s="174"/>
      <c r="BH31" s="174"/>
      <c r="BI31" s="174"/>
      <c r="BJ31" s="174"/>
      <c r="BK31" s="174"/>
      <c r="BL31" s="174"/>
      <c r="BM31" s="174"/>
      <c r="BN31" s="174"/>
      <c r="BO31" s="174"/>
      <c r="BP31" s="174"/>
      <c r="BQ31" s="174"/>
      <c r="BR31" s="174"/>
      <c r="BS31" s="174"/>
      <c r="BT31" s="174"/>
      <c r="BU31" s="174"/>
      <c r="BV31" s="174"/>
      <c r="BW31" s="174"/>
      <c r="BX31" s="174"/>
      <c r="BY31" s="174"/>
      <c r="BZ31" s="175"/>
      <c r="CA31" s="25"/>
      <c r="CB31" s="39" t="str">
        <f t="shared" si="3"/>
        <v>Riadok bude skrytý.</v>
      </c>
      <c r="CC31" s="33" t="s">
        <v>78</v>
      </c>
      <c r="CW31" s="20">
        <f t="shared" si="4"/>
        <v>0</v>
      </c>
      <c r="CX31" s="20">
        <f t="shared" si="7"/>
        <v>1</v>
      </c>
      <c r="CY31" s="20">
        <f t="shared" si="8"/>
        <v>0</v>
      </c>
      <c r="CZ31" s="20">
        <f t="shared" si="5"/>
        <v>1</v>
      </c>
      <c r="DA31" s="38">
        <f t="shared" si="9"/>
        <v>0</v>
      </c>
      <c r="DZ31" s="62"/>
    </row>
    <row r="32" spans="1:130">
      <c r="A32" s="11"/>
      <c r="B32" s="173"/>
      <c r="C32" s="174"/>
      <c r="D32" s="174"/>
      <c r="E32" s="174"/>
      <c r="F32" s="174"/>
      <c r="G32" s="174"/>
      <c r="H32" s="174"/>
      <c r="I32" s="174"/>
      <c r="J32" s="174"/>
      <c r="K32" s="174"/>
      <c r="L32" s="174"/>
      <c r="M32" s="174"/>
      <c r="N32" s="174"/>
      <c r="O32" s="174"/>
      <c r="P32" s="174"/>
      <c r="Q32" s="174"/>
      <c r="R32" s="174"/>
      <c r="S32" s="174"/>
      <c r="T32" s="174"/>
      <c r="U32" s="174"/>
      <c r="V32" s="174"/>
      <c r="W32" s="174"/>
      <c r="X32" s="174"/>
      <c r="Y32" s="174"/>
      <c r="Z32" s="174"/>
      <c r="AA32" s="174"/>
      <c r="AB32" s="174"/>
      <c r="AC32" s="174"/>
      <c r="AD32" s="174"/>
      <c r="AE32" s="174"/>
      <c r="AF32" s="174"/>
      <c r="AG32" s="174"/>
      <c r="AH32" s="174"/>
      <c r="AI32" s="174"/>
      <c r="AJ32" s="174"/>
      <c r="AK32" s="174"/>
      <c r="AL32" s="174"/>
      <c r="AM32" s="174"/>
      <c r="AN32" s="174"/>
      <c r="AO32" s="174"/>
      <c r="AP32" s="174"/>
      <c r="AQ32" s="174"/>
      <c r="AR32" s="174"/>
      <c r="AS32" s="174"/>
      <c r="AT32" s="174"/>
      <c r="AU32" s="174"/>
      <c r="AV32" s="174"/>
      <c r="AW32" s="174"/>
      <c r="AX32" s="174"/>
      <c r="AY32" s="174"/>
      <c r="AZ32" s="174"/>
      <c r="BA32" s="174"/>
      <c r="BB32" s="174"/>
      <c r="BC32" s="174"/>
      <c r="BD32" s="174"/>
      <c r="BE32" s="174"/>
      <c r="BF32" s="174"/>
      <c r="BG32" s="174"/>
      <c r="BH32" s="174"/>
      <c r="BI32" s="174"/>
      <c r="BJ32" s="174"/>
      <c r="BK32" s="174"/>
      <c r="BL32" s="174"/>
      <c r="BM32" s="174"/>
      <c r="BN32" s="174"/>
      <c r="BO32" s="174"/>
      <c r="BP32" s="174"/>
      <c r="BQ32" s="174"/>
      <c r="BR32" s="174"/>
      <c r="BS32" s="174"/>
      <c r="BT32" s="174"/>
      <c r="BU32" s="174"/>
      <c r="BV32" s="174"/>
      <c r="BW32" s="174"/>
      <c r="BX32" s="174"/>
      <c r="BY32" s="174"/>
      <c r="BZ32" s="175"/>
      <c r="CA32" s="25"/>
      <c r="CB32" s="39" t="str">
        <f t="shared" si="3"/>
        <v>Riadok bude skrytý.</v>
      </c>
      <c r="CC32" s="33" t="s">
        <v>78</v>
      </c>
      <c r="CW32" s="20">
        <f t="shared" si="4"/>
        <v>0</v>
      </c>
      <c r="CX32" s="20">
        <f t="shared" si="7"/>
        <v>1</v>
      </c>
      <c r="CY32" s="20">
        <f t="shared" si="8"/>
        <v>0</v>
      </c>
      <c r="CZ32" s="20">
        <f t="shared" si="5"/>
        <v>1</v>
      </c>
      <c r="DA32" s="38">
        <f t="shared" si="9"/>
        <v>0</v>
      </c>
      <c r="DZ32" s="62"/>
    </row>
    <row r="33" spans="1:130">
      <c r="A33" s="11"/>
      <c r="B33" s="173"/>
      <c r="C33" s="174"/>
      <c r="D33" s="174"/>
      <c r="E33" s="174"/>
      <c r="F33" s="174"/>
      <c r="G33" s="174"/>
      <c r="H33" s="174"/>
      <c r="I33" s="174"/>
      <c r="J33" s="174"/>
      <c r="K33" s="174"/>
      <c r="L33" s="174"/>
      <c r="M33" s="174"/>
      <c r="N33" s="174"/>
      <c r="O33" s="174"/>
      <c r="P33" s="174"/>
      <c r="Q33" s="174"/>
      <c r="R33" s="174"/>
      <c r="S33" s="174"/>
      <c r="T33" s="174"/>
      <c r="U33" s="174"/>
      <c r="V33" s="174"/>
      <c r="W33" s="174"/>
      <c r="X33" s="174"/>
      <c r="Y33" s="174"/>
      <c r="Z33" s="174"/>
      <c r="AA33" s="174"/>
      <c r="AB33" s="174"/>
      <c r="AC33" s="174"/>
      <c r="AD33" s="174"/>
      <c r="AE33" s="174"/>
      <c r="AF33" s="174"/>
      <c r="AG33" s="174"/>
      <c r="AH33" s="174"/>
      <c r="AI33" s="174"/>
      <c r="AJ33" s="174"/>
      <c r="AK33" s="174"/>
      <c r="AL33" s="174"/>
      <c r="AM33" s="174"/>
      <c r="AN33" s="174"/>
      <c r="AO33" s="174"/>
      <c r="AP33" s="174"/>
      <c r="AQ33" s="174"/>
      <c r="AR33" s="174"/>
      <c r="AS33" s="174"/>
      <c r="AT33" s="174"/>
      <c r="AU33" s="174"/>
      <c r="AV33" s="174"/>
      <c r="AW33" s="174"/>
      <c r="AX33" s="174"/>
      <c r="AY33" s="174"/>
      <c r="AZ33" s="174"/>
      <c r="BA33" s="174"/>
      <c r="BB33" s="174"/>
      <c r="BC33" s="174"/>
      <c r="BD33" s="174"/>
      <c r="BE33" s="174"/>
      <c r="BF33" s="174"/>
      <c r="BG33" s="174"/>
      <c r="BH33" s="174"/>
      <c r="BI33" s="174"/>
      <c r="BJ33" s="174"/>
      <c r="BK33" s="174"/>
      <c r="BL33" s="174"/>
      <c r="BM33" s="174"/>
      <c r="BN33" s="174"/>
      <c r="BO33" s="174"/>
      <c r="BP33" s="174"/>
      <c r="BQ33" s="174"/>
      <c r="BR33" s="174"/>
      <c r="BS33" s="174"/>
      <c r="BT33" s="174"/>
      <c r="BU33" s="174"/>
      <c r="BV33" s="174"/>
      <c r="BW33" s="174"/>
      <c r="BX33" s="174"/>
      <c r="BY33" s="174"/>
      <c r="BZ33" s="175"/>
      <c r="CA33" s="25"/>
      <c r="CB33" s="39" t="str">
        <f t="shared" si="3"/>
        <v>Riadok bude skrytý.</v>
      </c>
      <c r="CC33" s="33" t="s">
        <v>78</v>
      </c>
      <c r="CW33" s="20">
        <f t="shared" si="4"/>
        <v>0</v>
      </c>
      <c r="CX33" s="20">
        <f t="shared" si="7"/>
        <v>1</v>
      </c>
      <c r="CY33" s="20">
        <f t="shared" si="8"/>
        <v>0</v>
      </c>
      <c r="CZ33" s="20">
        <f t="shared" si="5"/>
        <v>1</v>
      </c>
      <c r="DA33" s="38">
        <f t="shared" si="9"/>
        <v>0</v>
      </c>
      <c r="DZ33" s="62"/>
    </row>
    <row r="34" spans="1:130">
      <c r="A34" s="11"/>
      <c r="B34" s="160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1"/>
      <c r="Y34" s="161"/>
      <c r="Z34" s="161"/>
      <c r="AA34" s="161"/>
      <c r="AB34" s="161"/>
      <c r="AC34" s="161"/>
      <c r="AD34" s="161"/>
      <c r="AE34" s="161"/>
      <c r="AF34" s="161"/>
      <c r="AG34" s="161"/>
      <c r="AH34" s="161"/>
      <c r="AI34" s="161"/>
      <c r="AJ34" s="161"/>
      <c r="AK34" s="161"/>
      <c r="AL34" s="161"/>
      <c r="AM34" s="161"/>
      <c r="AN34" s="161"/>
      <c r="AO34" s="161"/>
      <c r="AP34" s="161"/>
      <c r="AQ34" s="161"/>
      <c r="AR34" s="161"/>
      <c r="AS34" s="161"/>
      <c r="AT34" s="161"/>
      <c r="AU34" s="161"/>
      <c r="AV34" s="161"/>
      <c r="AW34" s="161"/>
      <c r="AX34" s="161"/>
      <c r="AY34" s="161"/>
      <c r="AZ34" s="161"/>
      <c r="BA34" s="161"/>
      <c r="BB34" s="161"/>
      <c r="BC34" s="161"/>
      <c r="BD34" s="161"/>
      <c r="BE34" s="161"/>
      <c r="BF34" s="161"/>
      <c r="BG34" s="161"/>
      <c r="BH34" s="161"/>
      <c r="BI34" s="161"/>
      <c r="BJ34" s="161"/>
      <c r="BK34" s="161"/>
      <c r="BL34" s="161"/>
      <c r="BM34" s="161"/>
      <c r="BN34" s="161"/>
      <c r="BO34" s="161"/>
      <c r="BP34" s="161"/>
      <c r="BQ34" s="161"/>
      <c r="BR34" s="161"/>
      <c r="BS34" s="161"/>
      <c r="BT34" s="161"/>
      <c r="BU34" s="161"/>
      <c r="BV34" s="161"/>
      <c r="BW34" s="161"/>
      <c r="BX34" s="161"/>
      <c r="BY34" s="161"/>
      <c r="BZ34" s="162"/>
      <c r="CA34" s="25"/>
      <c r="CB34" s="39" t="str">
        <f t="shared" si="3"/>
        <v>Riadok bude skrytý.</v>
      </c>
      <c r="CC34" s="33" t="s">
        <v>78</v>
      </c>
      <c r="CW34" s="20">
        <f t="shared" si="4"/>
        <v>0</v>
      </c>
      <c r="CZ34" s="20">
        <f t="shared" si="5"/>
        <v>1</v>
      </c>
      <c r="DA34" s="20">
        <f t="shared" si="6"/>
        <v>0</v>
      </c>
      <c r="DZ34" s="62"/>
    </row>
    <row r="35" spans="1:130">
      <c r="A35" s="11"/>
      <c r="CA35" s="25"/>
      <c r="CB35" s="39" t="str">
        <f t="shared" ref="CB35:CB61" si="10">+IF(DA35=0,"Riadok bude skrytý.","Riadok bude vidieť.")</f>
        <v>Riadok bude skrytý.</v>
      </c>
      <c r="CC35" s="33" t="s">
        <v>78</v>
      </c>
      <c r="CW35" s="20">
        <f t="shared" si="4"/>
        <v>0</v>
      </c>
      <c r="CZ35" s="20">
        <f t="shared" si="5"/>
        <v>1</v>
      </c>
      <c r="DA35" s="20">
        <f t="shared" si="6"/>
        <v>0</v>
      </c>
      <c r="DZ35" s="62"/>
    </row>
    <row r="36" spans="1:130">
      <c r="A36" s="11"/>
      <c r="B36" s="67" t="s">
        <v>155</v>
      </c>
      <c r="CA36" s="26" t="s">
        <v>69</v>
      </c>
      <c r="CB36" s="39" t="str">
        <f t="shared" si="10"/>
        <v>Riadok bude vidieť.</v>
      </c>
      <c r="CC36" s="33" t="s">
        <v>78</v>
      </c>
      <c r="CW36" s="20">
        <f>+IF($AJ$39="",0,1)</f>
        <v>1</v>
      </c>
      <c r="CZ36" s="20">
        <f t="shared" si="5"/>
        <v>1</v>
      </c>
      <c r="DA36" s="20">
        <f t="shared" si="6"/>
        <v>1</v>
      </c>
      <c r="DZ36" s="62"/>
    </row>
    <row r="37" spans="1:130">
      <c r="A37" s="11"/>
      <c r="B37" s="5"/>
      <c r="CA37" s="25"/>
      <c r="CB37" s="39" t="str">
        <f t="shared" si="10"/>
        <v>Riadok bude vidieť.</v>
      </c>
      <c r="CC37" s="33" t="s">
        <v>78</v>
      </c>
      <c r="CW37" s="20">
        <f>+IF($AJ$39="",0,1)</f>
        <v>1</v>
      </c>
      <c r="CZ37" s="20">
        <f>IF(CC37="",1,IF(CC37="Chcem skryť riadok.",0,1))</f>
        <v>1</v>
      </c>
      <c r="DA37" s="20">
        <f>+IF(CW37+CX37+CY37=0,0,IF(CZ37=0,0,1))</f>
        <v>1</v>
      </c>
      <c r="DZ37" s="62"/>
    </row>
    <row r="38" spans="1:130">
      <c r="A38" s="11"/>
      <c r="B38" s="412" t="s">
        <v>35</v>
      </c>
      <c r="C38" s="413"/>
      <c r="D38" s="413"/>
      <c r="E38" s="413"/>
      <c r="F38" s="413"/>
      <c r="G38" s="413"/>
      <c r="H38" s="413"/>
      <c r="I38" s="413"/>
      <c r="J38" s="413"/>
      <c r="K38" s="413"/>
      <c r="L38" s="413"/>
      <c r="M38" s="413"/>
      <c r="N38" s="413"/>
      <c r="O38" s="413"/>
      <c r="P38" s="413"/>
      <c r="Q38" s="413"/>
      <c r="R38" s="413"/>
      <c r="S38" s="413"/>
      <c r="T38" s="413"/>
      <c r="U38" s="413"/>
      <c r="V38" s="413"/>
      <c r="W38" s="413"/>
      <c r="X38" s="413"/>
      <c r="Y38" s="413"/>
      <c r="Z38" s="413"/>
      <c r="AA38" s="413"/>
      <c r="AB38" s="413"/>
      <c r="AC38" s="413"/>
      <c r="AD38" s="413"/>
      <c r="AE38" s="413"/>
      <c r="AF38" s="413"/>
      <c r="AG38" s="413"/>
      <c r="AH38" s="413"/>
      <c r="AI38" s="413"/>
      <c r="AJ38" s="103">
        <v>2019</v>
      </c>
      <c r="AK38" s="104"/>
      <c r="AL38" s="104"/>
      <c r="AM38" s="104"/>
      <c r="AN38" s="104"/>
      <c r="AO38" s="104"/>
      <c r="AP38" s="104"/>
      <c r="AQ38" s="104"/>
      <c r="AR38" s="104"/>
      <c r="AS38" s="104"/>
      <c r="AT38" s="104"/>
      <c r="AU38" s="104"/>
      <c r="AV38" s="104"/>
      <c r="AW38" s="104"/>
      <c r="AX38" s="104"/>
      <c r="AY38" s="104"/>
      <c r="AZ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  <c r="BW38" s="104"/>
      <c r="BX38" s="104"/>
      <c r="BY38" s="104"/>
      <c r="BZ38" s="105"/>
      <c r="CA38" s="25"/>
      <c r="CB38" s="39" t="str">
        <f t="shared" si="10"/>
        <v>Riadok bude vidieť.</v>
      </c>
      <c r="CC38" s="33" t="s">
        <v>78</v>
      </c>
      <c r="CW38" s="20">
        <f>+IF($AJ$39="",0,1)</f>
        <v>1</v>
      </c>
      <c r="CZ38" s="20">
        <f>IF(CC38="",1,IF(CC38="Chcem skryť riadok.",0,1))</f>
        <v>1</v>
      </c>
      <c r="DA38" s="20">
        <f>+IF(CW38+CX38+CY38=0,0,IF(CZ38=0,0,1))</f>
        <v>1</v>
      </c>
      <c r="DZ38" s="62"/>
    </row>
    <row r="39" spans="1:130">
      <c r="A39" s="11"/>
      <c r="B39" s="316" t="s">
        <v>157</v>
      </c>
      <c r="C39" s="317"/>
      <c r="D39" s="317"/>
      <c r="E39" s="317"/>
      <c r="F39" s="317"/>
      <c r="G39" s="317"/>
      <c r="H39" s="317"/>
      <c r="I39" s="317"/>
      <c r="J39" s="317"/>
      <c r="K39" s="317"/>
      <c r="L39" s="317"/>
      <c r="M39" s="317"/>
      <c r="N39" s="317"/>
      <c r="O39" s="317"/>
      <c r="P39" s="317"/>
      <c r="Q39" s="317"/>
      <c r="R39" s="317"/>
      <c r="S39" s="317"/>
      <c r="T39" s="317"/>
      <c r="U39" s="317"/>
      <c r="V39" s="317"/>
      <c r="W39" s="317"/>
      <c r="X39" s="317"/>
      <c r="Y39" s="317"/>
      <c r="Z39" s="317"/>
      <c r="AA39" s="317"/>
      <c r="AB39" s="317"/>
      <c r="AC39" s="317"/>
      <c r="AD39" s="317"/>
      <c r="AE39" s="317"/>
      <c r="AF39" s="317"/>
      <c r="AG39" s="317"/>
      <c r="AH39" s="317"/>
      <c r="AI39" s="317"/>
      <c r="AJ39" s="106">
        <v>0</v>
      </c>
      <c r="AK39" s="107"/>
      <c r="AL39" s="107"/>
      <c r="AM39" s="107"/>
      <c r="AN39" s="107"/>
      <c r="AO39" s="107"/>
      <c r="AP39" s="107"/>
      <c r="AQ39" s="107"/>
      <c r="AR39" s="107"/>
      <c r="AS39" s="107"/>
      <c r="AT39" s="107"/>
      <c r="AU39" s="107"/>
      <c r="AV39" s="107"/>
      <c r="AW39" s="107"/>
      <c r="AX39" s="107"/>
      <c r="AY39" s="107"/>
      <c r="AZ39" s="107"/>
      <c r="BA39" s="107"/>
      <c r="BB39" s="107"/>
      <c r="BC39" s="107"/>
      <c r="BD39" s="107"/>
      <c r="BE39" s="107"/>
      <c r="BF39" s="107"/>
      <c r="BG39" s="107"/>
      <c r="BH39" s="107"/>
      <c r="BI39" s="107"/>
      <c r="BJ39" s="107"/>
      <c r="BK39" s="107"/>
      <c r="BL39" s="107"/>
      <c r="BM39" s="107"/>
      <c r="BN39" s="107"/>
      <c r="BO39" s="107"/>
      <c r="BP39" s="107"/>
      <c r="BQ39" s="107"/>
      <c r="BR39" s="107"/>
      <c r="BS39" s="107"/>
      <c r="BT39" s="107"/>
      <c r="BU39" s="107"/>
      <c r="BV39" s="107"/>
      <c r="BW39" s="107"/>
      <c r="BX39" s="107"/>
      <c r="BY39" s="107"/>
      <c r="BZ39" s="108"/>
      <c r="CA39" s="25"/>
      <c r="CB39" s="39" t="str">
        <f t="shared" si="10"/>
        <v>Riadok bude vidieť.</v>
      </c>
      <c r="CC39" s="33" t="s">
        <v>78</v>
      </c>
      <c r="CW39" s="20">
        <f>+IF($AJ$39="",0,1)</f>
        <v>1</v>
      </c>
      <c r="CZ39" s="20">
        <f>IF(CC39="",1,IF(CC39="Chcem skryť riadok.",0,1))</f>
        <v>1</v>
      </c>
      <c r="DA39" s="20">
        <f>+IF(CW39+CX39+CY39=0,0,IF(CZ39=0,0,1))</f>
        <v>1</v>
      </c>
      <c r="DZ39" s="62"/>
    </row>
    <row r="40" spans="1:130">
      <c r="A40" s="11"/>
      <c r="CA40" s="25"/>
      <c r="CB40" s="39" t="str">
        <f t="shared" si="10"/>
        <v>Riadok bude vidieť.</v>
      </c>
      <c r="CC40" s="33" t="s">
        <v>78</v>
      </c>
      <c r="CW40" s="20">
        <f>+IF($AJ$39="",0,1)</f>
        <v>1</v>
      </c>
      <c r="CZ40" s="20">
        <f>IF(CC40="",1,IF(CC40="Chcem skryť riadok.",0,1))</f>
        <v>1</v>
      </c>
      <c r="DA40" s="20">
        <f>+IF(CW40+CX40+CY40=0,0,IF(CZ40=0,0,1))</f>
        <v>1</v>
      </c>
      <c r="DZ40" s="62"/>
    </row>
    <row r="41" spans="1:130">
      <c r="A41" s="11"/>
      <c r="B41" s="2" t="s">
        <v>156</v>
      </c>
      <c r="CA41" s="25"/>
      <c r="CB41" s="39" t="str">
        <f t="shared" si="10"/>
        <v>Riadok bude vidieť.</v>
      </c>
      <c r="CC41" s="33" t="s">
        <v>78</v>
      </c>
      <c r="CW41" s="20">
        <f>+IF(SUM(CW42:CW61)=0,0,1)</f>
        <v>1</v>
      </c>
      <c r="CZ41" s="20">
        <f>IF(CC41="",1,IF(CC41="Chcem skryť riadok.",0,1))</f>
        <v>1</v>
      </c>
      <c r="DA41" s="20">
        <f>+IF(CW41+CX41+CY41=0,0,IF(CZ41=0,0,1))</f>
        <v>1</v>
      </c>
      <c r="DZ41" s="62"/>
    </row>
    <row r="42" spans="1:130">
      <c r="A42" s="11"/>
      <c r="B42" s="69" t="s">
        <v>203</v>
      </c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25"/>
      <c r="CB42" s="39" t="str">
        <f t="shared" si="10"/>
        <v>Riadok bude vidieť.</v>
      </c>
      <c r="CC42" s="33" t="s">
        <v>78</v>
      </c>
      <c r="CW42" s="20">
        <f>+IF(B42="",0,1)</f>
        <v>1</v>
      </c>
      <c r="CZ42" s="20">
        <f t="shared" ref="CZ42:CZ61" si="11">IF(CC42="",1,IF(CC42="Chcem skryť riadok.",0,1))</f>
        <v>1</v>
      </c>
      <c r="DA42" s="20">
        <f t="shared" ref="DA42:DA61" si="12">+IF(CW42+CX42+CY42=0,0,IF(CZ42=0,0,1))</f>
        <v>1</v>
      </c>
      <c r="DZ42" s="62"/>
    </row>
    <row r="43" spans="1:130">
      <c r="A43" s="11"/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9"/>
      <c r="BP43" s="69"/>
      <c r="BQ43" s="69"/>
      <c r="BR43" s="69"/>
      <c r="BS43" s="69"/>
      <c r="BT43" s="69"/>
      <c r="BU43" s="69"/>
      <c r="BV43" s="69"/>
      <c r="BW43" s="69"/>
      <c r="BX43" s="69"/>
      <c r="BY43" s="69"/>
      <c r="BZ43" s="69"/>
      <c r="CA43" s="25"/>
      <c r="CB43" s="39" t="str">
        <f t="shared" si="10"/>
        <v>Riadok bude skrytý.</v>
      </c>
      <c r="CC43" s="33" t="s">
        <v>78</v>
      </c>
      <c r="CW43" s="20">
        <f t="shared" ref="CW43:CW61" si="13">+IF(B43="",0,1)</f>
        <v>0</v>
      </c>
      <c r="CZ43" s="20">
        <f t="shared" si="11"/>
        <v>1</v>
      </c>
      <c r="DA43" s="20">
        <f t="shared" si="12"/>
        <v>0</v>
      </c>
      <c r="DZ43" s="62"/>
    </row>
    <row r="44" spans="1:130">
      <c r="A44" s="11"/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  <c r="BG44" s="69"/>
      <c r="BH44" s="69"/>
      <c r="BI44" s="69"/>
      <c r="BJ44" s="69"/>
      <c r="BK44" s="69"/>
      <c r="BL44" s="69"/>
      <c r="BM44" s="69"/>
      <c r="BN44" s="69"/>
      <c r="BO44" s="69"/>
      <c r="BP44" s="69"/>
      <c r="BQ44" s="69"/>
      <c r="BR44" s="69"/>
      <c r="BS44" s="69"/>
      <c r="BT44" s="69"/>
      <c r="BU44" s="69"/>
      <c r="BV44" s="69"/>
      <c r="BW44" s="69"/>
      <c r="BX44" s="69"/>
      <c r="BY44" s="69"/>
      <c r="BZ44" s="69"/>
      <c r="CA44" s="25"/>
      <c r="CB44" s="39" t="str">
        <f t="shared" si="10"/>
        <v>Riadok bude skrytý.</v>
      </c>
      <c r="CC44" s="33" t="s">
        <v>78</v>
      </c>
      <c r="CW44" s="20">
        <f t="shared" si="13"/>
        <v>0</v>
      </c>
      <c r="CZ44" s="20">
        <f t="shared" si="11"/>
        <v>1</v>
      </c>
      <c r="DA44" s="20">
        <f t="shared" si="12"/>
        <v>0</v>
      </c>
      <c r="DZ44" s="62"/>
    </row>
    <row r="45" spans="1:130">
      <c r="A45" s="11"/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  <c r="BG45" s="69"/>
      <c r="BH45" s="69"/>
      <c r="BI45" s="69"/>
      <c r="BJ45" s="69"/>
      <c r="BK45" s="69"/>
      <c r="BL45" s="69"/>
      <c r="BM45" s="69"/>
      <c r="BN45" s="69"/>
      <c r="BO45" s="69"/>
      <c r="BP45" s="69"/>
      <c r="BQ45" s="69"/>
      <c r="BR45" s="69"/>
      <c r="BS45" s="69"/>
      <c r="BT45" s="69"/>
      <c r="BU45" s="69"/>
      <c r="BV45" s="69"/>
      <c r="BW45" s="69"/>
      <c r="BX45" s="69"/>
      <c r="BY45" s="69"/>
      <c r="BZ45" s="69"/>
      <c r="CA45" s="25"/>
      <c r="CB45" s="39" t="str">
        <f t="shared" si="10"/>
        <v>Riadok bude skrytý.</v>
      </c>
      <c r="CC45" s="33" t="s">
        <v>78</v>
      </c>
      <c r="CW45" s="20">
        <f t="shared" si="13"/>
        <v>0</v>
      </c>
      <c r="CZ45" s="20">
        <f t="shared" si="11"/>
        <v>1</v>
      </c>
      <c r="DA45" s="20">
        <f t="shared" si="12"/>
        <v>0</v>
      </c>
      <c r="DZ45" s="62"/>
    </row>
    <row r="46" spans="1:130">
      <c r="A46" s="11"/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  <c r="AG46" s="69"/>
      <c r="AH46" s="69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  <c r="BG46" s="69"/>
      <c r="BH46" s="69"/>
      <c r="BI46" s="69"/>
      <c r="BJ46" s="69"/>
      <c r="BK46" s="69"/>
      <c r="BL46" s="69"/>
      <c r="BM46" s="69"/>
      <c r="BN46" s="69"/>
      <c r="BO46" s="69"/>
      <c r="BP46" s="69"/>
      <c r="BQ46" s="69"/>
      <c r="BR46" s="69"/>
      <c r="BS46" s="69"/>
      <c r="BT46" s="69"/>
      <c r="BU46" s="69"/>
      <c r="BV46" s="69"/>
      <c r="BW46" s="69"/>
      <c r="BX46" s="69"/>
      <c r="BY46" s="69"/>
      <c r="BZ46" s="69"/>
      <c r="CA46" s="25"/>
      <c r="CB46" s="39" t="str">
        <f t="shared" si="10"/>
        <v>Riadok bude skrytý.</v>
      </c>
      <c r="CC46" s="33" t="s">
        <v>78</v>
      </c>
      <c r="CW46" s="20">
        <f t="shared" si="13"/>
        <v>0</v>
      </c>
      <c r="CZ46" s="20">
        <f t="shared" si="11"/>
        <v>1</v>
      </c>
      <c r="DA46" s="20">
        <f t="shared" si="12"/>
        <v>0</v>
      </c>
      <c r="DZ46" s="62"/>
    </row>
    <row r="47" spans="1:130">
      <c r="A47" s="11"/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25"/>
      <c r="CB47" s="39" t="str">
        <f t="shared" si="10"/>
        <v>Riadok bude skrytý.</v>
      </c>
      <c r="CC47" s="33" t="s">
        <v>78</v>
      </c>
      <c r="CW47" s="20">
        <f t="shared" si="13"/>
        <v>0</v>
      </c>
      <c r="CZ47" s="20">
        <f t="shared" si="11"/>
        <v>1</v>
      </c>
      <c r="DA47" s="20">
        <f t="shared" si="12"/>
        <v>0</v>
      </c>
      <c r="DZ47" s="62"/>
    </row>
    <row r="48" spans="1:130">
      <c r="A48" s="11"/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25"/>
      <c r="CB48" s="39" t="str">
        <f t="shared" si="10"/>
        <v>Riadok bude skrytý.</v>
      </c>
      <c r="CC48" s="33" t="s">
        <v>78</v>
      </c>
      <c r="CW48" s="20">
        <f t="shared" si="13"/>
        <v>0</v>
      </c>
      <c r="CZ48" s="20">
        <f t="shared" si="11"/>
        <v>1</v>
      </c>
      <c r="DA48" s="20">
        <f t="shared" si="12"/>
        <v>0</v>
      </c>
      <c r="DZ48" s="62"/>
    </row>
    <row r="49" spans="1:130">
      <c r="A49" s="11"/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/>
      <c r="AG49" s="69"/>
      <c r="AH49" s="69"/>
      <c r="AI49" s="69"/>
      <c r="AJ49" s="69"/>
      <c r="AK49" s="69"/>
      <c r="AL49" s="69"/>
      <c r="AM49" s="69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/>
      <c r="BV49" s="69"/>
      <c r="BW49" s="69"/>
      <c r="BX49" s="69"/>
      <c r="BY49" s="69"/>
      <c r="BZ49" s="69"/>
      <c r="CA49" s="25"/>
      <c r="CB49" s="39" t="str">
        <f t="shared" si="10"/>
        <v>Riadok bude skrytý.</v>
      </c>
      <c r="CC49" s="33" t="s">
        <v>78</v>
      </c>
      <c r="CW49" s="20">
        <f t="shared" si="13"/>
        <v>0</v>
      </c>
      <c r="CZ49" s="20">
        <f t="shared" si="11"/>
        <v>1</v>
      </c>
      <c r="DA49" s="20">
        <f t="shared" si="12"/>
        <v>0</v>
      </c>
      <c r="DZ49" s="62"/>
    </row>
    <row r="50" spans="1:130">
      <c r="A50" s="11"/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  <c r="AG50" s="69"/>
      <c r="AH50" s="69"/>
      <c r="AI50" s="69"/>
      <c r="AJ50" s="69"/>
      <c r="AK50" s="69"/>
      <c r="AL50" s="69"/>
      <c r="AM50" s="69"/>
      <c r="AN50" s="69"/>
      <c r="AO50" s="69"/>
      <c r="AP50" s="69"/>
      <c r="AQ50" s="69"/>
      <c r="AR50" s="69"/>
      <c r="AS50" s="69"/>
      <c r="AT50" s="69"/>
      <c r="AU50" s="69"/>
      <c r="AV50" s="69"/>
      <c r="AW50" s="69"/>
      <c r="AX50" s="69"/>
      <c r="AY50" s="69"/>
      <c r="AZ50" s="69"/>
      <c r="BA50" s="69"/>
      <c r="BB50" s="69"/>
      <c r="BC50" s="69"/>
      <c r="BD50" s="69"/>
      <c r="BE50" s="69"/>
      <c r="BF50" s="69"/>
      <c r="BG50" s="69"/>
      <c r="BH50" s="69"/>
      <c r="BI50" s="69"/>
      <c r="BJ50" s="69"/>
      <c r="BK50" s="69"/>
      <c r="BL50" s="69"/>
      <c r="BM50" s="69"/>
      <c r="BN50" s="69"/>
      <c r="BO50" s="69"/>
      <c r="BP50" s="69"/>
      <c r="BQ50" s="69"/>
      <c r="BR50" s="69"/>
      <c r="BS50" s="69"/>
      <c r="BT50" s="69"/>
      <c r="BU50" s="69"/>
      <c r="BV50" s="69"/>
      <c r="BW50" s="69"/>
      <c r="BX50" s="69"/>
      <c r="BY50" s="69"/>
      <c r="BZ50" s="69"/>
      <c r="CA50" s="25"/>
      <c r="CB50" s="39" t="str">
        <f t="shared" si="10"/>
        <v>Riadok bude skrytý.</v>
      </c>
      <c r="CC50" s="33" t="s">
        <v>78</v>
      </c>
      <c r="CW50" s="20">
        <f t="shared" si="13"/>
        <v>0</v>
      </c>
      <c r="CZ50" s="20">
        <f t="shared" si="11"/>
        <v>1</v>
      </c>
      <c r="DA50" s="20">
        <f t="shared" si="12"/>
        <v>0</v>
      </c>
      <c r="DZ50" s="62"/>
    </row>
    <row r="51" spans="1:130">
      <c r="A51" s="11"/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69"/>
      <c r="AE51" s="69"/>
      <c r="AF51" s="69"/>
      <c r="AG51" s="69"/>
      <c r="AH51" s="69"/>
      <c r="AI51" s="69"/>
      <c r="AJ51" s="69"/>
      <c r="AK51" s="69"/>
      <c r="AL51" s="69"/>
      <c r="AM51" s="69"/>
      <c r="AN51" s="69"/>
      <c r="AO51" s="69"/>
      <c r="AP51" s="69"/>
      <c r="AQ51" s="69"/>
      <c r="AR51" s="69"/>
      <c r="AS51" s="69"/>
      <c r="AT51" s="69"/>
      <c r="AU51" s="69"/>
      <c r="AV51" s="69"/>
      <c r="AW51" s="69"/>
      <c r="AX51" s="69"/>
      <c r="AY51" s="69"/>
      <c r="AZ51" s="69"/>
      <c r="BA51" s="69"/>
      <c r="BB51" s="69"/>
      <c r="BC51" s="69"/>
      <c r="BD51" s="69"/>
      <c r="BE51" s="69"/>
      <c r="BF51" s="69"/>
      <c r="BG51" s="69"/>
      <c r="BH51" s="69"/>
      <c r="BI51" s="69"/>
      <c r="BJ51" s="69"/>
      <c r="BK51" s="69"/>
      <c r="BL51" s="69"/>
      <c r="BM51" s="69"/>
      <c r="BN51" s="69"/>
      <c r="BO51" s="69"/>
      <c r="BP51" s="69"/>
      <c r="BQ51" s="69"/>
      <c r="BR51" s="69"/>
      <c r="BS51" s="69"/>
      <c r="BT51" s="69"/>
      <c r="BU51" s="69"/>
      <c r="BV51" s="69"/>
      <c r="BW51" s="69"/>
      <c r="BX51" s="69"/>
      <c r="BY51" s="69"/>
      <c r="BZ51" s="69"/>
      <c r="CA51" s="25"/>
      <c r="CB51" s="39" t="str">
        <f t="shared" si="10"/>
        <v>Riadok bude skrytý.</v>
      </c>
      <c r="CC51" s="33" t="s">
        <v>78</v>
      </c>
      <c r="CW51" s="20">
        <f t="shared" si="13"/>
        <v>0</v>
      </c>
      <c r="CZ51" s="20">
        <f t="shared" si="11"/>
        <v>1</v>
      </c>
      <c r="DA51" s="20">
        <f t="shared" si="12"/>
        <v>0</v>
      </c>
      <c r="DZ51" s="62"/>
    </row>
    <row r="52" spans="1:130">
      <c r="A52" s="11"/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69"/>
      <c r="AB52" s="69"/>
      <c r="AC52" s="69"/>
      <c r="AD52" s="69"/>
      <c r="AE52" s="69"/>
      <c r="AF52" s="69"/>
      <c r="AG52" s="69"/>
      <c r="AH52" s="69"/>
      <c r="AI52" s="69"/>
      <c r="AJ52" s="69"/>
      <c r="AK52" s="69"/>
      <c r="AL52" s="69"/>
      <c r="AM52" s="69"/>
      <c r="AN52" s="69"/>
      <c r="AO52" s="69"/>
      <c r="AP52" s="69"/>
      <c r="AQ52" s="69"/>
      <c r="AR52" s="69"/>
      <c r="AS52" s="69"/>
      <c r="AT52" s="69"/>
      <c r="AU52" s="69"/>
      <c r="AV52" s="69"/>
      <c r="AW52" s="69"/>
      <c r="AX52" s="69"/>
      <c r="AY52" s="69"/>
      <c r="AZ52" s="69"/>
      <c r="BA52" s="69"/>
      <c r="BB52" s="69"/>
      <c r="BC52" s="69"/>
      <c r="BD52" s="69"/>
      <c r="BE52" s="69"/>
      <c r="BF52" s="69"/>
      <c r="BG52" s="69"/>
      <c r="BH52" s="69"/>
      <c r="BI52" s="69"/>
      <c r="BJ52" s="69"/>
      <c r="BK52" s="69"/>
      <c r="BL52" s="69"/>
      <c r="BM52" s="69"/>
      <c r="BN52" s="69"/>
      <c r="BO52" s="69"/>
      <c r="BP52" s="69"/>
      <c r="BQ52" s="69"/>
      <c r="BR52" s="69"/>
      <c r="BS52" s="69"/>
      <c r="BT52" s="69"/>
      <c r="BU52" s="69"/>
      <c r="BV52" s="69"/>
      <c r="BW52" s="69"/>
      <c r="BX52" s="69"/>
      <c r="BY52" s="69"/>
      <c r="BZ52" s="69"/>
      <c r="CA52" s="25"/>
      <c r="CB52" s="39" t="str">
        <f t="shared" si="10"/>
        <v>Riadok bude skrytý.</v>
      </c>
      <c r="CC52" s="33" t="s">
        <v>78</v>
      </c>
      <c r="CW52" s="20">
        <f t="shared" si="13"/>
        <v>0</v>
      </c>
      <c r="CZ52" s="20">
        <f t="shared" si="11"/>
        <v>1</v>
      </c>
      <c r="DA52" s="20">
        <f t="shared" si="12"/>
        <v>0</v>
      </c>
      <c r="DZ52" s="62"/>
    </row>
    <row r="53" spans="1:130">
      <c r="A53" s="11"/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9"/>
      <c r="AA53" s="69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9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  <c r="AY53" s="69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9"/>
      <c r="BK53" s="69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9"/>
      <c r="BW53" s="69"/>
      <c r="BX53" s="69"/>
      <c r="BY53" s="69"/>
      <c r="BZ53" s="69"/>
      <c r="CA53" s="25"/>
      <c r="CB53" s="39" t="str">
        <f t="shared" si="10"/>
        <v>Riadok bude skrytý.</v>
      </c>
      <c r="CC53" s="33" t="s">
        <v>78</v>
      </c>
      <c r="CW53" s="20">
        <f t="shared" si="13"/>
        <v>0</v>
      </c>
      <c r="CZ53" s="20">
        <f t="shared" si="11"/>
        <v>1</v>
      </c>
      <c r="DA53" s="20">
        <f t="shared" si="12"/>
        <v>0</v>
      </c>
      <c r="DZ53" s="62"/>
    </row>
    <row r="54" spans="1:130">
      <c r="A54" s="11"/>
      <c r="B54" s="69"/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69"/>
      <c r="AG54" s="69"/>
      <c r="AH54" s="69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25"/>
      <c r="CB54" s="39" t="str">
        <f t="shared" si="10"/>
        <v>Riadok bude skrytý.</v>
      </c>
      <c r="CC54" s="33" t="s">
        <v>78</v>
      </c>
      <c r="CW54" s="20">
        <f t="shared" si="13"/>
        <v>0</v>
      </c>
      <c r="CZ54" s="20">
        <f t="shared" si="11"/>
        <v>1</v>
      </c>
      <c r="DA54" s="20">
        <f t="shared" si="12"/>
        <v>0</v>
      </c>
      <c r="DZ54" s="62"/>
    </row>
    <row r="55" spans="1:130">
      <c r="A55" s="11"/>
      <c r="B55" s="69"/>
      <c r="C55" s="69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69"/>
      <c r="AG55" s="69"/>
      <c r="AH55" s="69"/>
      <c r="AI55" s="69"/>
      <c r="AJ55" s="69"/>
      <c r="AK55" s="69"/>
      <c r="AL55" s="69"/>
      <c r="AM55" s="69"/>
      <c r="AN55" s="69"/>
      <c r="AO55" s="69"/>
      <c r="AP55" s="69"/>
      <c r="AQ55" s="69"/>
      <c r="AR55" s="69"/>
      <c r="AS55" s="69"/>
      <c r="AT55" s="69"/>
      <c r="AU55" s="69"/>
      <c r="AV55" s="69"/>
      <c r="AW55" s="69"/>
      <c r="AX55" s="69"/>
      <c r="AY55" s="69"/>
      <c r="AZ55" s="69"/>
      <c r="BA55" s="69"/>
      <c r="BB55" s="69"/>
      <c r="BC55" s="69"/>
      <c r="BD55" s="69"/>
      <c r="BE55" s="69"/>
      <c r="BF55" s="69"/>
      <c r="BG55" s="69"/>
      <c r="BH55" s="69"/>
      <c r="BI55" s="69"/>
      <c r="BJ55" s="69"/>
      <c r="BK55" s="69"/>
      <c r="BL55" s="69"/>
      <c r="BM55" s="69"/>
      <c r="BN55" s="69"/>
      <c r="BO55" s="69"/>
      <c r="BP55" s="69"/>
      <c r="BQ55" s="69"/>
      <c r="BR55" s="69"/>
      <c r="BS55" s="69"/>
      <c r="BT55" s="69"/>
      <c r="BU55" s="69"/>
      <c r="BV55" s="69"/>
      <c r="BW55" s="69"/>
      <c r="BX55" s="69"/>
      <c r="BY55" s="69"/>
      <c r="BZ55" s="69"/>
      <c r="CA55" s="25"/>
      <c r="CB55" s="39" t="str">
        <f t="shared" si="10"/>
        <v>Riadok bude skrytý.</v>
      </c>
      <c r="CC55" s="33" t="s">
        <v>78</v>
      </c>
      <c r="CW55" s="20">
        <f t="shared" si="13"/>
        <v>0</v>
      </c>
      <c r="CZ55" s="20">
        <f t="shared" si="11"/>
        <v>1</v>
      </c>
      <c r="DA55" s="20">
        <f t="shared" si="12"/>
        <v>0</v>
      </c>
      <c r="DZ55" s="62"/>
    </row>
    <row r="56" spans="1:130">
      <c r="A56" s="11"/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/>
      <c r="AG56" s="69"/>
      <c r="AH56" s="69"/>
      <c r="AI56" s="69"/>
      <c r="AJ56" s="69"/>
      <c r="AK56" s="69"/>
      <c r="AL56" s="69"/>
      <c r="AM56" s="69"/>
      <c r="AN56" s="69"/>
      <c r="AO56" s="69"/>
      <c r="AP56" s="69"/>
      <c r="AQ56" s="69"/>
      <c r="AR56" s="69"/>
      <c r="AS56" s="69"/>
      <c r="AT56" s="69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69"/>
      <c r="BG56" s="69"/>
      <c r="BH56" s="69"/>
      <c r="BI56" s="69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69"/>
      <c r="CA56" s="25"/>
      <c r="CB56" s="39" t="str">
        <f t="shared" si="10"/>
        <v>Riadok bude skrytý.</v>
      </c>
      <c r="CC56" s="33" t="s">
        <v>78</v>
      </c>
      <c r="CW56" s="20">
        <f t="shared" si="13"/>
        <v>0</v>
      </c>
      <c r="CZ56" s="20">
        <f t="shared" si="11"/>
        <v>1</v>
      </c>
      <c r="DA56" s="20">
        <f t="shared" si="12"/>
        <v>0</v>
      </c>
      <c r="DZ56" s="62"/>
    </row>
    <row r="57" spans="1:130">
      <c r="A57" s="11"/>
      <c r="B57" s="69"/>
      <c r="C57" s="69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69"/>
      <c r="Y57" s="69"/>
      <c r="Z57" s="69"/>
      <c r="AA57" s="69"/>
      <c r="AB57" s="69"/>
      <c r="AC57" s="69"/>
      <c r="AD57" s="69"/>
      <c r="AE57" s="69"/>
      <c r="AF57" s="69"/>
      <c r="AG57" s="69"/>
      <c r="AH57" s="69"/>
      <c r="AI57" s="69"/>
      <c r="AJ57" s="69"/>
      <c r="AK57" s="69"/>
      <c r="AL57" s="69"/>
      <c r="AM57" s="69"/>
      <c r="AN57" s="69"/>
      <c r="AO57" s="69"/>
      <c r="AP57" s="69"/>
      <c r="AQ57" s="69"/>
      <c r="AR57" s="69"/>
      <c r="AS57" s="69"/>
      <c r="AT57" s="69"/>
      <c r="AU57" s="69"/>
      <c r="AV57" s="69"/>
      <c r="AW57" s="69"/>
      <c r="AX57" s="69"/>
      <c r="AY57" s="69"/>
      <c r="AZ57" s="69"/>
      <c r="BA57" s="69"/>
      <c r="BB57" s="69"/>
      <c r="BC57" s="69"/>
      <c r="BD57" s="69"/>
      <c r="BE57" s="69"/>
      <c r="BF57" s="69"/>
      <c r="BG57" s="69"/>
      <c r="BH57" s="69"/>
      <c r="BI57" s="69"/>
      <c r="BJ57" s="69"/>
      <c r="BK57" s="69"/>
      <c r="BL57" s="69"/>
      <c r="BM57" s="69"/>
      <c r="BN57" s="69"/>
      <c r="BO57" s="69"/>
      <c r="BP57" s="69"/>
      <c r="BQ57" s="69"/>
      <c r="BR57" s="69"/>
      <c r="BS57" s="69"/>
      <c r="BT57" s="69"/>
      <c r="BU57" s="69"/>
      <c r="BV57" s="69"/>
      <c r="BW57" s="69"/>
      <c r="BX57" s="69"/>
      <c r="BY57" s="69"/>
      <c r="BZ57" s="69"/>
      <c r="CA57" s="25"/>
      <c r="CB57" s="39" t="str">
        <f t="shared" si="10"/>
        <v>Riadok bude skrytý.</v>
      </c>
      <c r="CC57" s="33" t="s">
        <v>78</v>
      </c>
      <c r="CW57" s="20">
        <f t="shared" si="13"/>
        <v>0</v>
      </c>
      <c r="CZ57" s="20">
        <f t="shared" si="11"/>
        <v>1</v>
      </c>
      <c r="DA57" s="20">
        <f t="shared" si="12"/>
        <v>0</v>
      </c>
      <c r="DZ57" s="62"/>
    </row>
    <row r="58" spans="1:130">
      <c r="A58" s="11"/>
      <c r="B58" s="69"/>
      <c r="C58" s="69"/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  <c r="AG58" s="69"/>
      <c r="AH58" s="69"/>
      <c r="AI58" s="69"/>
      <c r="AJ58" s="69"/>
      <c r="AK58" s="69"/>
      <c r="AL58" s="69"/>
      <c r="AM58" s="69"/>
      <c r="AN58" s="69"/>
      <c r="AO58" s="69"/>
      <c r="AP58" s="69"/>
      <c r="AQ58" s="69"/>
      <c r="AR58" s="69"/>
      <c r="AS58" s="69"/>
      <c r="AT58" s="69"/>
      <c r="AU58" s="69"/>
      <c r="AV58" s="69"/>
      <c r="AW58" s="69"/>
      <c r="AX58" s="69"/>
      <c r="AY58" s="69"/>
      <c r="AZ58" s="69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25"/>
      <c r="CB58" s="39" t="str">
        <f t="shared" si="10"/>
        <v>Riadok bude skrytý.</v>
      </c>
      <c r="CC58" s="33" t="s">
        <v>78</v>
      </c>
      <c r="CW58" s="20">
        <f t="shared" si="13"/>
        <v>0</v>
      </c>
      <c r="CZ58" s="20">
        <f t="shared" si="11"/>
        <v>1</v>
      </c>
      <c r="DA58" s="20">
        <f t="shared" si="12"/>
        <v>0</v>
      </c>
      <c r="DZ58" s="62"/>
    </row>
    <row r="59" spans="1:130">
      <c r="A59" s="11"/>
      <c r="B59" s="69"/>
      <c r="C59" s="69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25"/>
      <c r="CB59" s="39" t="str">
        <f t="shared" si="10"/>
        <v>Riadok bude skrytý.</v>
      </c>
      <c r="CC59" s="33" t="s">
        <v>78</v>
      </c>
      <c r="CW59" s="20">
        <f t="shared" si="13"/>
        <v>0</v>
      </c>
      <c r="CZ59" s="20">
        <f t="shared" si="11"/>
        <v>1</v>
      </c>
      <c r="DA59" s="20">
        <f t="shared" si="12"/>
        <v>0</v>
      </c>
      <c r="DZ59" s="62"/>
    </row>
    <row r="60" spans="1:130">
      <c r="A60" s="11"/>
      <c r="B60" s="69"/>
      <c r="C60" s="69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  <c r="AB60" s="69"/>
      <c r="AC60" s="69"/>
      <c r="AD60" s="69"/>
      <c r="AE60" s="69"/>
      <c r="AF60" s="69"/>
      <c r="AG60" s="69"/>
      <c r="AH60" s="69"/>
      <c r="AI60" s="69"/>
      <c r="AJ60" s="69"/>
      <c r="AK60" s="69"/>
      <c r="AL60" s="69"/>
      <c r="AM60" s="69"/>
      <c r="AN60" s="69"/>
      <c r="AO60" s="69"/>
      <c r="AP60" s="69"/>
      <c r="AQ60" s="69"/>
      <c r="AR60" s="69"/>
      <c r="AS60" s="69"/>
      <c r="AT60" s="69"/>
      <c r="AU60" s="69"/>
      <c r="AV60" s="69"/>
      <c r="AW60" s="69"/>
      <c r="AX60" s="69"/>
      <c r="AY60" s="69"/>
      <c r="AZ60" s="69"/>
      <c r="BA60" s="69"/>
      <c r="BB60" s="69"/>
      <c r="BC60" s="69"/>
      <c r="BD60" s="69"/>
      <c r="BE60" s="69"/>
      <c r="BF60" s="69"/>
      <c r="BG60" s="69"/>
      <c r="BH60" s="69"/>
      <c r="BI60" s="69"/>
      <c r="BJ60" s="69"/>
      <c r="BK60" s="69"/>
      <c r="BL60" s="69"/>
      <c r="BM60" s="69"/>
      <c r="BN60" s="69"/>
      <c r="BO60" s="69"/>
      <c r="BP60" s="69"/>
      <c r="BQ60" s="69"/>
      <c r="BR60" s="69"/>
      <c r="BS60" s="69"/>
      <c r="BT60" s="69"/>
      <c r="BU60" s="69"/>
      <c r="BV60" s="69"/>
      <c r="BW60" s="69"/>
      <c r="BX60" s="69"/>
      <c r="BY60" s="69"/>
      <c r="BZ60" s="69"/>
      <c r="CA60" s="25"/>
      <c r="CB60" s="39" t="str">
        <f t="shared" si="10"/>
        <v>Riadok bude skrytý.</v>
      </c>
      <c r="CC60" s="33" t="s">
        <v>78</v>
      </c>
      <c r="CW60" s="20">
        <f t="shared" si="13"/>
        <v>0</v>
      </c>
      <c r="CZ60" s="20">
        <f t="shared" si="11"/>
        <v>1</v>
      </c>
      <c r="DA60" s="20">
        <f t="shared" si="12"/>
        <v>0</v>
      </c>
      <c r="DZ60" s="62"/>
    </row>
    <row r="61" spans="1:130">
      <c r="A61" s="11"/>
      <c r="B61" s="69"/>
      <c r="C61" s="69"/>
      <c r="D61" s="69"/>
      <c r="E61" s="69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  <c r="AB61" s="69"/>
      <c r="AC61" s="69"/>
      <c r="AD61" s="69"/>
      <c r="AE61" s="69"/>
      <c r="AF61" s="69"/>
      <c r="AG61" s="69"/>
      <c r="AH61" s="69"/>
      <c r="AI61" s="69"/>
      <c r="AJ61" s="69"/>
      <c r="AK61" s="69"/>
      <c r="AL61" s="69"/>
      <c r="AM61" s="69"/>
      <c r="AN61" s="69"/>
      <c r="AO61" s="69"/>
      <c r="AP61" s="69"/>
      <c r="AQ61" s="69"/>
      <c r="AR61" s="69"/>
      <c r="AS61" s="69"/>
      <c r="AT61" s="69"/>
      <c r="AU61" s="69"/>
      <c r="AV61" s="69"/>
      <c r="AW61" s="69"/>
      <c r="AX61" s="69"/>
      <c r="AY61" s="69"/>
      <c r="AZ61" s="69"/>
      <c r="BA61" s="69"/>
      <c r="BB61" s="69"/>
      <c r="BC61" s="69"/>
      <c r="BD61" s="69"/>
      <c r="BE61" s="69"/>
      <c r="BF61" s="69"/>
      <c r="BG61" s="69"/>
      <c r="BH61" s="69"/>
      <c r="BI61" s="69"/>
      <c r="BJ61" s="69"/>
      <c r="BK61" s="69"/>
      <c r="BL61" s="69"/>
      <c r="BM61" s="69"/>
      <c r="BN61" s="69"/>
      <c r="BO61" s="69"/>
      <c r="BP61" s="69"/>
      <c r="BQ61" s="69"/>
      <c r="BR61" s="69"/>
      <c r="BS61" s="69"/>
      <c r="BT61" s="69"/>
      <c r="BU61" s="69"/>
      <c r="BV61" s="69"/>
      <c r="BW61" s="69"/>
      <c r="BX61" s="69"/>
      <c r="BY61" s="69"/>
      <c r="BZ61" s="69"/>
      <c r="CA61" s="25"/>
      <c r="CB61" s="39" t="str">
        <f t="shared" si="10"/>
        <v>Riadok bude skrytý.</v>
      </c>
      <c r="CC61" s="33" t="s">
        <v>78</v>
      </c>
      <c r="CW61" s="20">
        <f t="shared" si="13"/>
        <v>0</v>
      </c>
      <c r="CZ61" s="20">
        <f t="shared" si="11"/>
        <v>1</v>
      </c>
      <c r="DA61" s="20">
        <f t="shared" si="12"/>
        <v>0</v>
      </c>
      <c r="DZ61" s="62"/>
    </row>
    <row r="62" spans="1:130" ht="15.75" thickBot="1">
      <c r="A62" s="11"/>
      <c r="CA62" s="24"/>
      <c r="CB62" s="39" t="str">
        <f t="shared" si="3"/>
        <v>Riadok bude vidieť.</v>
      </c>
      <c r="CW62" s="34">
        <v>1</v>
      </c>
      <c r="CZ62" s="20">
        <f t="shared" si="5"/>
        <v>1</v>
      </c>
      <c r="DA62" s="20">
        <f t="shared" si="6"/>
        <v>1</v>
      </c>
      <c r="DZ62" s="62"/>
    </row>
    <row r="63" spans="1:130" ht="16.5" thickBot="1">
      <c r="A63" s="11"/>
      <c r="B63" s="13" t="s">
        <v>42</v>
      </c>
      <c r="C63" s="14"/>
      <c r="D63" s="14"/>
      <c r="E63" s="15" t="s">
        <v>121</v>
      </c>
      <c r="F63" s="14"/>
      <c r="G63" s="15"/>
      <c r="H63" s="15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4"/>
      <c r="BP63" s="14"/>
      <c r="BQ63" s="18"/>
      <c r="BR63" s="18"/>
      <c r="BS63" s="14"/>
      <c r="BT63" s="14"/>
      <c r="BU63" s="14"/>
      <c r="BV63" s="14"/>
      <c r="BW63" s="14"/>
      <c r="BX63" s="14"/>
      <c r="BY63" s="14"/>
      <c r="BZ63" s="16"/>
      <c r="CA63" s="26" t="s">
        <v>69</v>
      </c>
      <c r="CB63" s="39" t="str">
        <f t="shared" si="3"/>
        <v>Riadok bude vidieť.</v>
      </c>
      <c r="CW63" s="34">
        <v>1</v>
      </c>
      <c r="CZ63" s="20">
        <f t="shared" si="5"/>
        <v>1</v>
      </c>
      <c r="DA63" s="20">
        <f t="shared" si="6"/>
        <v>1</v>
      </c>
      <c r="DZ63" s="62"/>
    </row>
    <row r="64" spans="1:130">
      <c r="A64" s="11"/>
      <c r="CA64" s="24"/>
      <c r="CB64" s="39" t="str">
        <f t="shared" si="3"/>
        <v>Riadok bude vidieť.</v>
      </c>
      <c r="CW64" s="34">
        <v>1</v>
      </c>
      <c r="CZ64" s="20">
        <f t="shared" si="5"/>
        <v>1</v>
      </c>
      <c r="DA64" s="20">
        <f t="shared" si="6"/>
        <v>1</v>
      </c>
      <c r="DZ64" s="62"/>
    </row>
    <row r="65" spans="1:130">
      <c r="A65" s="11"/>
      <c r="B65" s="49" t="s">
        <v>82</v>
      </c>
      <c r="C65" s="5" t="s">
        <v>168</v>
      </c>
      <c r="D65" s="5"/>
      <c r="E65" s="5"/>
      <c r="F65" s="5"/>
      <c r="G65" s="5"/>
      <c r="H65" s="5"/>
      <c r="I65" s="5"/>
      <c r="J65" s="5"/>
      <c r="CA65" s="25"/>
      <c r="CB65" s="39" t="str">
        <f t="shared" si="3"/>
        <v>Riadok bude vidieť.</v>
      </c>
      <c r="CW65" s="34">
        <v>1</v>
      </c>
      <c r="CZ65" s="20">
        <f t="shared" si="5"/>
        <v>1</v>
      </c>
      <c r="DA65" s="20">
        <f t="shared" si="6"/>
        <v>1</v>
      </c>
      <c r="DZ65" s="62"/>
    </row>
    <row r="66" spans="1:130">
      <c r="A66" s="11"/>
      <c r="B66" s="4"/>
      <c r="C66" s="5" t="s">
        <v>67</v>
      </c>
      <c r="D66" s="5"/>
      <c r="E66" s="5"/>
      <c r="F66" s="5"/>
      <c r="G66" s="5"/>
      <c r="H66" s="5"/>
      <c r="I66" s="5"/>
      <c r="J66" s="5"/>
      <c r="CA66" s="24"/>
      <c r="CB66" s="39" t="str">
        <f t="shared" si="3"/>
        <v>Riadok bude vidieť.</v>
      </c>
      <c r="CW66" s="34">
        <v>1</v>
      </c>
      <c r="CZ66" s="20">
        <f t="shared" si="5"/>
        <v>1</v>
      </c>
      <c r="DA66" s="20">
        <f t="shared" si="6"/>
        <v>1</v>
      </c>
      <c r="DZ66" s="62"/>
    </row>
    <row r="67" spans="1:130">
      <c r="A67" s="11"/>
      <c r="CA67" s="24"/>
      <c r="CB67" s="39" t="str">
        <f t="shared" si="3"/>
        <v>Riadok bude vidieť.</v>
      </c>
      <c r="CW67" s="34">
        <v>1</v>
      </c>
      <c r="CZ67" s="20">
        <f t="shared" si="5"/>
        <v>1</v>
      </c>
      <c r="DA67" s="20">
        <f t="shared" si="6"/>
        <v>1</v>
      </c>
      <c r="DZ67" s="62"/>
    </row>
    <row r="68" spans="1:130">
      <c r="A68" s="11"/>
      <c r="B68" s="21" t="s">
        <v>68</v>
      </c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O68" s="102" t="s">
        <v>2</v>
      </c>
      <c r="P68" s="102"/>
      <c r="Q68" s="102"/>
      <c r="R68" s="102"/>
      <c r="S68" s="102"/>
      <c r="T68" s="102"/>
      <c r="U68" s="21" t="s">
        <v>169</v>
      </c>
      <c r="V68" s="48"/>
      <c r="W68" s="48"/>
      <c r="X68" s="48"/>
      <c r="Z68" s="21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25"/>
      <c r="CB68" s="39" t="str">
        <f t="shared" si="3"/>
        <v>Riadok bude vidieť.</v>
      </c>
      <c r="CC68" s="33" t="s">
        <v>78</v>
      </c>
      <c r="CW68" s="34">
        <v>1</v>
      </c>
      <c r="CZ68" s="20">
        <f t="shared" si="5"/>
        <v>1</v>
      </c>
      <c r="DA68" s="20">
        <f t="shared" si="6"/>
        <v>1</v>
      </c>
      <c r="DZ68" s="62"/>
    </row>
    <row r="69" spans="1:130">
      <c r="A69" s="11"/>
      <c r="B69" s="2" t="str">
        <f>+IF(O68="nebola","Dôvod ukončenia trvania Spoločnosti:","")</f>
        <v/>
      </c>
      <c r="AD69" s="221"/>
      <c r="AE69" s="221"/>
      <c r="AF69" s="221"/>
      <c r="AG69" s="221"/>
      <c r="AH69" s="221"/>
      <c r="AI69" s="221"/>
      <c r="AJ69" s="221"/>
      <c r="AK69" s="221"/>
      <c r="AL69" s="221"/>
      <c r="AM69" s="221"/>
      <c r="AN69" s="221"/>
      <c r="AO69" s="221"/>
      <c r="AP69" s="221"/>
      <c r="AQ69" s="221"/>
      <c r="AR69" s="221"/>
      <c r="AS69" s="221"/>
      <c r="AT69" s="221"/>
      <c r="AU69" s="221"/>
      <c r="AV69" s="221"/>
      <c r="AW69" s="221"/>
      <c r="AX69" s="221"/>
      <c r="AY69" s="221"/>
      <c r="AZ69" s="221"/>
      <c r="BA69" s="221"/>
      <c r="BB69" s="221"/>
      <c r="BC69" s="221"/>
      <c r="BD69" s="221"/>
      <c r="BE69" s="221"/>
      <c r="BF69" s="221"/>
      <c r="BG69" s="221"/>
      <c r="BH69" s="221"/>
      <c r="BI69" s="221"/>
      <c r="BJ69" s="221"/>
      <c r="BK69" s="221"/>
      <c r="BL69" s="221"/>
      <c r="BM69" s="221"/>
      <c r="BN69" s="221"/>
      <c r="BO69" s="221"/>
      <c r="BP69" s="221"/>
      <c r="BQ69" s="221"/>
      <c r="BR69" s="221"/>
      <c r="BS69" s="221"/>
      <c r="BT69" s="221"/>
      <c r="BU69" s="221"/>
      <c r="BV69" s="221"/>
      <c r="BW69" s="221"/>
      <c r="BX69" s="221"/>
      <c r="BY69" s="221"/>
      <c r="BZ69" s="221"/>
      <c r="CA69" s="25"/>
      <c r="CB69" s="39" t="str">
        <f t="shared" ref="CB69:CB132" si="14">+IF(DA69=0,"Riadok bude skrytý.","Riadok bude vidieť.")</f>
        <v>Riadok bude skrytý.</v>
      </c>
      <c r="CC69" s="33" t="s">
        <v>78</v>
      </c>
      <c r="CW69" s="20">
        <f>+IF(O68="bola",0,1)</f>
        <v>0</v>
      </c>
      <c r="CZ69" s="20">
        <f t="shared" ref="CZ69:CZ132" si="15">IF(CC69="",1,IF(CC69="Chcem skryť riadok.",0,1))</f>
        <v>1</v>
      </c>
      <c r="DA69" s="20">
        <f t="shared" si="6"/>
        <v>0</v>
      </c>
      <c r="DZ69" s="62"/>
    </row>
    <row r="70" spans="1:130">
      <c r="A70" s="11"/>
      <c r="CA70" s="25"/>
      <c r="CB70" s="39" t="str">
        <f t="shared" si="14"/>
        <v>Riadok bude vidieť.</v>
      </c>
      <c r="CC70" s="33" t="s">
        <v>78</v>
      </c>
      <c r="CW70" s="34">
        <v>1</v>
      </c>
      <c r="CZ70" s="20">
        <f t="shared" si="15"/>
        <v>1</v>
      </c>
      <c r="DA70" s="20">
        <f t="shared" si="6"/>
        <v>1</v>
      </c>
      <c r="DZ70" s="62"/>
    </row>
    <row r="71" spans="1:130">
      <c r="A71" s="11"/>
      <c r="B71" s="6" t="s">
        <v>170</v>
      </c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I71" s="303" t="s">
        <v>193</v>
      </c>
      <c r="AJ71" s="303"/>
      <c r="AK71" s="303"/>
      <c r="AL71" s="303"/>
      <c r="AM71" s="303"/>
      <c r="AN71" s="303"/>
      <c r="AP71" s="6" t="s">
        <v>76</v>
      </c>
      <c r="AQ71" s="45"/>
      <c r="AR71" s="45"/>
      <c r="AS71" s="45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26" t="s">
        <v>69</v>
      </c>
      <c r="CB71" s="39" t="str">
        <f t="shared" si="14"/>
        <v>Riadok bude vidieť.</v>
      </c>
      <c r="CC71" s="33" t="s">
        <v>78</v>
      </c>
      <c r="CW71" s="34">
        <v>1</v>
      </c>
      <c r="CZ71" s="20">
        <f t="shared" si="15"/>
        <v>1</v>
      </c>
      <c r="DA71" s="20">
        <f t="shared" si="6"/>
        <v>1</v>
      </c>
      <c r="DZ71" s="62"/>
    </row>
    <row r="72" spans="1:130">
      <c r="A72" s="11"/>
      <c r="B72" s="2" t="str">
        <f>+IF(AI71="neboli","Výnimky v konzistentnosti účtovania sú uvedené v tabuľke:","")</f>
        <v/>
      </c>
      <c r="CA72" s="24"/>
      <c r="CB72" s="39" t="str">
        <f t="shared" si="14"/>
        <v>Riadok bude vidieť.</v>
      </c>
      <c r="CC72" s="33" t="s">
        <v>78</v>
      </c>
      <c r="CW72" s="34">
        <v>1</v>
      </c>
      <c r="CZ72" s="20">
        <f t="shared" si="15"/>
        <v>1</v>
      </c>
      <c r="DA72" s="20">
        <f t="shared" si="6"/>
        <v>1</v>
      </c>
      <c r="DZ72" s="62"/>
    </row>
    <row r="73" spans="1:130">
      <c r="A73" s="11"/>
      <c r="CA73" s="25"/>
      <c r="CB73" s="39" t="str">
        <f t="shared" si="14"/>
        <v>Riadok bude skrytý.</v>
      </c>
      <c r="CC73" s="33" t="s">
        <v>78</v>
      </c>
      <c r="CW73" s="20">
        <f>+IF(AI71="boli",0,1)</f>
        <v>0</v>
      </c>
      <c r="CZ73" s="20">
        <f t="shared" si="15"/>
        <v>1</v>
      </c>
      <c r="DA73" s="20">
        <f t="shared" si="6"/>
        <v>0</v>
      </c>
      <c r="DZ73" s="62"/>
    </row>
    <row r="74" spans="1:130" ht="21.75" customHeight="1">
      <c r="A74" s="11"/>
      <c r="B74" s="187" t="s">
        <v>122</v>
      </c>
      <c r="C74" s="188"/>
      <c r="D74" s="188"/>
      <c r="E74" s="188"/>
      <c r="F74" s="188"/>
      <c r="G74" s="188"/>
      <c r="H74" s="188"/>
      <c r="I74" s="188"/>
      <c r="J74" s="188"/>
      <c r="K74" s="188"/>
      <c r="L74" s="188"/>
      <c r="M74" s="188"/>
      <c r="N74" s="188"/>
      <c r="O74" s="188"/>
      <c r="P74" s="188"/>
      <c r="Q74" s="188"/>
      <c r="R74" s="188"/>
      <c r="S74" s="188"/>
      <c r="T74" s="188"/>
      <c r="U74" s="188"/>
      <c r="V74" s="188"/>
      <c r="W74" s="188"/>
      <c r="X74" s="188"/>
      <c r="Y74" s="188"/>
      <c r="Z74" s="188"/>
      <c r="AA74" s="189"/>
      <c r="AB74" s="187" t="s">
        <v>70</v>
      </c>
      <c r="AC74" s="188"/>
      <c r="AD74" s="188"/>
      <c r="AE74" s="188"/>
      <c r="AF74" s="188"/>
      <c r="AG74" s="188"/>
      <c r="AH74" s="188"/>
      <c r="AI74" s="188"/>
      <c r="AJ74" s="188"/>
      <c r="AK74" s="188"/>
      <c r="AL74" s="188"/>
      <c r="AM74" s="188"/>
      <c r="AN74" s="188"/>
      <c r="AO74" s="188"/>
      <c r="AP74" s="188"/>
      <c r="AQ74" s="188"/>
      <c r="AR74" s="188"/>
      <c r="AS74" s="188"/>
      <c r="AT74" s="188"/>
      <c r="AU74" s="188"/>
      <c r="AV74" s="188"/>
      <c r="AW74" s="188"/>
      <c r="AX74" s="188"/>
      <c r="AY74" s="188"/>
      <c r="AZ74" s="188"/>
      <c r="BA74" s="188"/>
      <c r="BB74" s="188"/>
      <c r="BC74" s="189"/>
      <c r="BD74" s="311" t="s">
        <v>75</v>
      </c>
      <c r="BE74" s="312"/>
      <c r="BF74" s="312"/>
      <c r="BG74" s="312"/>
      <c r="BH74" s="312"/>
      <c r="BI74" s="312"/>
      <c r="BJ74" s="312"/>
      <c r="BK74" s="312"/>
      <c r="BL74" s="312"/>
      <c r="BM74" s="312"/>
      <c r="BN74" s="312"/>
      <c r="BO74" s="312"/>
      <c r="BP74" s="312"/>
      <c r="BQ74" s="312"/>
      <c r="BR74" s="312"/>
      <c r="BS74" s="312"/>
      <c r="BT74" s="312"/>
      <c r="BU74" s="312"/>
      <c r="BV74" s="312"/>
      <c r="BW74" s="312"/>
      <c r="BX74" s="312"/>
      <c r="BY74" s="312"/>
      <c r="BZ74" s="313"/>
      <c r="CA74" s="27"/>
      <c r="CB74" s="39" t="str">
        <f t="shared" si="14"/>
        <v>Riadok bude skrytý.</v>
      </c>
      <c r="CC74" s="33" t="s">
        <v>78</v>
      </c>
      <c r="CW74" s="22">
        <f t="shared" ref="CW74:CW84" si="16">+IF($AI$71="boli",0,1)</f>
        <v>0</v>
      </c>
      <c r="CZ74" s="20">
        <f t="shared" si="15"/>
        <v>1</v>
      </c>
      <c r="DA74" s="20">
        <f t="shared" si="6"/>
        <v>0</v>
      </c>
      <c r="DZ74" s="62"/>
    </row>
    <row r="75" spans="1:130">
      <c r="A75" s="11"/>
      <c r="B75" s="190" t="s">
        <v>71</v>
      </c>
      <c r="C75" s="191"/>
      <c r="D75" s="191"/>
      <c r="E75" s="191"/>
      <c r="F75" s="191"/>
      <c r="G75" s="191"/>
      <c r="H75" s="191"/>
      <c r="I75" s="191"/>
      <c r="J75" s="191"/>
      <c r="K75" s="191"/>
      <c r="L75" s="191"/>
      <c r="M75" s="191"/>
      <c r="N75" s="191"/>
      <c r="O75" s="191"/>
      <c r="P75" s="191"/>
      <c r="Q75" s="191"/>
      <c r="R75" s="191"/>
      <c r="S75" s="191"/>
      <c r="T75" s="191"/>
      <c r="U75" s="191"/>
      <c r="V75" s="191"/>
      <c r="W75" s="191"/>
      <c r="X75" s="191"/>
      <c r="Y75" s="191"/>
      <c r="Z75" s="191"/>
      <c r="AA75" s="192"/>
      <c r="AB75" s="300" t="s">
        <v>72</v>
      </c>
      <c r="AC75" s="301"/>
      <c r="AD75" s="301"/>
      <c r="AE75" s="301"/>
      <c r="AF75" s="301"/>
      <c r="AG75" s="301"/>
      <c r="AH75" s="301"/>
      <c r="AI75" s="301"/>
      <c r="AJ75" s="301"/>
      <c r="AK75" s="301"/>
      <c r="AL75" s="301"/>
      <c r="AM75" s="301"/>
      <c r="AN75" s="301"/>
      <c r="AO75" s="301"/>
      <c r="AP75" s="301"/>
      <c r="AQ75" s="301"/>
      <c r="AR75" s="301"/>
      <c r="AS75" s="301"/>
      <c r="AT75" s="301"/>
      <c r="AU75" s="301"/>
      <c r="AV75" s="301"/>
      <c r="AW75" s="301"/>
      <c r="AX75" s="301"/>
      <c r="AY75" s="301"/>
      <c r="AZ75" s="301"/>
      <c r="BA75" s="301"/>
      <c r="BB75" s="301"/>
      <c r="BC75" s="302"/>
      <c r="BD75" s="300" t="s">
        <v>73</v>
      </c>
      <c r="BE75" s="301"/>
      <c r="BF75" s="301"/>
      <c r="BG75" s="301"/>
      <c r="BH75" s="301"/>
      <c r="BI75" s="301"/>
      <c r="BJ75" s="301"/>
      <c r="BK75" s="301"/>
      <c r="BL75" s="301"/>
      <c r="BM75" s="301"/>
      <c r="BN75" s="301"/>
      <c r="BO75" s="301"/>
      <c r="BP75" s="301"/>
      <c r="BQ75" s="301"/>
      <c r="BR75" s="301"/>
      <c r="BS75" s="301"/>
      <c r="BT75" s="301"/>
      <c r="BU75" s="301"/>
      <c r="BV75" s="301"/>
      <c r="BW75" s="301"/>
      <c r="BX75" s="301"/>
      <c r="BY75" s="301"/>
      <c r="BZ75" s="302"/>
      <c r="CA75" s="27"/>
      <c r="CB75" s="39" t="str">
        <f t="shared" si="14"/>
        <v>Riadok bude skrytý.</v>
      </c>
      <c r="CC75" s="33" t="s">
        <v>78</v>
      </c>
      <c r="CW75" s="22">
        <f t="shared" si="16"/>
        <v>0</v>
      </c>
      <c r="CZ75" s="20">
        <f t="shared" si="15"/>
        <v>1</v>
      </c>
      <c r="DA75" s="20">
        <f t="shared" si="6"/>
        <v>0</v>
      </c>
      <c r="DZ75" s="62"/>
    </row>
    <row r="76" spans="1:130">
      <c r="A76" s="11"/>
      <c r="B76" s="173"/>
      <c r="C76" s="174"/>
      <c r="D76" s="174"/>
      <c r="E76" s="174"/>
      <c r="F76" s="174"/>
      <c r="G76" s="174"/>
      <c r="H76" s="174"/>
      <c r="I76" s="174"/>
      <c r="J76" s="174"/>
      <c r="K76" s="174"/>
      <c r="L76" s="174"/>
      <c r="M76" s="174"/>
      <c r="N76" s="174"/>
      <c r="O76" s="174"/>
      <c r="P76" s="174"/>
      <c r="Q76" s="174"/>
      <c r="R76" s="174"/>
      <c r="S76" s="174"/>
      <c r="T76" s="174"/>
      <c r="U76" s="174"/>
      <c r="V76" s="174"/>
      <c r="W76" s="174"/>
      <c r="X76" s="174"/>
      <c r="Y76" s="174"/>
      <c r="Z76" s="174"/>
      <c r="AA76" s="175"/>
      <c r="AB76" s="222"/>
      <c r="AC76" s="223"/>
      <c r="AD76" s="223"/>
      <c r="AE76" s="223"/>
      <c r="AF76" s="223"/>
      <c r="AG76" s="223"/>
      <c r="AH76" s="223"/>
      <c r="AI76" s="223"/>
      <c r="AJ76" s="223"/>
      <c r="AK76" s="223"/>
      <c r="AL76" s="223"/>
      <c r="AM76" s="223"/>
      <c r="AN76" s="223"/>
      <c r="AO76" s="223"/>
      <c r="AP76" s="223"/>
      <c r="AQ76" s="223"/>
      <c r="AR76" s="223"/>
      <c r="AS76" s="223"/>
      <c r="AT76" s="223"/>
      <c r="AU76" s="223"/>
      <c r="AV76" s="223"/>
      <c r="AW76" s="223"/>
      <c r="AX76" s="223"/>
      <c r="AY76" s="223"/>
      <c r="AZ76" s="223"/>
      <c r="BA76" s="223"/>
      <c r="BB76" s="223"/>
      <c r="BC76" s="224"/>
      <c r="BD76" s="222"/>
      <c r="BE76" s="223"/>
      <c r="BF76" s="223"/>
      <c r="BG76" s="223"/>
      <c r="BH76" s="223"/>
      <c r="BI76" s="223"/>
      <c r="BJ76" s="223"/>
      <c r="BK76" s="223"/>
      <c r="BL76" s="223"/>
      <c r="BM76" s="223"/>
      <c r="BN76" s="223"/>
      <c r="BO76" s="223"/>
      <c r="BP76" s="223"/>
      <c r="BQ76" s="223"/>
      <c r="BR76" s="223"/>
      <c r="BS76" s="223"/>
      <c r="BT76" s="223"/>
      <c r="BU76" s="223"/>
      <c r="BV76" s="223"/>
      <c r="BW76" s="223"/>
      <c r="BX76" s="223"/>
      <c r="BY76" s="223"/>
      <c r="BZ76" s="224"/>
      <c r="CA76" s="27"/>
      <c r="CB76" s="39" t="str">
        <f t="shared" si="14"/>
        <v>Riadok bude skrytý.</v>
      </c>
      <c r="CC76" s="33" t="s">
        <v>78</v>
      </c>
      <c r="CW76" s="22">
        <f t="shared" si="16"/>
        <v>0</v>
      </c>
      <c r="CX76" s="20">
        <f t="shared" ref="CX76:CX83" si="17">+IF(B76="",0,1)</f>
        <v>0</v>
      </c>
      <c r="CZ76" s="20">
        <f t="shared" si="15"/>
        <v>1</v>
      </c>
      <c r="DA76" s="37">
        <f t="shared" ref="DA76:DA84" si="18">+IF(CW76*CX76=0,0,IF(CZ76=0,0,1))</f>
        <v>0</v>
      </c>
      <c r="DZ76" s="62"/>
    </row>
    <row r="77" spans="1:130">
      <c r="A77" s="11"/>
      <c r="B77" s="173"/>
      <c r="C77" s="174"/>
      <c r="D77" s="174"/>
      <c r="E77" s="174"/>
      <c r="F77" s="174"/>
      <c r="G77" s="174"/>
      <c r="H77" s="174"/>
      <c r="I77" s="174"/>
      <c r="J77" s="174"/>
      <c r="K77" s="174"/>
      <c r="L77" s="174"/>
      <c r="M77" s="174"/>
      <c r="N77" s="174"/>
      <c r="O77" s="174"/>
      <c r="P77" s="174"/>
      <c r="Q77" s="174"/>
      <c r="R77" s="174"/>
      <c r="S77" s="174"/>
      <c r="T77" s="174"/>
      <c r="U77" s="174"/>
      <c r="V77" s="174"/>
      <c r="W77" s="174"/>
      <c r="X77" s="174"/>
      <c r="Y77" s="174"/>
      <c r="Z77" s="174"/>
      <c r="AA77" s="175"/>
      <c r="AB77" s="222"/>
      <c r="AC77" s="223"/>
      <c r="AD77" s="223"/>
      <c r="AE77" s="223"/>
      <c r="AF77" s="223"/>
      <c r="AG77" s="223"/>
      <c r="AH77" s="223"/>
      <c r="AI77" s="223"/>
      <c r="AJ77" s="223"/>
      <c r="AK77" s="223"/>
      <c r="AL77" s="223"/>
      <c r="AM77" s="223"/>
      <c r="AN77" s="223"/>
      <c r="AO77" s="223"/>
      <c r="AP77" s="223"/>
      <c r="AQ77" s="223"/>
      <c r="AR77" s="223"/>
      <c r="AS77" s="223"/>
      <c r="AT77" s="223"/>
      <c r="AU77" s="223"/>
      <c r="AV77" s="223"/>
      <c r="AW77" s="223"/>
      <c r="AX77" s="223"/>
      <c r="AY77" s="223"/>
      <c r="AZ77" s="223"/>
      <c r="BA77" s="223"/>
      <c r="BB77" s="223"/>
      <c r="BC77" s="224"/>
      <c r="BD77" s="222"/>
      <c r="BE77" s="223"/>
      <c r="BF77" s="223"/>
      <c r="BG77" s="223"/>
      <c r="BH77" s="223"/>
      <c r="BI77" s="223"/>
      <c r="BJ77" s="223"/>
      <c r="BK77" s="223"/>
      <c r="BL77" s="223"/>
      <c r="BM77" s="223"/>
      <c r="BN77" s="223"/>
      <c r="BO77" s="223"/>
      <c r="BP77" s="223"/>
      <c r="BQ77" s="223"/>
      <c r="BR77" s="223"/>
      <c r="BS77" s="223"/>
      <c r="BT77" s="223"/>
      <c r="BU77" s="223"/>
      <c r="BV77" s="223"/>
      <c r="BW77" s="223"/>
      <c r="BX77" s="223"/>
      <c r="BY77" s="223"/>
      <c r="BZ77" s="224"/>
      <c r="CA77" s="27"/>
      <c r="CB77" s="39" t="str">
        <f t="shared" si="14"/>
        <v>Riadok bude skrytý.</v>
      </c>
      <c r="CC77" s="33" t="s">
        <v>78</v>
      </c>
      <c r="CW77" s="22">
        <f t="shared" si="16"/>
        <v>0</v>
      </c>
      <c r="CX77" s="20">
        <f t="shared" si="17"/>
        <v>0</v>
      </c>
      <c r="CZ77" s="20">
        <f t="shared" si="15"/>
        <v>1</v>
      </c>
      <c r="DA77" s="37">
        <f t="shared" si="18"/>
        <v>0</v>
      </c>
      <c r="DZ77" s="62"/>
    </row>
    <row r="78" spans="1:130">
      <c r="A78" s="11"/>
      <c r="B78" s="173"/>
      <c r="C78" s="174"/>
      <c r="D78" s="174"/>
      <c r="E78" s="174"/>
      <c r="F78" s="174"/>
      <c r="G78" s="174"/>
      <c r="H78" s="174"/>
      <c r="I78" s="174"/>
      <c r="J78" s="174"/>
      <c r="K78" s="174"/>
      <c r="L78" s="174"/>
      <c r="M78" s="174"/>
      <c r="N78" s="174"/>
      <c r="O78" s="174"/>
      <c r="P78" s="174"/>
      <c r="Q78" s="174"/>
      <c r="R78" s="174"/>
      <c r="S78" s="174"/>
      <c r="T78" s="174"/>
      <c r="U78" s="174"/>
      <c r="V78" s="174"/>
      <c r="W78" s="174"/>
      <c r="X78" s="174"/>
      <c r="Y78" s="174"/>
      <c r="Z78" s="174"/>
      <c r="AA78" s="175"/>
      <c r="AB78" s="222"/>
      <c r="AC78" s="223"/>
      <c r="AD78" s="223"/>
      <c r="AE78" s="223"/>
      <c r="AF78" s="223"/>
      <c r="AG78" s="223"/>
      <c r="AH78" s="223"/>
      <c r="AI78" s="223"/>
      <c r="AJ78" s="223"/>
      <c r="AK78" s="223"/>
      <c r="AL78" s="223"/>
      <c r="AM78" s="223"/>
      <c r="AN78" s="223"/>
      <c r="AO78" s="223"/>
      <c r="AP78" s="223"/>
      <c r="AQ78" s="223"/>
      <c r="AR78" s="223"/>
      <c r="AS78" s="223"/>
      <c r="AT78" s="223"/>
      <c r="AU78" s="223"/>
      <c r="AV78" s="223"/>
      <c r="AW78" s="223"/>
      <c r="AX78" s="223"/>
      <c r="AY78" s="223"/>
      <c r="AZ78" s="223"/>
      <c r="BA78" s="223"/>
      <c r="BB78" s="223"/>
      <c r="BC78" s="224"/>
      <c r="BD78" s="222"/>
      <c r="BE78" s="223"/>
      <c r="BF78" s="223"/>
      <c r="BG78" s="223"/>
      <c r="BH78" s="223"/>
      <c r="BI78" s="223"/>
      <c r="BJ78" s="223"/>
      <c r="BK78" s="223"/>
      <c r="BL78" s="223"/>
      <c r="BM78" s="223"/>
      <c r="BN78" s="223"/>
      <c r="BO78" s="223"/>
      <c r="BP78" s="223"/>
      <c r="BQ78" s="223"/>
      <c r="BR78" s="223"/>
      <c r="BS78" s="223"/>
      <c r="BT78" s="223"/>
      <c r="BU78" s="223"/>
      <c r="BV78" s="223"/>
      <c r="BW78" s="223"/>
      <c r="BX78" s="223"/>
      <c r="BY78" s="223"/>
      <c r="BZ78" s="224"/>
      <c r="CA78" s="27"/>
      <c r="CB78" s="39" t="str">
        <f t="shared" si="14"/>
        <v>Riadok bude skrytý.</v>
      </c>
      <c r="CC78" s="33" t="s">
        <v>78</v>
      </c>
      <c r="CW78" s="22">
        <f t="shared" si="16"/>
        <v>0</v>
      </c>
      <c r="CX78" s="20">
        <f t="shared" si="17"/>
        <v>0</v>
      </c>
      <c r="CZ78" s="20">
        <f t="shared" si="15"/>
        <v>1</v>
      </c>
      <c r="DA78" s="37">
        <f t="shared" si="18"/>
        <v>0</v>
      </c>
      <c r="DZ78" s="62"/>
    </row>
    <row r="79" spans="1:130">
      <c r="A79" s="11"/>
      <c r="B79" s="173"/>
      <c r="C79" s="174"/>
      <c r="D79" s="174"/>
      <c r="E79" s="174"/>
      <c r="F79" s="174"/>
      <c r="G79" s="174"/>
      <c r="H79" s="174"/>
      <c r="I79" s="174"/>
      <c r="J79" s="174"/>
      <c r="K79" s="174"/>
      <c r="L79" s="174"/>
      <c r="M79" s="174"/>
      <c r="N79" s="174"/>
      <c r="O79" s="174"/>
      <c r="P79" s="174"/>
      <c r="Q79" s="174"/>
      <c r="R79" s="174"/>
      <c r="S79" s="174"/>
      <c r="T79" s="174"/>
      <c r="U79" s="174"/>
      <c r="V79" s="174"/>
      <c r="W79" s="174"/>
      <c r="X79" s="174"/>
      <c r="Y79" s="174"/>
      <c r="Z79" s="174"/>
      <c r="AA79" s="175"/>
      <c r="AB79" s="222"/>
      <c r="AC79" s="223"/>
      <c r="AD79" s="223"/>
      <c r="AE79" s="223"/>
      <c r="AF79" s="223"/>
      <c r="AG79" s="223"/>
      <c r="AH79" s="223"/>
      <c r="AI79" s="223"/>
      <c r="AJ79" s="223"/>
      <c r="AK79" s="223"/>
      <c r="AL79" s="223"/>
      <c r="AM79" s="223"/>
      <c r="AN79" s="223"/>
      <c r="AO79" s="223"/>
      <c r="AP79" s="223"/>
      <c r="AQ79" s="223"/>
      <c r="AR79" s="223"/>
      <c r="AS79" s="223"/>
      <c r="AT79" s="223"/>
      <c r="AU79" s="223"/>
      <c r="AV79" s="223"/>
      <c r="AW79" s="223"/>
      <c r="AX79" s="223"/>
      <c r="AY79" s="223"/>
      <c r="AZ79" s="223"/>
      <c r="BA79" s="223"/>
      <c r="BB79" s="223"/>
      <c r="BC79" s="224"/>
      <c r="BD79" s="222"/>
      <c r="BE79" s="223"/>
      <c r="BF79" s="223"/>
      <c r="BG79" s="223"/>
      <c r="BH79" s="223"/>
      <c r="BI79" s="223"/>
      <c r="BJ79" s="223"/>
      <c r="BK79" s="223"/>
      <c r="BL79" s="223"/>
      <c r="BM79" s="223"/>
      <c r="BN79" s="223"/>
      <c r="BO79" s="223"/>
      <c r="BP79" s="223"/>
      <c r="BQ79" s="223"/>
      <c r="BR79" s="223"/>
      <c r="BS79" s="223"/>
      <c r="BT79" s="223"/>
      <c r="BU79" s="223"/>
      <c r="BV79" s="223"/>
      <c r="BW79" s="223"/>
      <c r="BX79" s="223"/>
      <c r="BY79" s="223"/>
      <c r="BZ79" s="224"/>
      <c r="CA79" s="27"/>
      <c r="CB79" s="39" t="str">
        <f t="shared" si="14"/>
        <v>Riadok bude skrytý.</v>
      </c>
      <c r="CC79" s="33" t="s">
        <v>78</v>
      </c>
      <c r="CW79" s="22">
        <f t="shared" si="16"/>
        <v>0</v>
      </c>
      <c r="CX79" s="20">
        <f t="shared" si="17"/>
        <v>0</v>
      </c>
      <c r="CZ79" s="20">
        <f t="shared" si="15"/>
        <v>1</v>
      </c>
      <c r="DA79" s="37">
        <f t="shared" si="18"/>
        <v>0</v>
      </c>
      <c r="DZ79" s="62"/>
    </row>
    <row r="80" spans="1:130">
      <c r="A80" s="11"/>
      <c r="B80" s="173"/>
      <c r="C80" s="174"/>
      <c r="D80" s="174"/>
      <c r="E80" s="174"/>
      <c r="F80" s="174"/>
      <c r="G80" s="174"/>
      <c r="H80" s="174"/>
      <c r="I80" s="174"/>
      <c r="J80" s="174"/>
      <c r="K80" s="174"/>
      <c r="L80" s="174"/>
      <c r="M80" s="174"/>
      <c r="N80" s="174"/>
      <c r="O80" s="174"/>
      <c r="P80" s="174"/>
      <c r="Q80" s="174"/>
      <c r="R80" s="174"/>
      <c r="S80" s="174"/>
      <c r="T80" s="174"/>
      <c r="U80" s="174"/>
      <c r="V80" s="174"/>
      <c r="W80" s="174"/>
      <c r="X80" s="174"/>
      <c r="Y80" s="174"/>
      <c r="Z80" s="174"/>
      <c r="AA80" s="175"/>
      <c r="AB80" s="222"/>
      <c r="AC80" s="223"/>
      <c r="AD80" s="223"/>
      <c r="AE80" s="223"/>
      <c r="AF80" s="223"/>
      <c r="AG80" s="223"/>
      <c r="AH80" s="223"/>
      <c r="AI80" s="223"/>
      <c r="AJ80" s="223"/>
      <c r="AK80" s="223"/>
      <c r="AL80" s="223"/>
      <c r="AM80" s="223"/>
      <c r="AN80" s="223"/>
      <c r="AO80" s="223"/>
      <c r="AP80" s="223"/>
      <c r="AQ80" s="223"/>
      <c r="AR80" s="223"/>
      <c r="AS80" s="223"/>
      <c r="AT80" s="223"/>
      <c r="AU80" s="223"/>
      <c r="AV80" s="223"/>
      <c r="AW80" s="223"/>
      <c r="AX80" s="223"/>
      <c r="AY80" s="223"/>
      <c r="AZ80" s="223"/>
      <c r="BA80" s="223"/>
      <c r="BB80" s="223"/>
      <c r="BC80" s="224"/>
      <c r="BD80" s="222"/>
      <c r="BE80" s="223"/>
      <c r="BF80" s="223"/>
      <c r="BG80" s="223"/>
      <c r="BH80" s="223"/>
      <c r="BI80" s="223"/>
      <c r="BJ80" s="223"/>
      <c r="BK80" s="223"/>
      <c r="BL80" s="223"/>
      <c r="BM80" s="223"/>
      <c r="BN80" s="223"/>
      <c r="BO80" s="223"/>
      <c r="BP80" s="223"/>
      <c r="BQ80" s="223"/>
      <c r="BR80" s="223"/>
      <c r="BS80" s="223"/>
      <c r="BT80" s="223"/>
      <c r="BU80" s="223"/>
      <c r="BV80" s="223"/>
      <c r="BW80" s="223"/>
      <c r="BX80" s="223"/>
      <c r="BY80" s="223"/>
      <c r="BZ80" s="224"/>
      <c r="CA80" s="27"/>
      <c r="CB80" s="39" t="str">
        <f t="shared" si="14"/>
        <v>Riadok bude skrytý.</v>
      </c>
      <c r="CC80" s="33" t="s">
        <v>78</v>
      </c>
      <c r="CW80" s="22">
        <f t="shared" si="16"/>
        <v>0</v>
      </c>
      <c r="CX80" s="20">
        <f t="shared" si="17"/>
        <v>0</v>
      </c>
      <c r="CZ80" s="20">
        <f t="shared" si="15"/>
        <v>1</v>
      </c>
      <c r="DA80" s="37">
        <f t="shared" si="18"/>
        <v>0</v>
      </c>
      <c r="DZ80" s="62"/>
    </row>
    <row r="81" spans="1:130">
      <c r="A81" s="11"/>
      <c r="B81" s="173"/>
      <c r="C81" s="174"/>
      <c r="D81" s="174"/>
      <c r="E81" s="174"/>
      <c r="F81" s="174"/>
      <c r="G81" s="174"/>
      <c r="H81" s="174"/>
      <c r="I81" s="174"/>
      <c r="J81" s="174"/>
      <c r="K81" s="174"/>
      <c r="L81" s="174"/>
      <c r="M81" s="174"/>
      <c r="N81" s="174"/>
      <c r="O81" s="174"/>
      <c r="P81" s="174"/>
      <c r="Q81" s="174"/>
      <c r="R81" s="174"/>
      <c r="S81" s="174"/>
      <c r="T81" s="174"/>
      <c r="U81" s="174"/>
      <c r="V81" s="174"/>
      <c r="W81" s="174"/>
      <c r="X81" s="174"/>
      <c r="Y81" s="174"/>
      <c r="Z81" s="174"/>
      <c r="AA81" s="175"/>
      <c r="AB81" s="222"/>
      <c r="AC81" s="223"/>
      <c r="AD81" s="223"/>
      <c r="AE81" s="223"/>
      <c r="AF81" s="223"/>
      <c r="AG81" s="223"/>
      <c r="AH81" s="223"/>
      <c r="AI81" s="223"/>
      <c r="AJ81" s="223"/>
      <c r="AK81" s="223"/>
      <c r="AL81" s="223"/>
      <c r="AM81" s="223"/>
      <c r="AN81" s="223"/>
      <c r="AO81" s="223"/>
      <c r="AP81" s="223"/>
      <c r="AQ81" s="223"/>
      <c r="AR81" s="223"/>
      <c r="AS81" s="223"/>
      <c r="AT81" s="223"/>
      <c r="AU81" s="223"/>
      <c r="AV81" s="223"/>
      <c r="AW81" s="223"/>
      <c r="AX81" s="223"/>
      <c r="AY81" s="223"/>
      <c r="AZ81" s="223"/>
      <c r="BA81" s="223"/>
      <c r="BB81" s="223"/>
      <c r="BC81" s="224"/>
      <c r="BD81" s="222"/>
      <c r="BE81" s="223"/>
      <c r="BF81" s="223"/>
      <c r="BG81" s="223"/>
      <c r="BH81" s="223"/>
      <c r="BI81" s="223"/>
      <c r="BJ81" s="223"/>
      <c r="BK81" s="223"/>
      <c r="BL81" s="223"/>
      <c r="BM81" s="223"/>
      <c r="BN81" s="223"/>
      <c r="BO81" s="223"/>
      <c r="BP81" s="223"/>
      <c r="BQ81" s="223"/>
      <c r="BR81" s="223"/>
      <c r="BS81" s="223"/>
      <c r="BT81" s="223"/>
      <c r="BU81" s="223"/>
      <c r="BV81" s="223"/>
      <c r="BW81" s="223"/>
      <c r="BX81" s="223"/>
      <c r="BY81" s="223"/>
      <c r="BZ81" s="224"/>
      <c r="CA81" s="27"/>
      <c r="CB81" s="39" t="str">
        <f t="shared" si="14"/>
        <v>Riadok bude skrytý.</v>
      </c>
      <c r="CC81" s="33" t="s">
        <v>78</v>
      </c>
      <c r="CW81" s="22">
        <f t="shared" si="16"/>
        <v>0</v>
      </c>
      <c r="CX81" s="20">
        <f t="shared" si="17"/>
        <v>0</v>
      </c>
      <c r="CZ81" s="20">
        <f t="shared" si="15"/>
        <v>1</v>
      </c>
      <c r="DA81" s="37">
        <f t="shared" si="18"/>
        <v>0</v>
      </c>
      <c r="DZ81" s="62"/>
    </row>
    <row r="82" spans="1:130">
      <c r="A82" s="11"/>
      <c r="B82" s="297"/>
      <c r="C82" s="298"/>
      <c r="D82" s="298"/>
      <c r="E82" s="298"/>
      <c r="F82" s="298"/>
      <c r="G82" s="298"/>
      <c r="H82" s="298"/>
      <c r="I82" s="298"/>
      <c r="J82" s="298"/>
      <c r="K82" s="298"/>
      <c r="L82" s="298"/>
      <c r="M82" s="298"/>
      <c r="N82" s="298"/>
      <c r="O82" s="298"/>
      <c r="P82" s="298"/>
      <c r="Q82" s="298"/>
      <c r="R82" s="298"/>
      <c r="S82" s="298"/>
      <c r="T82" s="298"/>
      <c r="U82" s="298"/>
      <c r="V82" s="298"/>
      <c r="W82" s="298"/>
      <c r="X82" s="298"/>
      <c r="Y82" s="298"/>
      <c r="Z82" s="298"/>
      <c r="AA82" s="299"/>
      <c r="AB82" s="222"/>
      <c r="AC82" s="223"/>
      <c r="AD82" s="223"/>
      <c r="AE82" s="223"/>
      <c r="AF82" s="223"/>
      <c r="AG82" s="223"/>
      <c r="AH82" s="223"/>
      <c r="AI82" s="223"/>
      <c r="AJ82" s="223"/>
      <c r="AK82" s="223"/>
      <c r="AL82" s="223"/>
      <c r="AM82" s="223"/>
      <c r="AN82" s="223"/>
      <c r="AO82" s="223"/>
      <c r="AP82" s="223"/>
      <c r="AQ82" s="223"/>
      <c r="AR82" s="223"/>
      <c r="AS82" s="223"/>
      <c r="AT82" s="223"/>
      <c r="AU82" s="223"/>
      <c r="AV82" s="223"/>
      <c r="AW82" s="223"/>
      <c r="AX82" s="223"/>
      <c r="AY82" s="223"/>
      <c r="AZ82" s="223"/>
      <c r="BA82" s="223"/>
      <c r="BB82" s="223"/>
      <c r="BC82" s="224"/>
      <c r="BD82" s="222"/>
      <c r="BE82" s="223"/>
      <c r="BF82" s="223"/>
      <c r="BG82" s="223"/>
      <c r="BH82" s="223"/>
      <c r="BI82" s="223"/>
      <c r="BJ82" s="223"/>
      <c r="BK82" s="223"/>
      <c r="BL82" s="223"/>
      <c r="BM82" s="223"/>
      <c r="BN82" s="223"/>
      <c r="BO82" s="223"/>
      <c r="BP82" s="223"/>
      <c r="BQ82" s="223"/>
      <c r="BR82" s="223"/>
      <c r="BS82" s="223"/>
      <c r="BT82" s="223"/>
      <c r="BU82" s="223"/>
      <c r="BV82" s="223"/>
      <c r="BW82" s="223"/>
      <c r="BX82" s="223"/>
      <c r="BY82" s="223"/>
      <c r="BZ82" s="224"/>
      <c r="CA82" s="27"/>
      <c r="CB82" s="39" t="str">
        <f t="shared" si="14"/>
        <v>Riadok bude skrytý.</v>
      </c>
      <c r="CC82" s="33" t="s">
        <v>78</v>
      </c>
      <c r="CW82" s="22">
        <f t="shared" si="16"/>
        <v>0</v>
      </c>
      <c r="CX82" s="20">
        <f t="shared" si="17"/>
        <v>0</v>
      </c>
      <c r="CZ82" s="20">
        <f t="shared" si="15"/>
        <v>1</v>
      </c>
      <c r="DA82" s="37">
        <f t="shared" si="18"/>
        <v>0</v>
      </c>
      <c r="DZ82" s="62"/>
    </row>
    <row r="83" spans="1:130">
      <c r="A83" s="11"/>
      <c r="B83" s="173"/>
      <c r="C83" s="174"/>
      <c r="D83" s="174"/>
      <c r="E83" s="174"/>
      <c r="F83" s="174"/>
      <c r="G83" s="174"/>
      <c r="H83" s="174"/>
      <c r="I83" s="174"/>
      <c r="J83" s="174"/>
      <c r="K83" s="174"/>
      <c r="L83" s="174"/>
      <c r="M83" s="174"/>
      <c r="N83" s="174"/>
      <c r="O83" s="174"/>
      <c r="P83" s="174"/>
      <c r="Q83" s="174"/>
      <c r="R83" s="174"/>
      <c r="S83" s="174"/>
      <c r="T83" s="174"/>
      <c r="U83" s="174"/>
      <c r="V83" s="174"/>
      <c r="W83" s="174"/>
      <c r="X83" s="174"/>
      <c r="Y83" s="174"/>
      <c r="Z83" s="174"/>
      <c r="AA83" s="175"/>
      <c r="AB83" s="222"/>
      <c r="AC83" s="223"/>
      <c r="AD83" s="223"/>
      <c r="AE83" s="223"/>
      <c r="AF83" s="223"/>
      <c r="AG83" s="223"/>
      <c r="AH83" s="223"/>
      <c r="AI83" s="223"/>
      <c r="AJ83" s="223"/>
      <c r="AK83" s="223"/>
      <c r="AL83" s="223"/>
      <c r="AM83" s="223"/>
      <c r="AN83" s="223"/>
      <c r="AO83" s="223"/>
      <c r="AP83" s="223"/>
      <c r="AQ83" s="223"/>
      <c r="AR83" s="223"/>
      <c r="AS83" s="223"/>
      <c r="AT83" s="223"/>
      <c r="AU83" s="223"/>
      <c r="AV83" s="223"/>
      <c r="AW83" s="223"/>
      <c r="AX83" s="223"/>
      <c r="AY83" s="223"/>
      <c r="AZ83" s="223"/>
      <c r="BA83" s="223"/>
      <c r="BB83" s="223"/>
      <c r="BC83" s="224"/>
      <c r="BD83" s="222"/>
      <c r="BE83" s="223"/>
      <c r="BF83" s="223"/>
      <c r="BG83" s="223"/>
      <c r="BH83" s="223"/>
      <c r="BI83" s="223"/>
      <c r="BJ83" s="223"/>
      <c r="BK83" s="223"/>
      <c r="BL83" s="223"/>
      <c r="BM83" s="223"/>
      <c r="BN83" s="223"/>
      <c r="BO83" s="223"/>
      <c r="BP83" s="223"/>
      <c r="BQ83" s="223"/>
      <c r="BR83" s="223"/>
      <c r="BS83" s="223"/>
      <c r="BT83" s="223"/>
      <c r="BU83" s="223"/>
      <c r="BV83" s="223"/>
      <c r="BW83" s="223"/>
      <c r="BX83" s="223"/>
      <c r="BY83" s="223"/>
      <c r="BZ83" s="224"/>
      <c r="CA83" s="27"/>
      <c r="CB83" s="39" t="str">
        <f t="shared" si="14"/>
        <v>Riadok bude skrytý.</v>
      </c>
      <c r="CC83" s="33" t="s">
        <v>78</v>
      </c>
      <c r="CW83" s="22">
        <f t="shared" si="16"/>
        <v>0</v>
      </c>
      <c r="CX83" s="20">
        <f t="shared" si="17"/>
        <v>0</v>
      </c>
      <c r="CZ83" s="20">
        <f t="shared" si="15"/>
        <v>1</v>
      </c>
      <c r="DA83" s="37">
        <f t="shared" si="18"/>
        <v>0</v>
      </c>
      <c r="DZ83" s="62"/>
    </row>
    <row r="84" spans="1:130">
      <c r="A84" s="11"/>
      <c r="B84" s="99"/>
      <c r="C84" s="100"/>
      <c r="D84" s="100"/>
      <c r="E84" s="100"/>
      <c r="F84" s="100"/>
      <c r="G84" s="100"/>
      <c r="H84" s="100"/>
      <c r="I84" s="100"/>
      <c r="J84" s="100"/>
      <c r="K84" s="100"/>
      <c r="L84" s="100"/>
      <c r="M84" s="100"/>
      <c r="N84" s="100"/>
      <c r="O84" s="100"/>
      <c r="P84" s="100"/>
      <c r="Q84" s="100"/>
      <c r="R84" s="100"/>
      <c r="S84" s="100"/>
      <c r="T84" s="100"/>
      <c r="U84" s="100"/>
      <c r="V84" s="100"/>
      <c r="W84" s="100"/>
      <c r="X84" s="100"/>
      <c r="Y84" s="100"/>
      <c r="Z84" s="100"/>
      <c r="AA84" s="101"/>
      <c r="AB84" s="231"/>
      <c r="AC84" s="232"/>
      <c r="AD84" s="232"/>
      <c r="AE84" s="232"/>
      <c r="AF84" s="232"/>
      <c r="AG84" s="232"/>
      <c r="AH84" s="232"/>
      <c r="AI84" s="232"/>
      <c r="AJ84" s="232"/>
      <c r="AK84" s="232"/>
      <c r="AL84" s="232"/>
      <c r="AM84" s="232"/>
      <c r="AN84" s="232"/>
      <c r="AO84" s="232"/>
      <c r="AP84" s="232"/>
      <c r="AQ84" s="232"/>
      <c r="AR84" s="232"/>
      <c r="AS84" s="232"/>
      <c r="AT84" s="232"/>
      <c r="AU84" s="232"/>
      <c r="AV84" s="232"/>
      <c r="AW84" s="232"/>
      <c r="AX84" s="232"/>
      <c r="AY84" s="232"/>
      <c r="AZ84" s="232"/>
      <c r="BA84" s="232"/>
      <c r="BB84" s="232"/>
      <c r="BC84" s="233"/>
      <c r="BD84" s="231"/>
      <c r="BE84" s="232"/>
      <c r="BF84" s="232"/>
      <c r="BG84" s="232"/>
      <c r="BH84" s="232"/>
      <c r="BI84" s="232"/>
      <c r="BJ84" s="232"/>
      <c r="BK84" s="232"/>
      <c r="BL84" s="232"/>
      <c r="BM84" s="232"/>
      <c r="BN84" s="232"/>
      <c r="BO84" s="232"/>
      <c r="BP84" s="232"/>
      <c r="BQ84" s="232"/>
      <c r="BR84" s="232"/>
      <c r="BS84" s="232"/>
      <c r="BT84" s="232"/>
      <c r="BU84" s="232"/>
      <c r="BV84" s="232"/>
      <c r="BW84" s="232"/>
      <c r="BX84" s="232"/>
      <c r="BY84" s="232"/>
      <c r="BZ84" s="233"/>
      <c r="CA84" s="27"/>
      <c r="CB84" s="39" t="str">
        <f t="shared" si="14"/>
        <v>Riadok bude skrytý.</v>
      </c>
      <c r="CC84" s="33" t="s">
        <v>78</v>
      </c>
      <c r="CW84" s="22">
        <f t="shared" si="16"/>
        <v>0</v>
      </c>
      <c r="CX84" s="20">
        <f>+IF(B84="",1,1)</f>
        <v>1</v>
      </c>
      <c r="CZ84" s="20">
        <f t="shared" si="15"/>
        <v>1</v>
      </c>
      <c r="DA84" s="37">
        <f t="shared" si="18"/>
        <v>0</v>
      </c>
      <c r="DZ84" s="62"/>
    </row>
    <row r="85" spans="1:130">
      <c r="A85" s="11"/>
      <c r="B85" s="196"/>
      <c r="C85" s="196"/>
      <c r="D85" s="196"/>
      <c r="E85" s="196"/>
      <c r="F85" s="196"/>
      <c r="G85" s="196"/>
      <c r="H85" s="196"/>
      <c r="I85" s="196"/>
      <c r="J85" s="196"/>
      <c r="K85" s="196"/>
      <c r="L85" s="196"/>
      <c r="M85" s="196"/>
      <c r="N85" s="196"/>
      <c r="O85" s="196"/>
      <c r="P85" s="196"/>
      <c r="Q85" s="196"/>
      <c r="R85" s="196"/>
      <c r="S85" s="196"/>
      <c r="T85" s="196"/>
      <c r="U85" s="196"/>
      <c r="V85" s="196"/>
      <c r="W85" s="196"/>
      <c r="X85" s="196"/>
      <c r="Y85" s="196"/>
      <c r="Z85" s="196"/>
      <c r="AA85" s="196"/>
      <c r="AB85" s="196"/>
      <c r="AC85" s="196"/>
      <c r="AD85" s="196"/>
      <c r="AE85" s="196"/>
      <c r="AF85" s="196"/>
      <c r="AG85" s="196"/>
      <c r="AH85" s="196"/>
      <c r="AI85" s="196"/>
      <c r="AJ85" s="196"/>
      <c r="AK85" s="196"/>
      <c r="AL85" s="196"/>
      <c r="AM85" s="196"/>
      <c r="AN85" s="196"/>
      <c r="AO85" s="196"/>
      <c r="AP85" s="196"/>
      <c r="AQ85" s="196"/>
      <c r="AR85" s="196"/>
      <c r="AS85" s="196"/>
      <c r="AT85" s="196"/>
      <c r="AU85" s="196"/>
      <c r="AV85" s="196"/>
      <c r="AW85" s="196"/>
      <c r="AX85" s="196"/>
      <c r="AY85" s="196"/>
      <c r="AZ85" s="196"/>
      <c r="BA85" s="196"/>
      <c r="BB85" s="196"/>
      <c r="BC85" s="196"/>
      <c r="BD85" s="196"/>
      <c r="BE85" s="196"/>
      <c r="BF85" s="196"/>
      <c r="BG85" s="196"/>
      <c r="BH85" s="196"/>
      <c r="BI85" s="196"/>
      <c r="BJ85" s="196"/>
      <c r="BK85" s="196"/>
      <c r="BL85" s="196"/>
      <c r="BM85" s="196"/>
      <c r="BN85" s="196"/>
      <c r="BO85" s="196"/>
      <c r="BP85" s="196"/>
      <c r="BQ85" s="196"/>
      <c r="BR85" s="196"/>
      <c r="BS85" s="196"/>
      <c r="BT85" s="196"/>
      <c r="BU85" s="196"/>
      <c r="BV85" s="196"/>
      <c r="BW85" s="196"/>
      <c r="BX85" s="196"/>
      <c r="BY85" s="196"/>
      <c r="BZ85" s="196"/>
      <c r="CA85" s="27"/>
      <c r="CB85" s="39" t="str">
        <f t="shared" si="14"/>
        <v>Riadok bude skrytý.</v>
      </c>
      <c r="CC85" s="33" t="s">
        <v>78</v>
      </c>
      <c r="CW85" s="20">
        <f>+IF(AI71="boli",0,1)</f>
        <v>0</v>
      </c>
      <c r="CZ85" s="20">
        <f t="shared" si="15"/>
        <v>1</v>
      </c>
      <c r="DA85" s="20">
        <f t="shared" si="6"/>
        <v>0</v>
      </c>
      <c r="DZ85" s="62"/>
    </row>
    <row r="86" spans="1:130">
      <c r="A86" s="11"/>
      <c r="B86" s="49" t="s">
        <v>82</v>
      </c>
      <c r="C86" s="183" t="s">
        <v>171</v>
      </c>
      <c r="D86" s="183"/>
      <c r="E86" s="183"/>
      <c r="F86" s="183"/>
      <c r="G86" s="183"/>
      <c r="H86" s="183"/>
      <c r="I86" s="183"/>
      <c r="J86" s="183"/>
      <c r="K86" s="183"/>
      <c r="L86" s="183"/>
      <c r="M86" s="183"/>
      <c r="N86" s="183"/>
      <c r="O86" s="183"/>
      <c r="P86" s="183"/>
      <c r="Q86" s="183"/>
      <c r="R86" s="183"/>
      <c r="S86" s="183"/>
      <c r="T86" s="183"/>
      <c r="U86" s="183"/>
      <c r="V86" s="183"/>
      <c r="W86" s="183"/>
      <c r="X86" s="183"/>
      <c r="Y86" s="183"/>
      <c r="Z86" s="183"/>
      <c r="AA86" s="183"/>
      <c r="AB86" s="183"/>
      <c r="AC86" s="183"/>
      <c r="AD86" s="183"/>
      <c r="AE86" s="183"/>
      <c r="AF86" s="183"/>
      <c r="AG86" s="183"/>
      <c r="AH86" s="183"/>
      <c r="AI86" s="183"/>
      <c r="AJ86" s="183"/>
      <c r="AK86" s="183"/>
      <c r="AL86" s="183"/>
      <c r="AM86" s="183"/>
      <c r="AN86" s="183"/>
      <c r="AO86" s="183"/>
      <c r="AP86" s="183"/>
      <c r="AQ86" s="183"/>
      <c r="AR86" s="183"/>
      <c r="AS86" s="183"/>
      <c r="AT86" s="183"/>
      <c r="AU86" s="183"/>
      <c r="AV86" s="183"/>
      <c r="AW86" s="183"/>
      <c r="AX86" s="183"/>
      <c r="AY86" s="183"/>
      <c r="AZ86" s="183"/>
      <c r="BA86" s="183"/>
      <c r="BB86" s="183"/>
      <c r="BC86" s="183"/>
      <c r="BD86" s="183"/>
      <c r="BE86" s="183"/>
      <c r="BF86" s="183"/>
      <c r="BG86" s="183"/>
      <c r="BH86" s="183"/>
      <c r="BI86" s="183"/>
      <c r="BJ86" s="183"/>
      <c r="BK86" s="183"/>
      <c r="BL86" s="183"/>
      <c r="BM86" s="183"/>
      <c r="BN86" s="183"/>
      <c r="BO86" s="183"/>
      <c r="BP86" s="183"/>
      <c r="BQ86" s="183"/>
      <c r="BR86" s="183"/>
      <c r="BS86" s="183"/>
      <c r="BT86" s="183"/>
      <c r="BU86" s="183"/>
      <c r="BV86" s="183"/>
      <c r="BW86" s="183"/>
      <c r="BX86" s="183"/>
      <c r="BY86" s="183"/>
      <c r="BZ86" s="183"/>
      <c r="CA86" s="26" t="s">
        <v>69</v>
      </c>
      <c r="CB86" s="39" t="str">
        <f t="shared" si="14"/>
        <v>Riadok bude vidieť.</v>
      </c>
      <c r="CC86" s="33" t="s">
        <v>78</v>
      </c>
      <c r="CW86" s="20">
        <f>+IF(SUM(CW87:CW106)=0,0,1)</f>
        <v>1</v>
      </c>
      <c r="CZ86" s="20">
        <f t="shared" si="15"/>
        <v>1</v>
      </c>
      <c r="DA86" s="20">
        <f t="shared" si="6"/>
        <v>1</v>
      </c>
      <c r="DZ86" s="62"/>
    </row>
    <row r="87" spans="1:130">
      <c r="A87" s="11"/>
      <c r="B87" s="69" t="s">
        <v>4</v>
      </c>
      <c r="C87" s="69"/>
      <c r="D87" s="69"/>
      <c r="E87" s="69"/>
      <c r="F87" s="69"/>
      <c r="G87" s="69"/>
      <c r="H87" s="69"/>
      <c r="I87" s="69"/>
      <c r="J87" s="69"/>
      <c r="K87" s="69"/>
      <c r="L87" s="69"/>
      <c r="M87" s="69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69"/>
      <c r="BG87" s="69"/>
      <c r="BH87" s="69"/>
      <c r="BI87" s="69"/>
      <c r="BJ87" s="69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69"/>
      <c r="CA87" s="27"/>
      <c r="CB87" s="39" t="str">
        <f t="shared" si="14"/>
        <v>Riadok bude vidieť.</v>
      </c>
      <c r="CC87" s="33" t="s">
        <v>78</v>
      </c>
      <c r="CW87" s="20">
        <f t="shared" ref="CW87:CW106" si="19">+IF(B87="",0,1)</f>
        <v>1</v>
      </c>
      <c r="CZ87" s="20">
        <f t="shared" si="15"/>
        <v>1</v>
      </c>
      <c r="DA87" s="20">
        <f t="shared" si="6"/>
        <v>1</v>
      </c>
      <c r="DZ87" s="62"/>
    </row>
    <row r="88" spans="1:130">
      <c r="A88" s="11"/>
      <c r="B88" s="69" t="s">
        <v>5</v>
      </c>
      <c r="C88" s="69"/>
      <c r="D88" s="69"/>
      <c r="E88" s="69"/>
      <c r="F88" s="69"/>
      <c r="G88" s="69"/>
      <c r="H88" s="69"/>
      <c r="I88" s="69"/>
      <c r="J88" s="69"/>
      <c r="K88" s="69"/>
      <c r="L88" s="69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69"/>
      <c r="AE88" s="69"/>
      <c r="AF88" s="69"/>
      <c r="AG88" s="69"/>
      <c r="AH88" s="69"/>
      <c r="AI88" s="69"/>
      <c r="AJ88" s="69"/>
      <c r="AK88" s="69"/>
      <c r="AL88" s="69"/>
      <c r="AM88" s="69"/>
      <c r="AN88" s="69"/>
      <c r="AO88" s="69"/>
      <c r="AP88" s="69"/>
      <c r="AQ88" s="69"/>
      <c r="AR88" s="69"/>
      <c r="AS88" s="69"/>
      <c r="AT88" s="69"/>
      <c r="AU88" s="69"/>
      <c r="AV88" s="69"/>
      <c r="AW88" s="69"/>
      <c r="AX88" s="69"/>
      <c r="AY88" s="69"/>
      <c r="AZ88" s="69"/>
      <c r="BA88" s="69"/>
      <c r="BB88" s="69"/>
      <c r="BC88" s="69"/>
      <c r="BD88" s="69"/>
      <c r="BE88" s="69"/>
      <c r="BF88" s="69"/>
      <c r="BG88" s="69"/>
      <c r="BH88" s="69"/>
      <c r="BI88" s="69"/>
      <c r="BJ88" s="69"/>
      <c r="BK88" s="69"/>
      <c r="BL88" s="69"/>
      <c r="BM88" s="69"/>
      <c r="BN88" s="69"/>
      <c r="BO88" s="69"/>
      <c r="BP88" s="69"/>
      <c r="BQ88" s="69"/>
      <c r="BR88" s="69"/>
      <c r="BS88" s="69"/>
      <c r="BT88" s="69"/>
      <c r="BU88" s="69"/>
      <c r="BV88" s="69"/>
      <c r="BW88" s="69"/>
      <c r="BX88" s="69"/>
      <c r="BY88" s="69"/>
      <c r="BZ88" s="69"/>
      <c r="CA88" s="27"/>
      <c r="CB88" s="39" t="str">
        <f t="shared" si="14"/>
        <v>Riadok bude vidieť.</v>
      </c>
      <c r="CC88" s="33" t="s">
        <v>78</v>
      </c>
      <c r="CW88" s="20">
        <f t="shared" si="19"/>
        <v>1</v>
      </c>
      <c r="CZ88" s="20">
        <f t="shared" si="15"/>
        <v>1</v>
      </c>
      <c r="DA88" s="20">
        <f t="shared" si="6"/>
        <v>1</v>
      </c>
      <c r="DZ88" s="62"/>
    </row>
    <row r="89" spans="1:130">
      <c r="A89" s="11"/>
      <c r="B89" s="69" t="s">
        <v>6</v>
      </c>
      <c r="C89" s="69"/>
      <c r="D89" s="69"/>
      <c r="E89" s="69"/>
      <c r="F89" s="69"/>
      <c r="G89" s="69"/>
      <c r="H89" s="69"/>
      <c r="I89" s="69"/>
      <c r="J89" s="69"/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  <c r="AF89" s="69"/>
      <c r="AG89" s="69"/>
      <c r="AH89" s="69"/>
      <c r="AI89" s="69"/>
      <c r="AJ89" s="69"/>
      <c r="AK89" s="69"/>
      <c r="AL89" s="69"/>
      <c r="AM89" s="69"/>
      <c r="AN89" s="69"/>
      <c r="AO89" s="69"/>
      <c r="AP89" s="69"/>
      <c r="AQ89" s="69"/>
      <c r="AR89" s="69"/>
      <c r="AS89" s="69"/>
      <c r="AT89" s="69"/>
      <c r="AU89" s="69"/>
      <c r="AV89" s="69"/>
      <c r="AW89" s="69"/>
      <c r="AX89" s="69"/>
      <c r="AY89" s="69"/>
      <c r="AZ89" s="69"/>
      <c r="BA89" s="69"/>
      <c r="BB89" s="69"/>
      <c r="BC89" s="69"/>
      <c r="BD89" s="69"/>
      <c r="BE89" s="69"/>
      <c r="BF89" s="69"/>
      <c r="BG89" s="69"/>
      <c r="BH89" s="69"/>
      <c r="BI89" s="69"/>
      <c r="BJ89" s="69"/>
      <c r="BK89" s="69"/>
      <c r="BL89" s="69"/>
      <c r="BM89" s="69"/>
      <c r="BN89" s="69"/>
      <c r="BO89" s="69"/>
      <c r="BP89" s="69"/>
      <c r="BQ89" s="69"/>
      <c r="BR89" s="69"/>
      <c r="BS89" s="69"/>
      <c r="BT89" s="69"/>
      <c r="BU89" s="69"/>
      <c r="BV89" s="69"/>
      <c r="BW89" s="69"/>
      <c r="BX89" s="69"/>
      <c r="BY89" s="69"/>
      <c r="BZ89" s="69"/>
      <c r="CA89" s="27"/>
      <c r="CB89" s="39" t="str">
        <f t="shared" si="14"/>
        <v>Riadok bude vidieť.</v>
      </c>
      <c r="CC89" s="33" t="s">
        <v>78</v>
      </c>
      <c r="CW89" s="20">
        <f t="shared" si="19"/>
        <v>1</v>
      </c>
      <c r="CZ89" s="20">
        <f t="shared" si="15"/>
        <v>1</v>
      </c>
      <c r="DA89" s="20">
        <f t="shared" si="6"/>
        <v>1</v>
      </c>
      <c r="DZ89" s="62"/>
    </row>
    <row r="90" spans="1:130">
      <c r="A90" s="11"/>
      <c r="B90" s="69" t="s">
        <v>7</v>
      </c>
      <c r="C90" s="69"/>
      <c r="D90" s="69"/>
      <c r="E90" s="69"/>
      <c r="F90" s="69"/>
      <c r="G90" s="69"/>
      <c r="H90" s="69"/>
      <c r="I90" s="69"/>
      <c r="J90" s="69"/>
      <c r="K90" s="69"/>
      <c r="L90" s="69"/>
      <c r="M90" s="69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69"/>
      <c r="AB90" s="69"/>
      <c r="AC90" s="69"/>
      <c r="AD90" s="69"/>
      <c r="AE90" s="69"/>
      <c r="AF90" s="69"/>
      <c r="AG90" s="69"/>
      <c r="AH90" s="69"/>
      <c r="AI90" s="69"/>
      <c r="AJ90" s="69"/>
      <c r="AK90" s="69"/>
      <c r="AL90" s="69"/>
      <c r="AM90" s="69"/>
      <c r="AN90" s="69"/>
      <c r="AO90" s="69"/>
      <c r="AP90" s="69"/>
      <c r="AQ90" s="69"/>
      <c r="AR90" s="69"/>
      <c r="AS90" s="69"/>
      <c r="AT90" s="69"/>
      <c r="AU90" s="69"/>
      <c r="AV90" s="69"/>
      <c r="AW90" s="69"/>
      <c r="AX90" s="69"/>
      <c r="AY90" s="69"/>
      <c r="AZ90" s="69"/>
      <c r="BA90" s="69"/>
      <c r="BB90" s="69"/>
      <c r="BC90" s="69"/>
      <c r="BD90" s="69"/>
      <c r="BE90" s="69"/>
      <c r="BF90" s="69"/>
      <c r="BG90" s="69"/>
      <c r="BH90" s="69"/>
      <c r="BI90" s="69"/>
      <c r="BJ90" s="69"/>
      <c r="BK90" s="69"/>
      <c r="BL90" s="69"/>
      <c r="BM90" s="69"/>
      <c r="BN90" s="69"/>
      <c r="BO90" s="69"/>
      <c r="BP90" s="69"/>
      <c r="BQ90" s="69"/>
      <c r="BR90" s="69"/>
      <c r="BS90" s="69"/>
      <c r="BT90" s="69"/>
      <c r="BU90" s="69"/>
      <c r="BV90" s="69"/>
      <c r="BW90" s="69"/>
      <c r="BX90" s="69"/>
      <c r="BY90" s="69"/>
      <c r="BZ90" s="69"/>
      <c r="CA90" s="27"/>
      <c r="CB90" s="39" t="str">
        <f t="shared" si="14"/>
        <v>Riadok bude vidieť.</v>
      </c>
      <c r="CC90" s="33" t="s">
        <v>78</v>
      </c>
      <c r="CW90" s="20">
        <f t="shared" si="19"/>
        <v>1</v>
      </c>
      <c r="CZ90" s="20">
        <f t="shared" si="15"/>
        <v>1</v>
      </c>
      <c r="DA90" s="20">
        <f t="shared" si="6"/>
        <v>1</v>
      </c>
      <c r="DZ90" s="62"/>
    </row>
    <row r="91" spans="1:130">
      <c r="A91" s="11"/>
      <c r="B91" s="69" t="s">
        <v>8</v>
      </c>
      <c r="C91" s="69"/>
      <c r="D91" s="69"/>
      <c r="E91" s="69"/>
      <c r="F91" s="69"/>
      <c r="G91" s="69"/>
      <c r="H91" s="69"/>
      <c r="I91" s="69"/>
      <c r="J91" s="69"/>
      <c r="K91" s="69"/>
      <c r="L91" s="69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69"/>
      <c r="AE91" s="69"/>
      <c r="AF91" s="69"/>
      <c r="AG91" s="69"/>
      <c r="AH91" s="69"/>
      <c r="AI91" s="69"/>
      <c r="AJ91" s="69"/>
      <c r="AK91" s="69"/>
      <c r="AL91" s="69"/>
      <c r="AM91" s="69"/>
      <c r="AN91" s="69"/>
      <c r="AO91" s="69"/>
      <c r="AP91" s="69"/>
      <c r="AQ91" s="69"/>
      <c r="AR91" s="69"/>
      <c r="AS91" s="69"/>
      <c r="AT91" s="69"/>
      <c r="AU91" s="69"/>
      <c r="AV91" s="69"/>
      <c r="AW91" s="69"/>
      <c r="AX91" s="69"/>
      <c r="AY91" s="69"/>
      <c r="AZ91" s="69"/>
      <c r="BA91" s="69"/>
      <c r="BB91" s="69"/>
      <c r="BC91" s="69"/>
      <c r="BD91" s="69"/>
      <c r="BE91" s="69"/>
      <c r="BF91" s="69"/>
      <c r="BG91" s="69"/>
      <c r="BH91" s="69"/>
      <c r="BI91" s="69"/>
      <c r="BJ91" s="69"/>
      <c r="BK91" s="69"/>
      <c r="BL91" s="69"/>
      <c r="BM91" s="69"/>
      <c r="BN91" s="69"/>
      <c r="BO91" s="69"/>
      <c r="BP91" s="69"/>
      <c r="BQ91" s="69"/>
      <c r="BR91" s="69"/>
      <c r="BS91" s="69"/>
      <c r="BT91" s="69"/>
      <c r="BU91" s="69"/>
      <c r="BV91" s="69"/>
      <c r="BW91" s="69"/>
      <c r="BX91" s="69"/>
      <c r="BY91" s="69"/>
      <c r="BZ91" s="69"/>
      <c r="CA91" s="27"/>
      <c r="CB91" s="39" t="str">
        <f t="shared" si="14"/>
        <v>Riadok bude vidieť.</v>
      </c>
      <c r="CC91" s="33" t="s">
        <v>78</v>
      </c>
      <c r="CW91" s="20">
        <f t="shared" si="19"/>
        <v>1</v>
      </c>
      <c r="CZ91" s="20">
        <f t="shared" si="15"/>
        <v>1</v>
      </c>
      <c r="DA91" s="20">
        <f t="shared" si="6"/>
        <v>1</v>
      </c>
      <c r="DZ91" s="62"/>
    </row>
    <row r="92" spans="1:130">
      <c r="A92" s="11"/>
      <c r="B92" s="69" t="s">
        <v>9</v>
      </c>
      <c r="C92" s="69"/>
      <c r="D92" s="69"/>
      <c r="E92" s="69"/>
      <c r="F92" s="69"/>
      <c r="G92" s="69"/>
      <c r="H92" s="69"/>
      <c r="I92" s="69"/>
      <c r="J92" s="69"/>
      <c r="K92" s="69"/>
      <c r="L92" s="69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69"/>
      <c r="AE92" s="69"/>
      <c r="AF92" s="69"/>
      <c r="AG92" s="69"/>
      <c r="AH92" s="69"/>
      <c r="AI92" s="69"/>
      <c r="AJ92" s="69"/>
      <c r="AK92" s="69"/>
      <c r="AL92" s="69"/>
      <c r="AM92" s="69"/>
      <c r="AN92" s="69"/>
      <c r="AO92" s="69"/>
      <c r="AP92" s="69"/>
      <c r="AQ92" s="69"/>
      <c r="AR92" s="69"/>
      <c r="AS92" s="69"/>
      <c r="AT92" s="69"/>
      <c r="AU92" s="69"/>
      <c r="AV92" s="69"/>
      <c r="AW92" s="69"/>
      <c r="AX92" s="69"/>
      <c r="AY92" s="69"/>
      <c r="AZ92" s="69"/>
      <c r="BA92" s="69"/>
      <c r="BB92" s="69"/>
      <c r="BC92" s="69"/>
      <c r="BD92" s="69"/>
      <c r="BE92" s="69"/>
      <c r="BF92" s="69"/>
      <c r="BG92" s="69"/>
      <c r="BH92" s="69"/>
      <c r="BI92" s="69"/>
      <c r="BJ92" s="69"/>
      <c r="BK92" s="69"/>
      <c r="BL92" s="69"/>
      <c r="BM92" s="69"/>
      <c r="BN92" s="69"/>
      <c r="BO92" s="69"/>
      <c r="BP92" s="69"/>
      <c r="BQ92" s="69"/>
      <c r="BR92" s="69"/>
      <c r="BS92" s="69"/>
      <c r="BT92" s="69"/>
      <c r="BU92" s="69"/>
      <c r="BV92" s="69"/>
      <c r="BW92" s="69"/>
      <c r="BX92" s="69"/>
      <c r="BY92" s="69"/>
      <c r="BZ92" s="69"/>
      <c r="CA92" s="27"/>
      <c r="CB92" s="39" t="str">
        <f t="shared" si="14"/>
        <v>Riadok bude vidieť.</v>
      </c>
      <c r="CC92" s="33" t="s">
        <v>78</v>
      </c>
      <c r="CW92" s="20">
        <f t="shared" si="19"/>
        <v>1</v>
      </c>
      <c r="CZ92" s="20">
        <f t="shared" si="15"/>
        <v>1</v>
      </c>
      <c r="DA92" s="20">
        <f t="shared" si="6"/>
        <v>1</v>
      </c>
      <c r="DZ92" s="62"/>
    </row>
    <row r="93" spans="1:130">
      <c r="A93" s="11"/>
      <c r="B93" s="69" t="s">
        <v>10</v>
      </c>
      <c r="C93" s="69"/>
      <c r="D93" s="69"/>
      <c r="E93" s="69"/>
      <c r="F93" s="69"/>
      <c r="G93" s="69"/>
      <c r="H93" s="69"/>
      <c r="I93" s="69"/>
      <c r="J93" s="69"/>
      <c r="K93" s="69"/>
      <c r="L93" s="69"/>
      <c r="M93" s="69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69"/>
      <c r="AB93" s="69"/>
      <c r="AC93" s="69"/>
      <c r="AD93" s="69"/>
      <c r="AE93" s="69"/>
      <c r="AF93" s="69"/>
      <c r="AG93" s="69"/>
      <c r="AH93" s="69"/>
      <c r="AI93" s="69"/>
      <c r="AJ93" s="69"/>
      <c r="AK93" s="69"/>
      <c r="AL93" s="69"/>
      <c r="AM93" s="69"/>
      <c r="AN93" s="69"/>
      <c r="AO93" s="69"/>
      <c r="AP93" s="69"/>
      <c r="AQ93" s="69"/>
      <c r="AR93" s="69"/>
      <c r="AS93" s="69"/>
      <c r="AT93" s="69"/>
      <c r="AU93" s="69"/>
      <c r="AV93" s="69"/>
      <c r="AW93" s="69"/>
      <c r="AX93" s="69"/>
      <c r="AY93" s="69"/>
      <c r="AZ93" s="69"/>
      <c r="BA93" s="69"/>
      <c r="BB93" s="69"/>
      <c r="BC93" s="69"/>
      <c r="BD93" s="69"/>
      <c r="BE93" s="69"/>
      <c r="BF93" s="69"/>
      <c r="BG93" s="69"/>
      <c r="BH93" s="69"/>
      <c r="BI93" s="69"/>
      <c r="BJ93" s="69"/>
      <c r="BK93" s="69"/>
      <c r="BL93" s="69"/>
      <c r="BM93" s="69"/>
      <c r="BN93" s="69"/>
      <c r="BO93" s="69"/>
      <c r="BP93" s="69"/>
      <c r="BQ93" s="69"/>
      <c r="BR93" s="69"/>
      <c r="BS93" s="69"/>
      <c r="BT93" s="69"/>
      <c r="BU93" s="69"/>
      <c r="BV93" s="69"/>
      <c r="BW93" s="69"/>
      <c r="BX93" s="69"/>
      <c r="BY93" s="69"/>
      <c r="BZ93" s="69"/>
      <c r="CA93" s="27"/>
      <c r="CB93" s="39" t="str">
        <f t="shared" si="14"/>
        <v>Riadok bude vidieť.</v>
      </c>
      <c r="CC93" s="33" t="s">
        <v>78</v>
      </c>
      <c r="CW93" s="20">
        <f t="shared" si="19"/>
        <v>1</v>
      </c>
      <c r="CZ93" s="20">
        <f t="shared" si="15"/>
        <v>1</v>
      </c>
      <c r="DA93" s="20">
        <f t="shared" si="6"/>
        <v>1</v>
      </c>
      <c r="DZ93" s="62"/>
    </row>
    <row r="94" spans="1:130">
      <c r="A94" s="11"/>
      <c r="B94" s="304" t="s">
        <v>56</v>
      </c>
      <c r="C94" s="304"/>
      <c r="D94" s="304"/>
      <c r="E94" s="304"/>
      <c r="F94" s="304"/>
      <c r="G94" s="304"/>
      <c r="H94" s="304"/>
      <c r="I94" s="304"/>
      <c r="J94" s="304"/>
      <c r="K94" s="304"/>
      <c r="L94" s="304"/>
      <c r="M94" s="304"/>
      <c r="N94" s="304"/>
      <c r="O94" s="304"/>
      <c r="P94" s="304"/>
      <c r="Q94" s="304"/>
      <c r="R94" s="304"/>
      <c r="S94" s="304"/>
      <c r="T94" s="304"/>
      <c r="U94" s="304"/>
      <c r="V94" s="304"/>
      <c r="W94" s="304"/>
      <c r="X94" s="304"/>
      <c r="Y94" s="304"/>
      <c r="Z94" s="304"/>
      <c r="AA94" s="304"/>
      <c r="AB94" s="304"/>
      <c r="AC94" s="304"/>
      <c r="AD94" s="304"/>
      <c r="AE94" s="304"/>
      <c r="AF94" s="304"/>
      <c r="AG94" s="304"/>
      <c r="AH94" s="304"/>
      <c r="AI94" s="304"/>
      <c r="AJ94" s="304"/>
      <c r="AK94" s="304"/>
      <c r="AL94" s="304"/>
      <c r="AM94" s="304"/>
      <c r="AN94" s="304"/>
      <c r="AO94" s="304"/>
      <c r="AP94" s="304"/>
      <c r="AQ94" s="304"/>
      <c r="AR94" s="304"/>
      <c r="AS94" s="304"/>
      <c r="AT94" s="304"/>
      <c r="AU94" s="304"/>
      <c r="AV94" s="304"/>
      <c r="AW94" s="304"/>
      <c r="AX94" s="304"/>
      <c r="AY94" s="304"/>
      <c r="AZ94" s="304"/>
      <c r="BA94" s="304"/>
      <c r="BB94" s="304"/>
      <c r="BC94" s="304"/>
      <c r="BD94" s="304"/>
      <c r="BE94" s="304"/>
      <c r="BF94" s="304"/>
      <c r="BG94" s="304"/>
      <c r="BH94" s="304"/>
      <c r="BI94" s="304"/>
      <c r="BJ94" s="304"/>
      <c r="BK94" s="304"/>
      <c r="BL94" s="304"/>
      <c r="BM94" s="304"/>
      <c r="BN94" s="304"/>
      <c r="BO94" s="304"/>
      <c r="BP94" s="304"/>
      <c r="BQ94" s="304"/>
      <c r="BR94" s="304"/>
      <c r="BS94" s="304"/>
      <c r="BT94" s="304"/>
      <c r="BU94" s="304"/>
      <c r="BV94" s="304"/>
      <c r="BW94" s="304"/>
      <c r="BX94" s="304"/>
      <c r="BY94" s="304"/>
      <c r="BZ94" s="304"/>
      <c r="CA94" s="27"/>
      <c r="CB94" s="39" t="str">
        <f t="shared" si="14"/>
        <v>Riadok bude vidieť.</v>
      </c>
      <c r="CC94" s="33" t="s">
        <v>78</v>
      </c>
      <c r="CW94" s="20">
        <f t="shared" si="19"/>
        <v>1</v>
      </c>
      <c r="CZ94" s="20">
        <f t="shared" si="15"/>
        <v>1</v>
      </c>
      <c r="DA94" s="20">
        <f t="shared" si="6"/>
        <v>1</v>
      </c>
      <c r="DZ94" s="62"/>
    </row>
    <row r="95" spans="1:130">
      <c r="A95" s="11"/>
      <c r="B95" s="95" t="s">
        <v>89</v>
      </c>
      <c r="C95" s="95"/>
      <c r="D95" s="95"/>
      <c r="E95" s="95"/>
      <c r="F95" s="95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95"/>
      <c r="S95" s="95"/>
      <c r="T95" s="95"/>
      <c r="U95" s="95"/>
      <c r="V95" s="95"/>
      <c r="W95" s="95"/>
      <c r="X95" s="95"/>
      <c r="Y95" s="95"/>
      <c r="Z95" s="95"/>
      <c r="AA95" s="95"/>
      <c r="AB95" s="95"/>
      <c r="AC95" s="95"/>
      <c r="AD95" s="95"/>
      <c r="AE95" s="95"/>
      <c r="AF95" s="95"/>
      <c r="AG95" s="95"/>
      <c r="AH95" s="95"/>
      <c r="AI95" s="95"/>
      <c r="AJ95" s="95"/>
      <c r="AK95" s="95"/>
      <c r="AL95" s="95"/>
      <c r="AM95" s="95"/>
      <c r="AN95" s="95"/>
      <c r="AO95" s="95"/>
      <c r="AP95" s="95"/>
      <c r="AQ95" s="95"/>
      <c r="AR95" s="95"/>
      <c r="AS95" s="95"/>
      <c r="AT95" s="95"/>
      <c r="AU95" s="95"/>
      <c r="AV95" s="95"/>
      <c r="AW95" s="95"/>
      <c r="AX95" s="95"/>
      <c r="AY95" s="95"/>
      <c r="AZ95" s="95"/>
      <c r="BA95" s="95"/>
      <c r="BB95" s="95"/>
      <c r="BC95" s="95"/>
      <c r="BD95" s="95"/>
      <c r="BE95" s="95"/>
      <c r="BF95" s="95"/>
      <c r="BG95" s="95"/>
      <c r="BH95" s="95"/>
      <c r="BI95" s="95"/>
      <c r="BJ95" s="95"/>
      <c r="BK95" s="95"/>
      <c r="BL95" s="95"/>
      <c r="BM95" s="95"/>
      <c r="BN95" s="95"/>
      <c r="BO95" s="95"/>
      <c r="BP95" s="95"/>
      <c r="BQ95" s="95"/>
      <c r="BR95" s="95"/>
      <c r="BS95" s="95"/>
      <c r="BT95" s="95"/>
      <c r="BU95" s="95"/>
      <c r="BV95" s="95"/>
      <c r="BW95" s="95"/>
      <c r="BX95" s="95"/>
      <c r="BY95" s="95"/>
      <c r="BZ95" s="95"/>
      <c r="CA95" s="27"/>
      <c r="CB95" s="39" t="str">
        <f t="shared" si="14"/>
        <v>Riadok bude vidieť.</v>
      </c>
      <c r="CC95" s="33" t="s">
        <v>78</v>
      </c>
      <c r="CW95" s="20">
        <f t="shared" si="19"/>
        <v>1</v>
      </c>
      <c r="CZ95" s="20">
        <f t="shared" si="15"/>
        <v>1</v>
      </c>
      <c r="DA95" s="20">
        <f t="shared" si="6"/>
        <v>1</v>
      </c>
      <c r="DZ95" s="62"/>
    </row>
    <row r="96" spans="1:130">
      <c r="A96" s="11"/>
      <c r="B96" s="69"/>
      <c r="C96" s="69"/>
      <c r="D96" s="69"/>
      <c r="E96" s="69"/>
      <c r="F96" s="69"/>
      <c r="G96" s="69"/>
      <c r="H96" s="69"/>
      <c r="I96" s="69"/>
      <c r="J96" s="69"/>
      <c r="K96" s="69"/>
      <c r="L96" s="69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69"/>
      <c r="AE96" s="69"/>
      <c r="AF96" s="69"/>
      <c r="AG96" s="69"/>
      <c r="AH96" s="69"/>
      <c r="AI96" s="69"/>
      <c r="AJ96" s="69"/>
      <c r="AK96" s="69"/>
      <c r="AL96" s="69"/>
      <c r="AM96" s="69"/>
      <c r="AN96" s="69"/>
      <c r="AO96" s="69"/>
      <c r="AP96" s="69"/>
      <c r="AQ96" s="69"/>
      <c r="AR96" s="69"/>
      <c r="AS96" s="69"/>
      <c r="AT96" s="69"/>
      <c r="AU96" s="69"/>
      <c r="AV96" s="69"/>
      <c r="AW96" s="69"/>
      <c r="AX96" s="69"/>
      <c r="AY96" s="69"/>
      <c r="AZ96" s="69"/>
      <c r="BA96" s="69"/>
      <c r="BB96" s="69"/>
      <c r="BC96" s="69"/>
      <c r="BD96" s="69"/>
      <c r="BE96" s="69"/>
      <c r="BF96" s="69"/>
      <c r="BG96" s="69"/>
      <c r="BH96" s="69"/>
      <c r="BI96" s="69"/>
      <c r="BJ96" s="69"/>
      <c r="BK96" s="69"/>
      <c r="BL96" s="69"/>
      <c r="BM96" s="69"/>
      <c r="BN96" s="69"/>
      <c r="BO96" s="69"/>
      <c r="BP96" s="69"/>
      <c r="BQ96" s="69"/>
      <c r="BR96" s="69"/>
      <c r="BS96" s="69"/>
      <c r="BT96" s="69"/>
      <c r="BU96" s="69"/>
      <c r="BV96" s="69"/>
      <c r="BW96" s="69"/>
      <c r="BX96" s="69"/>
      <c r="BY96" s="69"/>
      <c r="BZ96" s="69"/>
      <c r="CA96" s="27"/>
      <c r="CB96" s="39" t="str">
        <f t="shared" si="14"/>
        <v>Riadok bude skrytý.</v>
      </c>
      <c r="CC96" s="33" t="s">
        <v>78</v>
      </c>
      <c r="CW96" s="20">
        <f t="shared" si="19"/>
        <v>0</v>
      </c>
      <c r="CZ96" s="20">
        <f t="shared" si="15"/>
        <v>1</v>
      </c>
      <c r="DA96" s="20">
        <f t="shared" si="6"/>
        <v>0</v>
      </c>
      <c r="DZ96" s="62"/>
    </row>
    <row r="97" spans="1:130">
      <c r="A97" s="11"/>
      <c r="B97" s="69"/>
      <c r="C97" s="69"/>
      <c r="D97" s="69"/>
      <c r="E97" s="69"/>
      <c r="F97" s="69"/>
      <c r="G97" s="69"/>
      <c r="H97" s="69"/>
      <c r="I97" s="69"/>
      <c r="J97" s="69"/>
      <c r="K97" s="69"/>
      <c r="L97" s="69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69"/>
      <c r="AG97" s="69"/>
      <c r="AH97" s="69"/>
      <c r="AI97" s="69"/>
      <c r="AJ97" s="69"/>
      <c r="AK97" s="69"/>
      <c r="AL97" s="69"/>
      <c r="AM97" s="69"/>
      <c r="AN97" s="69"/>
      <c r="AO97" s="69"/>
      <c r="AP97" s="69"/>
      <c r="AQ97" s="69"/>
      <c r="AR97" s="69"/>
      <c r="AS97" s="69"/>
      <c r="AT97" s="69"/>
      <c r="AU97" s="69"/>
      <c r="AV97" s="69"/>
      <c r="AW97" s="69"/>
      <c r="AX97" s="69"/>
      <c r="AY97" s="69"/>
      <c r="AZ97" s="69"/>
      <c r="BA97" s="69"/>
      <c r="BB97" s="69"/>
      <c r="BC97" s="69"/>
      <c r="BD97" s="69"/>
      <c r="BE97" s="69"/>
      <c r="BF97" s="69"/>
      <c r="BG97" s="69"/>
      <c r="BH97" s="69"/>
      <c r="BI97" s="69"/>
      <c r="BJ97" s="69"/>
      <c r="BK97" s="69"/>
      <c r="BL97" s="69"/>
      <c r="BM97" s="69"/>
      <c r="BN97" s="69"/>
      <c r="BO97" s="69"/>
      <c r="BP97" s="69"/>
      <c r="BQ97" s="69"/>
      <c r="BR97" s="69"/>
      <c r="BS97" s="69"/>
      <c r="BT97" s="69"/>
      <c r="BU97" s="69"/>
      <c r="BV97" s="69"/>
      <c r="BW97" s="69"/>
      <c r="BX97" s="69"/>
      <c r="BY97" s="69"/>
      <c r="BZ97" s="69"/>
      <c r="CA97" s="27"/>
      <c r="CB97" s="39" t="str">
        <f t="shared" si="14"/>
        <v>Riadok bude skrytý.</v>
      </c>
      <c r="CC97" s="33" t="s">
        <v>78</v>
      </c>
      <c r="CW97" s="20">
        <f t="shared" si="19"/>
        <v>0</v>
      </c>
      <c r="CZ97" s="20">
        <f t="shared" si="15"/>
        <v>1</v>
      </c>
      <c r="DA97" s="20">
        <f t="shared" si="6"/>
        <v>0</v>
      </c>
      <c r="DZ97" s="62"/>
    </row>
    <row r="98" spans="1:130">
      <c r="A98" s="11"/>
      <c r="B98" s="69"/>
      <c r="C98" s="69"/>
      <c r="D98" s="69"/>
      <c r="E98" s="69"/>
      <c r="F98" s="69"/>
      <c r="G98" s="69"/>
      <c r="H98" s="69"/>
      <c r="I98" s="69"/>
      <c r="J98" s="69"/>
      <c r="K98" s="69"/>
      <c r="L98" s="69"/>
      <c r="M98" s="69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69"/>
      <c r="AG98" s="69"/>
      <c r="AH98" s="69"/>
      <c r="AI98" s="69"/>
      <c r="AJ98" s="69"/>
      <c r="AK98" s="69"/>
      <c r="AL98" s="69"/>
      <c r="AM98" s="69"/>
      <c r="AN98" s="69"/>
      <c r="AO98" s="69"/>
      <c r="AP98" s="69"/>
      <c r="AQ98" s="69"/>
      <c r="AR98" s="69"/>
      <c r="AS98" s="69"/>
      <c r="AT98" s="69"/>
      <c r="AU98" s="69"/>
      <c r="AV98" s="69"/>
      <c r="AW98" s="69"/>
      <c r="AX98" s="69"/>
      <c r="AY98" s="69"/>
      <c r="AZ98" s="69"/>
      <c r="BA98" s="69"/>
      <c r="BB98" s="69"/>
      <c r="BC98" s="69"/>
      <c r="BD98" s="69"/>
      <c r="BE98" s="69"/>
      <c r="BF98" s="69"/>
      <c r="BG98" s="69"/>
      <c r="BH98" s="69"/>
      <c r="BI98" s="69"/>
      <c r="BJ98" s="69"/>
      <c r="BK98" s="69"/>
      <c r="BL98" s="69"/>
      <c r="BM98" s="69"/>
      <c r="BN98" s="69"/>
      <c r="BO98" s="69"/>
      <c r="BP98" s="69"/>
      <c r="BQ98" s="69"/>
      <c r="BR98" s="69"/>
      <c r="BS98" s="69"/>
      <c r="BT98" s="69"/>
      <c r="BU98" s="69"/>
      <c r="BV98" s="69"/>
      <c r="BW98" s="69"/>
      <c r="BX98" s="69"/>
      <c r="BY98" s="69"/>
      <c r="BZ98" s="69"/>
      <c r="CA98" s="27"/>
      <c r="CB98" s="39" t="str">
        <f t="shared" si="14"/>
        <v>Riadok bude skrytý.</v>
      </c>
      <c r="CC98" s="33" t="s">
        <v>78</v>
      </c>
      <c r="CW98" s="20">
        <f t="shared" si="19"/>
        <v>0</v>
      </c>
      <c r="CZ98" s="20">
        <f t="shared" si="15"/>
        <v>1</v>
      </c>
      <c r="DA98" s="20">
        <f t="shared" si="6"/>
        <v>0</v>
      </c>
      <c r="DZ98" s="62"/>
    </row>
    <row r="99" spans="1:130">
      <c r="A99" s="11"/>
      <c r="B99" s="69"/>
      <c r="C99" s="69"/>
      <c r="D99" s="69"/>
      <c r="E99" s="69"/>
      <c r="F99" s="69"/>
      <c r="G99" s="69"/>
      <c r="H99" s="69"/>
      <c r="I99" s="69"/>
      <c r="J99" s="69"/>
      <c r="K99" s="69"/>
      <c r="L99" s="69"/>
      <c r="M99" s="69"/>
      <c r="N99" s="69"/>
      <c r="O99" s="69"/>
      <c r="P99" s="69"/>
      <c r="Q99" s="69"/>
      <c r="R99" s="69"/>
      <c r="S99" s="69"/>
      <c r="T99" s="69"/>
      <c r="U99" s="69"/>
      <c r="V99" s="69"/>
      <c r="W99" s="69"/>
      <c r="X99" s="69"/>
      <c r="Y99" s="69"/>
      <c r="Z99" s="69"/>
      <c r="AA99" s="69"/>
      <c r="AB99" s="69"/>
      <c r="AC99" s="69"/>
      <c r="AD99" s="69"/>
      <c r="AE99" s="69"/>
      <c r="AF99" s="69"/>
      <c r="AG99" s="69"/>
      <c r="AH99" s="69"/>
      <c r="AI99" s="69"/>
      <c r="AJ99" s="69"/>
      <c r="AK99" s="69"/>
      <c r="AL99" s="69"/>
      <c r="AM99" s="69"/>
      <c r="AN99" s="69"/>
      <c r="AO99" s="69"/>
      <c r="AP99" s="69"/>
      <c r="AQ99" s="69"/>
      <c r="AR99" s="69"/>
      <c r="AS99" s="69"/>
      <c r="AT99" s="69"/>
      <c r="AU99" s="69"/>
      <c r="AV99" s="69"/>
      <c r="AW99" s="69"/>
      <c r="AX99" s="69"/>
      <c r="AY99" s="69"/>
      <c r="AZ99" s="69"/>
      <c r="BA99" s="69"/>
      <c r="BB99" s="69"/>
      <c r="BC99" s="69"/>
      <c r="BD99" s="69"/>
      <c r="BE99" s="69"/>
      <c r="BF99" s="69"/>
      <c r="BG99" s="69"/>
      <c r="BH99" s="69"/>
      <c r="BI99" s="69"/>
      <c r="BJ99" s="69"/>
      <c r="BK99" s="69"/>
      <c r="BL99" s="69"/>
      <c r="BM99" s="69"/>
      <c r="BN99" s="69"/>
      <c r="BO99" s="69"/>
      <c r="BP99" s="69"/>
      <c r="BQ99" s="69"/>
      <c r="BR99" s="69"/>
      <c r="BS99" s="69"/>
      <c r="BT99" s="69"/>
      <c r="BU99" s="69"/>
      <c r="BV99" s="69"/>
      <c r="BW99" s="69"/>
      <c r="BX99" s="69"/>
      <c r="BY99" s="69"/>
      <c r="BZ99" s="69"/>
      <c r="CA99" s="27"/>
      <c r="CB99" s="39" t="str">
        <f t="shared" si="14"/>
        <v>Riadok bude skrytý.</v>
      </c>
      <c r="CC99" s="33" t="s">
        <v>78</v>
      </c>
      <c r="CW99" s="20">
        <f t="shared" si="19"/>
        <v>0</v>
      </c>
      <c r="CZ99" s="20">
        <f t="shared" si="15"/>
        <v>1</v>
      </c>
      <c r="DA99" s="20">
        <f t="shared" si="6"/>
        <v>0</v>
      </c>
      <c r="DZ99" s="62"/>
    </row>
    <row r="100" spans="1:130">
      <c r="A100" s="11"/>
      <c r="B100" s="69"/>
      <c r="C100" s="69"/>
      <c r="D100" s="69"/>
      <c r="E100" s="69"/>
      <c r="F100" s="69"/>
      <c r="G100" s="69"/>
      <c r="H100" s="69"/>
      <c r="I100" s="69"/>
      <c r="J100" s="69"/>
      <c r="K100" s="69"/>
      <c r="L100" s="69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69"/>
      <c r="AE100" s="69"/>
      <c r="AF100" s="69"/>
      <c r="AG100" s="69"/>
      <c r="AH100" s="69"/>
      <c r="AI100" s="69"/>
      <c r="AJ100" s="69"/>
      <c r="AK100" s="69"/>
      <c r="AL100" s="69"/>
      <c r="AM100" s="69"/>
      <c r="AN100" s="69"/>
      <c r="AO100" s="69"/>
      <c r="AP100" s="69"/>
      <c r="AQ100" s="69"/>
      <c r="AR100" s="69"/>
      <c r="AS100" s="69"/>
      <c r="AT100" s="69"/>
      <c r="AU100" s="69"/>
      <c r="AV100" s="69"/>
      <c r="AW100" s="69"/>
      <c r="AX100" s="69"/>
      <c r="AY100" s="69"/>
      <c r="AZ100" s="69"/>
      <c r="BA100" s="69"/>
      <c r="BB100" s="69"/>
      <c r="BC100" s="69"/>
      <c r="BD100" s="69"/>
      <c r="BE100" s="69"/>
      <c r="BF100" s="69"/>
      <c r="BG100" s="69"/>
      <c r="BH100" s="69"/>
      <c r="BI100" s="69"/>
      <c r="BJ100" s="69"/>
      <c r="BK100" s="69"/>
      <c r="BL100" s="69"/>
      <c r="BM100" s="69"/>
      <c r="BN100" s="69"/>
      <c r="BO100" s="69"/>
      <c r="BP100" s="69"/>
      <c r="BQ100" s="69"/>
      <c r="BR100" s="69"/>
      <c r="BS100" s="69"/>
      <c r="BT100" s="69"/>
      <c r="BU100" s="69"/>
      <c r="BV100" s="69"/>
      <c r="BW100" s="69"/>
      <c r="BX100" s="69"/>
      <c r="BY100" s="69"/>
      <c r="BZ100" s="69"/>
      <c r="CA100" s="27"/>
      <c r="CB100" s="39" t="str">
        <f t="shared" si="14"/>
        <v>Riadok bude skrytý.</v>
      </c>
      <c r="CC100" s="33" t="s">
        <v>78</v>
      </c>
      <c r="CW100" s="20">
        <f t="shared" si="19"/>
        <v>0</v>
      </c>
      <c r="CZ100" s="20">
        <f t="shared" si="15"/>
        <v>1</v>
      </c>
      <c r="DA100" s="20">
        <f t="shared" si="6"/>
        <v>0</v>
      </c>
      <c r="DZ100" s="62"/>
    </row>
    <row r="101" spans="1:130">
      <c r="A101" s="11"/>
      <c r="B101" s="69"/>
      <c r="C101" s="69"/>
      <c r="D101" s="69"/>
      <c r="E101" s="69"/>
      <c r="F101" s="69"/>
      <c r="G101" s="69"/>
      <c r="H101" s="69"/>
      <c r="I101" s="69"/>
      <c r="J101" s="69"/>
      <c r="K101" s="69"/>
      <c r="L101" s="69"/>
      <c r="M101" s="69"/>
      <c r="N101" s="69"/>
      <c r="O101" s="69"/>
      <c r="P101" s="69"/>
      <c r="Q101" s="69"/>
      <c r="R101" s="69"/>
      <c r="S101" s="69"/>
      <c r="T101" s="69"/>
      <c r="U101" s="69"/>
      <c r="V101" s="69"/>
      <c r="W101" s="69"/>
      <c r="X101" s="69"/>
      <c r="Y101" s="69"/>
      <c r="Z101" s="69"/>
      <c r="AA101" s="69"/>
      <c r="AB101" s="69"/>
      <c r="AC101" s="69"/>
      <c r="AD101" s="69"/>
      <c r="AE101" s="69"/>
      <c r="AF101" s="69"/>
      <c r="AG101" s="69"/>
      <c r="AH101" s="69"/>
      <c r="AI101" s="69"/>
      <c r="AJ101" s="69"/>
      <c r="AK101" s="69"/>
      <c r="AL101" s="69"/>
      <c r="AM101" s="69"/>
      <c r="AN101" s="69"/>
      <c r="AO101" s="69"/>
      <c r="AP101" s="69"/>
      <c r="AQ101" s="69"/>
      <c r="AR101" s="69"/>
      <c r="AS101" s="69"/>
      <c r="AT101" s="69"/>
      <c r="AU101" s="69"/>
      <c r="AV101" s="69"/>
      <c r="AW101" s="69"/>
      <c r="AX101" s="69"/>
      <c r="AY101" s="69"/>
      <c r="AZ101" s="69"/>
      <c r="BA101" s="69"/>
      <c r="BB101" s="69"/>
      <c r="BC101" s="69"/>
      <c r="BD101" s="69"/>
      <c r="BE101" s="69"/>
      <c r="BF101" s="69"/>
      <c r="BG101" s="69"/>
      <c r="BH101" s="69"/>
      <c r="BI101" s="69"/>
      <c r="BJ101" s="69"/>
      <c r="BK101" s="69"/>
      <c r="BL101" s="69"/>
      <c r="BM101" s="69"/>
      <c r="BN101" s="69"/>
      <c r="BO101" s="69"/>
      <c r="BP101" s="69"/>
      <c r="BQ101" s="69"/>
      <c r="BR101" s="69"/>
      <c r="BS101" s="69"/>
      <c r="BT101" s="69"/>
      <c r="BU101" s="69"/>
      <c r="BV101" s="69"/>
      <c r="BW101" s="69"/>
      <c r="BX101" s="69"/>
      <c r="BY101" s="69"/>
      <c r="BZ101" s="69"/>
      <c r="CA101" s="27"/>
      <c r="CB101" s="39" t="str">
        <f t="shared" si="14"/>
        <v>Riadok bude skrytý.</v>
      </c>
      <c r="CC101" s="33" t="s">
        <v>78</v>
      </c>
      <c r="CW101" s="20">
        <f t="shared" si="19"/>
        <v>0</v>
      </c>
      <c r="CZ101" s="20">
        <f t="shared" si="15"/>
        <v>1</v>
      </c>
      <c r="DA101" s="20">
        <f t="shared" si="6"/>
        <v>0</v>
      </c>
      <c r="DZ101" s="62"/>
    </row>
    <row r="102" spans="1:130">
      <c r="A102" s="11"/>
      <c r="B102" s="69"/>
      <c r="C102" s="69"/>
      <c r="D102" s="69"/>
      <c r="E102" s="69"/>
      <c r="F102" s="69"/>
      <c r="G102" s="69"/>
      <c r="H102" s="69"/>
      <c r="I102" s="69"/>
      <c r="J102" s="69"/>
      <c r="K102" s="69"/>
      <c r="L102" s="69"/>
      <c r="M102" s="69"/>
      <c r="N102" s="69"/>
      <c r="O102" s="69"/>
      <c r="P102" s="69"/>
      <c r="Q102" s="69"/>
      <c r="R102" s="69"/>
      <c r="S102" s="69"/>
      <c r="T102" s="69"/>
      <c r="U102" s="69"/>
      <c r="V102" s="69"/>
      <c r="W102" s="69"/>
      <c r="X102" s="69"/>
      <c r="Y102" s="69"/>
      <c r="Z102" s="69"/>
      <c r="AA102" s="69"/>
      <c r="AB102" s="69"/>
      <c r="AC102" s="69"/>
      <c r="AD102" s="69"/>
      <c r="AE102" s="69"/>
      <c r="AF102" s="69"/>
      <c r="AG102" s="69"/>
      <c r="AH102" s="69"/>
      <c r="AI102" s="69"/>
      <c r="AJ102" s="69"/>
      <c r="AK102" s="69"/>
      <c r="AL102" s="69"/>
      <c r="AM102" s="69"/>
      <c r="AN102" s="69"/>
      <c r="AO102" s="69"/>
      <c r="AP102" s="69"/>
      <c r="AQ102" s="69"/>
      <c r="AR102" s="69"/>
      <c r="AS102" s="69"/>
      <c r="AT102" s="69"/>
      <c r="AU102" s="69"/>
      <c r="AV102" s="69"/>
      <c r="AW102" s="69"/>
      <c r="AX102" s="69"/>
      <c r="AY102" s="69"/>
      <c r="AZ102" s="69"/>
      <c r="BA102" s="69"/>
      <c r="BB102" s="69"/>
      <c r="BC102" s="69"/>
      <c r="BD102" s="69"/>
      <c r="BE102" s="69"/>
      <c r="BF102" s="69"/>
      <c r="BG102" s="69"/>
      <c r="BH102" s="69"/>
      <c r="BI102" s="69"/>
      <c r="BJ102" s="69"/>
      <c r="BK102" s="69"/>
      <c r="BL102" s="69"/>
      <c r="BM102" s="69"/>
      <c r="BN102" s="69"/>
      <c r="BO102" s="69"/>
      <c r="BP102" s="69"/>
      <c r="BQ102" s="69"/>
      <c r="BR102" s="69"/>
      <c r="BS102" s="69"/>
      <c r="BT102" s="69"/>
      <c r="BU102" s="69"/>
      <c r="BV102" s="69"/>
      <c r="BW102" s="69"/>
      <c r="BX102" s="69"/>
      <c r="BY102" s="69"/>
      <c r="BZ102" s="69"/>
      <c r="CA102" s="27"/>
      <c r="CB102" s="39" t="str">
        <f t="shared" si="14"/>
        <v>Riadok bude skrytý.</v>
      </c>
      <c r="CC102" s="33" t="s">
        <v>78</v>
      </c>
      <c r="CW102" s="20">
        <f t="shared" si="19"/>
        <v>0</v>
      </c>
      <c r="CZ102" s="20">
        <f t="shared" si="15"/>
        <v>1</v>
      </c>
      <c r="DA102" s="20">
        <f t="shared" si="6"/>
        <v>0</v>
      </c>
      <c r="DZ102" s="62"/>
    </row>
    <row r="103" spans="1:130">
      <c r="A103" s="11"/>
      <c r="B103" s="69"/>
      <c r="C103" s="69"/>
      <c r="D103" s="69"/>
      <c r="E103" s="69"/>
      <c r="F103" s="69"/>
      <c r="G103" s="69"/>
      <c r="H103" s="69"/>
      <c r="I103" s="69"/>
      <c r="J103" s="69"/>
      <c r="K103" s="69"/>
      <c r="L103" s="69"/>
      <c r="M103" s="69"/>
      <c r="N103" s="69"/>
      <c r="O103" s="69"/>
      <c r="P103" s="69"/>
      <c r="Q103" s="69"/>
      <c r="R103" s="69"/>
      <c r="S103" s="69"/>
      <c r="T103" s="69"/>
      <c r="U103" s="69"/>
      <c r="V103" s="69"/>
      <c r="W103" s="69"/>
      <c r="X103" s="69"/>
      <c r="Y103" s="69"/>
      <c r="Z103" s="69"/>
      <c r="AA103" s="69"/>
      <c r="AB103" s="69"/>
      <c r="AC103" s="69"/>
      <c r="AD103" s="69"/>
      <c r="AE103" s="69"/>
      <c r="AF103" s="69"/>
      <c r="AG103" s="69"/>
      <c r="AH103" s="69"/>
      <c r="AI103" s="69"/>
      <c r="AJ103" s="69"/>
      <c r="AK103" s="69"/>
      <c r="AL103" s="69"/>
      <c r="AM103" s="69"/>
      <c r="AN103" s="69"/>
      <c r="AO103" s="69"/>
      <c r="AP103" s="69"/>
      <c r="AQ103" s="69"/>
      <c r="AR103" s="69"/>
      <c r="AS103" s="69"/>
      <c r="AT103" s="69"/>
      <c r="AU103" s="69"/>
      <c r="AV103" s="69"/>
      <c r="AW103" s="69"/>
      <c r="AX103" s="69"/>
      <c r="AY103" s="69"/>
      <c r="AZ103" s="69"/>
      <c r="BA103" s="69"/>
      <c r="BB103" s="69"/>
      <c r="BC103" s="69"/>
      <c r="BD103" s="69"/>
      <c r="BE103" s="69"/>
      <c r="BF103" s="69"/>
      <c r="BG103" s="69"/>
      <c r="BH103" s="69"/>
      <c r="BI103" s="69"/>
      <c r="BJ103" s="69"/>
      <c r="BK103" s="69"/>
      <c r="BL103" s="69"/>
      <c r="BM103" s="69"/>
      <c r="BN103" s="69"/>
      <c r="BO103" s="69"/>
      <c r="BP103" s="69"/>
      <c r="BQ103" s="69"/>
      <c r="BR103" s="69"/>
      <c r="BS103" s="69"/>
      <c r="BT103" s="69"/>
      <c r="BU103" s="69"/>
      <c r="BV103" s="69"/>
      <c r="BW103" s="69"/>
      <c r="BX103" s="69"/>
      <c r="BY103" s="69"/>
      <c r="BZ103" s="69"/>
      <c r="CA103" s="27"/>
      <c r="CB103" s="39" t="str">
        <f t="shared" si="14"/>
        <v>Riadok bude skrytý.</v>
      </c>
      <c r="CC103" s="33" t="s">
        <v>78</v>
      </c>
      <c r="CW103" s="20">
        <f t="shared" si="19"/>
        <v>0</v>
      </c>
      <c r="CZ103" s="20">
        <f t="shared" si="15"/>
        <v>1</v>
      </c>
      <c r="DA103" s="20">
        <f t="shared" si="6"/>
        <v>0</v>
      </c>
      <c r="DZ103" s="62"/>
    </row>
    <row r="104" spans="1:130">
      <c r="A104" s="11"/>
      <c r="B104" s="69"/>
      <c r="C104" s="69"/>
      <c r="D104" s="69"/>
      <c r="E104" s="69"/>
      <c r="F104" s="69"/>
      <c r="G104" s="69"/>
      <c r="H104" s="69"/>
      <c r="I104" s="69"/>
      <c r="J104" s="69"/>
      <c r="K104" s="69"/>
      <c r="L104" s="69"/>
      <c r="M104" s="69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69"/>
      <c r="AB104" s="69"/>
      <c r="AC104" s="69"/>
      <c r="AD104" s="69"/>
      <c r="AE104" s="69"/>
      <c r="AF104" s="69"/>
      <c r="AG104" s="69"/>
      <c r="AH104" s="69"/>
      <c r="AI104" s="69"/>
      <c r="AJ104" s="69"/>
      <c r="AK104" s="69"/>
      <c r="AL104" s="69"/>
      <c r="AM104" s="69"/>
      <c r="AN104" s="69"/>
      <c r="AO104" s="69"/>
      <c r="AP104" s="69"/>
      <c r="AQ104" s="69"/>
      <c r="AR104" s="69"/>
      <c r="AS104" s="69"/>
      <c r="AT104" s="69"/>
      <c r="AU104" s="69"/>
      <c r="AV104" s="69"/>
      <c r="AW104" s="69"/>
      <c r="AX104" s="69"/>
      <c r="AY104" s="69"/>
      <c r="AZ104" s="69"/>
      <c r="BA104" s="69"/>
      <c r="BB104" s="69"/>
      <c r="BC104" s="69"/>
      <c r="BD104" s="69"/>
      <c r="BE104" s="69"/>
      <c r="BF104" s="69"/>
      <c r="BG104" s="69"/>
      <c r="BH104" s="69"/>
      <c r="BI104" s="69"/>
      <c r="BJ104" s="69"/>
      <c r="BK104" s="69"/>
      <c r="BL104" s="69"/>
      <c r="BM104" s="69"/>
      <c r="BN104" s="69"/>
      <c r="BO104" s="69"/>
      <c r="BP104" s="69"/>
      <c r="BQ104" s="69"/>
      <c r="BR104" s="69"/>
      <c r="BS104" s="69"/>
      <c r="BT104" s="69"/>
      <c r="BU104" s="69"/>
      <c r="BV104" s="69"/>
      <c r="BW104" s="69"/>
      <c r="BX104" s="69"/>
      <c r="BY104" s="69"/>
      <c r="BZ104" s="69"/>
      <c r="CA104" s="27"/>
      <c r="CB104" s="39" t="str">
        <f t="shared" si="14"/>
        <v>Riadok bude skrytý.</v>
      </c>
      <c r="CC104" s="33" t="s">
        <v>78</v>
      </c>
      <c r="CW104" s="20">
        <f t="shared" si="19"/>
        <v>0</v>
      </c>
      <c r="CZ104" s="20">
        <f t="shared" si="15"/>
        <v>1</v>
      </c>
      <c r="DA104" s="20">
        <f t="shared" si="6"/>
        <v>0</v>
      </c>
      <c r="DZ104" s="62"/>
    </row>
    <row r="105" spans="1:130">
      <c r="A105" s="11"/>
      <c r="B105" s="69"/>
      <c r="C105" s="69"/>
      <c r="D105" s="69"/>
      <c r="E105" s="69"/>
      <c r="F105" s="69"/>
      <c r="G105" s="69"/>
      <c r="H105" s="69"/>
      <c r="I105" s="69"/>
      <c r="J105" s="69"/>
      <c r="K105" s="69"/>
      <c r="L105" s="69"/>
      <c r="M105" s="69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  <c r="Y105" s="69"/>
      <c r="Z105" s="69"/>
      <c r="AA105" s="69"/>
      <c r="AB105" s="69"/>
      <c r="AC105" s="69"/>
      <c r="AD105" s="69"/>
      <c r="AE105" s="69"/>
      <c r="AF105" s="69"/>
      <c r="AG105" s="69"/>
      <c r="AH105" s="69"/>
      <c r="AI105" s="69"/>
      <c r="AJ105" s="69"/>
      <c r="AK105" s="69"/>
      <c r="AL105" s="69"/>
      <c r="AM105" s="69"/>
      <c r="AN105" s="69"/>
      <c r="AO105" s="69"/>
      <c r="AP105" s="69"/>
      <c r="AQ105" s="69"/>
      <c r="AR105" s="69"/>
      <c r="AS105" s="69"/>
      <c r="AT105" s="69"/>
      <c r="AU105" s="69"/>
      <c r="AV105" s="69"/>
      <c r="AW105" s="69"/>
      <c r="AX105" s="69"/>
      <c r="AY105" s="69"/>
      <c r="AZ105" s="69"/>
      <c r="BA105" s="69"/>
      <c r="BB105" s="69"/>
      <c r="BC105" s="69"/>
      <c r="BD105" s="69"/>
      <c r="BE105" s="69"/>
      <c r="BF105" s="69"/>
      <c r="BG105" s="69"/>
      <c r="BH105" s="69"/>
      <c r="BI105" s="69"/>
      <c r="BJ105" s="69"/>
      <c r="BK105" s="69"/>
      <c r="BL105" s="69"/>
      <c r="BM105" s="69"/>
      <c r="BN105" s="69"/>
      <c r="BO105" s="69"/>
      <c r="BP105" s="69"/>
      <c r="BQ105" s="69"/>
      <c r="BR105" s="69"/>
      <c r="BS105" s="69"/>
      <c r="BT105" s="69"/>
      <c r="BU105" s="69"/>
      <c r="BV105" s="69"/>
      <c r="BW105" s="69"/>
      <c r="BX105" s="69"/>
      <c r="BY105" s="69"/>
      <c r="BZ105" s="69"/>
      <c r="CA105" s="27"/>
      <c r="CB105" s="39" t="str">
        <f t="shared" si="14"/>
        <v>Riadok bude skrytý.</v>
      </c>
      <c r="CC105" s="33" t="s">
        <v>78</v>
      </c>
      <c r="CW105" s="20">
        <f t="shared" si="19"/>
        <v>0</v>
      </c>
      <c r="CZ105" s="20">
        <f t="shared" si="15"/>
        <v>1</v>
      </c>
      <c r="DA105" s="20">
        <f t="shared" si="6"/>
        <v>0</v>
      </c>
      <c r="DZ105" s="62"/>
    </row>
    <row r="106" spans="1:130">
      <c r="A106" s="11"/>
      <c r="B106" s="69"/>
      <c r="C106" s="69"/>
      <c r="D106" s="69"/>
      <c r="E106" s="69"/>
      <c r="F106" s="69"/>
      <c r="G106" s="69"/>
      <c r="H106" s="69"/>
      <c r="I106" s="69"/>
      <c r="J106" s="69"/>
      <c r="K106" s="69"/>
      <c r="L106" s="69"/>
      <c r="M106" s="69"/>
      <c r="N106" s="69"/>
      <c r="O106" s="69"/>
      <c r="P106" s="69"/>
      <c r="Q106" s="69"/>
      <c r="R106" s="69"/>
      <c r="S106" s="69"/>
      <c r="T106" s="69"/>
      <c r="U106" s="69"/>
      <c r="V106" s="69"/>
      <c r="W106" s="69"/>
      <c r="X106" s="69"/>
      <c r="Y106" s="69"/>
      <c r="Z106" s="69"/>
      <c r="AA106" s="69"/>
      <c r="AB106" s="69"/>
      <c r="AC106" s="69"/>
      <c r="AD106" s="69"/>
      <c r="AE106" s="69"/>
      <c r="AF106" s="69"/>
      <c r="AG106" s="69"/>
      <c r="AH106" s="69"/>
      <c r="AI106" s="69"/>
      <c r="AJ106" s="69"/>
      <c r="AK106" s="69"/>
      <c r="AL106" s="69"/>
      <c r="AM106" s="69"/>
      <c r="AN106" s="69"/>
      <c r="AO106" s="69"/>
      <c r="AP106" s="69"/>
      <c r="AQ106" s="69"/>
      <c r="AR106" s="69"/>
      <c r="AS106" s="69"/>
      <c r="AT106" s="69"/>
      <c r="AU106" s="69"/>
      <c r="AV106" s="69"/>
      <c r="AW106" s="69"/>
      <c r="AX106" s="69"/>
      <c r="AY106" s="69"/>
      <c r="AZ106" s="69"/>
      <c r="BA106" s="69"/>
      <c r="BB106" s="69"/>
      <c r="BC106" s="69"/>
      <c r="BD106" s="69"/>
      <c r="BE106" s="69"/>
      <c r="BF106" s="69"/>
      <c r="BG106" s="69"/>
      <c r="BH106" s="69"/>
      <c r="BI106" s="69"/>
      <c r="BJ106" s="69"/>
      <c r="BK106" s="69"/>
      <c r="BL106" s="69"/>
      <c r="BM106" s="69"/>
      <c r="BN106" s="69"/>
      <c r="BO106" s="69"/>
      <c r="BP106" s="69"/>
      <c r="BQ106" s="69"/>
      <c r="BR106" s="69"/>
      <c r="BS106" s="69"/>
      <c r="BT106" s="69"/>
      <c r="BU106" s="69"/>
      <c r="BV106" s="69"/>
      <c r="BW106" s="69"/>
      <c r="BX106" s="69"/>
      <c r="BY106" s="69"/>
      <c r="BZ106" s="69"/>
      <c r="CA106" s="27"/>
      <c r="CB106" s="39" t="str">
        <f t="shared" si="14"/>
        <v>Riadok bude skrytý.</v>
      </c>
      <c r="CC106" s="33" t="s">
        <v>78</v>
      </c>
      <c r="CW106" s="20">
        <f t="shared" si="19"/>
        <v>0</v>
      </c>
      <c r="CZ106" s="20">
        <f t="shared" si="15"/>
        <v>1</v>
      </c>
      <c r="DA106" s="20">
        <f>+IF(CW106+CX106+CY106=0,0,IF(CZ106=0,0,1))</f>
        <v>0</v>
      </c>
      <c r="DZ106" s="62"/>
    </row>
    <row r="107" spans="1:130">
      <c r="A107" s="11"/>
      <c r="B107" s="196"/>
      <c r="C107" s="196"/>
      <c r="D107" s="196"/>
      <c r="E107" s="196"/>
      <c r="F107" s="196"/>
      <c r="G107" s="196"/>
      <c r="H107" s="196"/>
      <c r="I107" s="196"/>
      <c r="J107" s="196"/>
      <c r="K107" s="196"/>
      <c r="L107" s="196"/>
      <c r="M107" s="196"/>
      <c r="N107" s="196"/>
      <c r="O107" s="196"/>
      <c r="P107" s="196"/>
      <c r="Q107" s="196"/>
      <c r="R107" s="196"/>
      <c r="S107" s="196"/>
      <c r="T107" s="196"/>
      <c r="U107" s="196"/>
      <c r="V107" s="196"/>
      <c r="W107" s="196"/>
      <c r="X107" s="196"/>
      <c r="Y107" s="196"/>
      <c r="Z107" s="196"/>
      <c r="AA107" s="196"/>
      <c r="AB107" s="196"/>
      <c r="AC107" s="196"/>
      <c r="AD107" s="196"/>
      <c r="AE107" s="196"/>
      <c r="AF107" s="196"/>
      <c r="AG107" s="196"/>
      <c r="AH107" s="196"/>
      <c r="AI107" s="196"/>
      <c r="AJ107" s="196"/>
      <c r="AK107" s="196"/>
      <c r="AL107" s="196"/>
      <c r="AM107" s="196"/>
      <c r="AN107" s="196"/>
      <c r="AO107" s="196"/>
      <c r="AP107" s="196"/>
      <c r="AQ107" s="196"/>
      <c r="AR107" s="196"/>
      <c r="AS107" s="196"/>
      <c r="AT107" s="196"/>
      <c r="AU107" s="196"/>
      <c r="AV107" s="196"/>
      <c r="AW107" s="196"/>
      <c r="AX107" s="196"/>
      <c r="AY107" s="196"/>
      <c r="AZ107" s="196"/>
      <c r="BA107" s="196"/>
      <c r="BB107" s="196"/>
      <c r="BC107" s="196"/>
      <c r="BD107" s="196"/>
      <c r="BE107" s="196"/>
      <c r="BF107" s="196"/>
      <c r="BG107" s="196"/>
      <c r="BH107" s="196"/>
      <c r="BI107" s="196"/>
      <c r="BJ107" s="196"/>
      <c r="BK107" s="196"/>
      <c r="BL107" s="196"/>
      <c r="BM107" s="196"/>
      <c r="BN107" s="196"/>
      <c r="BO107" s="196"/>
      <c r="BP107" s="196"/>
      <c r="BQ107" s="196"/>
      <c r="BR107" s="196"/>
      <c r="BS107" s="196"/>
      <c r="BT107" s="196"/>
      <c r="BU107" s="196"/>
      <c r="BV107" s="196"/>
      <c r="BW107" s="196"/>
      <c r="BX107" s="196"/>
      <c r="BY107" s="196"/>
      <c r="BZ107" s="196"/>
      <c r="CA107" s="31"/>
      <c r="CB107" s="39" t="str">
        <f t="shared" si="14"/>
        <v>Riadok bude skrytý.</v>
      </c>
      <c r="CC107" s="33" t="s">
        <v>78</v>
      </c>
      <c r="CW107" s="20">
        <f>+IF(SUM(CW108:CW120)=0,0,1)</f>
        <v>0</v>
      </c>
      <c r="CZ107" s="20">
        <f t="shared" si="15"/>
        <v>1</v>
      </c>
      <c r="DA107" s="20">
        <f>+IF(CW107+CX107+CY107=0,0,IF(CZ107=0,0,1))</f>
        <v>0</v>
      </c>
      <c r="DZ107" s="62"/>
    </row>
    <row r="108" spans="1:130">
      <c r="A108" s="11"/>
      <c r="B108" s="2" t="s">
        <v>172</v>
      </c>
      <c r="CA108" s="26" t="s">
        <v>69</v>
      </c>
      <c r="CB108" s="39" t="str">
        <f t="shared" si="14"/>
        <v>Riadok bude skrytý.</v>
      </c>
      <c r="CC108" s="33" t="s">
        <v>78</v>
      </c>
      <c r="CW108" s="20">
        <f>+IF(SUM(CW109:CW121)=0,0,1)</f>
        <v>0</v>
      </c>
      <c r="CZ108" s="20">
        <f t="shared" si="15"/>
        <v>1</v>
      </c>
      <c r="DA108" s="20">
        <f t="shared" si="6"/>
        <v>0</v>
      </c>
      <c r="DZ108" s="62"/>
    </row>
    <row r="109" spans="1:130">
      <c r="A109" s="11"/>
      <c r="B109" s="196"/>
      <c r="C109" s="196"/>
      <c r="D109" s="196"/>
      <c r="E109" s="196"/>
      <c r="F109" s="196"/>
      <c r="G109" s="196"/>
      <c r="H109" s="196"/>
      <c r="I109" s="196"/>
      <c r="J109" s="196"/>
      <c r="K109" s="196"/>
      <c r="L109" s="196"/>
      <c r="M109" s="196"/>
      <c r="N109" s="196"/>
      <c r="O109" s="196"/>
      <c r="P109" s="196"/>
      <c r="Q109" s="196"/>
      <c r="R109" s="196"/>
      <c r="S109" s="196"/>
      <c r="T109" s="196"/>
      <c r="U109" s="196"/>
      <c r="V109" s="196"/>
      <c r="W109" s="196"/>
      <c r="X109" s="196"/>
      <c r="Y109" s="196"/>
      <c r="Z109" s="196"/>
      <c r="AA109" s="196"/>
      <c r="AB109" s="196"/>
      <c r="AC109" s="196"/>
      <c r="AD109" s="196"/>
      <c r="AE109" s="196"/>
      <c r="AF109" s="196"/>
      <c r="AG109" s="196"/>
      <c r="AH109" s="196"/>
      <c r="AI109" s="196"/>
      <c r="AJ109" s="196"/>
      <c r="AK109" s="196"/>
      <c r="AL109" s="196"/>
      <c r="AM109" s="196"/>
      <c r="AN109" s="196"/>
      <c r="AO109" s="196"/>
      <c r="AP109" s="196"/>
      <c r="AQ109" s="196"/>
      <c r="AR109" s="196"/>
      <c r="AS109" s="196"/>
      <c r="AT109" s="196"/>
      <c r="AU109" s="196"/>
      <c r="AV109" s="196"/>
      <c r="AW109" s="196"/>
      <c r="AX109" s="196"/>
      <c r="AY109" s="196"/>
      <c r="AZ109" s="196"/>
      <c r="BA109" s="196"/>
      <c r="BB109" s="196"/>
      <c r="BC109" s="196"/>
      <c r="BD109" s="196"/>
      <c r="BE109" s="196"/>
      <c r="BF109" s="196"/>
      <c r="BG109" s="196"/>
      <c r="BH109" s="196"/>
      <c r="BI109" s="196"/>
      <c r="BJ109" s="196"/>
      <c r="BK109" s="196"/>
      <c r="BL109" s="196"/>
      <c r="BM109" s="196"/>
      <c r="BN109" s="196"/>
      <c r="BO109" s="196"/>
      <c r="BP109" s="196"/>
      <c r="BQ109" s="196"/>
      <c r="BR109" s="196"/>
      <c r="BS109" s="196"/>
      <c r="BT109" s="196"/>
      <c r="BU109" s="196"/>
      <c r="BV109" s="196"/>
      <c r="BW109" s="196"/>
      <c r="BX109" s="196"/>
      <c r="BY109" s="196"/>
      <c r="BZ109" s="196"/>
      <c r="CA109" s="31"/>
      <c r="CB109" s="39" t="str">
        <f t="shared" si="14"/>
        <v>Riadok bude skrytý.</v>
      </c>
      <c r="CC109" s="33" t="s">
        <v>78</v>
      </c>
      <c r="CW109" s="20">
        <f>+IF(SUM(CW112:CW121)=0,0,1)</f>
        <v>0</v>
      </c>
      <c r="CZ109" s="20">
        <f t="shared" si="15"/>
        <v>1</v>
      </c>
      <c r="DA109" s="20">
        <f t="shared" si="6"/>
        <v>0</v>
      </c>
      <c r="DZ109" s="62"/>
    </row>
    <row r="110" spans="1:130" ht="18" customHeight="1">
      <c r="A110" s="11"/>
      <c r="B110" s="197" t="s">
        <v>74</v>
      </c>
      <c r="C110" s="198"/>
      <c r="D110" s="198"/>
      <c r="E110" s="198"/>
      <c r="F110" s="198"/>
      <c r="G110" s="198"/>
      <c r="H110" s="198"/>
      <c r="I110" s="198"/>
      <c r="J110" s="198"/>
      <c r="K110" s="198"/>
      <c r="L110" s="198"/>
      <c r="M110" s="198"/>
      <c r="N110" s="198"/>
      <c r="O110" s="198"/>
      <c r="P110" s="198"/>
      <c r="Q110" s="198"/>
      <c r="R110" s="198"/>
      <c r="S110" s="198"/>
      <c r="T110" s="198"/>
      <c r="U110" s="198"/>
      <c r="V110" s="198"/>
      <c r="W110" s="198"/>
      <c r="X110" s="198"/>
      <c r="Y110" s="198"/>
      <c r="Z110" s="198"/>
      <c r="AA110" s="198"/>
      <c r="AB110" s="198"/>
      <c r="AC110" s="198"/>
      <c r="AD110" s="198"/>
      <c r="AE110" s="198"/>
      <c r="AF110" s="198"/>
      <c r="AG110" s="198"/>
      <c r="AH110" s="198"/>
      <c r="AI110" s="198"/>
      <c r="AJ110" s="198"/>
      <c r="AK110" s="198"/>
      <c r="AL110" s="198"/>
      <c r="AM110" s="198"/>
      <c r="AN110" s="198"/>
      <c r="AO110" s="198"/>
      <c r="AP110" s="198"/>
      <c r="AQ110" s="198"/>
      <c r="AR110" s="198"/>
      <c r="AS110" s="198"/>
      <c r="AT110" s="199"/>
      <c r="AU110" s="209" t="s">
        <v>11</v>
      </c>
      <c r="AV110" s="210"/>
      <c r="AW110" s="210"/>
      <c r="AX110" s="210"/>
      <c r="AY110" s="210"/>
      <c r="AZ110" s="210"/>
      <c r="BA110" s="210"/>
      <c r="BB110" s="210"/>
      <c r="BC110" s="210"/>
      <c r="BD110" s="210"/>
      <c r="BE110" s="211"/>
      <c r="BF110" s="209" t="s">
        <v>12</v>
      </c>
      <c r="BG110" s="210"/>
      <c r="BH110" s="210"/>
      <c r="BI110" s="210"/>
      <c r="BJ110" s="210"/>
      <c r="BK110" s="210"/>
      <c r="BL110" s="210"/>
      <c r="BM110" s="210"/>
      <c r="BN110" s="210"/>
      <c r="BO110" s="210"/>
      <c r="BP110" s="211"/>
      <c r="BQ110" s="209" t="s">
        <v>55</v>
      </c>
      <c r="BR110" s="210"/>
      <c r="BS110" s="210"/>
      <c r="BT110" s="210"/>
      <c r="BU110" s="210"/>
      <c r="BV110" s="210"/>
      <c r="BW110" s="210"/>
      <c r="BX110" s="210"/>
      <c r="BY110" s="210"/>
      <c r="BZ110" s="211"/>
      <c r="CA110" s="26" t="s">
        <v>69</v>
      </c>
      <c r="CB110" s="39" t="str">
        <f t="shared" si="14"/>
        <v>Riadok bude skrytý.</v>
      </c>
      <c r="CC110" s="33" t="s">
        <v>78</v>
      </c>
      <c r="CW110" s="22">
        <f>+IF(SUM(CW112:CW121)=0,0,1)</f>
        <v>0</v>
      </c>
      <c r="CZ110" s="20">
        <f t="shared" si="15"/>
        <v>1</v>
      </c>
      <c r="DA110" s="20">
        <f t="shared" si="6"/>
        <v>0</v>
      </c>
      <c r="DZ110" s="62"/>
    </row>
    <row r="111" spans="1:130" ht="18" customHeight="1">
      <c r="A111" s="11"/>
      <c r="B111" s="200"/>
      <c r="C111" s="201"/>
      <c r="D111" s="201"/>
      <c r="E111" s="201"/>
      <c r="F111" s="201"/>
      <c r="G111" s="201"/>
      <c r="H111" s="201"/>
      <c r="I111" s="201"/>
      <c r="J111" s="201"/>
      <c r="K111" s="201"/>
      <c r="L111" s="201"/>
      <c r="M111" s="201"/>
      <c r="N111" s="201"/>
      <c r="O111" s="201"/>
      <c r="P111" s="201"/>
      <c r="Q111" s="201"/>
      <c r="R111" s="201"/>
      <c r="S111" s="201"/>
      <c r="T111" s="201"/>
      <c r="U111" s="201"/>
      <c r="V111" s="201"/>
      <c r="W111" s="201"/>
      <c r="X111" s="201"/>
      <c r="Y111" s="201"/>
      <c r="Z111" s="201"/>
      <c r="AA111" s="201"/>
      <c r="AB111" s="201"/>
      <c r="AC111" s="201"/>
      <c r="AD111" s="201"/>
      <c r="AE111" s="201"/>
      <c r="AF111" s="201"/>
      <c r="AG111" s="201"/>
      <c r="AH111" s="201"/>
      <c r="AI111" s="201"/>
      <c r="AJ111" s="201"/>
      <c r="AK111" s="201"/>
      <c r="AL111" s="201"/>
      <c r="AM111" s="201"/>
      <c r="AN111" s="201"/>
      <c r="AO111" s="201"/>
      <c r="AP111" s="201"/>
      <c r="AQ111" s="201"/>
      <c r="AR111" s="201"/>
      <c r="AS111" s="201"/>
      <c r="AT111" s="202"/>
      <c r="AU111" s="212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4"/>
      <c r="BF111" s="212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4"/>
      <c r="BQ111" s="212"/>
      <c r="BR111" s="213"/>
      <c r="BS111" s="213"/>
      <c r="BT111" s="213"/>
      <c r="BU111" s="213"/>
      <c r="BV111" s="213"/>
      <c r="BW111" s="213"/>
      <c r="BX111" s="213"/>
      <c r="BY111" s="213"/>
      <c r="BZ111" s="214"/>
      <c r="CA111" s="25"/>
      <c r="CB111" s="39" t="str">
        <f t="shared" si="14"/>
        <v>Riadok bude skrytý.</v>
      </c>
      <c r="CC111" s="33" t="s">
        <v>78</v>
      </c>
      <c r="CW111" s="22">
        <f>+IF(SUM(CW112:CW121)=0,0,1)</f>
        <v>0</v>
      </c>
      <c r="CZ111" s="20">
        <f t="shared" si="15"/>
        <v>1</v>
      </c>
      <c r="DA111" s="20">
        <f t="shared" si="6"/>
        <v>0</v>
      </c>
      <c r="DZ111" s="62"/>
    </row>
    <row r="112" spans="1:130">
      <c r="A112" s="11"/>
      <c r="B112" s="190"/>
      <c r="C112" s="191"/>
      <c r="D112" s="191"/>
      <c r="E112" s="191"/>
      <c r="F112" s="191"/>
      <c r="G112" s="191"/>
      <c r="H112" s="191"/>
      <c r="I112" s="191"/>
      <c r="J112" s="191"/>
      <c r="K112" s="191"/>
      <c r="L112" s="191"/>
      <c r="M112" s="191"/>
      <c r="N112" s="191"/>
      <c r="O112" s="191"/>
      <c r="P112" s="191"/>
      <c r="Q112" s="191"/>
      <c r="R112" s="191"/>
      <c r="S112" s="191"/>
      <c r="T112" s="191"/>
      <c r="U112" s="191"/>
      <c r="V112" s="191"/>
      <c r="W112" s="191"/>
      <c r="X112" s="191"/>
      <c r="Y112" s="191"/>
      <c r="Z112" s="191"/>
      <c r="AA112" s="191"/>
      <c r="AB112" s="191"/>
      <c r="AC112" s="191"/>
      <c r="AD112" s="191"/>
      <c r="AE112" s="191"/>
      <c r="AF112" s="191"/>
      <c r="AG112" s="191"/>
      <c r="AH112" s="191"/>
      <c r="AI112" s="191"/>
      <c r="AJ112" s="191"/>
      <c r="AK112" s="191"/>
      <c r="AL112" s="191"/>
      <c r="AM112" s="191"/>
      <c r="AN112" s="191"/>
      <c r="AO112" s="191"/>
      <c r="AP112" s="191"/>
      <c r="AQ112" s="191"/>
      <c r="AR112" s="191"/>
      <c r="AS112" s="191"/>
      <c r="AT112" s="192"/>
      <c r="AU112" s="215"/>
      <c r="AV112" s="216"/>
      <c r="AW112" s="216"/>
      <c r="AX112" s="216"/>
      <c r="AY112" s="216"/>
      <c r="AZ112" s="216"/>
      <c r="BA112" s="216"/>
      <c r="BB112" s="216"/>
      <c r="BC112" s="216"/>
      <c r="BD112" s="216"/>
      <c r="BE112" s="217"/>
      <c r="BF112" s="215"/>
      <c r="BG112" s="216"/>
      <c r="BH112" s="216"/>
      <c r="BI112" s="216"/>
      <c r="BJ112" s="216"/>
      <c r="BK112" s="216"/>
      <c r="BL112" s="216"/>
      <c r="BM112" s="216"/>
      <c r="BN112" s="216"/>
      <c r="BO112" s="216"/>
      <c r="BP112" s="217"/>
      <c r="BQ112" s="206"/>
      <c r="BR112" s="207"/>
      <c r="BS112" s="207"/>
      <c r="BT112" s="207"/>
      <c r="BU112" s="207"/>
      <c r="BV112" s="207"/>
      <c r="BW112" s="207"/>
      <c r="BX112" s="207"/>
      <c r="BY112" s="207"/>
      <c r="BZ112" s="208"/>
      <c r="CA112" s="25"/>
      <c r="CB112" s="39" t="str">
        <f t="shared" si="14"/>
        <v>Riadok bude skrytý.</v>
      </c>
      <c r="CC112" s="33" t="s">
        <v>78</v>
      </c>
      <c r="CW112" s="22">
        <f t="shared" ref="CW112:CW120" si="20">+IF(B112="",0,1)</f>
        <v>0</v>
      </c>
      <c r="CZ112" s="20">
        <f t="shared" si="15"/>
        <v>1</v>
      </c>
      <c r="DA112" s="20">
        <f t="shared" si="6"/>
        <v>0</v>
      </c>
      <c r="DZ112" s="62"/>
    </row>
    <row r="113" spans="1:130">
      <c r="A113" s="11"/>
      <c r="B113" s="96"/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97"/>
      <c r="AA113" s="97"/>
      <c r="AB113" s="97"/>
      <c r="AC113" s="97"/>
      <c r="AD113" s="97"/>
      <c r="AE113" s="97"/>
      <c r="AF113" s="97"/>
      <c r="AG113" s="97"/>
      <c r="AH113" s="97"/>
      <c r="AI113" s="97"/>
      <c r="AJ113" s="97"/>
      <c r="AK113" s="97"/>
      <c r="AL113" s="97"/>
      <c r="AM113" s="97"/>
      <c r="AN113" s="97"/>
      <c r="AO113" s="97"/>
      <c r="AP113" s="97"/>
      <c r="AQ113" s="97"/>
      <c r="AR113" s="97"/>
      <c r="AS113" s="97"/>
      <c r="AT113" s="98"/>
      <c r="AU113" s="193"/>
      <c r="AV113" s="194"/>
      <c r="AW113" s="194"/>
      <c r="AX113" s="194"/>
      <c r="AY113" s="194"/>
      <c r="AZ113" s="194"/>
      <c r="BA113" s="194"/>
      <c r="BB113" s="194"/>
      <c r="BC113" s="194"/>
      <c r="BD113" s="194"/>
      <c r="BE113" s="195"/>
      <c r="BF113" s="176"/>
      <c r="BG113" s="177"/>
      <c r="BH113" s="177"/>
      <c r="BI113" s="177"/>
      <c r="BJ113" s="177"/>
      <c r="BK113" s="177"/>
      <c r="BL113" s="177"/>
      <c r="BM113" s="177"/>
      <c r="BN113" s="177"/>
      <c r="BO113" s="177"/>
      <c r="BP113" s="178"/>
      <c r="BQ113" s="184"/>
      <c r="BR113" s="185"/>
      <c r="BS113" s="185"/>
      <c r="BT113" s="185"/>
      <c r="BU113" s="185"/>
      <c r="BV113" s="185"/>
      <c r="BW113" s="185"/>
      <c r="BX113" s="185"/>
      <c r="BY113" s="185"/>
      <c r="BZ113" s="186"/>
      <c r="CA113" s="25"/>
      <c r="CB113" s="39" t="str">
        <f t="shared" si="14"/>
        <v>Riadok bude skrytý.</v>
      </c>
      <c r="CC113" s="33" t="s">
        <v>78</v>
      </c>
      <c r="CW113" s="22">
        <f t="shared" si="20"/>
        <v>0</v>
      </c>
      <c r="CZ113" s="20">
        <f t="shared" si="15"/>
        <v>1</v>
      </c>
      <c r="DA113" s="20">
        <f t="shared" ref="DA113:DA178" si="21">+IF(CW113+CX113+CY113=0,0,IF(CZ113=0,0,1))</f>
        <v>0</v>
      </c>
      <c r="DZ113" s="62"/>
    </row>
    <row r="114" spans="1:130">
      <c r="A114" s="11"/>
      <c r="B114" s="96"/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97"/>
      <c r="AA114" s="97"/>
      <c r="AB114" s="97"/>
      <c r="AC114" s="97"/>
      <c r="AD114" s="97"/>
      <c r="AE114" s="97"/>
      <c r="AF114" s="97"/>
      <c r="AG114" s="97"/>
      <c r="AH114" s="97"/>
      <c r="AI114" s="97"/>
      <c r="AJ114" s="97"/>
      <c r="AK114" s="97"/>
      <c r="AL114" s="97"/>
      <c r="AM114" s="97"/>
      <c r="AN114" s="97"/>
      <c r="AO114" s="97"/>
      <c r="AP114" s="97"/>
      <c r="AQ114" s="97"/>
      <c r="AR114" s="97"/>
      <c r="AS114" s="97"/>
      <c r="AT114" s="98"/>
      <c r="AU114" s="193"/>
      <c r="AV114" s="194"/>
      <c r="AW114" s="194"/>
      <c r="AX114" s="194"/>
      <c r="AY114" s="194"/>
      <c r="AZ114" s="194"/>
      <c r="BA114" s="194"/>
      <c r="BB114" s="194"/>
      <c r="BC114" s="194"/>
      <c r="BD114" s="194"/>
      <c r="BE114" s="195"/>
      <c r="BF114" s="176"/>
      <c r="BG114" s="177"/>
      <c r="BH114" s="177"/>
      <c r="BI114" s="177"/>
      <c r="BJ114" s="177"/>
      <c r="BK114" s="177"/>
      <c r="BL114" s="177"/>
      <c r="BM114" s="177"/>
      <c r="BN114" s="177"/>
      <c r="BO114" s="177"/>
      <c r="BP114" s="178"/>
      <c r="BQ114" s="184"/>
      <c r="BR114" s="185"/>
      <c r="BS114" s="185"/>
      <c r="BT114" s="185"/>
      <c r="BU114" s="185"/>
      <c r="BV114" s="185"/>
      <c r="BW114" s="185"/>
      <c r="BX114" s="185"/>
      <c r="BY114" s="185"/>
      <c r="BZ114" s="186"/>
      <c r="CA114" s="25"/>
      <c r="CB114" s="39" t="str">
        <f t="shared" si="14"/>
        <v>Riadok bude skrytý.</v>
      </c>
      <c r="CC114" s="33" t="s">
        <v>78</v>
      </c>
      <c r="CW114" s="22">
        <f t="shared" si="20"/>
        <v>0</v>
      </c>
      <c r="CZ114" s="20">
        <f t="shared" si="15"/>
        <v>1</v>
      </c>
      <c r="DA114" s="20">
        <f t="shared" si="21"/>
        <v>0</v>
      </c>
      <c r="DZ114" s="62"/>
    </row>
    <row r="115" spans="1:130">
      <c r="A115" s="11"/>
      <c r="B115" s="96"/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97"/>
      <c r="AA115" s="97"/>
      <c r="AB115" s="97"/>
      <c r="AC115" s="97"/>
      <c r="AD115" s="97"/>
      <c r="AE115" s="97"/>
      <c r="AF115" s="97"/>
      <c r="AG115" s="97"/>
      <c r="AH115" s="97"/>
      <c r="AI115" s="97"/>
      <c r="AJ115" s="97"/>
      <c r="AK115" s="97"/>
      <c r="AL115" s="97"/>
      <c r="AM115" s="97"/>
      <c r="AN115" s="97"/>
      <c r="AO115" s="97"/>
      <c r="AP115" s="97"/>
      <c r="AQ115" s="97"/>
      <c r="AR115" s="97"/>
      <c r="AS115" s="97"/>
      <c r="AT115" s="98"/>
      <c r="AU115" s="193"/>
      <c r="AV115" s="194"/>
      <c r="AW115" s="194"/>
      <c r="AX115" s="194"/>
      <c r="AY115" s="194"/>
      <c r="AZ115" s="194"/>
      <c r="BA115" s="194"/>
      <c r="BB115" s="194"/>
      <c r="BC115" s="194"/>
      <c r="BD115" s="194"/>
      <c r="BE115" s="195"/>
      <c r="BF115" s="176"/>
      <c r="BG115" s="177"/>
      <c r="BH115" s="177"/>
      <c r="BI115" s="177"/>
      <c r="BJ115" s="177"/>
      <c r="BK115" s="177"/>
      <c r="BL115" s="177"/>
      <c r="BM115" s="177"/>
      <c r="BN115" s="177"/>
      <c r="BO115" s="177"/>
      <c r="BP115" s="178"/>
      <c r="BQ115" s="184"/>
      <c r="BR115" s="185"/>
      <c r="BS115" s="185"/>
      <c r="BT115" s="185"/>
      <c r="BU115" s="185"/>
      <c r="BV115" s="185"/>
      <c r="BW115" s="185"/>
      <c r="BX115" s="185"/>
      <c r="BY115" s="185"/>
      <c r="BZ115" s="186"/>
      <c r="CA115" s="25"/>
      <c r="CB115" s="39" t="str">
        <f t="shared" si="14"/>
        <v>Riadok bude skrytý.</v>
      </c>
      <c r="CC115" s="33" t="s">
        <v>78</v>
      </c>
      <c r="CW115" s="22">
        <f t="shared" si="20"/>
        <v>0</v>
      </c>
      <c r="CZ115" s="20">
        <f t="shared" si="15"/>
        <v>1</v>
      </c>
      <c r="DA115" s="20">
        <f t="shared" si="21"/>
        <v>0</v>
      </c>
      <c r="DZ115" s="62"/>
    </row>
    <row r="116" spans="1:130">
      <c r="A116" s="11"/>
      <c r="B116" s="96"/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  <c r="Y116" s="97"/>
      <c r="Z116" s="97"/>
      <c r="AA116" s="97"/>
      <c r="AB116" s="97"/>
      <c r="AC116" s="97"/>
      <c r="AD116" s="97"/>
      <c r="AE116" s="97"/>
      <c r="AF116" s="97"/>
      <c r="AG116" s="97"/>
      <c r="AH116" s="97"/>
      <c r="AI116" s="97"/>
      <c r="AJ116" s="97"/>
      <c r="AK116" s="97"/>
      <c r="AL116" s="97"/>
      <c r="AM116" s="97"/>
      <c r="AN116" s="97"/>
      <c r="AO116" s="97"/>
      <c r="AP116" s="97"/>
      <c r="AQ116" s="97"/>
      <c r="AR116" s="97"/>
      <c r="AS116" s="97"/>
      <c r="AT116" s="98"/>
      <c r="AU116" s="193"/>
      <c r="AV116" s="194"/>
      <c r="AW116" s="194"/>
      <c r="AX116" s="194"/>
      <c r="AY116" s="194"/>
      <c r="AZ116" s="194"/>
      <c r="BA116" s="194"/>
      <c r="BB116" s="194"/>
      <c r="BC116" s="194"/>
      <c r="BD116" s="194"/>
      <c r="BE116" s="195"/>
      <c r="BF116" s="176"/>
      <c r="BG116" s="177"/>
      <c r="BH116" s="177"/>
      <c r="BI116" s="177"/>
      <c r="BJ116" s="177"/>
      <c r="BK116" s="177"/>
      <c r="BL116" s="177"/>
      <c r="BM116" s="177"/>
      <c r="BN116" s="177"/>
      <c r="BO116" s="177"/>
      <c r="BP116" s="178"/>
      <c r="BQ116" s="184"/>
      <c r="BR116" s="185"/>
      <c r="BS116" s="185"/>
      <c r="BT116" s="185"/>
      <c r="BU116" s="185"/>
      <c r="BV116" s="185"/>
      <c r="BW116" s="185"/>
      <c r="BX116" s="185"/>
      <c r="BY116" s="185"/>
      <c r="BZ116" s="186"/>
      <c r="CA116" s="25"/>
      <c r="CB116" s="39" t="str">
        <f t="shared" si="14"/>
        <v>Riadok bude skrytý.</v>
      </c>
      <c r="CC116" s="33" t="s">
        <v>78</v>
      </c>
      <c r="CW116" s="22">
        <f t="shared" si="20"/>
        <v>0</v>
      </c>
      <c r="CZ116" s="20">
        <f t="shared" si="15"/>
        <v>1</v>
      </c>
      <c r="DA116" s="20">
        <f t="shared" si="21"/>
        <v>0</v>
      </c>
      <c r="DZ116" s="62"/>
    </row>
    <row r="117" spans="1:130">
      <c r="A117" s="11"/>
      <c r="B117" s="96"/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97"/>
      <c r="AA117" s="97"/>
      <c r="AB117" s="97"/>
      <c r="AC117" s="97"/>
      <c r="AD117" s="97"/>
      <c r="AE117" s="97"/>
      <c r="AF117" s="97"/>
      <c r="AG117" s="97"/>
      <c r="AH117" s="97"/>
      <c r="AI117" s="97"/>
      <c r="AJ117" s="97"/>
      <c r="AK117" s="97"/>
      <c r="AL117" s="97"/>
      <c r="AM117" s="97"/>
      <c r="AN117" s="97"/>
      <c r="AO117" s="97"/>
      <c r="AP117" s="97"/>
      <c r="AQ117" s="97"/>
      <c r="AR117" s="97"/>
      <c r="AS117" s="97"/>
      <c r="AT117" s="98"/>
      <c r="AU117" s="193"/>
      <c r="AV117" s="194"/>
      <c r="AW117" s="194"/>
      <c r="AX117" s="194"/>
      <c r="AY117" s="194"/>
      <c r="AZ117" s="194"/>
      <c r="BA117" s="194"/>
      <c r="BB117" s="194"/>
      <c r="BC117" s="194"/>
      <c r="BD117" s="194"/>
      <c r="BE117" s="195"/>
      <c r="BF117" s="176"/>
      <c r="BG117" s="177"/>
      <c r="BH117" s="177"/>
      <c r="BI117" s="177"/>
      <c r="BJ117" s="177"/>
      <c r="BK117" s="177"/>
      <c r="BL117" s="177"/>
      <c r="BM117" s="177"/>
      <c r="BN117" s="177"/>
      <c r="BO117" s="177"/>
      <c r="BP117" s="178"/>
      <c r="BQ117" s="184"/>
      <c r="BR117" s="185"/>
      <c r="BS117" s="185"/>
      <c r="BT117" s="185"/>
      <c r="BU117" s="185"/>
      <c r="BV117" s="185"/>
      <c r="BW117" s="185"/>
      <c r="BX117" s="185"/>
      <c r="BY117" s="185"/>
      <c r="BZ117" s="186"/>
      <c r="CA117" s="25"/>
      <c r="CB117" s="39" t="str">
        <f t="shared" si="14"/>
        <v>Riadok bude skrytý.</v>
      </c>
      <c r="CC117" s="33" t="s">
        <v>78</v>
      </c>
      <c r="CW117" s="22">
        <f t="shared" si="20"/>
        <v>0</v>
      </c>
      <c r="CZ117" s="20">
        <f t="shared" si="15"/>
        <v>1</v>
      </c>
      <c r="DA117" s="20">
        <f t="shared" si="21"/>
        <v>0</v>
      </c>
      <c r="DZ117" s="62"/>
    </row>
    <row r="118" spans="1:130">
      <c r="A118" s="11"/>
      <c r="B118" s="96"/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97"/>
      <c r="AA118" s="97"/>
      <c r="AB118" s="97"/>
      <c r="AC118" s="97"/>
      <c r="AD118" s="97"/>
      <c r="AE118" s="97"/>
      <c r="AF118" s="97"/>
      <c r="AG118" s="97"/>
      <c r="AH118" s="97"/>
      <c r="AI118" s="97"/>
      <c r="AJ118" s="97"/>
      <c r="AK118" s="97"/>
      <c r="AL118" s="97"/>
      <c r="AM118" s="97"/>
      <c r="AN118" s="97"/>
      <c r="AO118" s="97"/>
      <c r="AP118" s="97"/>
      <c r="AQ118" s="97"/>
      <c r="AR118" s="97"/>
      <c r="AS118" s="97"/>
      <c r="AT118" s="98"/>
      <c r="AU118" s="193"/>
      <c r="AV118" s="194"/>
      <c r="AW118" s="194"/>
      <c r="AX118" s="194"/>
      <c r="AY118" s="194"/>
      <c r="AZ118" s="194"/>
      <c r="BA118" s="194"/>
      <c r="BB118" s="194"/>
      <c r="BC118" s="194"/>
      <c r="BD118" s="194"/>
      <c r="BE118" s="195"/>
      <c r="BF118" s="176"/>
      <c r="BG118" s="177"/>
      <c r="BH118" s="177"/>
      <c r="BI118" s="177"/>
      <c r="BJ118" s="177"/>
      <c r="BK118" s="177"/>
      <c r="BL118" s="177"/>
      <c r="BM118" s="177"/>
      <c r="BN118" s="177"/>
      <c r="BO118" s="177"/>
      <c r="BP118" s="178"/>
      <c r="BQ118" s="184"/>
      <c r="BR118" s="185"/>
      <c r="BS118" s="185"/>
      <c r="BT118" s="185"/>
      <c r="BU118" s="185"/>
      <c r="BV118" s="185"/>
      <c r="BW118" s="185"/>
      <c r="BX118" s="185"/>
      <c r="BY118" s="185"/>
      <c r="BZ118" s="186"/>
      <c r="CA118" s="25"/>
      <c r="CB118" s="39" t="str">
        <f t="shared" si="14"/>
        <v>Riadok bude skrytý.</v>
      </c>
      <c r="CC118" s="33" t="s">
        <v>78</v>
      </c>
      <c r="CW118" s="22">
        <f t="shared" si="20"/>
        <v>0</v>
      </c>
      <c r="CZ118" s="20">
        <f t="shared" si="15"/>
        <v>1</v>
      </c>
      <c r="DA118" s="20">
        <f t="shared" si="21"/>
        <v>0</v>
      </c>
      <c r="DZ118" s="62"/>
    </row>
    <row r="119" spans="1:130">
      <c r="A119" s="11"/>
      <c r="B119" s="96"/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97"/>
      <c r="AA119" s="97"/>
      <c r="AB119" s="97"/>
      <c r="AC119" s="97"/>
      <c r="AD119" s="97"/>
      <c r="AE119" s="97"/>
      <c r="AF119" s="97"/>
      <c r="AG119" s="97"/>
      <c r="AH119" s="97"/>
      <c r="AI119" s="97"/>
      <c r="AJ119" s="97"/>
      <c r="AK119" s="97"/>
      <c r="AL119" s="97"/>
      <c r="AM119" s="97"/>
      <c r="AN119" s="97"/>
      <c r="AO119" s="97"/>
      <c r="AP119" s="97"/>
      <c r="AQ119" s="97"/>
      <c r="AR119" s="97"/>
      <c r="AS119" s="97"/>
      <c r="AT119" s="98"/>
      <c r="AU119" s="193"/>
      <c r="AV119" s="194"/>
      <c r="AW119" s="194"/>
      <c r="AX119" s="194"/>
      <c r="AY119" s="194"/>
      <c r="AZ119" s="194"/>
      <c r="BA119" s="194"/>
      <c r="BB119" s="194"/>
      <c r="BC119" s="194"/>
      <c r="BD119" s="194"/>
      <c r="BE119" s="195"/>
      <c r="BF119" s="176"/>
      <c r="BG119" s="177"/>
      <c r="BH119" s="177"/>
      <c r="BI119" s="177"/>
      <c r="BJ119" s="177"/>
      <c r="BK119" s="177"/>
      <c r="BL119" s="177"/>
      <c r="BM119" s="177"/>
      <c r="BN119" s="177"/>
      <c r="BO119" s="177"/>
      <c r="BP119" s="178"/>
      <c r="BQ119" s="184"/>
      <c r="BR119" s="185"/>
      <c r="BS119" s="185"/>
      <c r="BT119" s="185"/>
      <c r="BU119" s="185"/>
      <c r="BV119" s="185"/>
      <c r="BW119" s="185"/>
      <c r="BX119" s="185"/>
      <c r="BY119" s="185"/>
      <c r="BZ119" s="186"/>
      <c r="CA119" s="25"/>
      <c r="CB119" s="39" t="str">
        <f t="shared" si="14"/>
        <v>Riadok bude skrytý.</v>
      </c>
      <c r="CC119" s="33" t="s">
        <v>78</v>
      </c>
      <c r="CW119" s="22">
        <f t="shared" si="20"/>
        <v>0</v>
      </c>
      <c r="CZ119" s="20">
        <f t="shared" si="15"/>
        <v>1</v>
      </c>
      <c r="DA119" s="20">
        <f t="shared" si="21"/>
        <v>0</v>
      </c>
      <c r="DZ119" s="62"/>
    </row>
    <row r="120" spans="1:130">
      <c r="A120" s="11"/>
      <c r="B120" s="96"/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97"/>
      <c r="AA120" s="97"/>
      <c r="AB120" s="97"/>
      <c r="AC120" s="97"/>
      <c r="AD120" s="97"/>
      <c r="AE120" s="97"/>
      <c r="AF120" s="97"/>
      <c r="AG120" s="97"/>
      <c r="AH120" s="97"/>
      <c r="AI120" s="97"/>
      <c r="AJ120" s="97"/>
      <c r="AK120" s="97"/>
      <c r="AL120" s="97"/>
      <c r="AM120" s="97"/>
      <c r="AN120" s="97"/>
      <c r="AO120" s="97"/>
      <c r="AP120" s="97"/>
      <c r="AQ120" s="97"/>
      <c r="AR120" s="97"/>
      <c r="AS120" s="97"/>
      <c r="AT120" s="98"/>
      <c r="AU120" s="193"/>
      <c r="AV120" s="194"/>
      <c r="AW120" s="194"/>
      <c r="AX120" s="194"/>
      <c r="AY120" s="194"/>
      <c r="AZ120" s="194"/>
      <c r="BA120" s="194"/>
      <c r="BB120" s="194"/>
      <c r="BC120" s="194"/>
      <c r="BD120" s="194"/>
      <c r="BE120" s="195"/>
      <c r="BF120" s="176"/>
      <c r="BG120" s="177"/>
      <c r="BH120" s="177"/>
      <c r="BI120" s="177"/>
      <c r="BJ120" s="177"/>
      <c r="BK120" s="177"/>
      <c r="BL120" s="177"/>
      <c r="BM120" s="177"/>
      <c r="BN120" s="177"/>
      <c r="BO120" s="177"/>
      <c r="BP120" s="178"/>
      <c r="BQ120" s="184"/>
      <c r="BR120" s="185"/>
      <c r="BS120" s="185"/>
      <c r="BT120" s="185"/>
      <c r="BU120" s="185"/>
      <c r="BV120" s="185"/>
      <c r="BW120" s="185"/>
      <c r="BX120" s="185"/>
      <c r="BY120" s="185"/>
      <c r="BZ120" s="186"/>
      <c r="CA120" s="25"/>
      <c r="CB120" s="39" t="str">
        <f t="shared" si="14"/>
        <v>Riadok bude skrytý.</v>
      </c>
      <c r="CC120" s="33" t="s">
        <v>78</v>
      </c>
      <c r="CW120" s="22">
        <f t="shared" si="20"/>
        <v>0</v>
      </c>
      <c r="CZ120" s="20">
        <f t="shared" si="15"/>
        <v>1</v>
      </c>
      <c r="DA120" s="20">
        <f t="shared" si="21"/>
        <v>0</v>
      </c>
      <c r="DZ120" s="62"/>
    </row>
    <row r="121" spans="1:130">
      <c r="A121" s="11"/>
      <c r="B121" s="99"/>
      <c r="C121" s="100"/>
      <c r="D121" s="100"/>
      <c r="E121" s="100"/>
      <c r="F121" s="100"/>
      <c r="G121" s="100"/>
      <c r="H121" s="100"/>
      <c r="I121" s="100"/>
      <c r="J121" s="100"/>
      <c r="K121" s="100"/>
      <c r="L121" s="100"/>
      <c r="M121" s="100"/>
      <c r="N121" s="100"/>
      <c r="O121" s="100"/>
      <c r="P121" s="100"/>
      <c r="Q121" s="100"/>
      <c r="R121" s="100"/>
      <c r="S121" s="100"/>
      <c r="T121" s="100"/>
      <c r="U121" s="100"/>
      <c r="V121" s="100"/>
      <c r="W121" s="100"/>
      <c r="X121" s="100"/>
      <c r="Y121" s="100"/>
      <c r="Z121" s="100"/>
      <c r="AA121" s="100"/>
      <c r="AB121" s="100"/>
      <c r="AC121" s="100"/>
      <c r="AD121" s="100"/>
      <c r="AE121" s="100"/>
      <c r="AF121" s="100"/>
      <c r="AG121" s="100"/>
      <c r="AH121" s="100"/>
      <c r="AI121" s="100"/>
      <c r="AJ121" s="100"/>
      <c r="AK121" s="100"/>
      <c r="AL121" s="100"/>
      <c r="AM121" s="100"/>
      <c r="AN121" s="100"/>
      <c r="AO121" s="100"/>
      <c r="AP121" s="100"/>
      <c r="AQ121" s="100"/>
      <c r="AR121" s="100"/>
      <c r="AS121" s="100"/>
      <c r="AT121" s="101"/>
      <c r="AU121" s="228"/>
      <c r="AV121" s="229"/>
      <c r="AW121" s="229"/>
      <c r="AX121" s="229"/>
      <c r="AY121" s="229"/>
      <c r="AZ121" s="229"/>
      <c r="BA121" s="229"/>
      <c r="BB121" s="229"/>
      <c r="BC121" s="229"/>
      <c r="BD121" s="229"/>
      <c r="BE121" s="230"/>
      <c r="BF121" s="225"/>
      <c r="BG121" s="226"/>
      <c r="BH121" s="226"/>
      <c r="BI121" s="226"/>
      <c r="BJ121" s="226"/>
      <c r="BK121" s="226"/>
      <c r="BL121" s="226"/>
      <c r="BM121" s="226"/>
      <c r="BN121" s="226"/>
      <c r="BO121" s="226"/>
      <c r="BP121" s="227"/>
      <c r="BQ121" s="203"/>
      <c r="BR121" s="204"/>
      <c r="BS121" s="204"/>
      <c r="BT121" s="204"/>
      <c r="BU121" s="204"/>
      <c r="BV121" s="204"/>
      <c r="BW121" s="204"/>
      <c r="BX121" s="204"/>
      <c r="BY121" s="204"/>
      <c r="BZ121" s="205"/>
      <c r="CA121" s="25"/>
      <c r="CB121" s="39" t="str">
        <f t="shared" si="14"/>
        <v>Riadok bude skrytý.</v>
      </c>
      <c r="CC121" s="33" t="s">
        <v>78</v>
      </c>
      <c r="CW121" s="22">
        <f>+IF(B112&amp;B113&amp;B114&amp;B115&amp;B116&amp;B117&amp;B118&amp;B119&amp;B120&amp;B121="",0,1)</f>
        <v>0</v>
      </c>
      <c r="CZ121" s="20">
        <f t="shared" si="15"/>
        <v>1</v>
      </c>
      <c r="DA121" s="20">
        <f t="shared" si="21"/>
        <v>0</v>
      </c>
      <c r="DZ121" s="62"/>
    </row>
    <row r="122" spans="1:130">
      <c r="A122" s="11"/>
      <c r="B122" s="196"/>
      <c r="C122" s="196"/>
      <c r="D122" s="196"/>
      <c r="E122" s="196"/>
      <c r="F122" s="196"/>
      <c r="G122" s="196"/>
      <c r="H122" s="196"/>
      <c r="I122" s="196"/>
      <c r="J122" s="196"/>
      <c r="K122" s="196"/>
      <c r="L122" s="196"/>
      <c r="M122" s="196"/>
      <c r="N122" s="196"/>
      <c r="O122" s="196"/>
      <c r="P122" s="196"/>
      <c r="Q122" s="196"/>
      <c r="R122" s="196"/>
      <c r="S122" s="196"/>
      <c r="T122" s="196"/>
      <c r="U122" s="196"/>
      <c r="V122" s="196"/>
      <c r="W122" s="196"/>
      <c r="X122" s="196"/>
      <c r="Y122" s="196"/>
      <c r="Z122" s="196"/>
      <c r="AA122" s="196"/>
      <c r="AB122" s="196"/>
      <c r="AC122" s="196"/>
      <c r="AD122" s="196"/>
      <c r="AE122" s="196"/>
      <c r="AF122" s="196"/>
      <c r="AG122" s="196"/>
      <c r="AH122" s="196"/>
      <c r="AI122" s="196"/>
      <c r="AJ122" s="196"/>
      <c r="AK122" s="196"/>
      <c r="AL122" s="196"/>
      <c r="AM122" s="196"/>
      <c r="AN122" s="196"/>
      <c r="AO122" s="196"/>
      <c r="AP122" s="196"/>
      <c r="AQ122" s="196"/>
      <c r="AR122" s="196"/>
      <c r="AS122" s="196"/>
      <c r="AT122" s="196"/>
      <c r="AU122" s="196"/>
      <c r="AV122" s="196"/>
      <c r="AW122" s="196"/>
      <c r="AX122" s="196"/>
      <c r="AY122" s="196"/>
      <c r="AZ122" s="196"/>
      <c r="BA122" s="196"/>
      <c r="BB122" s="196"/>
      <c r="BC122" s="196"/>
      <c r="BD122" s="196"/>
      <c r="BE122" s="196"/>
      <c r="BF122" s="196"/>
      <c r="BG122" s="196"/>
      <c r="BH122" s="196"/>
      <c r="BI122" s="196"/>
      <c r="BJ122" s="196"/>
      <c r="BK122" s="196"/>
      <c r="BL122" s="196"/>
      <c r="BM122" s="196"/>
      <c r="BN122" s="196"/>
      <c r="BO122" s="196"/>
      <c r="BP122" s="196"/>
      <c r="BQ122" s="196"/>
      <c r="BR122" s="196"/>
      <c r="BS122" s="196"/>
      <c r="BT122" s="196"/>
      <c r="BU122" s="196"/>
      <c r="BV122" s="196"/>
      <c r="BW122" s="196"/>
      <c r="BX122" s="196"/>
      <c r="BY122" s="196"/>
      <c r="BZ122" s="196"/>
      <c r="CA122" s="27"/>
      <c r="CB122" s="39" t="str">
        <f t="shared" si="14"/>
        <v>Riadok bude skrytý.</v>
      </c>
      <c r="CC122" s="33" t="s">
        <v>78</v>
      </c>
      <c r="CW122" s="20">
        <f>+IF(CW121=0,0,1)</f>
        <v>0</v>
      </c>
      <c r="CZ122" s="20">
        <f t="shared" si="15"/>
        <v>1</v>
      </c>
      <c r="DA122" s="20">
        <f t="shared" si="21"/>
        <v>0</v>
      </c>
      <c r="DZ122" s="62"/>
    </row>
    <row r="123" spans="1:130">
      <c r="A123" s="11"/>
      <c r="B123" s="69" t="s">
        <v>13</v>
      </c>
      <c r="C123" s="69"/>
      <c r="D123" s="69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69"/>
      <c r="AE123" s="69"/>
      <c r="AF123" s="69"/>
      <c r="AG123" s="69"/>
      <c r="AH123" s="69"/>
      <c r="AI123" s="69"/>
      <c r="AJ123" s="69"/>
      <c r="AK123" s="69"/>
      <c r="AL123" s="69"/>
      <c r="AM123" s="69"/>
      <c r="AN123" s="69"/>
      <c r="AO123" s="69"/>
      <c r="AP123" s="69"/>
      <c r="AQ123" s="69"/>
      <c r="AR123" s="69"/>
      <c r="AS123" s="69"/>
      <c r="AT123" s="69"/>
      <c r="AU123" s="69"/>
      <c r="AV123" s="69"/>
      <c r="AW123" s="69"/>
      <c r="AX123" s="69"/>
      <c r="AY123" s="69"/>
      <c r="AZ123" s="69"/>
      <c r="BA123" s="69"/>
      <c r="BB123" s="69"/>
      <c r="BC123" s="69"/>
      <c r="BD123" s="69"/>
      <c r="BE123" s="69"/>
      <c r="BF123" s="69"/>
      <c r="BG123" s="69"/>
      <c r="BH123" s="69"/>
      <c r="BI123" s="69"/>
      <c r="BJ123" s="69"/>
      <c r="BK123" s="69"/>
      <c r="BL123" s="69"/>
      <c r="BM123" s="69"/>
      <c r="BN123" s="69"/>
      <c r="BO123" s="69"/>
      <c r="BP123" s="69"/>
      <c r="BQ123" s="69"/>
      <c r="BR123" s="69"/>
      <c r="BS123" s="69"/>
      <c r="BT123" s="69"/>
      <c r="BU123" s="69"/>
      <c r="BV123" s="69"/>
      <c r="BW123" s="69"/>
      <c r="BX123" s="69"/>
      <c r="BY123" s="69"/>
      <c r="BZ123" s="69"/>
      <c r="CA123" s="26" t="s">
        <v>69</v>
      </c>
      <c r="CB123" s="39" t="str">
        <f t="shared" si="14"/>
        <v>Riadok bude vidieť.</v>
      </c>
      <c r="CC123" s="33" t="s">
        <v>78</v>
      </c>
      <c r="CW123" s="20">
        <f t="shared" ref="CW123:CW142" si="22">+IF(B123="",0,1)</f>
        <v>1</v>
      </c>
      <c r="CZ123" s="20">
        <f t="shared" si="15"/>
        <v>1</v>
      </c>
      <c r="DA123" s="20">
        <f t="shared" si="21"/>
        <v>1</v>
      </c>
      <c r="DZ123" s="62"/>
    </row>
    <row r="124" spans="1:130">
      <c r="A124" s="11"/>
      <c r="B124" s="69" t="s">
        <v>10</v>
      </c>
      <c r="C124" s="69"/>
      <c r="D124" s="69"/>
      <c r="E124" s="69"/>
      <c r="F124" s="69"/>
      <c r="G124" s="69"/>
      <c r="H124" s="69"/>
      <c r="I124" s="69"/>
      <c r="J124" s="69"/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  <c r="AX124" s="69"/>
      <c r="AY124" s="69"/>
      <c r="AZ124" s="69"/>
      <c r="BA124" s="69"/>
      <c r="BB124" s="69"/>
      <c r="BC124" s="69"/>
      <c r="BD124" s="69"/>
      <c r="BE124" s="69"/>
      <c r="BF124" s="69"/>
      <c r="BG124" s="69"/>
      <c r="BH124" s="69"/>
      <c r="BI124" s="69"/>
      <c r="BJ124" s="69"/>
      <c r="BK124" s="69"/>
      <c r="BL124" s="69"/>
      <c r="BM124" s="69"/>
      <c r="BN124" s="69"/>
      <c r="BO124" s="69"/>
      <c r="BP124" s="69"/>
      <c r="BQ124" s="69"/>
      <c r="BR124" s="69"/>
      <c r="BS124" s="69"/>
      <c r="BT124" s="69"/>
      <c r="BU124" s="69"/>
      <c r="BV124" s="69"/>
      <c r="BW124" s="69"/>
      <c r="BX124" s="69"/>
      <c r="BY124" s="69"/>
      <c r="BZ124" s="69"/>
      <c r="CA124" s="27"/>
      <c r="CB124" s="39" t="str">
        <f t="shared" si="14"/>
        <v>Riadok bude vidieť.</v>
      </c>
      <c r="CC124" s="33" t="s">
        <v>78</v>
      </c>
      <c r="CW124" s="20">
        <f t="shared" si="22"/>
        <v>1</v>
      </c>
      <c r="CZ124" s="20">
        <f t="shared" si="15"/>
        <v>1</v>
      </c>
      <c r="DA124" s="20">
        <f t="shared" si="21"/>
        <v>1</v>
      </c>
      <c r="DZ124" s="62"/>
    </row>
    <row r="125" spans="1:130">
      <c r="A125" s="11"/>
      <c r="B125" s="69" t="s">
        <v>77</v>
      </c>
      <c r="C125" s="69"/>
      <c r="D125" s="69"/>
      <c r="E125" s="69"/>
      <c r="F125" s="69"/>
      <c r="G125" s="69"/>
      <c r="H125" s="69"/>
      <c r="I125" s="69"/>
      <c r="J125" s="69"/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69"/>
      <c r="AE125" s="69"/>
      <c r="AF125" s="69"/>
      <c r="AG125" s="69"/>
      <c r="AH125" s="69"/>
      <c r="AI125" s="69"/>
      <c r="AJ125" s="69"/>
      <c r="AK125" s="69"/>
      <c r="AL125" s="69"/>
      <c r="AM125" s="69"/>
      <c r="AN125" s="69"/>
      <c r="AO125" s="69"/>
      <c r="AP125" s="69"/>
      <c r="AQ125" s="69"/>
      <c r="AR125" s="69"/>
      <c r="AS125" s="69"/>
      <c r="AT125" s="69"/>
      <c r="AU125" s="69"/>
      <c r="AV125" s="69"/>
      <c r="AW125" s="69"/>
      <c r="AX125" s="69"/>
      <c r="AY125" s="69"/>
      <c r="AZ125" s="69"/>
      <c r="BA125" s="69"/>
      <c r="BB125" s="69"/>
      <c r="BC125" s="69"/>
      <c r="BD125" s="69"/>
      <c r="BE125" s="69"/>
      <c r="BF125" s="69"/>
      <c r="BG125" s="69"/>
      <c r="BH125" s="69"/>
      <c r="BI125" s="69"/>
      <c r="BJ125" s="69"/>
      <c r="BK125" s="69"/>
      <c r="BL125" s="69"/>
      <c r="BM125" s="69"/>
      <c r="BN125" s="69"/>
      <c r="BO125" s="69"/>
      <c r="BP125" s="69"/>
      <c r="BQ125" s="69"/>
      <c r="BR125" s="69"/>
      <c r="BS125" s="69"/>
      <c r="BT125" s="69"/>
      <c r="BU125" s="69"/>
      <c r="BV125" s="69"/>
      <c r="BW125" s="69"/>
      <c r="BX125" s="69"/>
      <c r="BY125" s="69"/>
      <c r="BZ125" s="69"/>
      <c r="CA125" s="27"/>
      <c r="CB125" s="39" t="str">
        <f t="shared" si="14"/>
        <v>Riadok bude vidieť.</v>
      </c>
      <c r="CC125" s="33" t="s">
        <v>78</v>
      </c>
      <c r="CW125" s="20">
        <f t="shared" si="22"/>
        <v>1</v>
      </c>
      <c r="CZ125" s="20">
        <f t="shared" si="15"/>
        <v>1</v>
      </c>
      <c r="DA125" s="20">
        <f t="shared" si="21"/>
        <v>1</v>
      </c>
      <c r="DZ125" s="62"/>
    </row>
    <row r="126" spans="1:130">
      <c r="A126" s="11"/>
      <c r="B126" s="95" t="s">
        <v>90</v>
      </c>
      <c r="C126" s="95"/>
      <c r="D126" s="95"/>
      <c r="E126" s="95"/>
      <c r="F126" s="95"/>
      <c r="G126" s="95"/>
      <c r="H126" s="95"/>
      <c r="I126" s="95"/>
      <c r="J126" s="95"/>
      <c r="K126" s="95"/>
      <c r="L126" s="95"/>
      <c r="M126" s="95"/>
      <c r="N126" s="95"/>
      <c r="O126" s="95"/>
      <c r="P126" s="95"/>
      <c r="Q126" s="95"/>
      <c r="R126" s="95"/>
      <c r="S126" s="95"/>
      <c r="T126" s="95"/>
      <c r="U126" s="95"/>
      <c r="V126" s="95"/>
      <c r="W126" s="95"/>
      <c r="X126" s="95"/>
      <c r="Y126" s="95"/>
      <c r="Z126" s="95"/>
      <c r="AA126" s="95"/>
      <c r="AB126" s="95"/>
      <c r="AC126" s="95"/>
      <c r="AD126" s="95"/>
      <c r="AE126" s="95"/>
      <c r="AF126" s="95"/>
      <c r="AG126" s="95"/>
      <c r="AH126" s="95"/>
      <c r="AI126" s="95"/>
      <c r="AJ126" s="95"/>
      <c r="AK126" s="95"/>
      <c r="AL126" s="95"/>
      <c r="AM126" s="95"/>
      <c r="AN126" s="95"/>
      <c r="AO126" s="95"/>
      <c r="AP126" s="95"/>
      <c r="AQ126" s="95"/>
      <c r="AR126" s="95"/>
      <c r="AS126" s="95"/>
      <c r="AT126" s="95"/>
      <c r="AU126" s="95"/>
      <c r="AV126" s="95"/>
      <c r="AW126" s="95"/>
      <c r="AX126" s="95"/>
      <c r="AY126" s="95"/>
      <c r="AZ126" s="95"/>
      <c r="BA126" s="95"/>
      <c r="BB126" s="95"/>
      <c r="BC126" s="95"/>
      <c r="BD126" s="95"/>
      <c r="BE126" s="95"/>
      <c r="BF126" s="95"/>
      <c r="BG126" s="95"/>
      <c r="BH126" s="95"/>
      <c r="BI126" s="95"/>
      <c r="BJ126" s="95"/>
      <c r="BK126" s="95"/>
      <c r="BL126" s="95"/>
      <c r="BM126" s="95"/>
      <c r="BN126" s="95"/>
      <c r="BO126" s="95"/>
      <c r="BP126" s="95"/>
      <c r="BQ126" s="95"/>
      <c r="BR126" s="95"/>
      <c r="BS126" s="95"/>
      <c r="BT126" s="95"/>
      <c r="BU126" s="95"/>
      <c r="BV126" s="95"/>
      <c r="BW126" s="95"/>
      <c r="BX126" s="95"/>
      <c r="BY126" s="95"/>
      <c r="BZ126" s="95"/>
      <c r="CA126" s="27"/>
      <c r="CB126" s="39" t="str">
        <f t="shared" si="14"/>
        <v>Riadok bude vidieť.</v>
      </c>
      <c r="CC126" s="33" t="s">
        <v>78</v>
      </c>
      <c r="CW126" s="20">
        <f t="shared" si="22"/>
        <v>1</v>
      </c>
      <c r="CZ126" s="20">
        <f t="shared" si="15"/>
        <v>1</v>
      </c>
      <c r="DA126" s="20">
        <f t="shared" si="21"/>
        <v>1</v>
      </c>
      <c r="DZ126" s="62"/>
    </row>
    <row r="127" spans="1:130">
      <c r="A127" s="11"/>
      <c r="B127" s="69"/>
      <c r="C127" s="69"/>
      <c r="D127" s="69"/>
      <c r="E127" s="69"/>
      <c r="F127" s="69"/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  <c r="AG127" s="69"/>
      <c r="AH127" s="69"/>
      <c r="AI127" s="69"/>
      <c r="AJ127" s="69"/>
      <c r="AK127" s="69"/>
      <c r="AL127" s="69"/>
      <c r="AM127" s="69"/>
      <c r="AN127" s="69"/>
      <c r="AO127" s="69"/>
      <c r="AP127" s="69"/>
      <c r="AQ127" s="69"/>
      <c r="AR127" s="69"/>
      <c r="AS127" s="69"/>
      <c r="AT127" s="69"/>
      <c r="AU127" s="69"/>
      <c r="AV127" s="69"/>
      <c r="AW127" s="69"/>
      <c r="AX127" s="69"/>
      <c r="AY127" s="69"/>
      <c r="AZ127" s="69"/>
      <c r="BA127" s="69"/>
      <c r="BB127" s="69"/>
      <c r="BC127" s="69"/>
      <c r="BD127" s="69"/>
      <c r="BE127" s="69"/>
      <c r="BF127" s="69"/>
      <c r="BG127" s="69"/>
      <c r="BH127" s="69"/>
      <c r="BI127" s="69"/>
      <c r="BJ127" s="69"/>
      <c r="BK127" s="69"/>
      <c r="BL127" s="69"/>
      <c r="BM127" s="69"/>
      <c r="BN127" s="69"/>
      <c r="BO127" s="69"/>
      <c r="BP127" s="69"/>
      <c r="BQ127" s="69"/>
      <c r="BR127" s="69"/>
      <c r="BS127" s="69"/>
      <c r="BT127" s="69"/>
      <c r="BU127" s="69"/>
      <c r="BV127" s="69"/>
      <c r="BW127" s="69"/>
      <c r="BX127" s="69"/>
      <c r="BY127" s="69"/>
      <c r="BZ127" s="69"/>
      <c r="CA127" s="27"/>
      <c r="CB127" s="39" t="str">
        <f t="shared" si="14"/>
        <v>Riadok bude skrytý.</v>
      </c>
      <c r="CC127" s="33" t="s">
        <v>78</v>
      </c>
      <c r="CW127" s="20">
        <f t="shared" si="22"/>
        <v>0</v>
      </c>
      <c r="CZ127" s="20">
        <f t="shared" si="15"/>
        <v>1</v>
      </c>
      <c r="DA127" s="20">
        <f t="shared" si="21"/>
        <v>0</v>
      </c>
      <c r="DZ127" s="62"/>
    </row>
    <row r="128" spans="1:130">
      <c r="A128" s="11"/>
      <c r="B128" s="69"/>
      <c r="C128" s="69"/>
      <c r="D128" s="69"/>
      <c r="E128" s="69"/>
      <c r="F128" s="69"/>
      <c r="G128" s="69"/>
      <c r="H128" s="69"/>
      <c r="I128" s="69"/>
      <c r="J128" s="69"/>
      <c r="K128" s="69"/>
      <c r="L128" s="69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69"/>
      <c r="AE128" s="69"/>
      <c r="AF128" s="69"/>
      <c r="AG128" s="69"/>
      <c r="AH128" s="69"/>
      <c r="AI128" s="69"/>
      <c r="AJ128" s="69"/>
      <c r="AK128" s="69"/>
      <c r="AL128" s="69"/>
      <c r="AM128" s="69"/>
      <c r="AN128" s="69"/>
      <c r="AO128" s="69"/>
      <c r="AP128" s="69"/>
      <c r="AQ128" s="69"/>
      <c r="AR128" s="69"/>
      <c r="AS128" s="69"/>
      <c r="AT128" s="69"/>
      <c r="AU128" s="69"/>
      <c r="AV128" s="69"/>
      <c r="AW128" s="69"/>
      <c r="AX128" s="69"/>
      <c r="AY128" s="69"/>
      <c r="AZ128" s="69"/>
      <c r="BA128" s="69"/>
      <c r="BB128" s="69"/>
      <c r="BC128" s="69"/>
      <c r="BD128" s="69"/>
      <c r="BE128" s="69"/>
      <c r="BF128" s="69"/>
      <c r="BG128" s="69"/>
      <c r="BH128" s="69"/>
      <c r="BI128" s="69"/>
      <c r="BJ128" s="69"/>
      <c r="BK128" s="69"/>
      <c r="BL128" s="69"/>
      <c r="BM128" s="69"/>
      <c r="BN128" s="69"/>
      <c r="BO128" s="69"/>
      <c r="BP128" s="69"/>
      <c r="BQ128" s="69"/>
      <c r="BR128" s="69"/>
      <c r="BS128" s="69"/>
      <c r="BT128" s="69"/>
      <c r="BU128" s="69"/>
      <c r="BV128" s="69"/>
      <c r="BW128" s="69"/>
      <c r="BX128" s="69"/>
      <c r="BY128" s="69"/>
      <c r="BZ128" s="69"/>
      <c r="CA128" s="27"/>
      <c r="CB128" s="39" t="str">
        <f t="shared" si="14"/>
        <v>Riadok bude skrytý.</v>
      </c>
      <c r="CC128" s="33" t="s">
        <v>78</v>
      </c>
      <c r="CW128" s="20">
        <f t="shared" si="22"/>
        <v>0</v>
      </c>
      <c r="CZ128" s="20">
        <f t="shared" si="15"/>
        <v>1</v>
      </c>
      <c r="DA128" s="20">
        <f t="shared" si="21"/>
        <v>0</v>
      </c>
      <c r="DZ128" s="62"/>
    </row>
    <row r="129" spans="1:130">
      <c r="A129" s="11"/>
      <c r="B129" s="69"/>
      <c r="C129" s="69"/>
      <c r="D129" s="69"/>
      <c r="E129" s="69"/>
      <c r="F129" s="69"/>
      <c r="G129" s="69"/>
      <c r="H129" s="69"/>
      <c r="I129" s="69"/>
      <c r="J129" s="69"/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69"/>
      <c r="AE129" s="69"/>
      <c r="AF129" s="69"/>
      <c r="AG129" s="69"/>
      <c r="AH129" s="69"/>
      <c r="AI129" s="69"/>
      <c r="AJ129" s="69"/>
      <c r="AK129" s="69"/>
      <c r="AL129" s="69"/>
      <c r="AM129" s="69"/>
      <c r="AN129" s="69"/>
      <c r="AO129" s="69"/>
      <c r="AP129" s="69"/>
      <c r="AQ129" s="69"/>
      <c r="AR129" s="69"/>
      <c r="AS129" s="69"/>
      <c r="AT129" s="69"/>
      <c r="AU129" s="69"/>
      <c r="AV129" s="69"/>
      <c r="AW129" s="69"/>
      <c r="AX129" s="69"/>
      <c r="AY129" s="69"/>
      <c r="AZ129" s="69"/>
      <c r="BA129" s="69"/>
      <c r="BB129" s="69"/>
      <c r="BC129" s="69"/>
      <c r="BD129" s="69"/>
      <c r="BE129" s="69"/>
      <c r="BF129" s="69"/>
      <c r="BG129" s="69"/>
      <c r="BH129" s="69"/>
      <c r="BI129" s="69"/>
      <c r="BJ129" s="69"/>
      <c r="BK129" s="69"/>
      <c r="BL129" s="69"/>
      <c r="BM129" s="69"/>
      <c r="BN129" s="69"/>
      <c r="BO129" s="69"/>
      <c r="BP129" s="69"/>
      <c r="BQ129" s="69"/>
      <c r="BR129" s="69"/>
      <c r="BS129" s="69"/>
      <c r="BT129" s="69"/>
      <c r="BU129" s="69"/>
      <c r="BV129" s="69"/>
      <c r="BW129" s="69"/>
      <c r="BX129" s="69"/>
      <c r="BY129" s="69"/>
      <c r="BZ129" s="69"/>
      <c r="CA129" s="27"/>
      <c r="CB129" s="39" t="str">
        <f t="shared" si="14"/>
        <v>Riadok bude skrytý.</v>
      </c>
      <c r="CC129" s="33" t="s">
        <v>78</v>
      </c>
      <c r="CW129" s="20">
        <f t="shared" si="22"/>
        <v>0</v>
      </c>
      <c r="CZ129" s="20">
        <f t="shared" si="15"/>
        <v>1</v>
      </c>
      <c r="DA129" s="20">
        <f t="shared" si="21"/>
        <v>0</v>
      </c>
      <c r="DZ129" s="62"/>
    </row>
    <row r="130" spans="1:130">
      <c r="A130" s="11"/>
      <c r="B130" s="69"/>
      <c r="C130" s="69"/>
      <c r="D130" s="69"/>
      <c r="E130" s="69"/>
      <c r="F130" s="69"/>
      <c r="G130" s="69"/>
      <c r="H130" s="69"/>
      <c r="I130" s="69"/>
      <c r="J130" s="69"/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69"/>
      <c r="AG130" s="69"/>
      <c r="AH130" s="69"/>
      <c r="AI130" s="69"/>
      <c r="AJ130" s="69"/>
      <c r="AK130" s="69"/>
      <c r="AL130" s="69"/>
      <c r="AM130" s="69"/>
      <c r="AN130" s="69"/>
      <c r="AO130" s="69"/>
      <c r="AP130" s="69"/>
      <c r="AQ130" s="69"/>
      <c r="AR130" s="69"/>
      <c r="AS130" s="69"/>
      <c r="AT130" s="69"/>
      <c r="AU130" s="69"/>
      <c r="AV130" s="69"/>
      <c r="AW130" s="69"/>
      <c r="AX130" s="69"/>
      <c r="AY130" s="69"/>
      <c r="AZ130" s="69"/>
      <c r="BA130" s="69"/>
      <c r="BB130" s="69"/>
      <c r="BC130" s="69"/>
      <c r="BD130" s="69"/>
      <c r="BE130" s="69"/>
      <c r="BF130" s="69"/>
      <c r="BG130" s="69"/>
      <c r="BH130" s="69"/>
      <c r="BI130" s="69"/>
      <c r="BJ130" s="69"/>
      <c r="BK130" s="69"/>
      <c r="BL130" s="69"/>
      <c r="BM130" s="69"/>
      <c r="BN130" s="69"/>
      <c r="BO130" s="69"/>
      <c r="BP130" s="69"/>
      <c r="BQ130" s="69"/>
      <c r="BR130" s="69"/>
      <c r="BS130" s="69"/>
      <c r="BT130" s="69"/>
      <c r="BU130" s="69"/>
      <c r="BV130" s="69"/>
      <c r="BW130" s="69"/>
      <c r="BX130" s="69"/>
      <c r="BY130" s="69"/>
      <c r="BZ130" s="69"/>
      <c r="CA130" s="27"/>
      <c r="CB130" s="39" t="str">
        <f t="shared" si="14"/>
        <v>Riadok bude skrytý.</v>
      </c>
      <c r="CC130" s="33" t="s">
        <v>78</v>
      </c>
      <c r="CW130" s="20">
        <f t="shared" si="22"/>
        <v>0</v>
      </c>
      <c r="CZ130" s="20">
        <f t="shared" si="15"/>
        <v>1</v>
      </c>
      <c r="DA130" s="20">
        <f t="shared" si="21"/>
        <v>0</v>
      </c>
      <c r="DZ130" s="62"/>
    </row>
    <row r="131" spans="1:130">
      <c r="A131" s="11"/>
      <c r="B131" s="69"/>
      <c r="C131" s="69"/>
      <c r="D131" s="69"/>
      <c r="E131" s="69"/>
      <c r="F131" s="69"/>
      <c r="G131" s="69"/>
      <c r="H131" s="69"/>
      <c r="I131" s="69"/>
      <c r="J131" s="69"/>
      <c r="K131" s="69"/>
      <c r="L131" s="69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69"/>
      <c r="AG131" s="69"/>
      <c r="AH131" s="69"/>
      <c r="AI131" s="69"/>
      <c r="AJ131" s="69"/>
      <c r="AK131" s="69"/>
      <c r="AL131" s="69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  <c r="BU131" s="69"/>
      <c r="BV131" s="69"/>
      <c r="BW131" s="69"/>
      <c r="BX131" s="69"/>
      <c r="BY131" s="69"/>
      <c r="BZ131" s="69"/>
      <c r="CA131" s="27"/>
      <c r="CB131" s="39" t="str">
        <f t="shared" si="14"/>
        <v>Riadok bude skrytý.</v>
      </c>
      <c r="CC131" s="33" t="s">
        <v>78</v>
      </c>
      <c r="CW131" s="20">
        <f t="shared" si="22"/>
        <v>0</v>
      </c>
      <c r="CZ131" s="20">
        <f t="shared" si="15"/>
        <v>1</v>
      </c>
      <c r="DA131" s="20">
        <f t="shared" si="21"/>
        <v>0</v>
      </c>
      <c r="DZ131" s="62"/>
    </row>
    <row r="132" spans="1:130">
      <c r="A132" s="11"/>
      <c r="B132" s="69"/>
      <c r="C132" s="69"/>
      <c r="D132" s="69"/>
      <c r="E132" s="69"/>
      <c r="F132" s="69"/>
      <c r="G132" s="69"/>
      <c r="H132" s="69"/>
      <c r="I132" s="69"/>
      <c r="J132" s="69"/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  <c r="AG132" s="69"/>
      <c r="AH132" s="69"/>
      <c r="AI132" s="69"/>
      <c r="AJ132" s="69"/>
      <c r="AK132" s="69"/>
      <c r="AL132" s="69"/>
      <c r="AM132" s="69"/>
      <c r="AN132" s="69"/>
      <c r="AO132" s="69"/>
      <c r="AP132" s="69"/>
      <c r="AQ132" s="69"/>
      <c r="AR132" s="69"/>
      <c r="AS132" s="69"/>
      <c r="AT132" s="69"/>
      <c r="AU132" s="69"/>
      <c r="AV132" s="69"/>
      <c r="AW132" s="69"/>
      <c r="AX132" s="69"/>
      <c r="AY132" s="69"/>
      <c r="AZ132" s="69"/>
      <c r="BA132" s="69"/>
      <c r="BB132" s="69"/>
      <c r="BC132" s="69"/>
      <c r="BD132" s="69"/>
      <c r="BE132" s="69"/>
      <c r="BF132" s="69"/>
      <c r="BG132" s="69"/>
      <c r="BH132" s="69"/>
      <c r="BI132" s="69"/>
      <c r="BJ132" s="69"/>
      <c r="BK132" s="69"/>
      <c r="BL132" s="69"/>
      <c r="BM132" s="69"/>
      <c r="BN132" s="69"/>
      <c r="BO132" s="69"/>
      <c r="BP132" s="69"/>
      <c r="BQ132" s="69"/>
      <c r="BR132" s="69"/>
      <c r="BS132" s="69"/>
      <c r="BT132" s="69"/>
      <c r="BU132" s="69"/>
      <c r="BV132" s="69"/>
      <c r="BW132" s="69"/>
      <c r="BX132" s="69"/>
      <c r="BY132" s="69"/>
      <c r="BZ132" s="69"/>
      <c r="CA132" s="27"/>
      <c r="CB132" s="39" t="str">
        <f t="shared" si="14"/>
        <v>Riadok bude skrytý.</v>
      </c>
      <c r="CC132" s="33" t="s">
        <v>78</v>
      </c>
      <c r="CW132" s="20">
        <f t="shared" si="22"/>
        <v>0</v>
      </c>
      <c r="CZ132" s="20">
        <f t="shared" si="15"/>
        <v>1</v>
      </c>
      <c r="DA132" s="20">
        <f t="shared" si="21"/>
        <v>0</v>
      </c>
      <c r="DZ132" s="62"/>
    </row>
    <row r="133" spans="1:130">
      <c r="A133" s="11"/>
      <c r="B133" s="69"/>
      <c r="C133" s="69"/>
      <c r="D133" s="69"/>
      <c r="E133" s="69"/>
      <c r="F133" s="69"/>
      <c r="G133" s="69"/>
      <c r="H133" s="69"/>
      <c r="I133" s="69"/>
      <c r="J133" s="69"/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  <c r="AG133" s="69"/>
      <c r="AH133" s="69"/>
      <c r="AI133" s="69"/>
      <c r="AJ133" s="69"/>
      <c r="AK133" s="69"/>
      <c r="AL133" s="69"/>
      <c r="AM133" s="69"/>
      <c r="AN133" s="69"/>
      <c r="AO133" s="69"/>
      <c r="AP133" s="69"/>
      <c r="AQ133" s="69"/>
      <c r="AR133" s="69"/>
      <c r="AS133" s="69"/>
      <c r="AT133" s="69"/>
      <c r="AU133" s="69"/>
      <c r="AV133" s="69"/>
      <c r="AW133" s="69"/>
      <c r="AX133" s="69"/>
      <c r="AY133" s="69"/>
      <c r="AZ133" s="69"/>
      <c r="BA133" s="69"/>
      <c r="BB133" s="69"/>
      <c r="BC133" s="69"/>
      <c r="BD133" s="69"/>
      <c r="BE133" s="69"/>
      <c r="BF133" s="69"/>
      <c r="BG133" s="69"/>
      <c r="BH133" s="69"/>
      <c r="BI133" s="69"/>
      <c r="BJ133" s="69"/>
      <c r="BK133" s="69"/>
      <c r="BL133" s="69"/>
      <c r="BM133" s="69"/>
      <c r="BN133" s="69"/>
      <c r="BO133" s="69"/>
      <c r="BP133" s="69"/>
      <c r="BQ133" s="69"/>
      <c r="BR133" s="69"/>
      <c r="BS133" s="69"/>
      <c r="BT133" s="69"/>
      <c r="BU133" s="69"/>
      <c r="BV133" s="69"/>
      <c r="BW133" s="69"/>
      <c r="BX133" s="69"/>
      <c r="BY133" s="69"/>
      <c r="BZ133" s="69"/>
      <c r="CA133" s="27"/>
      <c r="CB133" s="39" t="str">
        <f t="shared" ref="CB133:CB196" si="23">+IF(DA133=0,"Riadok bude skrytý.","Riadok bude vidieť.")</f>
        <v>Riadok bude skrytý.</v>
      </c>
      <c r="CC133" s="33" t="s">
        <v>78</v>
      </c>
      <c r="CW133" s="20">
        <f t="shared" si="22"/>
        <v>0</v>
      </c>
      <c r="CZ133" s="20">
        <f t="shared" ref="CZ133:CZ196" si="24">IF(CC133="",1,IF(CC133="Chcem skryť riadok.",0,1))</f>
        <v>1</v>
      </c>
      <c r="DA133" s="20">
        <f t="shared" si="21"/>
        <v>0</v>
      </c>
      <c r="DZ133" s="62"/>
    </row>
    <row r="134" spans="1:130">
      <c r="A134" s="11"/>
      <c r="B134" s="69"/>
      <c r="C134" s="69"/>
      <c r="D134" s="69"/>
      <c r="E134" s="69"/>
      <c r="F134" s="69"/>
      <c r="G134" s="69"/>
      <c r="H134" s="69"/>
      <c r="I134" s="69"/>
      <c r="J134" s="69"/>
      <c r="K134" s="69"/>
      <c r="L134" s="69"/>
      <c r="M134" s="69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69"/>
      <c r="AB134" s="69"/>
      <c r="AC134" s="69"/>
      <c r="AD134" s="69"/>
      <c r="AE134" s="69"/>
      <c r="AF134" s="69"/>
      <c r="AG134" s="69"/>
      <c r="AH134" s="69"/>
      <c r="AI134" s="69"/>
      <c r="AJ134" s="69"/>
      <c r="AK134" s="69"/>
      <c r="AL134" s="69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/>
      <c r="BU134" s="69"/>
      <c r="BV134" s="69"/>
      <c r="BW134" s="69"/>
      <c r="BX134" s="69"/>
      <c r="BY134" s="69"/>
      <c r="BZ134" s="69"/>
      <c r="CA134" s="27"/>
      <c r="CB134" s="39" t="str">
        <f t="shared" si="23"/>
        <v>Riadok bude skrytý.</v>
      </c>
      <c r="CC134" s="33" t="s">
        <v>78</v>
      </c>
      <c r="CW134" s="20">
        <f t="shared" si="22"/>
        <v>0</v>
      </c>
      <c r="CZ134" s="20">
        <f t="shared" si="24"/>
        <v>1</v>
      </c>
      <c r="DA134" s="20">
        <f t="shared" si="21"/>
        <v>0</v>
      </c>
      <c r="DZ134" s="62"/>
    </row>
    <row r="135" spans="1:130">
      <c r="A135" s="11"/>
      <c r="B135" s="69"/>
      <c r="C135" s="69"/>
      <c r="D135" s="69"/>
      <c r="E135" s="69"/>
      <c r="F135" s="69"/>
      <c r="G135" s="69"/>
      <c r="H135" s="69"/>
      <c r="I135" s="69"/>
      <c r="J135" s="69"/>
      <c r="K135" s="69"/>
      <c r="L135" s="69"/>
      <c r="M135" s="69"/>
      <c r="N135" s="69"/>
      <c r="O135" s="69"/>
      <c r="P135" s="69"/>
      <c r="Q135" s="69"/>
      <c r="R135" s="69"/>
      <c r="S135" s="69"/>
      <c r="T135" s="69"/>
      <c r="U135" s="69"/>
      <c r="V135" s="69"/>
      <c r="W135" s="69"/>
      <c r="X135" s="69"/>
      <c r="Y135" s="69"/>
      <c r="Z135" s="69"/>
      <c r="AA135" s="69"/>
      <c r="AB135" s="69"/>
      <c r="AC135" s="69"/>
      <c r="AD135" s="69"/>
      <c r="AE135" s="69"/>
      <c r="AF135" s="69"/>
      <c r="AG135" s="69"/>
      <c r="AH135" s="69"/>
      <c r="AI135" s="69"/>
      <c r="AJ135" s="69"/>
      <c r="AK135" s="69"/>
      <c r="AL135" s="69"/>
      <c r="AM135" s="69"/>
      <c r="AN135" s="69"/>
      <c r="AO135" s="69"/>
      <c r="AP135" s="69"/>
      <c r="AQ135" s="69"/>
      <c r="AR135" s="69"/>
      <c r="AS135" s="69"/>
      <c r="AT135" s="69"/>
      <c r="AU135" s="69"/>
      <c r="AV135" s="69"/>
      <c r="AW135" s="69"/>
      <c r="AX135" s="69"/>
      <c r="AY135" s="69"/>
      <c r="AZ135" s="69"/>
      <c r="BA135" s="69"/>
      <c r="BB135" s="69"/>
      <c r="BC135" s="69"/>
      <c r="BD135" s="69"/>
      <c r="BE135" s="69"/>
      <c r="BF135" s="69"/>
      <c r="BG135" s="69"/>
      <c r="BH135" s="69"/>
      <c r="BI135" s="69"/>
      <c r="BJ135" s="69"/>
      <c r="BK135" s="69"/>
      <c r="BL135" s="69"/>
      <c r="BM135" s="69"/>
      <c r="BN135" s="69"/>
      <c r="BO135" s="69"/>
      <c r="BP135" s="69"/>
      <c r="BQ135" s="69"/>
      <c r="BR135" s="69"/>
      <c r="BS135" s="69"/>
      <c r="BT135" s="69"/>
      <c r="BU135" s="69"/>
      <c r="BV135" s="69"/>
      <c r="BW135" s="69"/>
      <c r="BX135" s="69"/>
      <c r="BY135" s="69"/>
      <c r="BZ135" s="69"/>
      <c r="CA135" s="27"/>
      <c r="CB135" s="39" t="str">
        <f t="shared" si="23"/>
        <v>Riadok bude skrytý.</v>
      </c>
      <c r="CC135" s="33" t="s">
        <v>78</v>
      </c>
      <c r="CW135" s="20">
        <f t="shared" si="22"/>
        <v>0</v>
      </c>
      <c r="CZ135" s="20">
        <f t="shared" si="24"/>
        <v>1</v>
      </c>
      <c r="DA135" s="20">
        <f t="shared" si="21"/>
        <v>0</v>
      </c>
      <c r="DZ135" s="62"/>
    </row>
    <row r="136" spans="1:130">
      <c r="A136" s="11"/>
      <c r="B136" s="69"/>
      <c r="C136" s="69"/>
      <c r="D136" s="69"/>
      <c r="E136" s="69"/>
      <c r="F136" s="69"/>
      <c r="G136" s="69"/>
      <c r="H136" s="69"/>
      <c r="I136" s="69"/>
      <c r="J136" s="69"/>
      <c r="K136" s="69"/>
      <c r="L136" s="69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69"/>
      <c r="AE136" s="69"/>
      <c r="AF136" s="69"/>
      <c r="AG136" s="69"/>
      <c r="AH136" s="69"/>
      <c r="AI136" s="69"/>
      <c r="AJ136" s="69"/>
      <c r="AK136" s="69"/>
      <c r="AL136" s="69"/>
      <c r="AM136" s="69"/>
      <c r="AN136" s="69"/>
      <c r="AO136" s="69"/>
      <c r="AP136" s="69"/>
      <c r="AQ136" s="69"/>
      <c r="AR136" s="69"/>
      <c r="AS136" s="69"/>
      <c r="AT136" s="69"/>
      <c r="AU136" s="69"/>
      <c r="AV136" s="69"/>
      <c r="AW136" s="69"/>
      <c r="AX136" s="69"/>
      <c r="AY136" s="69"/>
      <c r="AZ136" s="69"/>
      <c r="BA136" s="69"/>
      <c r="BB136" s="69"/>
      <c r="BC136" s="69"/>
      <c r="BD136" s="69"/>
      <c r="BE136" s="69"/>
      <c r="BF136" s="69"/>
      <c r="BG136" s="69"/>
      <c r="BH136" s="69"/>
      <c r="BI136" s="69"/>
      <c r="BJ136" s="69"/>
      <c r="BK136" s="69"/>
      <c r="BL136" s="69"/>
      <c r="BM136" s="69"/>
      <c r="BN136" s="69"/>
      <c r="BO136" s="69"/>
      <c r="BP136" s="69"/>
      <c r="BQ136" s="69"/>
      <c r="BR136" s="69"/>
      <c r="BS136" s="69"/>
      <c r="BT136" s="69"/>
      <c r="BU136" s="69"/>
      <c r="BV136" s="69"/>
      <c r="BW136" s="69"/>
      <c r="BX136" s="69"/>
      <c r="BY136" s="69"/>
      <c r="BZ136" s="69"/>
      <c r="CA136" s="27"/>
      <c r="CB136" s="39" t="str">
        <f t="shared" si="23"/>
        <v>Riadok bude skrytý.</v>
      </c>
      <c r="CC136" s="33" t="s">
        <v>78</v>
      </c>
      <c r="CW136" s="20">
        <f t="shared" si="22"/>
        <v>0</v>
      </c>
      <c r="CZ136" s="20">
        <f t="shared" si="24"/>
        <v>1</v>
      </c>
      <c r="DA136" s="20">
        <f t="shared" si="21"/>
        <v>0</v>
      </c>
      <c r="DZ136" s="62"/>
    </row>
    <row r="137" spans="1:130">
      <c r="A137" s="11"/>
      <c r="B137" s="69"/>
      <c r="C137" s="69"/>
      <c r="D137" s="69"/>
      <c r="E137" s="69"/>
      <c r="F137" s="69"/>
      <c r="G137" s="69"/>
      <c r="H137" s="69"/>
      <c r="I137" s="69"/>
      <c r="J137" s="69"/>
      <c r="K137" s="69"/>
      <c r="L137" s="69"/>
      <c r="M137" s="69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69"/>
      <c r="AB137" s="69"/>
      <c r="AC137" s="69"/>
      <c r="AD137" s="69"/>
      <c r="AE137" s="69"/>
      <c r="AF137" s="69"/>
      <c r="AG137" s="69"/>
      <c r="AH137" s="69"/>
      <c r="AI137" s="69"/>
      <c r="AJ137" s="69"/>
      <c r="AK137" s="69"/>
      <c r="AL137" s="69"/>
      <c r="AM137" s="69"/>
      <c r="AN137" s="69"/>
      <c r="AO137" s="69"/>
      <c r="AP137" s="69"/>
      <c r="AQ137" s="69"/>
      <c r="AR137" s="69"/>
      <c r="AS137" s="69"/>
      <c r="AT137" s="69"/>
      <c r="AU137" s="69"/>
      <c r="AV137" s="69"/>
      <c r="AW137" s="69"/>
      <c r="AX137" s="69"/>
      <c r="AY137" s="69"/>
      <c r="AZ137" s="69"/>
      <c r="BA137" s="69"/>
      <c r="BB137" s="69"/>
      <c r="BC137" s="69"/>
      <c r="BD137" s="69"/>
      <c r="BE137" s="69"/>
      <c r="BF137" s="69"/>
      <c r="BG137" s="69"/>
      <c r="BH137" s="69"/>
      <c r="BI137" s="69"/>
      <c r="BJ137" s="69"/>
      <c r="BK137" s="69"/>
      <c r="BL137" s="69"/>
      <c r="BM137" s="69"/>
      <c r="BN137" s="69"/>
      <c r="BO137" s="69"/>
      <c r="BP137" s="69"/>
      <c r="BQ137" s="69"/>
      <c r="BR137" s="69"/>
      <c r="BS137" s="69"/>
      <c r="BT137" s="69"/>
      <c r="BU137" s="69"/>
      <c r="BV137" s="69"/>
      <c r="BW137" s="69"/>
      <c r="BX137" s="69"/>
      <c r="BY137" s="69"/>
      <c r="BZ137" s="69"/>
      <c r="CA137" s="27"/>
      <c r="CB137" s="39" t="str">
        <f t="shared" si="23"/>
        <v>Riadok bude skrytý.</v>
      </c>
      <c r="CC137" s="33" t="s">
        <v>78</v>
      </c>
      <c r="CW137" s="20">
        <f t="shared" si="22"/>
        <v>0</v>
      </c>
      <c r="CZ137" s="20">
        <f t="shared" si="24"/>
        <v>1</v>
      </c>
      <c r="DA137" s="20">
        <f t="shared" si="21"/>
        <v>0</v>
      </c>
      <c r="DZ137" s="62"/>
    </row>
    <row r="138" spans="1:130">
      <c r="A138" s="11"/>
      <c r="B138" s="69"/>
      <c r="C138" s="69"/>
      <c r="D138" s="69"/>
      <c r="E138" s="69"/>
      <c r="F138" s="69"/>
      <c r="G138" s="69"/>
      <c r="H138" s="69"/>
      <c r="I138" s="69"/>
      <c r="J138" s="69"/>
      <c r="K138" s="69"/>
      <c r="L138" s="69"/>
      <c r="M138" s="69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69"/>
      <c r="AE138" s="69"/>
      <c r="AF138" s="69"/>
      <c r="AG138" s="69"/>
      <c r="AH138" s="69"/>
      <c r="AI138" s="69"/>
      <c r="AJ138" s="69"/>
      <c r="AK138" s="69"/>
      <c r="AL138" s="69"/>
      <c r="AM138" s="69"/>
      <c r="AN138" s="69"/>
      <c r="AO138" s="69"/>
      <c r="AP138" s="69"/>
      <c r="AQ138" s="69"/>
      <c r="AR138" s="69"/>
      <c r="AS138" s="69"/>
      <c r="AT138" s="69"/>
      <c r="AU138" s="69"/>
      <c r="AV138" s="69"/>
      <c r="AW138" s="69"/>
      <c r="AX138" s="69"/>
      <c r="AY138" s="69"/>
      <c r="AZ138" s="69"/>
      <c r="BA138" s="69"/>
      <c r="BB138" s="69"/>
      <c r="BC138" s="69"/>
      <c r="BD138" s="69"/>
      <c r="BE138" s="69"/>
      <c r="BF138" s="69"/>
      <c r="BG138" s="69"/>
      <c r="BH138" s="69"/>
      <c r="BI138" s="69"/>
      <c r="BJ138" s="69"/>
      <c r="BK138" s="69"/>
      <c r="BL138" s="69"/>
      <c r="BM138" s="69"/>
      <c r="BN138" s="69"/>
      <c r="BO138" s="69"/>
      <c r="BP138" s="69"/>
      <c r="BQ138" s="69"/>
      <c r="BR138" s="69"/>
      <c r="BS138" s="69"/>
      <c r="BT138" s="69"/>
      <c r="BU138" s="69"/>
      <c r="BV138" s="69"/>
      <c r="BW138" s="69"/>
      <c r="BX138" s="69"/>
      <c r="BY138" s="69"/>
      <c r="BZ138" s="69"/>
      <c r="CA138" s="27"/>
      <c r="CB138" s="39" t="str">
        <f t="shared" si="23"/>
        <v>Riadok bude skrytý.</v>
      </c>
      <c r="CC138" s="33" t="s">
        <v>78</v>
      </c>
      <c r="CW138" s="20">
        <f t="shared" si="22"/>
        <v>0</v>
      </c>
      <c r="CZ138" s="20">
        <f t="shared" si="24"/>
        <v>1</v>
      </c>
      <c r="DA138" s="20">
        <f t="shared" si="21"/>
        <v>0</v>
      </c>
      <c r="DZ138" s="62"/>
    </row>
    <row r="139" spans="1:130">
      <c r="A139" s="11"/>
      <c r="B139" s="69"/>
      <c r="C139" s="69"/>
      <c r="D139" s="69"/>
      <c r="E139" s="69"/>
      <c r="F139" s="69"/>
      <c r="G139" s="69"/>
      <c r="H139" s="69"/>
      <c r="I139" s="69"/>
      <c r="J139" s="69"/>
      <c r="K139" s="69"/>
      <c r="L139" s="69"/>
      <c r="M139" s="69"/>
      <c r="N139" s="69"/>
      <c r="O139" s="69"/>
      <c r="P139" s="69"/>
      <c r="Q139" s="69"/>
      <c r="R139" s="69"/>
      <c r="S139" s="69"/>
      <c r="T139" s="69"/>
      <c r="U139" s="69"/>
      <c r="V139" s="69"/>
      <c r="W139" s="69"/>
      <c r="X139" s="69"/>
      <c r="Y139" s="69"/>
      <c r="Z139" s="69"/>
      <c r="AA139" s="69"/>
      <c r="AB139" s="69"/>
      <c r="AC139" s="69"/>
      <c r="AD139" s="69"/>
      <c r="AE139" s="69"/>
      <c r="AF139" s="69"/>
      <c r="AG139" s="69"/>
      <c r="AH139" s="69"/>
      <c r="AI139" s="69"/>
      <c r="AJ139" s="69"/>
      <c r="AK139" s="69"/>
      <c r="AL139" s="69"/>
      <c r="AM139" s="69"/>
      <c r="AN139" s="69"/>
      <c r="AO139" s="69"/>
      <c r="AP139" s="69"/>
      <c r="AQ139" s="69"/>
      <c r="AR139" s="69"/>
      <c r="AS139" s="69"/>
      <c r="AT139" s="69"/>
      <c r="AU139" s="69"/>
      <c r="AV139" s="69"/>
      <c r="AW139" s="69"/>
      <c r="AX139" s="69"/>
      <c r="AY139" s="69"/>
      <c r="AZ139" s="69"/>
      <c r="BA139" s="69"/>
      <c r="BB139" s="69"/>
      <c r="BC139" s="69"/>
      <c r="BD139" s="69"/>
      <c r="BE139" s="69"/>
      <c r="BF139" s="69"/>
      <c r="BG139" s="69"/>
      <c r="BH139" s="69"/>
      <c r="BI139" s="69"/>
      <c r="BJ139" s="69"/>
      <c r="BK139" s="69"/>
      <c r="BL139" s="69"/>
      <c r="BM139" s="69"/>
      <c r="BN139" s="69"/>
      <c r="BO139" s="69"/>
      <c r="BP139" s="69"/>
      <c r="BQ139" s="69"/>
      <c r="BR139" s="69"/>
      <c r="BS139" s="69"/>
      <c r="BT139" s="69"/>
      <c r="BU139" s="69"/>
      <c r="BV139" s="69"/>
      <c r="BW139" s="69"/>
      <c r="BX139" s="69"/>
      <c r="BY139" s="69"/>
      <c r="BZ139" s="69"/>
      <c r="CA139" s="27"/>
      <c r="CB139" s="39" t="str">
        <f t="shared" si="23"/>
        <v>Riadok bude skrytý.</v>
      </c>
      <c r="CC139" s="33" t="s">
        <v>78</v>
      </c>
      <c r="CW139" s="20">
        <f t="shared" si="22"/>
        <v>0</v>
      </c>
      <c r="CZ139" s="20">
        <f t="shared" si="24"/>
        <v>1</v>
      </c>
      <c r="DA139" s="20">
        <f t="shared" si="21"/>
        <v>0</v>
      </c>
      <c r="DZ139" s="62"/>
    </row>
    <row r="140" spans="1:130">
      <c r="A140" s="11"/>
      <c r="B140" s="69"/>
      <c r="C140" s="69"/>
      <c r="D140" s="69"/>
      <c r="E140" s="69"/>
      <c r="F140" s="69"/>
      <c r="G140" s="69"/>
      <c r="H140" s="69"/>
      <c r="I140" s="69"/>
      <c r="J140" s="69"/>
      <c r="K140" s="69"/>
      <c r="L140" s="69"/>
      <c r="M140" s="69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  <c r="AF140" s="69"/>
      <c r="AG140" s="69"/>
      <c r="AH140" s="69"/>
      <c r="AI140" s="69"/>
      <c r="AJ140" s="69"/>
      <c r="AK140" s="69"/>
      <c r="AL140" s="69"/>
      <c r="AM140" s="69"/>
      <c r="AN140" s="69"/>
      <c r="AO140" s="69"/>
      <c r="AP140" s="69"/>
      <c r="AQ140" s="69"/>
      <c r="AR140" s="69"/>
      <c r="AS140" s="69"/>
      <c r="AT140" s="69"/>
      <c r="AU140" s="69"/>
      <c r="AV140" s="69"/>
      <c r="AW140" s="69"/>
      <c r="AX140" s="69"/>
      <c r="AY140" s="69"/>
      <c r="AZ140" s="69"/>
      <c r="BA140" s="69"/>
      <c r="BB140" s="69"/>
      <c r="BC140" s="69"/>
      <c r="BD140" s="69"/>
      <c r="BE140" s="69"/>
      <c r="BF140" s="69"/>
      <c r="BG140" s="69"/>
      <c r="BH140" s="69"/>
      <c r="BI140" s="69"/>
      <c r="BJ140" s="69"/>
      <c r="BK140" s="69"/>
      <c r="BL140" s="69"/>
      <c r="BM140" s="69"/>
      <c r="BN140" s="69"/>
      <c r="BO140" s="69"/>
      <c r="BP140" s="69"/>
      <c r="BQ140" s="69"/>
      <c r="BR140" s="69"/>
      <c r="BS140" s="69"/>
      <c r="BT140" s="69"/>
      <c r="BU140" s="69"/>
      <c r="BV140" s="69"/>
      <c r="BW140" s="69"/>
      <c r="BX140" s="69"/>
      <c r="BY140" s="69"/>
      <c r="BZ140" s="69"/>
      <c r="CA140" s="27"/>
      <c r="CB140" s="39" t="str">
        <f t="shared" si="23"/>
        <v>Riadok bude skrytý.</v>
      </c>
      <c r="CC140" s="33" t="s">
        <v>78</v>
      </c>
      <c r="CW140" s="20">
        <f t="shared" si="22"/>
        <v>0</v>
      </c>
      <c r="CZ140" s="20">
        <f t="shared" si="24"/>
        <v>1</v>
      </c>
      <c r="DA140" s="20">
        <f t="shared" si="21"/>
        <v>0</v>
      </c>
      <c r="DZ140" s="62"/>
    </row>
    <row r="141" spans="1:130">
      <c r="A141" s="11"/>
      <c r="B141" s="69"/>
      <c r="C141" s="69"/>
      <c r="D141" s="69"/>
      <c r="E141" s="69"/>
      <c r="F141" s="69"/>
      <c r="G141" s="69"/>
      <c r="H141" s="69"/>
      <c r="I141" s="69"/>
      <c r="J141" s="69"/>
      <c r="K141" s="69"/>
      <c r="L141" s="69"/>
      <c r="M141" s="69"/>
      <c r="N141" s="69"/>
      <c r="O141" s="69"/>
      <c r="P141" s="69"/>
      <c r="Q141" s="69"/>
      <c r="R141" s="69"/>
      <c r="S141" s="69"/>
      <c r="T141" s="69"/>
      <c r="U141" s="69"/>
      <c r="V141" s="69"/>
      <c r="W141" s="69"/>
      <c r="X141" s="69"/>
      <c r="Y141" s="69"/>
      <c r="Z141" s="69"/>
      <c r="AA141" s="69"/>
      <c r="AB141" s="69"/>
      <c r="AC141" s="69"/>
      <c r="AD141" s="69"/>
      <c r="AE141" s="69"/>
      <c r="AF141" s="69"/>
      <c r="AG141" s="69"/>
      <c r="AH141" s="69"/>
      <c r="AI141" s="69"/>
      <c r="AJ141" s="69"/>
      <c r="AK141" s="69"/>
      <c r="AL141" s="69"/>
      <c r="AM141" s="69"/>
      <c r="AN141" s="69"/>
      <c r="AO141" s="69"/>
      <c r="AP141" s="69"/>
      <c r="AQ141" s="69"/>
      <c r="AR141" s="69"/>
      <c r="AS141" s="69"/>
      <c r="AT141" s="69"/>
      <c r="AU141" s="69"/>
      <c r="AV141" s="69"/>
      <c r="AW141" s="69"/>
      <c r="AX141" s="69"/>
      <c r="AY141" s="69"/>
      <c r="AZ141" s="69"/>
      <c r="BA141" s="69"/>
      <c r="BB141" s="69"/>
      <c r="BC141" s="69"/>
      <c r="BD141" s="69"/>
      <c r="BE141" s="69"/>
      <c r="BF141" s="69"/>
      <c r="BG141" s="69"/>
      <c r="BH141" s="69"/>
      <c r="BI141" s="69"/>
      <c r="BJ141" s="69"/>
      <c r="BK141" s="69"/>
      <c r="BL141" s="69"/>
      <c r="BM141" s="69"/>
      <c r="BN141" s="69"/>
      <c r="BO141" s="69"/>
      <c r="BP141" s="69"/>
      <c r="BQ141" s="69"/>
      <c r="BR141" s="69"/>
      <c r="BS141" s="69"/>
      <c r="BT141" s="69"/>
      <c r="BU141" s="69"/>
      <c r="BV141" s="69"/>
      <c r="BW141" s="69"/>
      <c r="BX141" s="69"/>
      <c r="BY141" s="69"/>
      <c r="BZ141" s="69"/>
      <c r="CA141" s="27"/>
      <c r="CB141" s="39" t="str">
        <f t="shared" si="23"/>
        <v>Riadok bude skrytý.</v>
      </c>
      <c r="CC141" s="33" t="s">
        <v>78</v>
      </c>
      <c r="CW141" s="20">
        <f t="shared" si="22"/>
        <v>0</v>
      </c>
      <c r="CZ141" s="20">
        <f t="shared" si="24"/>
        <v>1</v>
      </c>
      <c r="DA141" s="20">
        <f>+IF(CW141+CX141+CY141=0,0,IF(CZ141=0,0,1))</f>
        <v>0</v>
      </c>
      <c r="DZ141" s="62"/>
    </row>
    <row r="142" spans="1:130">
      <c r="A142" s="11"/>
      <c r="B142" s="69"/>
      <c r="C142" s="69"/>
      <c r="D142" s="69"/>
      <c r="E142" s="69"/>
      <c r="F142" s="69"/>
      <c r="G142" s="69"/>
      <c r="H142" s="69"/>
      <c r="I142" s="69"/>
      <c r="J142" s="69"/>
      <c r="K142" s="69"/>
      <c r="L142" s="69"/>
      <c r="M142" s="69"/>
      <c r="N142" s="69"/>
      <c r="O142" s="69"/>
      <c r="P142" s="69"/>
      <c r="Q142" s="69"/>
      <c r="R142" s="69"/>
      <c r="S142" s="69"/>
      <c r="T142" s="69"/>
      <c r="U142" s="69"/>
      <c r="V142" s="69"/>
      <c r="W142" s="69"/>
      <c r="X142" s="69"/>
      <c r="Y142" s="69"/>
      <c r="Z142" s="69"/>
      <c r="AA142" s="69"/>
      <c r="AB142" s="69"/>
      <c r="AC142" s="69"/>
      <c r="AD142" s="69"/>
      <c r="AE142" s="69"/>
      <c r="AF142" s="69"/>
      <c r="AG142" s="69"/>
      <c r="AH142" s="69"/>
      <c r="AI142" s="69"/>
      <c r="AJ142" s="69"/>
      <c r="AK142" s="69"/>
      <c r="AL142" s="69"/>
      <c r="AM142" s="69"/>
      <c r="AN142" s="69"/>
      <c r="AO142" s="69"/>
      <c r="AP142" s="69"/>
      <c r="AQ142" s="69"/>
      <c r="AR142" s="69"/>
      <c r="AS142" s="69"/>
      <c r="AT142" s="69"/>
      <c r="AU142" s="69"/>
      <c r="AV142" s="69"/>
      <c r="AW142" s="69"/>
      <c r="AX142" s="69"/>
      <c r="AY142" s="69"/>
      <c r="AZ142" s="69"/>
      <c r="BA142" s="69"/>
      <c r="BB142" s="69"/>
      <c r="BC142" s="69"/>
      <c r="BD142" s="69"/>
      <c r="BE142" s="69"/>
      <c r="BF142" s="69"/>
      <c r="BG142" s="69"/>
      <c r="BH142" s="69"/>
      <c r="BI142" s="69"/>
      <c r="BJ142" s="69"/>
      <c r="BK142" s="69"/>
      <c r="BL142" s="69"/>
      <c r="BM142" s="69"/>
      <c r="BN142" s="69"/>
      <c r="BO142" s="69"/>
      <c r="BP142" s="69"/>
      <c r="BQ142" s="69"/>
      <c r="BR142" s="69"/>
      <c r="BS142" s="69"/>
      <c r="BT142" s="69"/>
      <c r="BU142" s="69"/>
      <c r="BV142" s="69"/>
      <c r="BW142" s="69"/>
      <c r="BX142" s="69"/>
      <c r="BY142" s="69"/>
      <c r="BZ142" s="69"/>
      <c r="CA142" s="27"/>
      <c r="CB142" s="39" t="str">
        <f t="shared" si="23"/>
        <v>Riadok bude skrytý.</v>
      </c>
      <c r="CC142" s="33" t="s">
        <v>78</v>
      </c>
      <c r="CW142" s="20">
        <f t="shared" si="22"/>
        <v>0</v>
      </c>
      <c r="CZ142" s="20">
        <f t="shared" si="24"/>
        <v>1</v>
      </c>
      <c r="DA142" s="20">
        <f>+IF(CW142+CX142+CY142=0,0,IF(CZ142=0,0,1))</f>
        <v>0</v>
      </c>
      <c r="DZ142" s="62"/>
    </row>
    <row r="143" spans="1:130">
      <c r="A143" s="11"/>
      <c r="B143" s="196"/>
      <c r="C143" s="196"/>
      <c r="D143" s="196"/>
      <c r="E143" s="196"/>
      <c r="F143" s="196"/>
      <c r="G143" s="196"/>
      <c r="H143" s="196"/>
      <c r="I143" s="196"/>
      <c r="J143" s="196"/>
      <c r="K143" s="196"/>
      <c r="L143" s="196"/>
      <c r="M143" s="196"/>
      <c r="N143" s="196"/>
      <c r="O143" s="196"/>
      <c r="P143" s="196"/>
      <c r="Q143" s="196"/>
      <c r="R143" s="196"/>
      <c r="S143" s="196"/>
      <c r="T143" s="196"/>
      <c r="U143" s="196"/>
      <c r="V143" s="196"/>
      <c r="W143" s="196"/>
      <c r="X143" s="196"/>
      <c r="Y143" s="196"/>
      <c r="Z143" s="196"/>
      <c r="AA143" s="196"/>
      <c r="AB143" s="196"/>
      <c r="AC143" s="196"/>
      <c r="AD143" s="196"/>
      <c r="AE143" s="196"/>
      <c r="AF143" s="196"/>
      <c r="AG143" s="196"/>
      <c r="AH143" s="196"/>
      <c r="AI143" s="196"/>
      <c r="AJ143" s="196"/>
      <c r="AK143" s="196"/>
      <c r="AL143" s="196"/>
      <c r="AM143" s="196"/>
      <c r="AN143" s="196"/>
      <c r="AO143" s="196"/>
      <c r="AP143" s="196"/>
      <c r="AQ143" s="196"/>
      <c r="AR143" s="196"/>
      <c r="AS143" s="196"/>
      <c r="AT143" s="196"/>
      <c r="AU143" s="196"/>
      <c r="AV143" s="196"/>
      <c r="AW143" s="196"/>
      <c r="AX143" s="196"/>
      <c r="AY143" s="196"/>
      <c r="AZ143" s="196"/>
      <c r="BA143" s="196"/>
      <c r="BB143" s="196"/>
      <c r="BC143" s="196"/>
      <c r="BD143" s="196"/>
      <c r="BE143" s="196"/>
      <c r="BF143" s="196"/>
      <c r="BG143" s="196"/>
      <c r="BH143" s="196"/>
      <c r="BI143" s="196"/>
      <c r="BJ143" s="196"/>
      <c r="BK143" s="196"/>
      <c r="BL143" s="196"/>
      <c r="BM143" s="196"/>
      <c r="BN143" s="196"/>
      <c r="BO143" s="196"/>
      <c r="BP143" s="196"/>
      <c r="BQ143" s="196"/>
      <c r="BR143" s="196"/>
      <c r="BS143" s="196"/>
      <c r="BT143" s="196"/>
      <c r="BU143" s="196"/>
      <c r="BV143" s="196"/>
      <c r="BW143" s="196"/>
      <c r="BX143" s="196"/>
      <c r="BY143" s="196"/>
      <c r="BZ143" s="196"/>
      <c r="CA143" s="31"/>
      <c r="CB143" s="39" t="str">
        <f t="shared" si="23"/>
        <v>Riadok bude skrytý.</v>
      </c>
      <c r="CC143" s="33" t="s">
        <v>78</v>
      </c>
      <c r="CW143" s="20">
        <f>+IF(SUM(CW144:CW157)=0,0,1)</f>
        <v>0</v>
      </c>
      <c r="CZ143" s="20">
        <f t="shared" si="24"/>
        <v>1</v>
      </c>
      <c r="DA143" s="20">
        <f>+IF(CW143+CX143+CY143=0,0,IF(CZ143=0,0,1))</f>
        <v>0</v>
      </c>
      <c r="DZ143" s="62"/>
    </row>
    <row r="144" spans="1:130">
      <c r="A144" s="11"/>
      <c r="B144" s="2" t="s">
        <v>172</v>
      </c>
      <c r="CA144" s="26" t="s">
        <v>69</v>
      </c>
      <c r="CB144" s="39" t="str">
        <f t="shared" si="23"/>
        <v>Riadok bude skrytý.</v>
      </c>
      <c r="CC144" s="33" t="s">
        <v>78</v>
      </c>
      <c r="CW144" s="20">
        <f>+IF(SUM(CW148:CW157)=0,0,1)</f>
        <v>0</v>
      </c>
      <c r="CZ144" s="20">
        <f t="shared" si="24"/>
        <v>1</v>
      </c>
      <c r="DA144" s="20">
        <f>+IF(CW144+CX144+CY144=0,0,IF(CZ144=0,0,1))</f>
        <v>0</v>
      </c>
      <c r="DZ144" s="62"/>
    </row>
    <row r="145" spans="1:130">
      <c r="A145" s="11"/>
      <c r="B145" s="196"/>
      <c r="C145" s="196"/>
      <c r="D145" s="196"/>
      <c r="E145" s="196"/>
      <c r="F145" s="196"/>
      <c r="G145" s="196"/>
      <c r="H145" s="196"/>
      <c r="I145" s="196"/>
      <c r="J145" s="196"/>
      <c r="K145" s="196"/>
      <c r="L145" s="196"/>
      <c r="M145" s="196"/>
      <c r="N145" s="196"/>
      <c r="O145" s="196"/>
      <c r="P145" s="196"/>
      <c r="Q145" s="196"/>
      <c r="R145" s="196"/>
      <c r="S145" s="196"/>
      <c r="T145" s="196"/>
      <c r="U145" s="196"/>
      <c r="V145" s="196"/>
      <c r="W145" s="196"/>
      <c r="X145" s="196"/>
      <c r="Y145" s="196"/>
      <c r="Z145" s="196"/>
      <c r="AA145" s="196"/>
      <c r="AB145" s="196"/>
      <c r="AC145" s="196"/>
      <c r="AD145" s="196"/>
      <c r="AE145" s="196"/>
      <c r="AF145" s="196"/>
      <c r="AG145" s="196"/>
      <c r="AH145" s="196"/>
      <c r="AI145" s="196"/>
      <c r="AJ145" s="196"/>
      <c r="AK145" s="196"/>
      <c r="AL145" s="196"/>
      <c r="AM145" s="196"/>
      <c r="AN145" s="196"/>
      <c r="AO145" s="196"/>
      <c r="AP145" s="196"/>
      <c r="AQ145" s="196"/>
      <c r="AR145" s="196"/>
      <c r="AS145" s="196"/>
      <c r="AT145" s="196"/>
      <c r="AU145" s="196"/>
      <c r="AV145" s="196"/>
      <c r="AW145" s="196"/>
      <c r="AX145" s="196"/>
      <c r="AY145" s="196"/>
      <c r="AZ145" s="196"/>
      <c r="BA145" s="196"/>
      <c r="BB145" s="196"/>
      <c r="BC145" s="196"/>
      <c r="BD145" s="196"/>
      <c r="BE145" s="196"/>
      <c r="BF145" s="196"/>
      <c r="BG145" s="196"/>
      <c r="BH145" s="196"/>
      <c r="BI145" s="196"/>
      <c r="BJ145" s="196"/>
      <c r="BK145" s="196"/>
      <c r="BL145" s="196"/>
      <c r="BM145" s="196"/>
      <c r="BN145" s="196"/>
      <c r="BO145" s="196"/>
      <c r="BP145" s="196"/>
      <c r="BQ145" s="196"/>
      <c r="BR145" s="196"/>
      <c r="BS145" s="196"/>
      <c r="BT145" s="196"/>
      <c r="BU145" s="196"/>
      <c r="BV145" s="196"/>
      <c r="BW145" s="196"/>
      <c r="BX145" s="196"/>
      <c r="BY145" s="196"/>
      <c r="BZ145" s="196"/>
      <c r="CA145" s="31"/>
      <c r="CB145" s="39" t="str">
        <f t="shared" si="23"/>
        <v>Riadok bude skrytý.</v>
      </c>
      <c r="CC145" s="33" t="s">
        <v>78</v>
      </c>
      <c r="CW145" s="20">
        <f>+IF(SUM(CW148:CW157)=0,0,1)</f>
        <v>0</v>
      </c>
      <c r="CZ145" s="20">
        <f t="shared" si="24"/>
        <v>1</v>
      </c>
      <c r="DA145" s="20">
        <f>+IF(CW145+CX145+CY145=0,0,IF(CZ145=0,0,1))</f>
        <v>0</v>
      </c>
      <c r="DZ145" s="62"/>
    </row>
    <row r="146" spans="1:130" ht="18" customHeight="1">
      <c r="A146" s="11"/>
      <c r="B146" s="197" t="s">
        <v>74</v>
      </c>
      <c r="C146" s="198"/>
      <c r="D146" s="198"/>
      <c r="E146" s="198"/>
      <c r="F146" s="198"/>
      <c r="G146" s="198"/>
      <c r="H146" s="198"/>
      <c r="I146" s="198"/>
      <c r="J146" s="198"/>
      <c r="K146" s="198"/>
      <c r="L146" s="198"/>
      <c r="M146" s="198"/>
      <c r="N146" s="198"/>
      <c r="O146" s="198"/>
      <c r="P146" s="198"/>
      <c r="Q146" s="198"/>
      <c r="R146" s="198"/>
      <c r="S146" s="198"/>
      <c r="T146" s="198"/>
      <c r="U146" s="198"/>
      <c r="V146" s="198"/>
      <c r="W146" s="198"/>
      <c r="X146" s="198"/>
      <c r="Y146" s="198"/>
      <c r="Z146" s="198"/>
      <c r="AA146" s="198"/>
      <c r="AB146" s="198"/>
      <c r="AC146" s="198"/>
      <c r="AD146" s="198"/>
      <c r="AE146" s="198"/>
      <c r="AF146" s="198"/>
      <c r="AG146" s="198"/>
      <c r="AH146" s="198"/>
      <c r="AI146" s="198"/>
      <c r="AJ146" s="198"/>
      <c r="AK146" s="198"/>
      <c r="AL146" s="198"/>
      <c r="AM146" s="198"/>
      <c r="AN146" s="198"/>
      <c r="AO146" s="198"/>
      <c r="AP146" s="198"/>
      <c r="AQ146" s="198"/>
      <c r="AR146" s="198"/>
      <c r="AS146" s="198"/>
      <c r="AT146" s="199"/>
      <c r="AU146" s="209" t="s">
        <v>11</v>
      </c>
      <c r="AV146" s="210"/>
      <c r="AW146" s="210"/>
      <c r="AX146" s="210"/>
      <c r="AY146" s="210"/>
      <c r="AZ146" s="210"/>
      <c r="BA146" s="210"/>
      <c r="BB146" s="210"/>
      <c r="BC146" s="210"/>
      <c r="BD146" s="210"/>
      <c r="BE146" s="211"/>
      <c r="BF146" s="209" t="s">
        <v>12</v>
      </c>
      <c r="BG146" s="210"/>
      <c r="BH146" s="210"/>
      <c r="BI146" s="210"/>
      <c r="BJ146" s="210"/>
      <c r="BK146" s="210"/>
      <c r="BL146" s="210"/>
      <c r="BM146" s="210"/>
      <c r="BN146" s="210"/>
      <c r="BO146" s="210"/>
      <c r="BP146" s="211"/>
      <c r="BQ146" s="209" t="s">
        <v>55</v>
      </c>
      <c r="BR146" s="210"/>
      <c r="BS146" s="210"/>
      <c r="BT146" s="210"/>
      <c r="BU146" s="210"/>
      <c r="BV146" s="210"/>
      <c r="BW146" s="210"/>
      <c r="BX146" s="210"/>
      <c r="BY146" s="210"/>
      <c r="BZ146" s="211"/>
      <c r="CA146" s="26" t="s">
        <v>69</v>
      </c>
      <c r="CB146" s="39" t="str">
        <f t="shared" si="23"/>
        <v>Riadok bude skrytý.</v>
      </c>
      <c r="CC146" s="33" t="s">
        <v>78</v>
      </c>
      <c r="CW146" s="22">
        <f>+IF(SUM(CW148:CW157)=0,0,1)</f>
        <v>0</v>
      </c>
      <c r="CZ146" s="20">
        <f t="shared" si="24"/>
        <v>1</v>
      </c>
      <c r="DA146" s="20">
        <f t="shared" si="21"/>
        <v>0</v>
      </c>
      <c r="DZ146" s="62"/>
    </row>
    <row r="147" spans="1:130" ht="18" customHeight="1">
      <c r="A147" s="11"/>
      <c r="B147" s="200"/>
      <c r="C147" s="201"/>
      <c r="D147" s="201"/>
      <c r="E147" s="201"/>
      <c r="F147" s="201"/>
      <c r="G147" s="201"/>
      <c r="H147" s="201"/>
      <c r="I147" s="201"/>
      <c r="J147" s="201"/>
      <c r="K147" s="201"/>
      <c r="L147" s="201"/>
      <c r="M147" s="201"/>
      <c r="N147" s="201"/>
      <c r="O147" s="201"/>
      <c r="P147" s="201"/>
      <c r="Q147" s="201"/>
      <c r="R147" s="201"/>
      <c r="S147" s="201"/>
      <c r="T147" s="201"/>
      <c r="U147" s="201"/>
      <c r="V147" s="201"/>
      <c r="W147" s="201"/>
      <c r="X147" s="201"/>
      <c r="Y147" s="201"/>
      <c r="Z147" s="201"/>
      <c r="AA147" s="201"/>
      <c r="AB147" s="201"/>
      <c r="AC147" s="201"/>
      <c r="AD147" s="201"/>
      <c r="AE147" s="201"/>
      <c r="AF147" s="201"/>
      <c r="AG147" s="201"/>
      <c r="AH147" s="201"/>
      <c r="AI147" s="201"/>
      <c r="AJ147" s="201"/>
      <c r="AK147" s="201"/>
      <c r="AL147" s="201"/>
      <c r="AM147" s="201"/>
      <c r="AN147" s="201"/>
      <c r="AO147" s="201"/>
      <c r="AP147" s="201"/>
      <c r="AQ147" s="201"/>
      <c r="AR147" s="201"/>
      <c r="AS147" s="201"/>
      <c r="AT147" s="202"/>
      <c r="AU147" s="212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4"/>
      <c r="BF147" s="212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4"/>
      <c r="BQ147" s="212"/>
      <c r="BR147" s="213"/>
      <c r="BS147" s="213"/>
      <c r="BT147" s="213"/>
      <c r="BU147" s="213"/>
      <c r="BV147" s="213"/>
      <c r="BW147" s="213"/>
      <c r="BX147" s="213"/>
      <c r="BY147" s="213"/>
      <c r="BZ147" s="214"/>
      <c r="CA147" s="25"/>
      <c r="CB147" s="39" t="str">
        <f t="shared" si="23"/>
        <v>Riadok bude skrytý.</v>
      </c>
      <c r="CC147" s="33" t="s">
        <v>78</v>
      </c>
      <c r="CW147" s="22">
        <f>+IF(SUM(CW148:CW157)=0,0,1)</f>
        <v>0</v>
      </c>
      <c r="CZ147" s="20">
        <f t="shared" si="24"/>
        <v>1</v>
      </c>
      <c r="DA147" s="20">
        <f t="shared" si="21"/>
        <v>0</v>
      </c>
      <c r="DZ147" s="62"/>
    </row>
    <row r="148" spans="1:130">
      <c r="A148" s="11"/>
      <c r="B148" s="190"/>
      <c r="C148" s="191"/>
      <c r="D148" s="191"/>
      <c r="E148" s="191"/>
      <c r="F148" s="191"/>
      <c r="G148" s="191"/>
      <c r="H148" s="191"/>
      <c r="I148" s="191"/>
      <c r="J148" s="191"/>
      <c r="K148" s="191"/>
      <c r="L148" s="191"/>
      <c r="M148" s="191"/>
      <c r="N148" s="191"/>
      <c r="O148" s="191"/>
      <c r="P148" s="191"/>
      <c r="Q148" s="191"/>
      <c r="R148" s="191"/>
      <c r="S148" s="191"/>
      <c r="T148" s="191"/>
      <c r="U148" s="191"/>
      <c r="V148" s="191"/>
      <c r="W148" s="191"/>
      <c r="X148" s="191"/>
      <c r="Y148" s="191"/>
      <c r="Z148" s="191"/>
      <c r="AA148" s="191"/>
      <c r="AB148" s="191"/>
      <c r="AC148" s="191"/>
      <c r="AD148" s="191"/>
      <c r="AE148" s="191"/>
      <c r="AF148" s="191"/>
      <c r="AG148" s="191"/>
      <c r="AH148" s="191"/>
      <c r="AI148" s="191"/>
      <c r="AJ148" s="191"/>
      <c r="AK148" s="191"/>
      <c r="AL148" s="191"/>
      <c r="AM148" s="191"/>
      <c r="AN148" s="191"/>
      <c r="AO148" s="191"/>
      <c r="AP148" s="191"/>
      <c r="AQ148" s="191"/>
      <c r="AR148" s="191"/>
      <c r="AS148" s="191"/>
      <c r="AT148" s="192"/>
      <c r="AU148" s="215"/>
      <c r="AV148" s="216"/>
      <c r="AW148" s="216"/>
      <c r="AX148" s="216"/>
      <c r="AY148" s="216"/>
      <c r="AZ148" s="216"/>
      <c r="BA148" s="216"/>
      <c r="BB148" s="216"/>
      <c r="BC148" s="216"/>
      <c r="BD148" s="216"/>
      <c r="BE148" s="217"/>
      <c r="BF148" s="215"/>
      <c r="BG148" s="216"/>
      <c r="BH148" s="216"/>
      <c r="BI148" s="216"/>
      <c r="BJ148" s="216"/>
      <c r="BK148" s="216"/>
      <c r="BL148" s="216"/>
      <c r="BM148" s="216"/>
      <c r="BN148" s="216"/>
      <c r="BO148" s="216"/>
      <c r="BP148" s="217"/>
      <c r="BQ148" s="206"/>
      <c r="BR148" s="207"/>
      <c r="BS148" s="207"/>
      <c r="BT148" s="207"/>
      <c r="BU148" s="207"/>
      <c r="BV148" s="207"/>
      <c r="BW148" s="207"/>
      <c r="BX148" s="207"/>
      <c r="BY148" s="207"/>
      <c r="BZ148" s="208"/>
      <c r="CA148" s="25"/>
      <c r="CB148" s="39" t="str">
        <f t="shared" si="23"/>
        <v>Riadok bude skrytý.</v>
      </c>
      <c r="CC148" s="33" t="s">
        <v>78</v>
      </c>
      <c r="CW148" s="22">
        <f t="shared" ref="CW148:CW156" si="25">+IF(B148="",0,1)</f>
        <v>0</v>
      </c>
      <c r="CZ148" s="20">
        <f t="shared" si="24"/>
        <v>1</v>
      </c>
      <c r="DA148" s="20">
        <f t="shared" si="21"/>
        <v>0</v>
      </c>
      <c r="DZ148" s="62"/>
    </row>
    <row r="149" spans="1:130">
      <c r="A149" s="11"/>
      <c r="B149" s="96"/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97"/>
      <c r="AA149" s="97"/>
      <c r="AB149" s="97"/>
      <c r="AC149" s="97"/>
      <c r="AD149" s="97"/>
      <c r="AE149" s="97"/>
      <c r="AF149" s="97"/>
      <c r="AG149" s="97"/>
      <c r="AH149" s="97"/>
      <c r="AI149" s="97"/>
      <c r="AJ149" s="97"/>
      <c r="AK149" s="97"/>
      <c r="AL149" s="97"/>
      <c r="AM149" s="97"/>
      <c r="AN149" s="97"/>
      <c r="AO149" s="97"/>
      <c r="AP149" s="97"/>
      <c r="AQ149" s="97"/>
      <c r="AR149" s="97"/>
      <c r="AS149" s="97"/>
      <c r="AT149" s="98"/>
      <c r="AU149" s="193"/>
      <c r="AV149" s="194"/>
      <c r="AW149" s="194"/>
      <c r="AX149" s="194"/>
      <c r="AY149" s="194"/>
      <c r="AZ149" s="194"/>
      <c r="BA149" s="194"/>
      <c r="BB149" s="194"/>
      <c r="BC149" s="194"/>
      <c r="BD149" s="194"/>
      <c r="BE149" s="195"/>
      <c r="BF149" s="176"/>
      <c r="BG149" s="177"/>
      <c r="BH149" s="177"/>
      <c r="BI149" s="177"/>
      <c r="BJ149" s="177"/>
      <c r="BK149" s="177"/>
      <c r="BL149" s="177"/>
      <c r="BM149" s="177"/>
      <c r="BN149" s="177"/>
      <c r="BO149" s="177"/>
      <c r="BP149" s="178"/>
      <c r="BQ149" s="184"/>
      <c r="BR149" s="185"/>
      <c r="BS149" s="185"/>
      <c r="BT149" s="185"/>
      <c r="BU149" s="185"/>
      <c r="BV149" s="185"/>
      <c r="BW149" s="185"/>
      <c r="BX149" s="185"/>
      <c r="BY149" s="185"/>
      <c r="BZ149" s="186"/>
      <c r="CA149" s="25"/>
      <c r="CB149" s="39" t="str">
        <f t="shared" si="23"/>
        <v>Riadok bude skrytý.</v>
      </c>
      <c r="CC149" s="33" t="s">
        <v>78</v>
      </c>
      <c r="CW149" s="22">
        <f t="shared" si="25"/>
        <v>0</v>
      </c>
      <c r="CZ149" s="20">
        <f t="shared" si="24"/>
        <v>1</v>
      </c>
      <c r="DA149" s="20">
        <f t="shared" si="21"/>
        <v>0</v>
      </c>
      <c r="DZ149" s="62"/>
    </row>
    <row r="150" spans="1:130">
      <c r="A150" s="11"/>
      <c r="B150" s="96"/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97"/>
      <c r="AA150" s="97"/>
      <c r="AB150" s="97"/>
      <c r="AC150" s="97"/>
      <c r="AD150" s="97"/>
      <c r="AE150" s="97"/>
      <c r="AF150" s="97"/>
      <c r="AG150" s="97"/>
      <c r="AH150" s="97"/>
      <c r="AI150" s="97"/>
      <c r="AJ150" s="97"/>
      <c r="AK150" s="97"/>
      <c r="AL150" s="97"/>
      <c r="AM150" s="97"/>
      <c r="AN150" s="97"/>
      <c r="AO150" s="97"/>
      <c r="AP150" s="97"/>
      <c r="AQ150" s="97"/>
      <c r="AR150" s="97"/>
      <c r="AS150" s="97"/>
      <c r="AT150" s="98"/>
      <c r="AU150" s="193"/>
      <c r="AV150" s="194"/>
      <c r="AW150" s="194"/>
      <c r="AX150" s="194"/>
      <c r="AY150" s="194"/>
      <c r="AZ150" s="194"/>
      <c r="BA150" s="194"/>
      <c r="BB150" s="194"/>
      <c r="BC150" s="194"/>
      <c r="BD150" s="194"/>
      <c r="BE150" s="195"/>
      <c r="BF150" s="176"/>
      <c r="BG150" s="177"/>
      <c r="BH150" s="177"/>
      <c r="BI150" s="177"/>
      <c r="BJ150" s="177"/>
      <c r="BK150" s="177"/>
      <c r="BL150" s="177"/>
      <c r="BM150" s="177"/>
      <c r="BN150" s="177"/>
      <c r="BO150" s="177"/>
      <c r="BP150" s="178"/>
      <c r="BQ150" s="184"/>
      <c r="BR150" s="185"/>
      <c r="BS150" s="185"/>
      <c r="BT150" s="185"/>
      <c r="BU150" s="185"/>
      <c r="BV150" s="185"/>
      <c r="BW150" s="185"/>
      <c r="BX150" s="185"/>
      <c r="BY150" s="185"/>
      <c r="BZ150" s="186"/>
      <c r="CA150" s="25"/>
      <c r="CB150" s="39" t="str">
        <f t="shared" si="23"/>
        <v>Riadok bude skrytý.</v>
      </c>
      <c r="CC150" s="33" t="s">
        <v>78</v>
      </c>
      <c r="CW150" s="22">
        <f t="shared" si="25"/>
        <v>0</v>
      </c>
      <c r="CZ150" s="20">
        <f t="shared" si="24"/>
        <v>1</v>
      </c>
      <c r="DA150" s="20">
        <f t="shared" si="21"/>
        <v>0</v>
      </c>
      <c r="DZ150" s="62"/>
    </row>
    <row r="151" spans="1:130">
      <c r="A151" s="11"/>
      <c r="B151" s="96"/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97"/>
      <c r="AA151" s="97"/>
      <c r="AB151" s="97"/>
      <c r="AC151" s="97"/>
      <c r="AD151" s="97"/>
      <c r="AE151" s="97"/>
      <c r="AF151" s="97"/>
      <c r="AG151" s="97"/>
      <c r="AH151" s="97"/>
      <c r="AI151" s="97"/>
      <c r="AJ151" s="97"/>
      <c r="AK151" s="97"/>
      <c r="AL151" s="97"/>
      <c r="AM151" s="97"/>
      <c r="AN151" s="97"/>
      <c r="AO151" s="97"/>
      <c r="AP151" s="97"/>
      <c r="AQ151" s="97"/>
      <c r="AR151" s="97"/>
      <c r="AS151" s="97"/>
      <c r="AT151" s="98"/>
      <c r="AU151" s="193"/>
      <c r="AV151" s="194"/>
      <c r="AW151" s="194"/>
      <c r="AX151" s="194"/>
      <c r="AY151" s="194"/>
      <c r="AZ151" s="194"/>
      <c r="BA151" s="194"/>
      <c r="BB151" s="194"/>
      <c r="BC151" s="194"/>
      <c r="BD151" s="194"/>
      <c r="BE151" s="195"/>
      <c r="BF151" s="176"/>
      <c r="BG151" s="177"/>
      <c r="BH151" s="177"/>
      <c r="BI151" s="177"/>
      <c r="BJ151" s="177"/>
      <c r="BK151" s="177"/>
      <c r="BL151" s="177"/>
      <c r="BM151" s="177"/>
      <c r="BN151" s="177"/>
      <c r="BO151" s="177"/>
      <c r="BP151" s="178"/>
      <c r="BQ151" s="184"/>
      <c r="BR151" s="185"/>
      <c r="BS151" s="185"/>
      <c r="BT151" s="185"/>
      <c r="BU151" s="185"/>
      <c r="BV151" s="185"/>
      <c r="BW151" s="185"/>
      <c r="BX151" s="185"/>
      <c r="BY151" s="185"/>
      <c r="BZ151" s="186"/>
      <c r="CA151" s="25"/>
      <c r="CB151" s="39" t="str">
        <f t="shared" si="23"/>
        <v>Riadok bude skrytý.</v>
      </c>
      <c r="CC151" s="33" t="s">
        <v>78</v>
      </c>
      <c r="CW151" s="22">
        <f t="shared" si="25"/>
        <v>0</v>
      </c>
      <c r="CZ151" s="20">
        <f t="shared" si="24"/>
        <v>1</v>
      </c>
      <c r="DA151" s="20">
        <f t="shared" si="21"/>
        <v>0</v>
      </c>
      <c r="DZ151" s="62"/>
    </row>
    <row r="152" spans="1:130">
      <c r="A152" s="11"/>
      <c r="B152" s="96"/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97"/>
      <c r="AA152" s="97"/>
      <c r="AB152" s="97"/>
      <c r="AC152" s="97"/>
      <c r="AD152" s="97"/>
      <c r="AE152" s="97"/>
      <c r="AF152" s="97"/>
      <c r="AG152" s="97"/>
      <c r="AH152" s="97"/>
      <c r="AI152" s="97"/>
      <c r="AJ152" s="97"/>
      <c r="AK152" s="97"/>
      <c r="AL152" s="97"/>
      <c r="AM152" s="97"/>
      <c r="AN152" s="97"/>
      <c r="AO152" s="97"/>
      <c r="AP152" s="97"/>
      <c r="AQ152" s="97"/>
      <c r="AR152" s="97"/>
      <c r="AS152" s="97"/>
      <c r="AT152" s="98"/>
      <c r="AU152" s="193"/>
      <c r="AV152" s="194"/>
      <c r="AW152" s="194"/>
      <c r="AX152" s="194"/>
      <c r="AY152" s="194"/>
      <c r="AZ152" s="194"/>
      <c r="BA152" s="194"/>
      <c r="BB152" s="194"/>
      <c r="BC152" s="194"/>
      <c r="BD152" s="194"/>
      <c r="BE152" s="195"/>
      <c r="BF152" s="176"/>
      <c r="BG152" s="177"/>
      <c r="BH152" s="177"/>
      <c r="BI152" s="177"/>
      <c r="BJ152" s="177"/>
      <c r="BK152" s="177"/>
      <c r="BL152" s="177"/>
      <c r="BM152" s="177"/>
      <c r="BN152" s="177"/>
      <c r="BO152" s="177"/>
      <c r="BP152" s="178"/>
      <c r="BQ152" s="184"/>
      <c r="BR152" s="185"/>
      <c r="BS152" s="185"/>
      <c r="BT152" s="185"/>
      <c r="BU152" s="185"/>
      <c r="BV152" s="185"/>
      <c r="BW152" s="185"/>
      <c r="BX152" s="185"/>
      <c r="BY152" s="185"/>
      <c r="BZ152" s="186"/>
      <c r="CA152" s="25"/>
      <c r="CB152" s="39" t="str">
        <f t="shared" si="23"/>
        <v>Riadok bude skrytý.</v>
      </c>
      <c r="CC152" s="33" t="s">
        <v>78</v>
      </c>
      <c r="CW152" s="22">
        <f t="shared" si="25"/>
        <v>0</v>
      </c>
      <c r="CZ152" s="20">
        <f t="shared" si="24"/>
        <v>1</v>
      </c>
      <c r="DA152" s="20">
        <f t="shared" si="21"/>
        <v>0</v>
      </c>
      <c r="DZ152" s="62"/>
    </row>
    <row r="153" spans="1:130">
      <c r="A153" s="11"/>
      <c r="B153" s="96"/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97"/>
      <c r="AA153" s="97"/>
      <c r="AB153" s="97"/>
      <c r="AC153" s="97"/>
      <c r="AD153" s="97"/>
      <c r="AE153" s="97"/>
      <c r="AF153" s="97"/>
      <c r="AG153" s="97"/>
      <c r="AH153" s="97"/>
      <c r="AI153" s="97"/>
      <c r="AJ153" s="97"/>
      <c r="AK153" s="97"/>
      <c r="AL153" s="97"/>
      <c r="AM153" s="97"/>
      <c r="AN153" s="97"/>
      <c r="AO153" s="97"/>
      <c r="AP153" s="97"/>
      <c r="AQ153" s="97"/>
      <c r="AR153" s="97"/>
      <c r="AS153" s="97"/>
      <c r="AT153" s="98"/>
      <c r="AU153" s="193"/>
      <c r="AV153" s="194"/>
      <c r="AW153" s="194"/>
      <c r="AX153" s="194"/>
      <c r="AY153" s="194"/>
      <c r="AZ153" s="194"/>
      <c r="BA153" s="194"/>
      <c r="BB153" s="194"/>
      <c r="BC153" s="194"/>
      <c r="BD153" s="194"/>
      <c r="BE153" s="195"/>
      <c r="BF153" s="176"/>
      <c r="BG153" s="177"/>
      <c r="BH153" s="177"/>
      <c r="BI153" s="177"/>
      <c r="BJ153" s="177"/>
      <c r="BK153" s="177"/>
      <c r="BL153" s="177"/>
      <c r="BM153" s="177"/>
      <c r="BN153" s="177"/>
      <c r="BO153" s="177"/>
      <c r="BP153" s="178"/>
      <c r="BQ153" s="184"/>
      <c r="BR153" s="185"/>
      <c r="BS153" s="185"/>
      <c r="BT153" s="185"/>
      <c r="BU153" s="185"/>
      <c r="BV153" s="185"/>
      <c r="BW153" s="185"/>
      <c r="BX153" s="185"/>
      <c r="BY153" s="185"/>
      <c r="BZ153" s="186"/>
      <c r="CA153" s="25"/>
      <c r="CB153" s="39" t="str">
        <f t="shared" si="23"/>
        <v>Riadok bude skrytý.</v>
      </c>
      <c r="CC153" s="33" t="s">
        <v>78</v>
      </c>
      <c r="CW153" s="22">
        <f t="shared" si="25"/>
        <v>0</v>
      </c>
      <c r="CZ153" s="20">
        <f t="shared" si="24"/>
        <v>1</v>
      </c>
      <c r="DA153" s="20">
        <f t="shared" si="21"/>
        <v>0</v>
      </c>
      <c r="DZ153" s="62"/>
    </row>
    <row r="154" spans="1:130">
      <c r="A154" s="11"/>
      <c r="B154" s="96"/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/>
      <c r="W154" s="97"/>
      <c r="X154" s="97"/>
      <c r="Y154" s="97"/>
      <c r="Z154" s="97"/>
      <c r="AA154" s="97"/>
      <c r="AB154" s="97"/>
      <c r="AC154" s="97"/>
      <c r="AD154" s="97"/>
      <c r="AE154" s="97"/>
      <c r="AF154" s="97"/>
      <c r="AG154" s="97"/>
      <c r="AH154" s="97"/>
      <c r="AI154" s="97"/>
      <c r="AJ154" s="97"/>
      <c r="AK154" s="97"/>
      <c r="AL154" s="97"/>
      <c r="AM154" s="97"/>
      <c r="AN154" s="97"/>
      <c r="AO154" s="97"/>
      <c r="AP154" s="97"/>
      <c r="AQ154" s="97"/>
      <c r="AR154" s="97"/>
      <c r="AS154" s="97"/>
      <c r="AT154" s="98"/>
      <c r="AU154" s="193"/>
      <c r="AV154" s="194"/>
      <c r="AW154" s="194"/>
      <c r="AX154" s="194"/>
      <c r="AY154" s="194"/>
      <c r="AZ154" s="194"/>
      <c r="BA154" s="194"/>
      <c r="BB154" s="194"/>
      <c r="BC154" s="194"/>
      <c r="BD154" s="194"/>
      <c r="BE154" s="195"/>
      <c r="BF154" s="176"/>
      <c r="BG154" s="177"/>
      <c r="BH154" s="177"/>
      <c r="BI154" s="177"/>
      <c r="BJ154" s="177"/>
      <c r="BK154" s="177"/>
      <c r="BL154" s="177"/>
      <c r="BM154" s="177"/>
      <c r="BN154" s="177"/>
      <c r="BO154" s="177"/>
      <c r="BP154" s="178"/>
      <c r="BQ154" s="184"/>
      <c r="BR154" s="185"/>
      <c r="BS154" s="185"/>
      <c r="BT154" s="185"/>
      <c r="BU154" s="185"/>
      <c r="BV154" s="185"/>
      <c r="BW154" s="185"/>
      <c r="BX154" s="185"/>
      <c r="BY154" s="185"/>
      <c r="BZ154" s="186"/>
      <c r="CA154" s="25"/>
      <c r="CB154" s="39" t="str">
        <f t="shared" si="23"/>
        <v>Riadok bude skrytý.</v>
      </c>
      <c r="CC154" s="33" t="s">
        <v>78</v>
      </c>
      <c r="CW154" s="22">
        <f t="shared" si="25"/>
        <v>0</v>
      </c>
      <c r="CZ154" s="20">
        <f t="shared" si="24"/>
        <v>1</v>
      </c>
      <c r="DA154" s="20">
        <f t="shared" si="21"/>
        <v>0</v>
      </c>
      <c r="DZ154" s="62"/>
    </row>
    <row r="155" spans="1:130">
      <c r="A155" s="11"/>
      <c r="B155" s="96"/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97"/>
      <c r="AA155" s="97"/>
      <c r="AB155" s="97"/>
      <c r="AC155" s="97"/>
      <c r="AD155" s="97"/>
      <c r="AE155" s="97"/>
      <c r="AF155" s="97"/>
      <c r="AG155" s="97"/>
      <c r="AH155" s="97"/>
      <c r="AI155" s="97"/>
      <c r="AJ155" s="97"/>
      <c r="AK155" s="97"/>
      <c r="AL155" s="97"/>
      <c r="AM155" s="97"/>
      <c r="AN155" s="97"/>
      <c r="AO155" s="97"/>
      <c r="AP155" s="97"/>
      <c r="AQ155" s="97"/>
      <c r="AR155" s="97"/>
      <c r="AS155" s="97"/>
      <c r="AT155" s="98"/>
      <c r="AU155" s="193"/>
      <c r="AV155" s="194"/>
      <c r="AW155" s="194"/>
      <c r="AX155" s="194"/>
      <c r="AY155" s="194"/>
      <c r="AZ155" s="194"/>
      <c r="BA155" s="194"/>
      <c r="BB155" s="194"/>
      <c r="BC155" s="194"/>
      <c r="BD155" s="194"/>
      <c r="BE155" s="195"/>
      <c r="BF155" s="176"/>
      <c r="BG155" s="177"/>
      <c r="BH155" s="177"/>
      <c r="BI155" s="177"/>
      <c r="BJ155" s="177"/>
      <c r="BK155" s="177"/>
      <c r="BL155" s="177"/>
      <c r="BM155" s="177"/>
      <c r="BN155" s="177"/>
      <c r="BO155" s="177"/>
      <c r="BP155" s="178"/>
      <c r="BQ155" s="184"/>
      <c r="BR155" s="185"/>
      <c r="BS155" s="185"/>
      <c r="BT155" s="185"/>
      <c r="BU155" s="185"/>
      <c r="BV155" s="185"/>
      <c r="BW155" s="185"/>
      <c r="BX155" s="185"/>
      <c r="BY155" s="185"/>
      <c r="BZ155" s="186"/>
      <c r="CA155" s="25"/>
      <c r="CB155" s="39" t="str">
        <f t="shared" si="23"/>
        <v>Riadok bude skrytý.</v>
      </c>
      <c r="CC155" s="33" t="s">
        <v>78</v>
      </c>
      <c r="CW155" s="22">
        <f t="shared" si="25"/>
        <v>0</v>
      </c>
      <c r="CZ155" s="20">
        <f t="shared" si="24"/>
        <v>1</v>
      </c>
      <c r="DA155" s="20">
        <f t="shared" si="21"/>
        <v>0</v>
      </c>
      <c r="DZ155" s="62"/>
    </row>
    <row r="156" spans="1:130">
      <c r="A156" s="11"/>
      <c r="B156" s="96"/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97"/>
      <c r="AA156" s="97"/>
      <c r="AB156" s="97"/>
      <c r="AC156" s="97"/>
      <c r="AD156" s="97"/>
      <c r="AE156" s="97"/>
      <c r="AF156" s="97"/>
      <c r="AG156" s="97"/>
      <c r="AH156" s="97"/>
      <c r="AI156" s="97"/>
      <c r="AJ156" s="97"/>
      <c r="AK156" s="97"/>
      <c r="AL156" s="97"/>
      <c r="AM156" s="97"/>
      <c r="AN156" s="97"/>
      <c r="AO156" s="97"/>
      <c r="AP156" s="97"/>
      <c r="AQ156" s="97"/>
      <c r="AR156" s="97"/>
      <c r="AS156" s="97"/>
      <c r="AT156" s="98"/>
      <c r="AU156" s="193"/>
      <c r="AV156" s="194"/>
      <c r="AW156" s="194"/>
      <c r="AX156" s="194"/>
      <c r="AY156" s="194"/>
      <c r="AZ156" s="194"/>
      <c r="BA156" s="194"/>
      <c r="BB156" s="194"/>
      <c r="BC156" s="194"/>
      <c r="BD156" s="194"/>
      <c r="BE156" s="195"/>
      <c r="BF156" s="176"/>
      <c r="BG156" s="177"/>
      <c r="BH156" s="177"/>
      <c r="BI156" s="177"/>
      <c r="BJ156" s="177"/>
      <c r="BK156" s="177"/>
      <c r="BL156" s="177"/>
      <c r="BM156" s="177"/>
      <c r="BN156" s="177"/>
      <c r="BO156" s="177"/>
      <c r="BP156" s="178"/>
      <c r="BQ156" s="184"/>
      <c r="BR156" s="185"/>
      <c r="BS156" s="185"/>
      <c r="BT156" s="185"/>
      <c r="BU156" s="185"/>
      <c r="BV156" s="185"/>
      <c r="BW156" s="185"/>
      <c r="BX156" s="185"/>
      <c r="BY156" s="185"/>
      <c r="BZ156" s="186"/>
      <c r="CA156" s="25"/>
      <c r="CB156" s="39" t="str">
        <f t="shared" si="23"/>
        <v>Riadok bude skrytý.</v>
      </c>
      <c r="CC156" s="33" t="s">
        <v>78</v>
      </c>
      <c r="CW156" s="22">
        <f t="shared" si="25"/>
        <v>0</v>
      </c>
      <c r="CZ156" s="20">
        <f t="shared" si="24"/>
        <v>1</v>
      </c>
      <c r="DA156" s="20">
        <f t="shared" si="21"/>
        <v>0</v>
      </c>
      <c r="DZ156" s="62"/>
    </row>
    <row r="157" spans="1:130">
      <c r="A157" s="11"/>
      <c r="B157" s="99"/>
      <c r="C157" s="100"/>
      <c r="D157" s="100"/>
      <c r="E157" s="100"/>
      <c r="F157" s="100"/>
      <c r="G157" s="100"/>
      <c r="H157" s="100"/>
      <c r="I157" s="100"/>
      <c r="J157" s="100"/>
      <c r="K157" s="100"/>
      <c r="L157" s="100"/>
      <c r="M157" s="100"/>
      <c r="N157" s="100"/>
      <c r="O157" s="100"/>
      <c r="P157" s="100"/>
      <c r="Q157" s="100"/>
      <c r="R157" s="100"/>
      <c r="S157" s="100"/>
      <c r="T157" s="100"/>
      <c r="U157" s="100"/>
      <c r="V157" s="100"/>
      <c r="W157" s="100"/>
      <c r="X157" s="100"/>
      <c r="Y157" s="100"/>
      <c r="Z157" s="100"/>
      <c r="AA157" s="100"/>
      <c r="AB157" s="100"/>
      <c r="AC157" s="100"/>
      <c r="AD157" s="100"/>
      <c r="AE157" s="100"/>
      <c r="AF157" s="100"/>
      <c r="AG157" s="100"/>
      <c r="AH157" s="100"/>
      <c r="AI157" s="100"/>
      <c r="AJ157" s="100"/>
      <c r="AK157" s="100"/>
      <c r="AL157" s="100"/>
      <c r="AM157" s="100"/>
      <c r="AN157" s="100"/>
      <c r="AO157" s="100"/>
      <c r="AP157" s="100"/>
      <c r="AQ157" s="100"/>
      <c r="AR157" s="100"/>
      <c r="AS157" s="100"/>
      <c r="AT157" s="101"/>
      <c r="AU157" s="228"/>
      <c r="AV157" s="229"/>
      <c r="AW157" s="229"/>
      <c r="AX157" s="229"/>
      <c r="AY157" s="229"/>
      <c r="AZ157" s="229"/>
      <c r="BA157" s="229"/>
      <c r="BB157" s="229"/>
      <c r="BC157" s="229"/>
      <c r="BD157" s="229"/>
      <c r="BE157" s="230"/>
      <c r="BF157" s="225"/>
      <c r="BG157" s="226"/>
      <c r="BH157" s="226"/>
      <c r="BI157" s="226"/>
      <c r="BJ157" s="226"/>
      <c r="BK157" s="226"/>
      <c r="BL157" s="226"/>
      <c r="BM157" s="226"/>
      <c r="BN157" s="226"/>
      <c r="BO157" s="226"/>
      <c r="BP157" s="227"/>
      <c r="BQ157" s="203"/>
      <c r="BR157" s="204"/>
      <c r="BS157" s="204"/>
      <c r="BT157" s="204"/>
      <c r="BU157" s="204"/>
      <c r="BV157" s="204"/>
      <c r="BW157" s="204"/>
      <c r="BX157" s="204"/>
      <c r="BY157" s="204"/>
      <c r="BZ157" s="205"/>
      <c r="CA157" s="25"/>
      <c r="CB157" s="39" t="str">
        <f t="shared" si="23"/>
        <v>Riadok bude skrytý.</v>
      </c>
      <c r="CC157" s="33" t="s">
        <v>78</v>
      </c>
      <c r="CW157" s="22">
        <f>+IF(B148&amp;B149&amp;B150&amp;B151&amp;B152&amp;B153&amp;B154&amp;B155&amp;B156&amp;B157="",0,1)</f>
        <v>0</v>
      </c>
      <c r="CZ157" s="20">
        <f t="shared" si="24"/>
        <v>1</v>
      </c>
      <c r="DA157" s="20">
        <f t="shared" si="21"/>
        <v>0</v>
      </c>
      <c r="DZ157" s="62"/>
    </row>
    <row r="158" spans="1:130">
      <c r="A158" s="11"/>
      <c r="CA158" s="25"/>
      <c r="CB158" s="39" t="str">
        <f t="shared" si="23"/>
        <v>Riadok bude vidieť.</v>
      </c>
      <c r="CC158" s="33" t="s">
        <v>78</v>
      </c>
      <c r="CW158" s="22">
        <f>+IF(SUM(CW160:CW179)=0,0,1)</f>
        <v>1</v>
      </c>
      <c r="CZ158" s="20">
        <f t="shared" si="24"/>
        <v>1</v>
      </c>
      <c r="DA158" s="20">
        <f t="shared" si="21"/>
        <v>1</v>
      </c>
      <c r="DZ158" s="62"/>
    </row>
    <row r="159" spans="1:130">
      <c r="A159" s="11"/>
      <c r="B159" s="49" t="s">
        <v>82</v>
      </c>
      <c r="C159" s="5" t="s">
        <v>173</v>
      </c>
      <c r="D159" s="5"/>
      <c r="E159" s="5"/>
      <c r="F159" s="5"/>
      <c r="CA159" s="26" t="s">
        <v>69</v>
      </c>
      <c r="CB159" s="39" t="str">
        <f t="shared" si="23"/>
        <v>Riadok bude vidieť.</v>
      </c>
      <c r="CC159" s="33" t="s">
        <v>78</v>
      </c>
      <c r="CW159" s="20">
        <f>+IF(SUM(CW160:CW179)=0,0,1)</f>
        <v>1</v>
      </c>
      <c r="CZ159" s="20">
        <f t="shared" si="24"/>
        <v>1</v>
      </c>
      <c r="DA159" s="20">
        <f t="shared" si="21"/>
        <v>1</v>
      </c>
      <c r="DZ159" s="62"/>
    </row>
    <row r="160" spans="1:130">
      <c r="A160" s="11"/>
      <c r="B160" s="69" t="s">
        <v>14</v>
      </c>
      <c r="C160" s="69"/>
      <c r="D160" s="69"/>
      <c r="E160" s="69"/>
      <c r="F160" s="69"/>
      <c r="G160" s="69"/>
      <c r="H160" s="69"/>
      <c r="I160" s="69"/>
      <c r="J160" s="69"/>
      <c r="K160" s="69"/>
      <c r="L160" s="69"/>
      <c r="M160" s="69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69"/>
      <c r="AB160" s="69"/>
      <c r="AC160" s="69"/>
      <c r="AD160" s="69"/>
      <c r="AE160" s="69"/>
      <c r="AF160" s="69"/>
      <c r="AG160" s="69"/>
      <c r="AH160" s="69"/>
      <c r="AI160" s="69"/>
      <c r="AJ160" s="69"/>
      <c r="AK160" s="69"/>
      <c r="AL160" s="69"/>
      <c r="AM160" s="69"/>
      <c r="AN160" s="69"/>
      <c r="AO160" s="69"/>
      <c r="AP160" s="69"/>
      <c r="AQ160" s="69"/>
      <c r="AR160" s="69"/>
      <c r="AS160" s="69"/>
      <c r="AT160" s="69"/>
      <c r="AU160" s="69"/>
      <c r="AV160" s="69"/>
      <c r="AW160" s="69"/>
      <c r="AX160" s="69"/>
      <c r="AY160" s="69"/>
      <c r="AZ160" s="69"/>
      <c r="BA160" s="69"/>
      <c r="BB160" s="69"/>
      <c r="BC160" s="69"/>
      <c r="BD160" s="69"/>
      <c r="BE160" s="69"/>
      <c r="BF160" s="69"/>
      <c r="BG160" s="69"/>
      <c r="BH160" s="69"/>
      <c r="BI160" s="69"/>
      <c r="BJ160" s="69"/>
      <c r="BK160" s="69"/>
      <c r="BL160" s="69"/>
      <c r="BM160" s="69"/>
      <c r="BN160" s="69"/>
      <c r="BO160" s="69"/>
      <c r="BP160" s="69"/>
      <c r="BQ160" s="69"/>
      <c r="BR160" s="69"/>
      <c r="BS160" s="69"/>
      <c r="BT160" s="69"/>
      <c r="BU160" s="69"/>
      <c r="BV160" s="69"/>
      <c r="BW160" s="69"/>
      <c r="BX160" s="69"/>
      <c r="BY160" s="69"/>
      <c r="BZ160" s="69"/>
      <c r="CA160" s="27"/>
      <c r="CB160" s="39" t="str">
        <f t="shared" si="23"/>
        <v>Riadok bude vidieť.</v>
      </c>
      <c r="CC160" s="33" t="s">
        <v>78</v>
      </c>
      <c r="CW160" s="20">
        <f t="shared" ref="CW160:CW179" si="26">+IF(B160="",0,1)</f>
        <v>1</v>
      </c>
      <c r="CZ160" s="20">
        <f t="shared" si="24"/>
        <v>1</v>
      </c>
      <c r="DA160" s="20">
        <f t="shared" si="21"/>
        <v>1</v>
      </c>
      <c r="DZ160" s="62"/>
    </row>
    <row r="161" spans="1:130">
      <c r="A161" s="11"/>
      <c r="B161" s="69"/>
      <c r="C161" s="69"/>
      <c r="D161" s="69"/>
      <c r="E161" s="69"/>
      <c r="F161" s="69"/>
      <c r="G161" s="69"/>
      <c r="H161" s="69"/>
      <c r="I161" s="69"/>
      <c r="J161" s="69"/>
      <c r="K161" s="69"/>
      <c r="L161" s="69"/>
      <c r="M161" s="69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69"/>
      <c r="AB161" s="69"/>
      <c r="AC161" s="69"/>
      <c r="AD161" s="69"/>
      <c r="AE161" s="69"/>
      <c r="AF161" s="69"/>
      <c r="AG161" s="69"/>
      <c r="AH161" s="69"/>
      <c r="AI161" s="69"/>
      <c r="AJ161" s="69"/>
      <c r="AK161" s="69"/>
      <c r="AL161" s="69"/>
      <c r="AM161" s="69"/>
      <c r="AN161" s="69"/>
      <c r="AO161" s="69"/>
      <c r="AP161" s="69"/>
      <c r="AQ161" s="69"/>
      <c r="AR161" s="69"/>
      <c r="AS161" s="69"/>
      <c r="AT161" s="69"/>
      <c r="AU161" s="69"/>
      <c r="AV161" s="69"/>
      <c r="AW161" s="69"/>
      <c r="AX161" s="69"/>
      <c r="AY161" s="69"/>
      <c r="AZ161" s="69"/>
      <c r="BA161" s="69"/>
      <c r="BB161" s="69"/>
      <c r="BC161" s="69"/>
      <c r="BD161" s="69"/>
      <c r="BE161" s="69"/>
      <c r="BF161" s="69"/>
      <c r="BG161" s="69"/>
      <c r="BH161" s="69"/>
      <c r="BI161" s="69"/>
      <c r="BJ161" s="69"/>
      <c r="BK161" s="69"/>
      <c r="BL161" s="69"/>
      <c r="BM161" s="69"/>
      <c r="BN161" s="69"/>
      <c r="BO161" s="69"/>
      <c r="BP161" s="69"/>
      <c r="BQ161" s="69"/>
      <c r="BR161" s="69"/>
      <c r="BS161" s="69"/>
      <c r="BT161" s="69"/>
      <c r="BU161" s="69"/>
      <c r="BV161" s="69"/>
      <c r="BW161" s="69"/>
      <c r="BX161" s="69"/>
      <c r="BY161" s="69"/>
      <c r="BZ161" s="69"/>
      <c r="CA161" s="27"/>
      <c r="CB161" s="39" t="str">
        <f t="shared" si="23"/>
        <v>Riadok bude skrytý.</v>
      </c>
      <c r="CC161" s="33" t="s">
        <v>78</v>
      </c>
      <c r="CW161" s="20">
        <f t="shared" si="26"/>
        <v>0</v>
      </c>
      <c r="CZ161" s="20">
        <f t="shared" si="24"/>
        <v>1</v>
      </c>
      <c r="DA161" s="20">
        <f t="shared" si="21"/>
        <v>0</v>
      </c>
      <c r="DZ161" s="62"/>
    </row>
    <row r="162" spans="1:130">
      <c r="A162" s="11"/>
      <c r="B162" s="69"/>
      <c r="C162" s="69"/>
      <c r="D162" s="69"/>
      <c r="E162" s="69"/>
      <c r="F162" s="69"/>
      <c r="G162" s="69"/>
      <c r="H162" s="69"/>
      <c r="I162" s="69"/>
      <c r="J162" s="69"/>
      <c r="K162" s="69"/>
      <c r="L162" s="69"/>
      <c r="M162" s="69"/>
      <c r="N162" s="69"/>
      <c r="O162" s="69"/>
      <c r="P162" s="69"/>
      <c r="Q162" s="69"/>
      <c r="R162" s="69"/>
      <c r="S162" s="69"/>
      <c r="T162" s="69"/>
      <c r="U162" s="69"/>
      <c r="V162" s="69"/>
      <c r="W162" s="69"/>
      <c r="X162" s="69"/>
      <c r="Y162" s="69"/>
      <c r="Z162" s="69"/>
      <c r="AA162" s="69"/>
      <c r="AB162" s="69"/>
      <c r="AC162" s="69"/>
      <c r="AD162" s="69"/>
      <c r="AE162" s="69"/>
      <c r="AF162" s="69"/>
      <c r="AG162" s="69"/>
      <c r="AH162" s="69"/>
      <c r="AI162" s="69"/>
      <c r="AJ162" s="69"/>
      <c r="AK162" s="69"/>
      <c r="AL162" s="69"/>
      <c r="AM162" s="69"/>
      <c r="AN162" s="69"/>
      <c r="AO162" s="69"/>
      <c r="AP162" s="69"/>
      <c r="AQ162" s="6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  <c r="BU162" s="69"/>
      <c r="BV162" s="69"/>
      <c r="BW162" s="69"/>
      <c r="BX162" s="69"/>
      <c r="BY162" s="69"/>
      <c r="BZ162" s="69"/>
      <c r="CA162" s="27"/>
      <c r="CB162" s="39" t="str">
        <f t="shared" si="23"/>
        <v>Riadok bude skrytý.</v>
      </c>
      <c r="CC162" s="33" t="s">
        <v>78</v>
      </c>
      <c r="CW162" s="20">
        <f t="shared" si="26"/>
        <v>0</v>
      </c>
      <c r="CZ162" s="20">
        <f t="shared" si="24"/>
        <v>1</v>
      </c>
      <c r="DA162" s="20">
        <f t="shared" si="21"/>
        <v>0</v>
      </c>
      <c r="DZ162" s="62"/>
    </row>
    <row r="163" spans="1:130">
      <c r="A163" s="11"/>
      <c r="B163" s="69"/>
      <c r="C163" s="69"/>
      <c r="D163" s="69"/>
      <c r="E163" s="69"/>
      <c r="F163" s="69"/>
      <c r="G163" s="69"/>
      <c r="H163" s="69"/>
      <c r="I163" s="69"/>
      <c r="J163" s="69"/>
      <c r="K163" s="69"/>
      <c r="L163" s="69"/>
      <c r="M163" s="69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69"/>
      <c r="AB163" s="69"/>
      <c r="AC163" s="69"/>
      <c r="AD163" s="69"/>
      <c r="AE163" s="69"/>
      <c r="AF163" s="69"/>
      <c r="AG163" s="69"/>
      <c r="AH163" s="69"/>
      <c r="AI163" s="69"/>
      <c r="AJ163" s="69"/>
      <c r="AK163" s="69"/>
      <c r="AL163" s="69"/>
      <c r="AM163" s="69"/>
      <c r="AN163" s="69"/>
      <c r="AO163" s="69"/>
      <c r="AP163" s="69"/>
      <c r="AQ163" s="6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  <c r="BU163" s="69"/>
      <c r="BV163" s="69"/>
      <c r="BW163" s="69"/>
      <c r="BX163" s="69"/>
      <c r="BY163" s="69"/>
      <c r="BZ163" s="69"/>
      <c r="CA163" s="27"/>
      <c r="CB163" s="39" t="str">
        <f t="shared" si="23"/>
        <v>Riadok bude skrytý.</v>
      </c>
      <c r="CC163" s="33" t="s">
        <v>78</v>
      </c>
      <c r="CW163" s="20">
        <f t="shared" si="26"/>
        <v>0</v>
      </c>
      <c r="CZ163" s="20">
        <f t="shared" si="24"/>
        <v>1</v>
      </c>
      <c r="DA163" s="20">
        <f t="shared" si="21"/>
        <v>0</v>
      </c>
      <c r="DZ163" s="62"/>
    </row>
    <row r="164" spans="1:130">
      <c r="A164" s="11"/>
      <c r="B164" s="69"/>
      <c r="C164" s="69"/>
      <c r="D164" s="69"/>
      <c r="E164" s="69"/>
      <c r="F164" s="69"/>
      <c r="G164" s="69"/>
      <c r="H164" s="69"/>
      <c r="I164" s="69"/>
      <c r="J164" s="69"/>
      <c r="K164" s="69"/>
      <c r="L164" s="69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69"/>
      <c r="AB164" s="69"/>
      <c r="AC164" s="69"/>
      <c r="AD164" s="69"/>
      <c r="AE164" s="69"/>
      <c r="AF164" s="69"/>
      <c r="AG164" s="69"/>
      <c r="AH164" s="69"/>
      <c r="AI164" s="69"/>
      <c r="AJ164" s="69"/>
      <c r="AK164" s="69"/>
      <c r="AL164" s="69"/>
      <c r="AM164" s="69"/>
      <c r="AN164" s="69"/>
      <c r="AO164" s="69"/>
      <c r="AP164" s="69"/>
      <c r="AQ164" s="69"/>
      <c r="AR164" s="69"/>
      <c r="AS164" s="69"/>
      <c r="AT164" s="69"/>
      <c r="AU164" s="69"/>
      <c r="AV164" s="69"/>
      <c r="AW164" s="69"/>
      <c r="AX164" s="69"/>
      <c r="AY164" s="69"/>
      <c r="AZ164" s="69"/>
      <c r="BA164" s="69"/>
      <c r="BB164" s="69"/>
      <c r="BC164" s="69"/>
      <c r="BD164" s="69"/>
      <c r="BE164" s="69"/>
      <c r="BF164" s="69"/>
      <c r="BG164" s="69"/>
      <c r="BH164" s="69"/>
      <c r="BI164" s="69"/>
      <c r="BJ164" s="69"/>
      <c r="BK164" s="69"/>
      <c r="BL164" s="69"/>
      <c r="BM164" s="69"/>
      <c r="BN164" s="69"/>
      <c r="BO164" s="69"/>
      <c r="BP164" s="69"/>
      <c r="BQ164" s="69"/>
      <c r="BR164" s="69"/>
      <c r="BS164" s="69"/>
      <c r="BT164" s="69"/>
      <c r="BU164" s="69"/>
      <c r="BV164" s="69"/>
      <c r="BW164" s="69"/>
      <c r="BX164" s="69"/>
      <c r="BY164" s="69"/>
      <c r="BZ164" s="69"/>
      <c r="CA164" s="27"/>
      <c r="CB164" s="39" t="str">
        <f t="shared" si="23"/>
        <v>Riadok bude skrytý.</v>
      </c>
      <c r="CC164" s="33" t="s">
        <v>78</v>
      </c>
      <c r="CW164" s="20">
        <f t="shared" si="26"/>
        <v>0</v>
      </c>
      <c r="CZ164" s="20">
        <f t="shared" si="24"/>
        <v>1</v>
      </c>
      <c r="DA164" s="20">
        <f t="shared" si="21"/>
        <v>0</v>
      </c>
      <c r="DZ164" s="62"/>
    </row>
    <row r="165" spans="1:130">
      <c r="A165" s="11"/>
      <c r="B165" s="69"/>
      <c r="C165" s="69"/>
      <c r="D165" s="69"/>
      <c r="E165" s="69"/>
      <c r="F165" s="69"/>
      <c r="G165" s="69"/>
      <c r="H165" s="69"/>
      <c r="I165" s="69"/>
      <c r="J165" s="69"/>
      <c r="K165" s="69"/>
      <c r="L165" s="69"/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69"/>
      <c r="AB165" s="69"/>
      <c r="AC165" s="69"/>
      <c r="AD165" s="69"/>
      <c r="AE165" s="69"/>
      <c r="AF165" s="69"/>
      <c r="AG165" s="69"/>
      <c r="AH165" s="69"/>
      <c r="AI165" s="69"/>
      <c r="AJ165" s="69"/>
      <c r="AK165" s="69"/>
      <c r="AL165" s="69"/>
      <c r="AM165" s="69"/>
      <c r="AN165" s="69"/>
      <c r="AO165" s="69"/>
      <c r="AP165" s="69"/>
      <c r="AQ165" s="69"/>
      <c r="AR165" s="69"/>
      <c r="AS165" s="69"/>
      <c r="AT165" s="69"/>
      <c r="AU165" s="69"/>
      <c r="AV165" s="69"/>
      <c r="AW165" s="69"/>
      <c r="AX165" s="69"/>
      <c r="AY165" s="69"/>
      <c r="AZ165" s="69"/>
      <c r="BA165" s="69"/>
      <c r="BB165" s="69"/>
      <c r="BC165" s="69"/>
      <c r="BD165" s="69"/>
      <c r="BE165" s="69"/>
      <c r="BF165" s="69"/>
      <c r="BG165" s="69"/>
      <c r="BH165" s="69"/>
      <c r="BI165" s="69"/>
      <c r="BJ165" s="69"/>
      <c r="BK165" s="69"/>
      <c r="BL165" s="69"/>
      <c r="BM165" s="69"/>
      <c r="BN165" s="69"/>
      <c r="BO165" s="69"/>
      <c r="BP165" s="69"/>
      <c r="BQ165" s="69"/>
      <c r="BR165" s="69"/>
      <c r="BS165" s="69"/>
      <c r="BT165" s="69"/>
      <c r="BU165" s="69"/>
      <c r="BV165" s="69"/>
      <c r="BW165" s="69"/>
      <c r="BX165" s="69"/>
      <c r="BY165" s="69"/>
      <c r="BZ165" s="69"/>
      <c r="CA165" s="27"/>
      <c r="CB165" s="39" t="str">
        <f t="shared" si="23"/>
        <v>Riadok bude skrytý.</v>
      </c>
      <c r="CC165" s="33" t="s">
        <v>78</v>
      </c>
      <c r="CW165" s="20">
        <f t="shared" si="26"/>
        <v>0</v>
      </c>
      <c r="CZ165" s="20">
        <f t="shared" si="24"/>
        <v>1</v>
      </c>
      <c r="DA165" s="20">
        <f t="shared" si="21"/>
        <v>0</v>
      </c>
      <c r="DZ165" s="62"/>
    </row>
    <row r="166" spans="1:130">
      <c r="A166" s="11"/>
      <c r="B166" s="69"/>
      <c r="C166" s="69"/>
      <c r="D166" s="69"/>
      <c r="E166" s="69"/>
      <c r="F166" s="69"/>
      <c r="G166" s="69"/>
      <c r="H166" s="69"/>
      <c r="I166" s="69"/>
      <c r="J166" s="69"/>
      <c r="K166" s="69"/>
      <c r="L166" s="69"/>
      <c r="M166" s="69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69"/>
      <c r="AG166" s="69"/>
      <c r="AH166" s="69"/>
      <c r="AI166" s="69"/>
      <c r="AJ166" s="69"/>
      <c r="AK166" s="69"/>
      <c r="AL166" s="69"/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  <c r="BU166" s="69"/>
      <c r="BV166" s="69"/>
      <c r="BW166" s="69"/>
      <c r="BX166" s="69"/>
      <c r="BY166" s="69"/>
      <c r="BZ166" s="69"/>
      <c r="CA166" s="27"/>
      <c r="CB166" s="39" t="str">
        <f t="shared" si="23"/>
        <v>Riadok bude skrytý.</v>
      </c>
      <c r="CC166" s="33" t="s">
        <v>78</v>
      </c>
      <c r="CW166" s="20">
        <f t="shared" si="26"/>
        <v>0</v>
      </c>
      <c r="CZ166" s="20">
        <f t="shared" si="24"/>
        <v>1</v>
      </c>
      <c r="DA166" s="20">
        <f t="shared" si="21"/>
        <v>0</v>
      </c>
      <c r="DZ166" s="62"/>
    </row>
    <row r="167" spans="1:130">
      <c r="A167" s="11"/>
      <c r="B167" s="69"/>
      <c r="C167" s="69"/>
      <c r="D167" s="69"/>
      <c r="E167" s="69"/>
      <c r="F167" s="69"/>
      <c r="G167" s="69"/>
      <c r="H167" s="69"/>
      <c r="I167" s="69"/>
      <c r="J167" s="69"/>
      <c r="K167" s="69"/>
      <c r="L167" s="69"/>
      <c r="M167" s="69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69"/>
      <c r="AG167" s="69"/>
      <c r="AH167" s="69"/>
      <c r="AI167" s="69"/>
      <c r="AJ167" s="69"/>
      <c r="AK167" s="69"/>
      <c r="AL167" s="69"/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  <c r="BU167" s="69"/>
      <c r="BV167" s="69"/>
      <c r="BW167" s="69"/>
      <c r="BX167" s="69"/>
      <c r="BY167" s="69"/>
      <c r="BZ167" s="69"/>
      <c r="CA167" s="27"/>
      <c r="CB167" s="39" t="str">
        <f t="shared" si="23"/>
        <v>Riadok bude skrytý.</v>
      </c>
      <c r="CC167" s="33" t="s">
        <v>78</v>
      </c>
      <c r="CW167" s="20">
        <f t="shared" si="26"/>
        <v>0</v>
      </c>
      <c r="CZ167" s="20">
        <f t="shared" si="24"/>
        <v>1</v>
      </c>
      <c r="DA167" s="20">
        <f t="shared" si="21"/>
        <v>0</v>
      </c>
      <c r="DZ167" s="62"/>
    </row>
    <row r="168" spans="1:130">
      <c r="A168" s="11"/>
      <c r="B168" s="69"/>
      <c r="C168" s="69"/>
      <c r="D168" s="69"/>
      <c r="E168" s="69"/>
      <c r="F168" s="69"/>
      <c r="G168" s="69"/>
      <c r="H168" s="69"/>
      <c r="I168" s="69"/>
      <c r="J168" s="69"/>
      <c r="K168" s="69"/>
      <c r="L168" s="69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69"/>
      <c r="AG168" s="69"/>
      <c r="AH168" s="69"/>
      <c r="AI168" s="69"/>
      <c r="AJ168" s="69"/>
      <c r="AK168" s="69"/>
      <c r="AL168" s="69"/>
      <c r="AM168" s="69"/>
      <c r="AN168" s="69"/>
      <c r="AO168" s="69"/>
      <c r="AP168" s="69"/>
      <c r="AQ168" s="69"/>
      <c r="AR168" s="69"/>
      <c r="AS168" s="69"/>
      <c r="AT168" s="69"/>
      <c r="AU168" s="69"/>
      <c r="AV168" s="69"/>
      <c r="AW168" s="69"/>
      <c r="AX168" s="69"/>
      <c r="AY168" s="69"/>
      <c r="AZ168" s="69"/>
      <c r="BA168" s="69"/>
      <c r="BB168" s="69"/>
      <c r="BC168" s="69"/>
      <c r="BD168" s="69"/>
      <c r="BE168" s="69"/>
      <c r="BF168" s="69"/>
      <c r="BG168" s="69"/>
      <c r="BH168" s="69"/>
      <c r="BI168" s="69"/>
      <c r="BJ168" s="69"/>
      <c r="BK168" s="69"/>
      <c r="BL168" s="69"/>
      <c r="BM168" s="69"/>
      <c r="BN168" s="69"/>
      <c r="BO168" s="69"/>
      <c r="BP168" s="69"/>
      <c r="BQ168" s="69"/>
      <c r="BR168" s="69"/>
      <c r="BS168" s="69"/>
      <c r="BT168" s="69"/>
      <c r="BU168" s="69"/>
      <c r="BV168" s="69"/>
      <c r="BW168" s="69"/>
      <c r="BX168" s="69"/>
      <c r="BY168" s="69"/>
      <c r="BZ168" s="69"/>
      <c r="CA168" s="27"/>
      <c r="CB168" s="39" t="str">
        <f t="shared" si="23"/>
        <v>Riadok bude skrytý.</v>
      </c>
      <c r="CC168" s="33" t="s">
        <v>78</v>
      </c>
      <c r="CW168" s="20">
        <f t="shared" si="26"/>
        <v>0</v>
      </c>
      <c r="CZ168" s="20">
        <f t="shared" si="24"/>
        <v>1</v>
      </c>
      <c r="DA168" s="20">
        <f t="shared" si="21"/>
        <v>0</v>
      </c>
      <c r="DZ168" s="62"/>
    </row>
    <row r="169" spans="1:130">
      <c r="A169" s="11"/>
      <c r="B169" s="69"/>
      <c r="C169" s="69"/>
      <c r="D169" s="69"/>
      <c r="E169" s="69"/>
      <c r="F169" s="69"/>
      <c r="G169" s="69"/>
      <c r="H169" s="69"/>
      <c r="I169" s="69"/>
      <c r="J169" s="69"/>
      <c r="K169" s="69"/>
      <c r="L169" s="69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69"/>
      <c r="AG169" s="69"/>
      <c r="AH169" s="69"/>
      <c r="AI169" s="69"/>
      <c r="AJ169" s="69"/>
      <c r="AK169" s="69"/>
      <c r="AL169" s="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  <c r="BU169" s="69"/>
      <c r="BV169" s="69"/>
      <c r="BW169" s="69"/>
      <c r="BX169" s="69"/>
      <c r="BY169" s="69"/>
      <c r="BZ169" s="69"/>
      <c r="CA169" s="27"/>
      <c r="CB169" s="39" t="str">
        <f t="shared" si="23"/>
        <v>Riadok bude skrytý.</v>
      </c>
      <c r="CC169" s="33" t="s">
        <v>78</v>
      </c>
      <c r="CW169" s="20">
        <f t="shared" si="26"/>
        <v>0</v>
      </c>
      <c r="CZ169" s="20">
        <f t="shared" si="24"/>
        <v>1</v>
      </c>
      <c r="DA169" s="20">
        <f t="shared" si="21"/>
        <v>0</v>
      </c>
      <c r="DZ169" s="62"/>
    </row>
    <row r="170" spans="1:130">
      <c r="A170" s="11"/>
      <c r="B170" s="69"/>
      <c r="C170" s="69"/>
      <c r="D170" s="69"/>
      <c r="E170" s="69"/>
      <c r="F170" s="69"/>
      <c r="G170" s="69"/>
      <c r="H170" s="69"/>
      <c r="I170" s="69"/>
      <c r="J170" s="69"/>
      <c r="K170" s="69"/>
      <c r="L170" s="69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69"/>
      <c r="AB170" s="69"/>
      <c r="AC170" s="69"/>
      <c r="AD170" s="69"/>
      <c r="AE170" s="69"/>
      <c r="AF170" s="69"/>
      <c r="AG170" s="69"/>
      <c r="AH170" s="69"/>
      <c r="AI170" s="69"/>
      <c r="AJ170" s="69"/>
      <c r="AK170" s="69"/>
      <c r="AL170" s="69"/>
      <c r="AM170" s="69"/>
      <c r="AN170" s="69"/>
      <c r="AO170" s="69"/>
      <c r="AP170" s="69"/>
      <c r="AQ170" s="69"/>
      <c r="AR170" s="69"/>
      <c r="AS170" s="69"/>
      <c r="AT170" s="69"/>
      <c r="AU170" s="69"/>
      <c r="AV170" s="69"/>
      <c r="AW170" s="69"/>
      <c r="AX170" s="69"/>
      <c r="AY170" s="69"/>
      <c r="AZ170" s="69"/>
      <c r="BA170" s="69"/>
      <c r="BB170" s="69"/>
      <c r="BC170" s="69"/>
      <c r="BD170" s="69"/>
      <c r="BE170" s="69"/>
      <c r="BF170" s="69"/>
      <c r="BG170" s="69"/>
      <c r="BH170" s="69"/>
      <c r="BI170" s="69"/>
      <c r="BJ170" s="69"/>
      <c r="BK170" s="69"/>
      <c r="BL170" s="69"/>
      <c r="BM170" s="69"/>
      <c r="BN170" s="69"/>
      <c r="BO170" s="69"/>
      <c r="BP170" s="69"/>
      <c r="BQ170" s="69"/>
      <c r="BR170" s="69"/>
      <c r="BS170" s="69"/>
      <c r="BT170" s="69"/>
      <c r="BU170" s="69"/>
      <c r="BV170" s="69"/>
      <c r="BW170" s="69"/>
      <c r="BX170" s="69"/>
      <c r="BY170" s="69"/>
      <c r="BZ170" s="69"/>
      <c r="CA170" s="27"/>
      <c r="CB170" s="39" t="str">
        <f t="shared" si="23"/>
        <v>Riadok bude skrytý.</v>
      </c>
      <c r="CC170" s="33" t="s">
        <v>78</v>
      </c>
      <c r="CW170" s="20">
        <f t="shared" si="26"/>
        <v>0</v>
      </c>
      <c r="CZ170" s="20">
        <f t="shared" si="24"/>
        <v>1</v>
      </c>
      <c r="DA170" s="20">
        <f t="shared" si="21"/>
        <v>0</v>
      </c>
      <c r="DZ170" s="62"/>
    </row>
    <row r="171" spans="1:130">
      <c r="A171" s="11"/>
      <c r="B171" s="69"/>
      <c r="C171" s="69"/>
      <c r="D171" s="69"/>
      <c r="E171" s="69"/>
      <c r="F171" s="69"/>
      <c r="G171" s="69"/>
      <c r="H171" s="69"/>
      <c r="I171" s="69"/>
      <c r="J171" s="69"/>
      <c r="K171" s="69"/>
      <c r="L171" s="69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69"/>
      <c r="AE171" s="69"/>
      <c r="AF171" s="69"/>
      <c r="AG171" s="69"/>
      <c r="AH171" s="69"/>
      <c r="AI171" s="69"/>
      <c r="AJ171" s="69"/>
      <c r="AK171" s="69"/>
      <c r="AL171" s="69"/>
      <c r="AM171" s="69"/>
      <c r="AN171" s="69"/>
      <c r="AO171" s="69"/>
      <c r="AP171" s="69"/>
      <c r="AQ171" s="69"/>
      <c r="AR171" s="69"/>
      <c r="AS171" s="69"/>
      <c r="AT171" s="69"/>
      <c r="AU171" s="69"/>
      <c r="AV171" s="69"/>
      <c r="AW171" s="69"/>
      <c r="AX171" s="69"/>
      <c r="AY171" s="69"/>
      <c r="AZ171" s="69"/>
      <c r="BA171" s="69"/>
      <c r="BB171" s="69"/>
      <c r="BC171" s="69"/>
      <c r="BD171" s="69"/>
      <c r="BE171" s="69"/>
      <c r="BF171" s="69"/>
      <c r="BG171" s="69"/>
      <c r="BH171" s="69"/>
      <c r="BI171" s="69"/>
      <c r="BJ171" s="69"/>
      <c r="BK171" s="69"/>
      <c r="BL171" s="69"/>
      <c r="BM171" s="69"/>
      <c r="BN171" s="69"/>
      <c r="BO171" s="69"/>
      <c r="BP171" s="69"/>
      <c r="BQ171" s="69"/>
      <c r="BR171" s="69"/>
      <c r="BS171" s="69"/>
      <c r="BT171" s="69"/>
      <c r="BU171" s="69"/>
      <c r="BV171" s="69"/>
      <c r="BW171" s="69"/>
      <c r="BX171" s="69"/>
      <c r="BY171" s="69"/>
      <c r="BZ171" s="69"/>
      <c r="CA171" s="27"/>
      <c r="CB171" s="39" t="str">
        <f t="shared" si="23"/>
        <v>Riadok bude skrytý.</v>
      </c>
      <c r="CC171" s="33" t="s">
        <v>78</v>
      </c>
      <c r="CW171" s="20">
        <f t="shared" si="26"/>
        <v>0</v>
      </c>
      <c r="CZ171" s="20">
        <f t="shared" si="24"/>
        <v>1</v>
      </c>
      <c r="DA171" s="20">
        <f t="shared" si="21"/>
        <v>0</v>
      </c>
      <c r="DZ171" s="62"/>
    </row>
    <row r="172" spans="1:130">
      <c r="A172" s="11"/>
      <c r="B172" s="69"/>
      <c r="C172" s="69"/>
      <c r="D172" s="69"/>
      <c r="E172" s="69"/>
      <c r="F172" s="69"/>
      <c r="G172" s="69"/>
      <c r="H172" s="69"/>
      <c r="I172" s="69"/>
      <c r="J172" s="69"/>
      <c r="K172" s="69"/>
      <c r="L172" s="69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69"/>
      <c r="AE172" s="69"/>
      <c r="AF172" s="69"/>
      <c r="AG172" s="69"/>
      <c r="AH172" s="69"/>
      <c r="AI172" s="69"/>
      <c r="AJ172" s="69"/>
      <c r="AK172" s="69"/>
      <c r="AL172" s="69"/>
      <c r="AM172" s="69"/>
      <c r="AN172" s="69"/>
      <c r="AO172" s="69"/>
      <c r="AP172" s="69"/>
      <c r="AQ172" s="69"/>
      <c r="AR172" s="69"/>
      <c r="AS172" s="69"/>
      <c r="AT172" s="69"/>
      <c r="AU172" s="69"/>
      <c r="AV172" s="69"/>
      <c r="AW172" s="69"/>
      <c r="AX172" s="69"/>
      <c r="AY172" s="69"/>
      <c r="AZ172" s="69"/>
      <c r="BA172" s="69"/>
      <c r="BB172" s="69"/>
      <c r="BC172" s="69"/>
      <c r="BD172" s="69"/>
      <c r="BE172" s="69"/>
      <c r="BF172" s="69"/>
      <c r="BG172" s="69"/>
      <c r="BH172" s="69"/>
      <c r="BI172" s="69"/>
      <c r="BJ172" s="69"/>
      <c r="BK172" s="69"/>
      <c r="BL172" s="69"/>
      <c r="BM172" s="69"/>
      <c r="BN172" s="69"/>
      <c r="BO172" s="69"/>
      <c r="BP172" s="69"/>
      <c r="BQ172" s="69"/>
      <c r="BR172" s="69"/>
      <c r="BS172" s="69"/>
      <c r="BT172" s="69"/>
      <c r="BU172" s="69"/>
      <c r="BV172" s="69"/>
      <c r="BW172" s="69"/>
      <c r="BX172" s="69"/>
      <c r="BY172" s="69"/>
      <c r="BZ172" s="69"/>
      <c r="CA172" s="27"/>
      <c r="CB172" s="39" t="str">
        <f t="shared" si="23"/>
        <v>Riadok bude skrytý.</v>
      </c>
      <c r="CC172" s="33" t="s">
        <v>78</v>
      </c>
      <c r="CW172" s="20">
        <f t="shared" si="26"/>
        <v>0</v>
      </c>
      <c r="CZ172" s="20">
        <f t="shared" si="24"/>
        <v>1</v>
      </c>
      <c r="DA172" s="20">
        <f t="shared" si="21"/>
        <v>0</v>
      </c>
      <c r="DZ172" s="62"/>
    </row>
    <row r="173" spans="1:130">
      <c r="A173" s="11"/>
      <c r="B173" s="69"/>
      <c r="C173" s="69"/>
      <c r="D173" s="69"/>
      <c r="E173" s="69"/>
      <c r="F173" s="69"/>
      <c r="G173" s="69"/>
      <c r="H173" s="69"/>
      <c r="I173" s="69"/>
      <c r="J173" s="69"/>
      <c r="K173" s="69"/>
      <c r="L173" s="69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69"/>
      <c r="AB173" s="69"/>
      <c r="AC173" s="69"/>
      <c r="AD173" s="69"/>
      <c r="AE173" s="69"/>
      <c r="AF173" s="69"/>
      <c r="AG173" s="69"/>
      <c r="AH173" s="69"/>
      <c r="AI173" s="69"/>
      <c r="AJ173" s="69"/>
      <c r="AK173" s="69"/>
      <c r="AL173" s="69"/>
      <c r="AM173" s="69"/>
      <c r="AN173" s="69"/>
      <c r="AO173" s="69"/>
      <c r="AP173" s="69"/>
      <c r="AQ173" s="69"/>
      <c r="AR173" s="69"/>
      <c r="AS173" s="69"/>
      <c r="AT173" s="69"/>
      <c r="AU173" s="69"/>
      <c r="AV173" s="69"/>
      <c r="AW173" s="69"/>
      <c r="AX173" s="69"/>
      <c r="AY173" s="69"/>
      <c r="AZ173" s="69"/>
      <c r="BA173" s="69"/>
      <c r="BB173" s="69"/>
      <c r="BC173" s="69"/>
      <c r="BD173" s="69"/>
      <c r="BE173" s="69"/>
      <c r="BF173" s="69"/>
      <c r="BG173" s="69"/>
      <c r="BH173" s="69"/>
      <c r="BI173" s="69"/>
      <c r="BJ173" s="69"/>
      <c r="BK173" s="69"/>
      <c r="BL173" s="69"/>
      <c r="BM173" s="69"/>
      <c r="BN173" s="69"/>
      <c r="BO173" s="69"/>
      <c r="BP173" s="69"/>
      <c r="BQ173" s="69"/>
      <c r="BR173" s="69"/>
      <c r="BS173" s="69"/>
      <c r="BT173" s="69"/>
      <c r="BU173" s="69"/>
      <c r="BV173" s="69"/>
      <c r="BW173" s="69"/>
      <c r="BX173" s="69"/>
      <c r="BY173" s="69"/>
      <c r="BZ173" s="69"/>
      <c r="CA173" s="27"/>
      <c r="CB173" s="39" t="str">
        <f t="shared" si="23"/>
        <v>Riadok bude skrytý.</v>
      </c>
      <c r="CC173" s="33" t="s">
        <v>78</v>
      </c>
      <c r="CW173" s="20">
        <f t="shared" si="26"/>
        <v>0</v>
      </c>
      <c r="CZ173" s="20">
        <f t="shared" si="24"/>
        <v>1</v>
      </c>
      <c r="DA173" s="20">
        <f t="shared" si="21"/>
        <v>0</v>
      </c>
      <c r="DZ173" s="62"/>
    </row>
    <row r="174" spans="1:130">
      <c r="A174" s="11"/>
      <c r="B174" s="69"/>
      <c r="C174" s="69"/>
      <c r="D174" s="69"/>
      <c r="E174" s="69"/>
      <c r="F174" s="69"/>
      <c r="G174" s="69"/>
      <c r="H174" s="69"/>
      <c r="I174" s="69"/>
      <c r="J174" s="69"/>
      <c r="K174" s="69"/>
      <c r="L174" s="69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69"/>
      <c r="AB174" s="69"/>
      <c r="AC174" s="69"/>
      <c r="AD174" s="69"/>
      <c r="AE174" s="69"/>
      <c r="AF174" s="69"/>
      <c r="AG174" s="69"/>
      <c r="AH174" s="69"/>
      <c r="AI174" s="69"/>
      <c r="AJ174" s="69"/>
      <c r="AK174" s="69"/>
      <c r="AL174" s="69"/>
      <c r="AM174" s="69"/>
      <c r="AN174" s="69"/>
      <c r="AO174" s="69"/>
      <c r="AP174" s="69"/>
      <c r="AQ174" s="69"/>
      <c r="AR174" s="69"/>
      <c r="AS174" s="69"/>
      <c r="AT174" s="69"/>
      <c r="AU174" s="69"/>
      <c r="AV174" s="69"/>
      <c r="AW174" s="69"/>
      <c r="AX174" s="69"/>
      <c r="AY174" s="69"/>
      <c r="AZ174" s="69"/>
      <c r="BA174" s="69"/>
      <c r="BB174" s="69"/>
      <c r="BC174" s="69"/>
      <c r="BD174" s="69"/>
      <c r="BE174" s="69"/>
      <c r="BF174" s="69"/>
      <c r="BG174" s="69"/>
      <c r="BH174" s="69"/>
      <c r="BI174" s="69"/>
      <c r="BJ174" s="69"/>
      <c r="BK174" s="69"/>
      <c r="BL174" s="69"/>
      <c r="BM174" s="69"/>
      <c r="BN174" s="69"/>
      <c r="BO174" s="69"/>
      <c r="BP174" s="69"/>
      <c r="BQ174" s="69"/>
      <c r="BR174" s="69"/>
      <c r="BS174" s="69"/>
      <c r="BT174" s="69"/>
      <c r="BU174" s="69"/>
      <c r="BV174" s="69"/>
      <c r="BW174" s="69"/>
      <c r="BX174" s="69"/>
      <c r="BY174" s="69"/>
      <c r="BZ174" s="69"/>
      <c r="CA174" s="27"/>
      <c r="CB174" s="39" t="str">
        <f t="shared" si="23"/>
        <v>Riadok bude skrytý.</v>
      </c>
      <c r="CC174" s="33" t="s">
        <v>78</v>
      </c>
      <c r="CW174" s="20">
        <f t="shared" si="26"/>
        <v>0</v>
      </c>
      <c r="CZ174" s="20">
        <f t="shared" si="24"/>
        <v>1</v>
      </c>
      <c r="DA174" s="20">
        <f t="shared" si="21"/>
        <v>0</v>
      </c>
      <c r="DZ174" s="62"/>
    </row>
    <row r="175" spans="1:130">
      <c r="A175" s="11"/>
      <c r="B175" s="69"/>
      <c r="C175" s="69"/>
      <c r="D175" s="69"/>
      <c r="E175" s="69"/>
      <c r="F175" s="69"/>
      <c r="G175" s="69"/>
      <c r="H175" s="69"/>
      <c r="I175" s="69"/>
      <c r="J175" s="69"/>
      <c r="K175" s="69"/>
      <c r="L175" s="69"/>
      <c r="M175" s="69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69"/>
      <c r="AB175" s="69"/>
      <c r="AC175" s="69"/>
      <c r="AD175" s="69"/>
      <c r="AE175" s="69"/>
      <c r="AF175" s="69"/>
      <c r="AG175" s="69"/>
      <c r="AH175" s="69"/>
      <c r="AI175" s="69"/>
      <c r="AJ175" s="69"/>
      <c r="AK175" s="69"/>
      <c r="AL175" s="69"/>
      <c r="AM175" s="69"/>
      <c r="AN175" s="69"/>
      <c r="AO175" s="69"/>
      <c r="AP175" s="69"/>
      <c r="AQ175" s="69"/>
      <c r="AR175" s="69"/>
      <c r="AS175" s="69"/>
      <c r="AT175" s="69"/>
      <c r="AU175" s="69"/>
      <c r="AV175" s="69"/>
      <c r="AW175" s="69"/>
      <c r="AX175" s="69"/>
      <c r="AY175" s="69"/>
      <c r="AZ175" s="69"/>
      <c r="BA175" s="69"/>
      <c r="BB175" s="69"/>
      <c r="BC175" s="69"/>
      <c r="BD175" s="69"/>
      <c r="BE175" s="69"/>
      <c r="BF175" s="69"/>
      <c r="BG175" s="69"/>
      <c r="BH175" s="69"/>
      <c r="BI175" s="69"/>
      <c r="BJ175" s="69"/>
      <c r="BK175" s="69"/>
      <c r="BL175" s="69"/>
      <c r="BM175" s="69"/>
      <c r="BN175" s="69"/>
      <c r="BO175" s="69"/>
      <c r="BP175" s="69"/>
      <c r="BQ175" s="69"/>
      <c r="BR175" s="69"/>
      <c r="BS175" s="69"/>
      <c r="BT175" s="69"/>
      <c r="BU175" s="69"/>
      <c r="BV175" s="69"/>
      <c r="BW175" s="69"/>
      <c r="BX175" s="69"/>
      <c r="BY175" s="69"/>
      <c r="BZ175" s="69"/>
      <c r="CA175" s="27"/>
      <c r="CB175" s="39" t="str">
        <f t="shared" si="23"/>
        <v>Riadok bude skrytý.</v>
      </c>
      <c r="CC175" s="33" t="s">
        <v>78</v>
      </c>
      <c r="CW175" s="20">
        <f t="shared" si="26"/>
        <v>0</v>
      </c>
      <c r="CZ175" s="20">
        <f t="shared" si="24"/>
        <v>1</v>
      </c>
      <c r="DA175" s="20">
        <f t="shared" si="21"/>
        <v>0</v>
      </c>
      <c r="DZ175" s="62"/>
    </row>
    <row r="176" spans="1:130">
      <c r="A176" s="11"/>
      <c r="B176" s="69"/>
      <c r="C176" s="69"/>
      <c r="D176" s="69"/>
      <c r="E176" s="69"/>
      <c r="F176" s="69"/>
      <c r="G176" s="69"/>
      <c r="H176" s="69"/>
      <c r="I176" s="69"/>
      <c r="J176" s="69"/>
      <c r="K176" s="69"/>
      <c r="L176" s="69"/>
      <c r="M176" s="69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69"/>
      <c r="AB176" s="69"/>
      <c r="AC176" s="69"/>
      <c r="AD176" s="69"/>
      <c r="AE176" s="69"/>
      <c r="AF176" s="69"/>
      <c r="AG176" s="69"/>
      <c r="AH176" s="69"/>
      <c r="AI176" s="69"/>
      <c r="AJ176" s="69"/>
      <c r="AK176" s="69"/>
      <c r="AL176" s="69"/>
      <c r="AM176" s="69"/>
      <c r="AN176" s="69"/>
      <c r="AO176" s="69"/>
      <c r="AP176" s="69"/>
      <c r="AQ176" s="69"/>
      <c r="AR176" s="69"/>
      <c r="AS176" s="69"/>
      <c r="AT176" s="69"/>
      <c r="AU176" s="69"/>
      <c r="AV176" s="69"/>
      <c r="AW176" s="69"/>
      <c r="AX176" s="69"/>
      <c r="AY176" s="69"/>
      <c r="AZ176" s="69"/>
      <c r="BA176" s="69"/>
      <c r="BB176" s="69"/>
      <c r="BC176" s="69"/>
      <c r="BD176" s="69"/>
      <c r="BE176" s="69"/>
      <c r="BF176" s="69"/>
      <c r="BG176" s="69"/>
      <c r="BH176" s="69"/>
      <c r="BI176" s="69"/>
      <c r="BJ176" s="69"/>
      <c r="BK176" s="69"/>
      <c r="BL176" s="69"/>
      <c r="BM176" s="69"/>
      <c r="BN176" s="69"/>
      <c r="BO176" s="69"/>
      <c r="BP176" s="69"/>
      <c r="BQ176" s="69"/>
      <c r="BR176" s="69"/>
      <c r="BS176" s="69"/>
      <c r="BT176" s="69"/>
      <c r="BU176" s="69"/>
      <c r="BV176" s="69"/>
      <c r="BW176" s="69"/>
      <c r="BX176" s="69"/>
      <c r="BY176" s="69"/>
      <c r="BZ176" s="69"/>
      <c r="CA176" s="27"/>
      <c r="CB176" s="39" t="str">
        <f t="shared" si="23"/>
        <v>Riadok bude skrytý.</v>
      </c>
      <c r="CC176" s="33" t="s">
        <v>78</v>
      </c>
      <c r="CW176" s="20">
        <f t="shared" si="26"/>
        <v>0</v>
      </c>
      <c r="CZ176" s="20">
        <f t="shared" si="24"/>
        <v>1</v>
      </c>
      <c r="DA176" s="20">
        <f t="shared" si="21"/>
        <v>0</v>
      </c>
      <c r="DZ176" s="62"/>
    </row>
    <row r="177" spans="1:130">
      <c r="A177" s="11"/>
      <c r="B177" s="69"/>
      <c r="C177" s="69"/>
      <c r="D177" s="69"/>
      <c r="E177" s="69"/>
      <c r="F177" s="69"/>
      <c r="G177" s="69"/>
      <c r="H177" s="69"/>
      <c r="I177" s="69"/>
      <c r="J177" s="69"/>
      <c r="K177" s="69"/>
      <c r="L177" s="69"/>
      <c r="M177" s="69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69"/>
      <c r="Z177" s="69"/>
      <c r="AA177" s="69"/>
      <c r="AB177" s="69"/>
      <c r="AC177" s="69"/>
      <c r="AD177" s="69"/>
      <c r="AE177" s="69"/>
      <c r="AF177" s="69"/>
      <c r="AG177" s="69"/>
      <c r="AH177" s="69"/>
      <c r="AI177" s="69"/>
      <c r="AJ177" s="69"/>
      <c r="AK177" s="69"/>
      <c r="AL177" s="69"/>
      <c r="AM177" s="69"/>
      <c r="AN177" s="69"/>
      <c r="AO177" s="69"/>
      <c r="AP177" s="69"/>
      <c r="AQ177" s="69"/>
      <c r="AR177" s="69"/>
      <c r="AS177" s="69"/>
      <c r="AT177" s="69"/>
      <c r="AU177" s="69"/>
      <c r="AV177" s="69"/>
      <c r="AW177" s="69"/>
      <c r="AX177" s="69"/>
      <c r="AY177" s="69"/>
      <c r="AZ177" s="69"/>
      <c r="BA177" s="69"/>
      <c r="BB177" s="69"/>
      <c r="BC177" s="69"/>
      <c r="BD177" s="69"/>
      <c r="BE177" s="69"/>
      <c r="BF177" s="69"/>
      <c r="BG177" s="69"/>
      <c r="BH177" s="69"/>
      <c r="BI177" s="69"/>
      <c r="BJ177" s="69"/>
      <c r="BK177" s="69"/>
      <c r="BL177" s="69"/>
      <c r="BM177" s="69"/>
      <c r="BN177" s="69"/>
      <c r="BO177" s="69"/>
      <c r="BP177" s="69"/>
      <c r="BQ177" s="69"/>
      <c r="BR177" s="69"/>
      <c r="BS177" s="69"/>
      <c r="BT177" s="69"/>
      <c r="BU177" s="69"/>
      <c r="BV177" s="69"/>
      <c r="BW177" s="69"/>
      <c r="BX177" s="69"/>
      <c r="BY177" s="69"/>
      <c r="BZ177" s="69"/>
      <c r="CA177" s="27"/>
      <c r="CB177" s="39" t="str">
        <f t="shared" si="23"/>
        <v>Riadok bude skrytý.</v>
      </c>
      <c r="CC177" s="33" t="s">
        <v>78</v>
      </c>
      <c r="CW177" s="20">
        <f t="shared" si="26"/>
        <v>0</v>
      </c>
      <c r="CZ177" s="20">
        <f t="shared" si="24"/>
        <v>1</v>
      </c>
      <c r="DA177" s="20">
        <f t="shared" si="21"/>
        <v>0</v>
      </c>
      <c r="DZ177" s="62"/>
    </row>
    <row r="178" spans="1:130">
      <c r="A178" s="11"/>
      <c r="B178" s="69"/>
      <c r="C178" s="69"/>
      <c r="D178" s="69"/>
      <c r="E178" s="69"/>
      <c r="F178" s="69"/>
      <c r="G178" s="69"/>
      <c r="H178" s="69"/>
      <c r="I178" s="69"/>
      <c r="J178" s="69"/>
      <c r="K178" s="69"/>
      <c r="L178" s="69"/>
      <c r="M178" s="69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69"/>
      <c r="AB178" s="69"/>
      <c r="AC178" s="69"/>
      <c r="AD178" s="69"/>
      <c r="AE178" s="69"/>
      <c r="AF178" s="69"/>
      <c r="AG178" s="69"/>
      <c r="AH178" s="69"/>
      <c r="AI178" s="69"/>
      <c r="AJ178" s="69"/>
      <c r="AK178" s="69"/>
      <c r="AL178" s="69"/>
      <c r="AM178" s="69"/>
      <c r="AN178" s="69"/>
      <c r="AO178" s="69"/>
      <c r="AP178" s="69"/>
      <c r="AQ178" s="69"/>
      <c r="AR178" s="69"/>
      <c r="AS178" s="69"/>
      <c r="AT178" s="69"/>
      <c r="AU178" s="69"/>
      <c r="AV178" s="69"/>
      <c r="AW178" s="69"/>
      <c r="AX178" s="69"/>
      <c r="AY178" s="69"/>
      <c r="AZ178" s="69"/>
      <c r="BA178" s="69"/>
      <c r="BB178" s="69"/>
      <c r="BC178" s="69"/>
      <c r="BD178" s="69"/>
      <c r="BE178" s="69"/>
      <c r="BF178" s="69"/>
      <c r="BG178" s="69"/>
      <c r="BH178" s="69"/>
      <c r="BI178" s="69"/>
      <c r="BJ178" s="69"/>
      <c r="BK178" s="69"/>
      <c r="BL178" s="69"/>
      <c r="BM178" s="69"/>
      <c r="BN178" s="69"/>
      <c r="BO178" s="69"/>
      <c r="BP178" s="69"/>
      <c r="BQ178" s="69"/>
      <c r="BR178" s="69"/>
      <c r="BS178" s="69"/>
      <c r="BT178" s="69"/>
      <c r="BU178" s="69"/>
      <c r="BV178" s="69"/>
      <c r="BW178" s="69"/>
      <c r="BX178" s="69"/>
      <c r="BY178" s="69"/>
      <c r="BZ178" s="69"/>
      <c r="CA178" s="27"/>
      <c r="CB178" s="39" t="str">
        <f t="shared" si="23"/>
        <v>Riadok bude skrytý.</v>
      </c>
      <c r="CC178" s="33" t="s">
        <v>78</v>
      </c>
      <c r="CW178" s="20">
        <f t="shared" si="26"/>
        <v>0</v>
      </c>
      <c r="CZ178" s="20">
        <f t="shared" si="24"/>
        <v>1</v>
      </c>
      <c r="DA178" s="20">
        <f t="shared" si="21"/>
        <v>0</v>
      </c>
      <c r="DZ178" s="62"/>
    </row>
    <row r="179" spans="1:130">
      <c r="A179" s="11"/>
      <c r="B179" s="69"/>
      <c r="C179" s="69"/>
      <c r="D179" s="69"/>
      <c r="E179" s="69"/>
      <c r="F179" s="69"/>
      <c r="G179" s="69"/>
      <c r="H179" s="69"/>
      <c r="I179" s="69"/>
      <c r="J179" s="69"/>
      <c r="K179" s="69"/>
      <c r="L179" s="69"/>
      <c r="M179" s="69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  <c r="Y179" s="69"/>
      <c r="Z179" s="69"/>
      <c r="AA179" s="69"/>
      <c r="AB179" s="69"/>
      <c r="AC179" s="69"/>
      <c r="AD179" s="69"/>
      <c r="AE179" s="69"/>
      <c r="AF179" s="69"/>
      <c r="AG179" s="69"/>
      <c r="AH179" s="69"/>
      <c r="AI179" s="69"/>
      <c r="AJ179" s="69"/>
      <c r="AK179" s="69"/>
      <c r="AL179" s="69"/>
      <c r="AM179" s="69"/>
      <c r="AN179" s="69"/>
      <c r="AO179" s="69"/>
      <c r="AP179" s="69"/>
      <c r="AQ179" s="69"/>
      <c r="AR179" s="69"/>
      <c r="AS179" s="69"/>
      <c r="AT179" s="69"/>
      <c r="AU179" s="69"/>
      <c r="AV179" s="69"/>
      <c r="AW179" s="69"/>
      <c r="AX179" s="69"/>
      <c r="AY179" s="69"/>
      <c r="AZ179" s="69"/>
      <c r="BA179" s="69"/>
      <c r="BB179" s="69"/>
      <c r="BC179" s="69"/>
      <c r="BD179" s="69"/>
      <c r="BE179" s="69"/>
      <c r="BF179" s="69"/>
      <c r="BG179" s="69"/>
      <c r="BH179" s="69"/>
      <c r="BI179" s="69"/>
      <c r="BJ179" s="69"/>
      <c r="BK179" s="69"/>
      <c r="BL179" s="69"/>
      <c r="BM179" s="69"/>
      <c r="BN179" s="69"/>
      <c r="BO179" s="69"/>
      <c r="BP179" s="69"/>
      <c r="BQ179" s="69"/>
      <c r="BR179" s="69"/>
      <c r="BS179" s="69"/>
      <c r="BT179" s="69"/>
      <c r="BU179" s="69"/>
      <c r="BV179" s="69"/>
      <c r="BW179" s="69"/>
      <c r="BX179" s="69"/>
      <c r="BY179" s="69"/>
      <c r="BZ179" s="69"/>
      <c r="CA179" s="27"/>
      <c r="CB179" s="39" t="str">
        <f t="shared" si="23"/>
        <v>Riadok bude skrytý.</v>
      </c>
      <c r="CC179" s="33" t="s">
        <v>78</v>
      </c>
      <c r="CW179" s="20">
        <f t="shared" si="26"/>
        <v>0</v>
      </c>
      <c r="CZ179" s="20">
        <f t="shared" si="24"/>
        <v>1</v>
      </c>
      <c r="DA179" s="20">
        <f t="shared" ref="DA179:DA220" si="27">+IF(CW179+CX179+CY179=0,0,IF(CZ179=0,0,1))</f>
        <v>0</v>
      </c>
      <c r="DZ179" s="62"/>
    </row>
    <row r="180" spans="1:130">
      <c r="A180" s="11"/>
      <c r="CA180" s="27"/>
      <c r="CB180" s="39" t="str">
        <f t="shared" si="23"/>
        <v>Riadok bude vidieť.</v>
      </c>
      <c r="CC180" s="33" t="s">
        <v>78</v>
      </c>
      <c r="CW180" s="22">
        <f>+IF(SUM(CW182:CW201)=0,0,1)</f>
        <v>1</v>
      </c>
      <c r="CZ180" s="20">
        <f t="shared" si="24"/>
        <v>1</v>
      </c>
      <c r="DA180" s="20">
        <f t="shared" si="27"/>
        <v>1</v>
      </c>
      <c r="DZ180" s="62"/>
    </row>
    <row r="181" spans="1:130">
      <c r="A181" s="11"/>
      <c r="B181" s="49" t="s">
        <v>82</v>
      </c>
      <c r="C181" s="5" t="s">
        <v>87</v>
      </c>
      <c r="D181" s="5"/>
      <c r="E181" s="5"/>
      <c r="F181" s="5"/>
      <c r="CA181" s="26" t="s">
        <v>69</v>
      </c>
      <c r="CB181" s="39" t="str">
        <f t="shared" si="23"/>
        <v>Riadok bude vidieť.</v>
      </c>
      <c r="CC181" s="33" t="s">
        <v>78</v>
      </c>
      <c r="CW181" s="20">
        <f>+IF(SUM(CW182:CW201)=0,0,1)</f>
        <v>1</v>
      </c>
      <c r="CZ181" s="20">
        <f t="shared" si="24"/>
        <v>1</v>
      </c>
      <c r="DA181" s="20">
        <f t="shared" si="27"/>
        <v>1</v>
      </c>
      <c r="DZ181" s="62"/>
    </row>
    <row r="182" spans="1:130">
      <c r="A182" s="11"/>
      <c r="B182" s="69" t="s">
        <v>57</v>
      </c>
      <c r="C182" s="69"/>
      <c r="D182" s="69"/>
      <c r="E182" s="69"/>
      <c r="F182" s="69"/>
      <c r="G182" s="69"/>
      <c r="H182" s="69"/>
      <c r="I182" s="69"/>
      <c r="J182" s="69"/>
      <c r="K182" s="69"/>
      <c r="L182" s="69"/>
      <c r="M182" s="69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69"/>
      <c r="AG182" s="69"/>
      <c r="AH182" s="69"/>
      <c r="AI182" s="69"/>
      <c r="AJ182" s="69"/>
      <c r="AK182" s="69"/>
      <c r="AL182" s="69"/>
      <c r="AM182" s="69"/>
      <c r="AN182" s="69"/>
      <c r="AO182" s="69"/>
      <c r="AP182" s="69"/>
      <c r="AQ182" s="69"/>
      <c r="AR182" s="69"/>
      <c r="AS182" s="69"/>
      <c r="AT182" s="69"/>
      <c r="AU182" s="69"/>
      <c r="AV182" s="69"/>
      <c r="AW182" s="69"/>
      <c r="AX182" s="69"/>
      <c r="AY182" s="69"/>
      <c r="AZ182" s="69"/>
      <c r="BA182" s="69"/>
      <c r="BB182" s="69"/>
      <c r="BC182" s="69"/>
      <c r="BD182" s="69"/>
      <c r="BE182" s="69"/>
      <c r="BF182" s="69"/>
      <c r="BG182" s="69"/>
      <c r="BH182" s="69"/>
      <c r="BI182" s="69"/>
      <c r="BJ182" s="69"/>
      <c r="BK182" s="69"/>
      <c r="BL182" s="69"/>
      <c r="BM182" s="69"/>
      <c r="BN182" s="69"/>
      <c r="BO182" s="69"/>
      <c r="BP182" s="69"/>
      <c r="BQ182" s="69"/>
      <c r="BR182" s="69"/>
      <c r="BS182" s="69"/>
      <c r="BT182" s="69"/>
      <c r="BU182" s="69"/>
      <c r="BV182" s="69"/>
      <c r="BW182" s="69"/>
      <c r="BX182" s="69"/>
      <c r="BY182" s="69"/>
      <c r="BZ182" s="69"/>
      <c r="CA182" s="27"/>
      <c r="CB182" s="39" t="str">
        <f t="shared" si="23"/>
        <v>Riadok bude vidieť.</v>
      </c>
      <c r="CC182" s="33" t="s">
        <v>78</v>
      </c>
      <c r="CW182" s="20">
        <f t="shared" ref="CW182:CW201" si="28">+IF(B182="",0,1)</f>
        <v>1</v>
      </c>
      <c r="CZ182" s="20">
        <f t="shared" si="24"/>
        <v>1</v>
      </c>
      <c r="DA182" s="20">
        <f t="shared" si="27"/>
        <v>1</v>
      </c>
      <c r="DZ182" s="62"/>
    </row>
    <row r="183" spans="1:130">
      <c r="A183" s="11"/>
      <c r="B183" s="69" t="s">
        <v>58</v>
      </c>
      <c r="C183" s="69"/>
      <c r="D183" s="69"/>
      <c r="E183" s="69"/>
      <c r="F183" s="69"/>
      <c r="G183" s="69"/>
      <c r="H183" s="69"/>
      <c r="I183" s="69"/>
      <c r="J183" s="69"/>
      <c r="K183" s="69"/>
      <c r="L183" s="69"/>
      <c r="M183" s="69"/>
      <c r="N183" s="69"/>
      <c r="O183" s="69"/>
      <c r="P183" s="69"/>
      <c r="Q183" s="69"/>
      <c r="R183" s="69"/>
      <c r="S183" s="69"/>
      <c r="T183" s="69"/>
      <c r="U183" s="69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69"/>
      <c r="AG183" s="69"/>
      <c r="AH183" s="69"/>
      <c r="AI183" s="69"/>
      <c r="AJ183" s="69"/>
      <c r="AK183" s="69"/>
      <c r="AL183" s="69"/>
      <c r="AM183" s="69"/>
      <c r="AN183" s="69"/>
      <c r="AO183" s="69"/>
      <c r="AP183" s="69"/>
      <c r="AQ183" s="69"/>
      <c r="AR183" s="69"/>
      <c r="AS183" s="69"/>
      <c r="AT183" s="69"/>
      <c r="AU183" s="69"/>
      <c r="AV183" s="69"/>
      <c r="AW183" s="69"/>
      <c r="AX183" s="69"/>
      <c r="AY183" s="69"/>
      <c r="AZ183" s="69"/>
      <c r="BA183" s="69"/>
      <c r="BB183" s="69"/>
      <c r="BC183" s="69"/>
      <c r="BD183" s="69"/>
      <c r="BE183" s="69"/>
      <c r="BF183" s="69"/>
      <c r="BG183" s="69"/>
      <c r="BH183" s="69"/>
      <c r="BI183" s="69"/>
      <c r="BJ183" s="69"/>
      <c r="BK183" s="69"/>
      <c r="BL183" s="69"/>
      <c r="BM183" s="69"/>
      <c r="BN183" s="69"/>
      <c r="BO183" s="69"/>
      <c r="BP183" s="69"/>
      <c r="BQ183" s="69"/>
      <c r="BR183" s="69"/>
      <c r="BS183" s="69"/>
      <c r="BT183" s="69"/>
      <c r="BU183" s="69"/>
      <c r="BV183" s="69"/>
      <c r="BW183" s="69"/>
      <c r="BX183" s="69"/>
      <c r="BY183" s="69"/>
      <c r="BZ183" s="69"/>
      <c r="CA183" s="27"/>
      <c r="CB183" s="39" t="str">
        <f t="shared" si="23"/>
        <v>Riadok bude vidieť.</v>
      </c>
      <c r="CC183" s="33" t="s">
        <v>78</v>
      </c>
      <c r="CW183" s="20">
        <f t="shared" si="28"/>
        <v>1</v>
      </c>
      <c r="CZ183" s="20">
        <f t="shared" si="24"/>
        <v>1</v>
      </c>
      <c r="DA183" s="20">
        <f t="shared" si="27"/>
        <v>1</v>
      </c>
      <c r="DZ183" s="62"/>
    </row>
    <row r="184" spans="1:130">
      <c r="A184" s="11"/>
      <c r="B184" s="69" t="s">
        <v>15</v>
      </c>
      <c r="C184" s="69"/>
      <c r="D184" s="69"/>
      <c r="E184" s="69"/>
      <c r="F184" s="69"/>
      <c r="G184" s="69"/>
      <c r="H184" s="69"/>
      <c r="I184" s="69"/>
      <c r="J184" s="69"/>
      <c r="K184" s="69"/>
      <c r="L184" s="69"/>
      <c r="M184" s="69"/>
      <c r="N184" s="69"/>
      <c r="O184" s="69"/>
      <c r="P184" s="69"/>
      <c r="Q184" s="69"/>
      <c r="R184" s="69"/>
      <c r="S184" s="69"/>
      <c r="T184" s="69"/>
      <c r="U184" s="69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69"/>
      <c r="AG184" s="69"/>
      <c r="AH184" s="69"/>
      <c r="AI184" s="69"/>
      <c r="AJ184" s="69"/>
      <c r="AK184" s="69"/>
      <c r="AL184" s="69"/>
      <c r="AM184" s="69"/>
      <c r="AN184" s="69"/>
      <c r="AO184" s="69"/>
      <c r="AP184" s="69"/>
      <c r="AQ184" s="69"/>
      <c r="AR184" s="69"/>
      <c r="AS184" s="69"/>
      <c r="AT184" s="69"/>
      <c r="AU184" s="69"/>
      <c r="AV184" s="69"/>
      <c r="AW184" s="69"/>
      <c r="AX184" s="69"/>
      <c r="AY184" s="69"/>
      <c r="AZ184" s="69"/>
      <c r="BA184" s="69"/>
      <c r="BB184" s="69"/>
      <c r="BC184" s="69"/>
      <c r="BD184" s="69"/>
      <c r="BE184" s="69"/>
      <c r="BF184" s="69"/>
      <c r="BG184" s="69"/>
      <c r="BH184" s="69"/>
      <c r="BI184" s="69"/>
      <c r="BJ184" s="69"/>
      <c r="BK184" s="69"/>
      <c r="BL184" s="69"/>
      <c r="BM184" s="69"/>
      <c r="BN184" s="69"/>
      <c r="BO184" s="69"/>
      <c r="BP184" s="69"/>
      <c r="BQ184" s="69"/>
      <c r="BR184" s="69"/>
      <c r="BS184" s="69"/>
      <c r="BT184" s="69"/>
      <c r="BU184" s="69"/>
      <c r="BV184" s="69"/>
      <c r="BW184" s="69"/>
      <c r="BX184" s="69"/>
      <c r="BY184" s="69"/>
      <c r="BZ184" s="69"/>
      <c r="CA184" s="27"/>
      <c r="CB184" s="39" t="str">
        <f t="shared" si="23"/>
        <v>Riadok bude vidieť.</v>
      </c>
      <c r="CC184" s="33" t="s">
        <v>78</v>
      </c>
      <c r="CW184" s="20">
        <f t="shared" si="28"/>
        <v>1</v>
      </c>
      <c r="CZ184" s="20">
        <f t="shared" si="24"/>
        <v>1</v>
      </c>
      <c r="DA184" s="20">
        <f t="shared" si="27"/>
        <v>1</v>
      </c>
      <c r="DZ184" s="62"/>
    </row>
    <row r="185" spans="1:130">
      <c r="A185" s="11"/>
      <c r="B185" s="69" t="s">
        <v>16</v>
      </c>
      <c r="C185" s="69"/>
      <c r="D185" s="69"/>
      <c r="E185" s="69"/>
      <c r="F185" s="69"/>
      <c r="G185" s="69"/>
      <c r="H185" s="69"/>
      <c r="I185" s="69"/>
      <c r="J185" s="69"/>
      <c r="K185" s="69"/>
      <c r="L185" s="69"/>
      <c r="M185" s="69"/>
      <c r="N185" s="69"/>
      <c r="O185" s="69"/>
      <c r="P185" s="69"/>
      <c r="Q185" s="69"/>
      <c r="R185" s="69"/>
      <c r="S185" s="69"/>
      <c r="T185" s="69"/>
      <c r="U185" s="69"/>
      <c r="V185" s="69"/>
      <c r="W185" s="69"/>
      <c r="X185" s="69"/>
      <c r="Y185" s="69"/>
      <c r="Z185" s="69"/>
      <c r="AA185" s="69"/>
      <c r="AB185" s="69"/>
      <c r="AC185" s="69"/>
      <c r="AD185" s="69"/>
      <c r="AE185" s="69"/>
      <c r="AF185" s="69"/>
      <c r="AG185" s="69"/>
      <c r="AH185" s="69"/>
      <c r="AI185" s="69"/>
      <c r="AJ185" s="69"/>
      <c r="AK185" s="69"/>
      <c r="AL185" s="69"/>
      <c r="AM185" s="69"/>
      <c r="AN185" s="69"/>
      <c r="AO185" s="69"/>
      <c r="AP185" s="69"/>
      <c r="AQ185" s="69"/>
      <c r="AR185" s="69"/>
      <c r="AS185" s="69"/>
      <c r="AT185" s="69"/>
      <c r="AU185" s="69"/>
      <c r="AV185" s="69"/>
      <c r="AW185" s="69"/>
      <c r="AX185" s="69"/>
      <c r="AY185" s="69"/>
      <c r="AZ185" s="69"/>
      <c r="BA185" s="69"/>
      <c r="BB185" s="69"/>
      <c r="BC185" s="69"/>
      <c r="BD185" s="69"/>
      <c r="BE185" s="69"/>
      <c r="BF185" s="69"/>
      <c r="BG185" s="69"/>
      <c r="BH185" s="69"/>
      <c r="BI185" s="69"/>
      <c r="BJ185" s="69"/>
      <c r="BK185" s="69"/>
      <c r="BL185" s="69"/>
      <c r="BM185" s="69"/>
      <c r="BN185" s="69"/>
      <c r="BO185" s="69"/>
      <c r="BP185" s="69"/>
      <c r="BQ185" s="69"/>
      <c r="BR185" s="69"/>
      <c r="BS185" s="69"/>
      <c r="BT185" s="69"/>
      <c r="BU185" s="69"/>
      <c r="BV185" s="69"/>
      <c r="BW185" s="69"/>
      <c r="BX185" s="69"/>
      <c r="BY185" s="69"/>
      <c r="BZ185" s="69"/>
      <c r="CA185" s="27"/>
      <c r="CB185" s="39" t="str">
        <f t="shared" si="23"/>
        <v>Riadok bude vidieť.</v>
      </c>
      <c r="CC185" s="33" t="s">
        <v>78</v>
      </c>
      <c r="CW185" s="20">
        <f t="shared" si="28"/>
        <v>1</v>
      </c>
      <c r="CZ185" s="20">
        <f t="shared" si="24"/>
        <v>1</v>
      </c>
      <c r="DA185" s="20">
        <f t="shared" si="27"/>
        <v>1</v>
      </c>
      <c r="DZ185" s="62"/>
    </row>
    <row r="186" spans="1:130">
      <c r="A186" s="11"/>
      <c r="B186" s="69"/>
      <c r="C186" s="69"/>
      <c r="D186" s="69"/>
      <c r="E186" s="69"/>
      <c r="F186" s="69"/>
      <c r="G186" s="69"/>
      <c r="H186" s="69"/>
      <c r="I186" s="69"/>
      <c r="J186" s="69"/>
      <c r="K186" s="69"/>
      <c r="L186" s="69"/>
      <c r="M186" s="69"/>
      <c r="N186" s="69"/>
      <c r="O186" s="69"/>
      <c r="P186" s="69"/>
      <c r="Q186" s="69"/>
      <c r="R186" s="69"/>
      <c r="S186" s="69"/>
      <c r="T186" s="69"/>
      <c r="U186" s="69"/>
      <c r="V186" s="69"/>
      <c r="W186" s="69"/>
      <c r="X186" s="69"/>
      <c r="Y186" s="69"/>
      <c r="Z186" s="69"/>
      <c r="AA186" s="69"/>
      <c r="AB186" s="69"/>
      <c r="AC186" s="69"/>
      <c r="AD186" s="69"/>
      <c r="AE186" s="69"/>
      <c r="AF186" s="69"/>
      <c r="AG186" s="69"/>
      <c r="AH186" s="69"/>
      <c r="AI186" s="69"/>
      <c r="AJ186" s="69"/>
      <c r="AK186" s="69"/>
      <c r="AL186" s="69"/>
      <c r="AM186" s="69"/>
      <c r="AN186" s="69"/>
      <c r="AO186" s="69"/>
      <c r="AP186" s="69"/>
      <c r="AQ186" s="69"/>
      <c r="AR186" s="69"/>
      <c r="AS186" s="69"/>
      <c r="AT186" s="69"/>
      <c r="AU186" s="69"/>
      <c r="AV186" s="69"/>
      <c r="AW186" s="69"/>
      <c r="AX186" s="69"/>
      <c r="AY186" s="69"/>
      <c r="AZ186" s="69"/>
      <c r="BA186" s="69"/>
      <c r="BB186" s="69"/>
      <c r="BC186" s="69"/>
      <c r="BD186" s="69"/>
      <c r="BE186" s="69"/>
      <c r="BF186" s="69"/>
      <c r="BG186" s="69"/>
      <c r="BH186" s="69"/>
      <c r="BI186" s="69"/>
      <c r="BJ186" s="69"/>
      <c r="BK186" s="69"/>
      <c r="BL186" s="69"/>
      <c r="BM186" s="69"/>
      <c r="BN186" s="69"/>
      <c r="BO186" s="69"/>
      <c r="BP186" s="69"/>
      <c r="BQ186" s="69"/>
      <c r="BR186" s="69"/>
      <c r="BS186" s="69"/>
      <c r="BT186" s="69"/>
      <c r="BU186" s="69"/>
      <c r="BV186" s="69"/>
      <c r="BW186" s="69"/>
      <c r="BX186" s="69"/>
      <c r="BY186" s="69"/>
      <c r="BZ186" s="69"/>
      <c r="CA186" s="27"/>
      <c r="CB186" s="39" t="str">
        <f t="shared" si="23"/>
        <v>Riadok bude skrytý.</v>
      </c>
      <c r="CC186" s="33" t="s">
        <v>78</v>
      </c>
      <c r="CW186" s="20">
        <f t="shared" si="28"/>
        <v>0</v>
      </c>
      <c r="CZ186" s="20">
        <f t="shared" si="24"/>
        <v>1</v>
      </c>
      <c r="DA186" s="20">
        <f t="shared" si="27"/>
        <v>0</v>
      </c>
      <c r="DZ186" s="62"/>
    </row>
    <row r="187" spans="1:130">
      <c r="A187" s="11"/>
      <c r="B187" s="69"/>
      <c r="C187" s="69"/>
      <c r="D187" s="69"/>
      <c r="E187" s="69"/>
      <c r="F187" s="69"/>
      <c r="G187" s="69"/>
      <c r="H187" s="69"/>
      <c r="I187" s="69"/>
      <c r="J187" s="69"/>
      <c r="K187" s="69"/>
      <c r="L187" s="69"/>
      <c r="M187" s="69"/>
      <c r="N187" s="69"/>
      <c r="O187" s="69"/>
      <c r="P187" s="69"/>
      <c r="Q187" s="69"/>
      <c r="R187" s="69"/>
      <c r="S187" s="69"/>
      <c r="T187" s="69"/>
      <c r="U187" s="69"/>
      <c r="V187" s="69"/>
      <c r="W187" s="69"/>
      <c r="X187" s="69"/>
      <c r="Y187" s="69"/>
      <c r="Z187" s="69"/>
      <c r="AA187" s="69"/>
      <c r="AB187" s="69"/>
      <c r="AC187" s="69"/>
      <c r="AD187" s="69"/>
      <c r="AE187" s="69"/>
      <c r="AF187" s="69"/>
      <c r="AG187" s="69"/>
      <c r="AH187" s="69"/>
      <c r="AI187" s="69"/>
      <c r="AJ187" s="69"/>
      <c r="AK187" s="69"/>
      <c r="AL187" s="69"/>
      <c r="AM187" s="69"/>
      <c r="AN187" s="69"/>
      <c r="AO187" s="69"/>
      <c r="AP187" s="69"/>
      <c r="AQ187" s="69"/>
      <c r="AR187" s="69"/>
      <c r="AS187" s="69"/>
      <c r="AT187" s="69"/>
      <c r="AU187" s="69"/>
      <c r="AV187" s="69"/>
      <c r="AW187" s="69"/>
      <c r="AX187" s="69"/>
      <c r="AY187" s="69"/>
      <c r="AZ187" s="69"/>
      <c r="BA187" s="69"/>
      <c r="BB187" s="69"/>
      <c r="BC187" s="69"/>
      <c r="BD187" s="69"/>
      <c r="BE187" s="69"/>
      <c r="BF187" s="69"/>
      <c r="BG187" s="69"/>
      <c r="BH187" s="69"/>
      <c r="BI187" s="69"/>
      <c r="BJ187" s="69"/>
      <c r="BK187" s="69"/>
      <c r="BL187" s="69"/>
      <c r="BM187" s="69"/>
      <c r="BN187" s="69"/>
      <c r="BO187" s="69"/>
      <c r="BP187" s="69"/>
      <c r="BQ187" s="69"/>
      <c r="BR187" s="69"/>
      <c r="BS187" s="69"/>
      <c r="BT187" s="69"/>
      <c r="BU187" s="69"/>
      <c r="BV187" s="69"/>
      <c r="BW187" s="69"/>
      <c r="BX187" s="69"/>
      <c r="BY187" s="69"/>
      <c r="BZ187" s="69"/>
      <c r="CA187" s="27"/>
      <c r="CB187" s="39" t="str">
        <f t="shared" si="23"/>
        <v>Riadok bude skrytý.</v>
      </c>
      <c r="CC187" s="33" t="s">
        <v>78</v>
      </c>
      <c r="CW187" s="20">
        <f t="shared" si="28"/>
        <v>0</v>
      </c>
      <c r="CZ187" s="20">
        <f t="shared" si="24"/>
        <v>1</v>
      </c>
      <c r="DA187" s="20">
        <f t="shared" si="27"/>
        <v>0</v>
      </c>
      <c r="DZ187" s="62"/>
    </row>
    <row r="188" spans="1:130">
      <c r="A188" s="11"/>
      <c r="B188" s="69"/>
      <c r="C188" s="69"/>
      <c r="D188" s="69"/>
      <c r="E188" s="69"/>
      <c r="F188" s="69"/>
      <c r="G188" s="69"/>
      <c r="H188" s="69"/>
      <c r="I188" s="69"/>
      <c r="J188" s="69"/>
      <c r="K188" s="69"/>
      <c r="L188" s="69"/>
      <c r="M188" s="69"/>
      <c r="N188" s="69"/>
      <c r="O188" s="69"/>
      <c r="P188" s="69"/>
      <c r="Q188" s="69"/>
      <c r="R188" s="69"/>
      <c r="S188" s="69"/>
      <c r="T188" s="69"/>
      <c r="U188" s="69"/>
      <c r="V188" s="69"/>
      <c r="W188" s="69"/>
      <c r="X188" s="69"/>
      <c r="Y188" s="69"/>
      <c r="Z188" s="69"/>
      <c r="AA188" s="69"/>
      <c r="AB188" s="69"/>
      <c r="AC188" s="69"/>
      <c r="AD188" s="69"/>
      <c r="AE188" s="69"/>
      <c r="AF188" s="69"/>
      <c r="AG188" s="69"/>
      <c r="AH188" s="69"/>
      <c r="AI188" s="69"/>
      <c r="AJ188" s="69"/>
      <c r="AK188" s="69"/>
      <c r="AL188" s="69"/>
      <c r="AM188" s="69"/>
      <c r="AN188" s="69"/>
      <c r="AO188" s="69"/>
      <c r="AP188" s="69"/>
      <c r="AQ188" s="69"/>
      <c r="AR188" s="69"/>
      <c r="AS188" s="69"/>
      <c r="AT188" s="69"/>
      <c r="AU188" s="69"/>
      <c r="AV188" s="69"/>
      <c r="AW188" s="69"/>
      <c r="AX188" s="69"/>
      <c r="AY188" s="69"/>
      <c r="AZ188" s="69"/>
      <c r="BA188" s="69"/>
      <c r="BB188" s="69"/>
      <c r="BC188" s="69"/>
      <c r="BD188" s="69"/>
      <c r="BE188" s="69"/>
      <c r="BF188" s="69"/>
      <c r="BG188" s="69"/>
      <c r="BH188" s="69"/>
      <c r="BI188" s="69"/>
      <c r="BJ188" s="69"/>
      <c r="BK188" s="69"/>
      <c r="BL188" s="69"/>
      <c r="BM188" s="69"/>
      <c r="BN188" s="69"/>
      <c r="BO188" s="69"/>
      <c r="BP188" s="69"/>
      <c r="BQ188" s="69"/>
      <c r="BR188" s="69"/>
      <c r="BS188" s="69"/>
      <c r="BT188" s="69"/>
      <c r="BU188" s="69"/>
      <c r="BV188" s="69"/>
      <c r="BW188" s="69"/>
      <c r="BX188" s="69"/>
      <c r="BY188" s="69"/>
      <c r="BZ188" s="69"/>
      <c r="CA188" s="27"/>
      <c r="CB188" s="39" t="str">
        <f t="shared" si="23"/>
        <v>Riadok bude skrytý.</v>
      </c>
      <c r="CC188" s="33" t="s">
        <v>78</v>
      </c>
      <c r="CW188" s="20">
        <f t="shared" si="28"/>
        <v>0</v>
      </c>
      <c r="CZ188" s="20">
        <f t="shared" si="24"/>
        <v>1</v>
      </c>
      <c r="DA188" s="20">
        <f t="shared" si="27"/>
        <v>0</v>
      </c>
      <c r="DZ188" s="62"/>
    </row>
    <row r="189" spans="1:130">
      <c r="A189" s="11"/>
      <c r="B189" s="69"/>
      <c r="C189" s="69"/>
      <c r="D189" s="69"/>
      <c r="E189" s="69"/>
      <c r="F189" s="69"/>
      <c r="G189" s="69"/>
      <c r="H189" s="69"/>
      <c r="I189" s="69"/>
      <c r="J189" s="69"/>
      <c r="K189" s="69"/>
      <c r="L189" s="69"/>
      <c r="M189" s="69"/>
      <c r="N189" s="69"/>
      <c r="O189" s="69"/>
      <c r="P189" s="69"/>
      <c r="Q189" s="69"/>
      <c r="R189" s="69"/>
      <c r="S189" s="69"/>
      <c r="T189" s="69"/>
      <c r="U189" s="69"/>
      <c r="V189" s="69"/>
      <c r="W189" s="69"/>
      <c r="X189" s="69"/>
      <c r="Y189" s="69"/>
      <c r="Z189" s="69"/>
      <c r="AA189" s="69"/>
      <c r="AB189" s="69"/>
      <c r="AC189" s="69"/>
      <c r="AD189" s="69"/>
      <c r="AE189" s="69"/>
      <c r="AF189" s="69"/>
      <c r="AG189" s="69"/>
      <c r="AH189" s="69"/>
      <c r="AI189" s="69"/>
      <c r="AJ189" s="69"/>
      <c r="AK189" s="69"/>
      <c r="AL189" s="69"/>
      <c r="AM189" s="69"/>
      <c r="AN189" s="69"/>
      <c r="AO189" s="69"/>
      <c r="AP189" s="69"/>
      <c r="AQ189" s="69"/>
      <c r="AR189" s="69"/>
      <c r="AS189" s="69"/>
      <c r="AT189" s="69"/>
      <c r="AU189" s="69"/>
      <c r="AV189" s="69"/>
      <c r="AW189" s="69"/>
      <c r="AX189" s="69"/>
      <c r="AY189" s="69"/>
      <c r="AZ189" s="69"/>
      <c r="BA189" s="69"/>
      <c r="BB189" s="69"/>
      <c r="BC189" s="69"/>
      <c r="BD189" s="69"/>
      <c r="BE189" s="69"/>
      <c r="BF189" s="69"/>
      <c r="BG189" s="69"/>
      <c r="BH189" s="69"/>
      <c r="BI189" s="69"/>
      <c r="BJ189" s="69"/>
      <c r="BK189" s="69"/>
      <c r="BL189" s="69"/>
      <c r="BM189" s="69"/>
      <c r="BN189" s="69"/>
      <c r="BO189" s="69"/>
      <c r="BP189" s="69"/>
      <c r="BQ189" s="69"/>
      <c r="BR189" s="69"/>
      <c r="BS189" s="69"/>
      <c r="BT189" s="69"/>
      <c r="BU189" s="69"/>
      <c r="BV189" s="69"/>
      <c r="BW189" s="69"/>
      <c r="BX189" s="69"/>
      <c r="BY189" s="69"/>
      <c r="BZ189" s="69"/>
      <c r="CA189" s="27"/>
      <c r="CB189" s="39" t="str">
        <f t="shared" si="23"/>
        <v>Riadok bude skrytý.</v>
      </c>
      <c r="CC189" s="33" t="s">
        <v>78</v>
      </c>
      <c r="CW189" s="20">
        <f t="shared" si="28"/>
        <v>0</v>
      </c>
      <c r="CZ189" s="20">
        <f t="shared" si="24"/>
        <v>1</v>
      </c>
      <c r="DA189" s="20">
        <f t="shared" si="27"/>
        <v>0</v>
      </c>
      <c r="DZ189" s="62"/>
    </row>
    <row r="190" spans="1:130">
      <c r="A190" s="11"/>
      <c r="B190" s="69"/>
      <c r="C190" s="69"/>
      <c r="D190" s="69"/>
      <c r="E190" s="69"/>
      <c r="F190" s="69"/>
      <c r="G190" s="69"/>
      <c r="H190" s="69"/>
      <c r="I190" s="69"/>
      <c r="J190" s="69"/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69"/>
      <c r="AE190" s="69"/>
      <c r="AF190" s="69"/>
      <c r="AG190" s="69"/>
      <c r="AH190" s="69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69"/>
      <c r="BZ190" s="69"/>
      <c r="CA190" s="27"/>
      <c r="CB190" s="39" t="str">
        <f t="shared" si="23"/>
        <v>Riadok bude skrytý.</v>
      </c>
      <c r="CC190" s="33" t="s">
        <v>78</v>
      </c>
      <c r="CW190" s="20">
        <f t="shared" si="28"/>
        <v>0</v>
      </c>
      <c r="CZ190" s="20">
        <f t="shared" si="24"/>
        <v>1</v>
      </c>
      <c r="DA190" s="20">
        <f t="shared" si="27"/>
        <v>0</v>
      </c>
      <c r="DZ190" s="62"/>
    </row>
    <row r="191" spans="1:130">
      <c r="A191" s="11"/>
      <c r="B191" s="69"/>
      <c r="C191" s="69"/>
      <c r="D191" s="69"/>
      <c r="E191" s="69"/>
      <c r="F191" s="69"/>
      <c r="G191" s="69"/>
      <c r="H191" s="69"/>
      <c r="I191" s="69"/>
      <c r="J191" s="69"/>
      <c r="K191" s="69"/>
      <c r="L191" s="69"/>
      <c r="M191" s="69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69"/>
      <c r="AB191" s="69"/>
      <c r="AC191" s="69"/>
      <c r="AD191" s="69"/>
      <c r="AE191" s="69"/>
      <c r="AF191" s="69"/>
      <c r="AG191" s="69"/>
      <c r="AH191" s="69"/>
      <c r="AI191" s="69"/>
      <c r="AJ191" s="69"/>
      <c r="AK191" s="69"/>
      <c r="AL191" s="69"/>
      <c r="AM191" s="69"/>
      <c r="AN191" s="69"/>
      <c r="AO191" s="69"/>
      <c r="AP191" s="69"/>
      <c r="AQ191" s="69"/>
      <c r="AR191" s="69"/>
      <c r="AS191" s="69"/>
      <c r="AT191" s="69"/>
      <c r="AU191" s="69"/>
      <c r="AV191" s="69"/>
      <c r="AW191" s="69"/>
      <c r="AX191" s="69"/>
      <c r="AY191" s="69"/>
      <c r="AZ191" s="69"/>
      <c r="BA191" s="69"/>
      <c r="BB191" s="69"/>
      <c r="BC191" s="69"/>
      <c r="BD191" s="69"/>
      <c r="BE191" s="69"/>
      <c r="BF191" s="69"/>
      <c r="BG191" s="69"/>
      <c r="BH191" s="69"/>
      <c r="BI191" s="69"/>
      <c r="BJ191" s="69"/>
      <c r="BK191" s="69"/>
      <c r="BL191" s="69"/>
      <c r="BM191" s="69"/>
      <c r="BN191" s="69"/>
      <c r="BO191" s="69"/>
      <c r="BP191" s="69"/>
      <c r="BQ191" s="69"/>
      <c r="BR191" s="69"/>
      <c r="BS191" s="69"/>
      <c r="BT191" s="69"/>
      <c r="BU191" s="69"/>
      <c r="BV191" s="69"/>
      <c r="BW191" s="69"/>
      <c r="BX191" s="69"/>
      <c r="BY191" s="69"/>
      <c r="BZ191" s="69"/>
      <c r="CA191" s="27"/>
      <c r="CB191" s="39" t="str">
        <f t="shared" si="23"/>
        <v>Riadok bude skrytý.</v>
      </c>
      <c r="CC191" s="33" t="s">
        <v>78</v>
      </c>
      <c r="CW191" s="20">
        <f t="shared" si="28"/>
        <v>0</v>
      </c>
      <c r="CZ191" s="20">
        <f t="shared" si="24"/>
        <v>1</v>
      </c>
      <c r="DA191" s="20">
        <f t="shared" si="27"/>
        <v>0</v>
      </c>
      <c r="DZ191" s="62"/>
    </row>
    <row r="192" spans="1:130">
      <c r="A192" s="11"/>
      <c r="B192" s="69"/>
      <c r="C192" s="69"/>
      <c r="D192" s="69"/>
      <c r="E192" s="69"/>
      <c r="F192" s="69"/>
      <c r="G192" s="69"/>
      <c r="H192" s="69"/>
      <c r="I192" s="69"/>
      <c r="J192" s="69"/>
      <c r="K192" s="69"/>
      <c r="L192" s="69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69"/>
      <c r="AB192" s="69"/>
      <c r="AC192" s="69"/>
      <c r="AD192" s="69"/>
      <c r="AE192" s="69"/>
      <c r="AF192" s="69"/>
      <c r="AG192" s="69"/>
      <c r="AH192" s="69"/>
      <c r="AI192" s="69"/>
      <c r="AJ192" s="69"/>
      <c r="AK192" s="69"/>
      <c r="AL192" s="69"/>
      <c r="AM192" s="69"/>
      <c r="AN192" s="69"/>
      <c r="AO192" s="69"/>
      <c r="AP192" s="69"/>
      <c r="AQ192" s="69"/>
      <c r="AR192" s="69"/>
      <c r="AS192" s="69"/>
      <c r="AT192" s="69"/>
      <c r="AU192" s="69"/>
      <c r="AV192" s="69"/>
      <c r="AW192" s="69"/>
      <c r="AX192" s="69"/>
      <c r="AY192" s="69"/>
      <c r="AZ192" s="69"/>
      <c r="BA192" s="69"/>
      <c r="BB192" s="69"/>
      <c r="BC192" s="69"/>
      <c r="BD192" s="69"/>
      <c r="BE192" s="69"/>
      <c r="BF192" s="69"/>
      <c r="BG192" s="69"/>
      <c r="BH192" s="69"/>
      <c r="BI192" s="69"/>
      <c r="BJ192" s="69"/>
      <c r="BK192" s="69"/>
      <c r="BL192" s="69"/>
      <c r="BM192" s="69"/>
      <c r="BN192" s="69"/>
      <c r="BO192" s="69"/>
      <c r="BP192" s="69"/>
      <c r="BQ192" s="69"/>
      <c r="BR192" s="69"/>
      <c r="BS192" s="69"/>
      <c r="BT192" s="69"/>
      <c r="BU192" s="69"/>
      <c r="BV192" s="69"/>
      <c r="BW192" s="69"/>
      <c r="BX192" s="69"/>
      <c r="BY192" s="69"/>
      <c r="BZ192" s="69"/>
      <c r="CA192" s="27"/>
      <c r="CB192" s="39" t="str">
        <f t="shared" si="23"/>
        <v>Riadok bude skrytý.</v>
      </c>
      <c r="CC192" s="33" t="s">
        <v>78</v>
      </c>
      <c r="CW192" s="20">
        <f t="shared" si="28"/>
        <v>0</v>
      </c>
      <c r="CZ192" s="20">
        <f t="shared" si="24"/>
        <v>1</v>
      </c>
      <c r="DA192" s="20">
        <f t="shared" si="27"/>
        <v>0</v>
      </c>
      <c r="DZ192" s="62"/>
    </row>
    <row r="193" spans="1:130">
      <c r="A193" s="11"/>
      <c r="B193" s="69"/>
      <c r="C193" s="69"/>
      <c r="D193" s="69"/>
      <c r="E193" s="69"/>
      <c r="F193" s="69"/>
      <c r="G193" s="69"/>
      <c r="H193" s="69"/>
      <c r="I193" s="69"/>
      <c r="J193" s="69"/>
      <c r="K193" s="69"/>
      <c r="L193" s="69"/>
      <c r="M193" s="69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69"/>
      <c r="AB193" s="69"/>
      <c r="AC193" s="69"/>
      <c r="AD193" s="69"/>
      <c r="AE193" s="69"/>
      <c r="AF193" s="69"/>
      <c r="AG193" s="69"/>
      <c r="AH193" s="69"/>
      <c r="AI193" s="69"/>
      <c r="AJ193" s="69"/>
      <c r="AK193" s="69"/>
      <c r="AL193" s="69"/>
      <c r="AM193" s="69"/>
      <c r="AN193" s="69"/>
      <c r="AO193" s="69"/>
      <c r="AP193" s="69"/>
      <c r="AQ193" s="69"/>
      <c r="AR193" s="69"/>
      <c r="AS193" s="69"/>
      <c r="AT193" s="69"/>
      <c r="AU193" s="69"/>
      <c r="AV193" s="69"/>
      <c r="AW193" s="69"/>
      <c r="AX193" s="69"/>
      <c r="AY193" s="69"/>
      <c r="AZ193" s="69"/>
      <c r="BA193" s="69"/>
      <c r="BB193" s="69"/>
      <c r="BC193" s="69"/>
      <c r="BD193" s="69"/>
      <c r="BE193" s="69"/>
      <c r="BF193" s="69"/>
      <c r="BG193" s="69"/>
      <c r="BH193" s="69"/>
      <c r="BI193" s="69"/>
      <c r="BJ193" s="69"/>
      <c r="BK193" s="69"/>
      <c r="BL193" s="69"/>
      <c r="BM193" s="69"/>
      <c r="BN193" s="69"/>
      <c r="BO193" s="69"/>
      <c r="BP193" s="69"/>
      <c r="BQ193" s="69"/>
      <c r="BR193" s="69"/>
      <c r="BS193" s="69"/>
      <c r="BT193" s="69"/>
      <c r="BU193" s="69"/>
      <c r="BV193" s="69"/>
      <c r="BW193" s="69"/>
      <c r="BX193" s="69"/>
      <c r="BY193" s="69"/>
      <c r="BZ193" s="69"/>
      <c r="CA193" s="27"/>
      <c r="CB193" s="39" t="str">
        <f t="shared" si="23"/>
        <v>Riadok bude skrytý.</v>
      </c>
      <c r="CC193" s="33" t="s">
        <v>78</v>
      </c>
      <c r="CW193" s="20">
        <f t="shared" si="28"/>
        <v>0</v>
      </c>
      <c r="CZ193" s="20">
        <f t="shared" si="24"/>
        <v>1</v>
      </c>
      <c r="DA193" s="20">
        <f t="shared" si="27"/>
        <v>0</v>
      </c>
      <c r="DZ193" s="62"/>
    </row>
    <row r="194" spans="1:130">
      <c r="A194" s="11"/>
      <c r="B194" s="69"/>
      <c r="C194" s="69"/>
      <c r="D194" s="69"/>
      <c r="E194" s="69"/>
      <c r="F194" s="69"/>
      <c r="G194" s="69"/>
      <c r="H194" s="69"/>
      <c r="I194" s="69"/>
      <c r="J194" s="69"/>
      <c r="K194" s="69"/>
      <c r="L194" s="69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69"/>
      <c r="AB194" s="69"/>
      <c r="AC194" s="69"/>
      <c r="AD194" s="69"/>
      <c r="AE194" s="69"/>
      <c r="AF194" s="69"/>
      <c r="AG194" s="69"/>
      <c r="AH194" s="69"/>
      <c r="AI194" s="69"/>
      <c r="AJ194" s="69"/>
      <c r="AK194" s="69"/>
      <c r="AL194" s="69"/>
      <c r="AM194" s="69"/>
      <c r="AN194" s="69"/>
      <c r="AO194" s="69"/>
      <c r="AP194" s="69"/>
      <c r="AQ194" s="69"/>
      <c r="AR194" s="69"/>
      <c r="AS194" s="69"/>
      <c r="AT194" s="69"/>
      <c r="AU194" s="69"/>
      <c r="AV194" s="69"/>
      <c r="AW194" s="69"/>
      <c r="AX194" s="69"/>
      <c r="AY194" s="69"/>
      <c r="AZ194" s="69"/>
      <c r="BA194" s="69"/>
      <c r="BB194" s="69"/>
      <c r="BC194" s="69"/>
      <c r="BD194" s="69"/>
      <c r="BE194" s="69"/>
      <c r="BF194" s="69"/>
      <c r="BG194" s="69"/>
      <c r="BH194" s="69"/>
      <c r="BI194" s="69"/>
      <c r="BJ194" s="69"/>
      <c r="BK194" s="69"/>
      <c r="BL194" s="69"/>
      <c r="BM194" s="69"/>
      <c r="BN194" s="69"/>
      <c r="BO194" s="69"/>
      <c r="BP194" s="69"/>
      <c r="BQ194" s="69"/>
      <c r="BR194" s="69"/>
      <c r="BS194" s="69"/>
      <c r="BT194" s="69"/>
      <c r="BU194" s="69"/>
      <c r="BV194" s="69"/>
      <c r="BW194" s="69"/>
      <c r="BX194" s="69"/>
      <c r="BY194" s="69"/>
      <c r="BZ194" s="69"/>
      <c r="CA194" s="27"/>
      <c r="CB194" s="39" t="str">
        <f t="shared" si="23"/>
        <v>Riadok bude skrytý.</v>
      </c>
      <c r="CC194" s="33" t="s">
        <v>78</v>
      </c>
      <c r="CW194" s="20">
        <f t="shared" si="28"/>
        <v>0</v>
      </c>
      <c r="CZ194" s="20">
        <f t="shared" si="24"/>
        <v>1</v>
      </c>
      <c r="DA194" s="20">
        <f t="shared" si="27"/>
        <v>0</v>
      </c>
      <c r="DZ194" s="62"/>
    </row>
    <row r="195" spans="1:130">
      <c r="A195" s="11"/>
      <c r="B195" s="69"/>
      <c r="C195" s="69"/>
      <c r="D195" s="69"/>
      <c r="E195" s="69"/>
      <c r="F195" s="69"/>
      <c r="G195" s="69"/>
      <c r="H195" s="69"/>
      <c r="I195" s="69"/>
      <c r="J195" s="69"/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69"/>
      <c r="AB195" s="69"/>
      <c r="AC195" s="69"/>
      <c r="AD195" s="69"/>
      <c r="AE195" s="69"/>
      <c r="AF195" s="69"/>
      <c r="AG195" s="69"/>
      <c r="AH195" s="69"/>
      <c r="AI195" s="69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69"/>
      <c r="AU195" s="69"/>
      <c r="AV195" s="69"/>
      <c r="AW195" s="69"/>
      <c r="AX195" s="69"/>
      <c r="AY195" s="69"/>
      <c r="AZ195" s="69"/>
      <c r="BA195" s="69"/>
      <c r="BB195" s="69"/>
      <c r="BC195" s="69"/>
      <c r="BD195" s="69"/>
      <c r="BE195" s="69"/>
      <c r="BF195" s="69"/>
      <c r="BG195" s="69"/>
      <c r="BH195" s="69"/>
      <c r="BI195" s="69"/>
      <c r="BJ195" s="69"/>
      <c r="BK195" s="69"/>
      <c r="BL195" s="69"/>
      <c r="BM195" s="69"/>
      <c r="BN195" s="69"/>
      <c r="BO195" s="69"/>
      <c r="BP195" s="69"/>
      <c r="BQ195" s="69"/>
      <c r="BR195" s="69"/>
      <c r="BS195" s="69"/>
      <c r="BT195" s="69"/>
      <c r="BU195" s="69"/>
      <c r="BV195" s="69"/>
      <c r="BW195" s="69"/>
      <c r="BX195" s="69"/>
      <c r="BY195" s="69"/>
      <c r="BZ195" s="69"/>
      <c r="CA195" s="27"/>
      <c r="CB195" s="39" t="str">
        <f t="shared" si="23"/>
        <v>Riadok bude skrytý.</v>
      </c>
      <c r="CC195" s="33" t="s">
        <v>78</v>
      </c>
      <c r="CW195" s="20">
        <f t="shared" si="28"/>
        <v>0</v>
      </c>
      <c r="CZ195" s="20">
        <f t="shared" si="24"/>
        <v>1</v>
      </c>
      <c r="DA195" s="20">
        <f t="shared" si="27"/>
        <v>0</v>
      </c>
      <c r="DZ195" s="62"/>
    </row>
    <row r="196" spans="1:130">
      <c r="A196" s="11"/>
      <c r="B196" s="69"/>
      <c r="C196" s="69"/>
      <c r="D196" s="69"/>
      <c r="E196" s="69"/>
      <c r="F196" s="69"/>
      <c r="G196" s="69"/>
      <c r="H196" s="69"/>
      <c r="I196" s="69"/>
      <c r="J196" s="69"/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69"/>
      <c r="AB196" s="69"/>
      <c r="AC196" s="69"/>
      <c r="AD196" s="69"/>
      <c r="AE196" s="69"/>
      <c r="AF196" s="69"/>
      <c r="AG196" s="69"/>
      <c r="AH196" s="69"/>
      <c r="AI196" s="69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69"/>
      <c r="AX196" s="69"/>
      <c r="AY196" s="69"/>
      <c r="AZ196" s="69"/>
      <c r="BA196" s="69"/>
      <c r="BB196" s="69"/>
      <c r="BC196" s="69"/>
      <c r="BD196" s="69"/>
      <c r="BE196" s="69"/>
      <c r="BF196" s="69"/>
      <c r="BG196" s="69"/>
      <c r="BH196" s="69"/>
      <c r="BI196" s="69"/>
      <c r="BJ196" s="69"/>
      <c r="BK196" s="69"/>
      <c r="BL196" s="69"/>
      <c r="BM196" s="69"/>
      <c r="BN196" s="69"/>
      <c r="BO196" s="69"/>
      <c r="BP196" s="69"/>
      <c r="BQ196" s="69"/>
      <c r="BR196" s="69"/>
      <c r="BS196" s="69"/>
      <c r="BT196" s="69"/>
      <c r="BU196" s="69"/>
      <c r="BV196" s="69"/>
      <c r="BW196" s="69"/>
      <c r="BX196" s="69"/>
      <c r="BY196" s="69"/>
      <c r="BZ196" s="69"/>
      <c r="CA196" s="27"/>
      <c r="CB196" s="39" t="str">
        <f t="shared" si="23"/>
        <v>Riadok bude skrytý.</v>
      </c>
      <c r="CC196" s="33" t="s">
        <v>78</v>
      </c>
      <c r="CW196" s="20">
        <f t="shared" si="28"/>
        <v>0</v>
      </c>
      <c r="CZ196" s="20">
        <f t="shared" si="24"/>
        <v>1</v>
      </c>
      <c r="DA196" s="20">
        <f t="shared" si="27"/>
        <v>0</v>
      </c>
      <c r="DZ196" s="62"/>
    </row>
    <row r="197" spans="1:130">
      <c r="A197" s="11"/>
      <c r="B197" s="69"/>
      <c r="C197" s="69"/>
      <c r="D197" s="69"/>
      <c r="E197" s="69"/>
      <c r="F197" s="69"/>
      <c r="G197" s="69"/>
      <c r="H197" s="69"/>
      <c r="I197" s="69"/>
      <c r="J197" s="69"/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69"/>
      <c r="AB197" s="69"/>
      <c r="AC197" s="69"/>
      <c r="AD197" s="69"/>
      <c r="AE197" s="69"/>
      <c r="AF197" s="69"/>
      <c r="AG197" s="69"/>
      <c r="AH197" s="69"/>
      <c r="AI197" s="69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69"/>
      <c r="AX197" s="69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69"/>
      <c r="BJ197" s="69"/>
      <c r="BK197" s="69"/>
      <c r="BL197" s="69"/>
      <c r="BM197" s="69"/>
      <c r="BN197" s="69"/>
      <c r="BO197" s="69"/>
      <c r="BP197" s="69"/>
      <c r="BQ197" s="69"/>
      <c r="BR197" s="69"/>
      <c r="BS197" s="69"/>
      <c r="BT197" s="69"/>
      <c r="BU197" s="69"/>
      <c r="BV197" s="69"/>
      <c r="BW197" s="69"/>
      <c r="BX197" s="69"/>
      <c r="BY197" s="69"/>
      <c r="BZ197" s="69"/>
      <c r="CA197" s="27"/>
      <c r="CB197" s="39" t="str">
        <f t="shared" ref="CB197:CB238" si="29">+IF(DA197=0,"Riadok bude skrytý.","Riadok bude vidieť.")</f>
        <v>Riadok bude skrytý.</v>
      </c>
      <c r="CC197" s="33" t="s">
        <v>78</v>
      </c>
      <c r="CW197" s="20">
        <f t="shared" si="28"/>
        <v>0</v>
      </c>
      <c r="CZ197" s="20">
        <f t="shared" ref="CZ197:CZ238" si="30">IF(CC197="",1,IF(CC197="Chcem skryť riadok.",0,1))</f>
        <v>1</v>
      </c>
      <c r="DA197" s="20">
        <f t="shared" si="27"/>
        <v>0</v>
      </c>
      <c r="DZ197" s="62"/>
    </row>
    <row r="198" spans="1:130">
      <c r="A198" s="11"/>
      <c r="B198" s="69"/>
      <c r="C198" s="69"/>
      <c r="D198" s="69"/>
      <c r="E198" s="69"/>
      <c r="F198" s="69"/>
      <c r="G198" s="69"/>
      <c r="H198" s="69"/>
      <c r="I198" s="69"/>
      <c r="J198" s="69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69"/>
      <c r="AE198" s="69"/>
      <c r="AF198" s="69"/>
      <c r="AG198" s="69"/>
      <c r="AH198" s="69"/>
      <c r="AI198" s="69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/>
      <c r="BX198" s="69"/>
      <c r="BY198" s="69"/>
      <c r="BZ198" s="69"/>
      <c r="CA198" s="27"/>
      <c r="CB198" s="39" t="str">
        <f t="shared" si="29"/>
        <v>Riadok bude skrytý.</v>
      </c>
      <c r="CC198" s="33" t="s">
        <v>78</v>
      </c>
      <c r="CW198" s="20">
        <f t="shared" si="28"/>
        <v>0</v>
      </c>
      <c r="CZ198" s="20">
        <f t="shared" si="30"/>
        <v>1</v>
      </c>
      <c r="DA198" s="20">
        <f t="shared" si="27"/>
        <v>0</v>
      </c>
      <c r="DZ198" s="62"/>
    </row>
    <row r="199" spans="1:130">
      <c r="A199" s="11"/>
      <c r="B199" s="69"/>
      <c r="C199" s="69"/>
      <c r="D199" s="69"/>
      <c r="E199" s="69"/>
      <c r="F199" s="69"/>
      <c r="G199" s="69"/>
      <c r="H199" s="69"/>
      <c r="I199" s="69"/>
      <c r="J199" s="69"/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69"/>
      <c r="AE199" s="69"/>
      <c r="AF199" s="69"/>
      <c r="AG199" s="69"/>
      <c r="AH199" s="69"/>
      <c r="AI199" s="69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69"/>
      <c r="BR199" s="69"/>
      <c r="BS199" s="69"/>
      <c r="BT199" s="69"/>
      <c r="BU199" s="69"/>
      <c r="BV199" s="69"/>
      <c r="BW199" s="69"/>
      <c r="BX199" s="69"/>
      <c r="BY199" s="69"/>
      <c r="BZ199" s="69"/>
      <c r="CA199" s="27"/>
      <c r="CB199" s="39" t="str">
        <f t="shared" si="29"/>
        <v>Riadok bude skrytý.</v>
      </c>
      <c r="CC199" s="33" t="s">
        <v>78</v>
      </c>
      <c r="CW199" s="20">
        <f t="shared" si="28"/>
        <v>0</v>
      </c>
      <c r="CZ199" s="20">
        <f t="shared" si="30"/>
        <v>1</v>
      </c>
      <c r="DA199" s="20">
        <f t="shared" si="27"/>
        <v>0</v>
      </c>
      <c r="DZ199" s="62"/>
    </row>
    <row r="200" spans="1:130">
      <c r="A200" s="11"/>
      <c r="B200" s="69"/>
      <c r="C200" s="69"/>
      <c r="D200" s="69"/>
      <c r="E200" s="69"/>
      <c r="F200" s="69"/>
      <c r="G200" s="69"/>
      <c r="H200" s="69"/>
      <c r="I200" s="69"/>
      <c r="J200" s="69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69"/>
      <c r="AI200" s="69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69"/>
      <c r="BR200" s="69"/>
      <c r="BS200" s="69"/>
      <c r="BT200" s="69"/>
      <c r="BU200" s="69"/>
      <c r="BV200" s="69"/>
      <c r="BW200" s="69"/>
      <c r="BX200" s="69"/>
      <c r="BY200" s="69"/>
      <c r="BZ200" s="69"/>
      <c r="CA200" s="27"/>
      <c r="CB200" s="39" t="str">
        <f t="shared" si="29"/>
        <v>Riadok bude skrytý.</v>
      </c>
      <c r="CC200" s="33" t="s">
        <v>78</v>
      </c>
      <c r="CW200" s="20">
        <f t="shared" si="28"/>
        <v>0</v>
      </c>
      <c r="CZ200" s="20">
        <f t="shared" si="30"/>
        <v>1</v>
      </c>
      <c r="DA200" s="20">
        <f t="shared" si="27"/>
        <v>0</v>
      </c>
      <c r="DZ200" s="62"/>
    </row>
    <row r="201" spans="1:130">
      <c r="A201" s="11"/>
      <c r="B201" s="69"/>
      <c r="C201" s="69"/>
      <c r="D201" s="69"/>
      <c r="E201" s="69"/>
      <c r="F201" s="69"/>
      <c r="G201" s="69"/>
      <c r="H201" s="69"/>
      <c r="I201" s="69"/>
      <c r="J201" s="69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69"/>
      <c r="BR201" s="69"/>
      <c r="BS201" s="69"/>
      <c r="BT201" s="69"/>
      <c r="BU201" s="69"/>
      <c r="BV201" s="69"/>
      <c r="BW201" s="69"/>
      <c r="BX201" s="69"/>
      <c r="BY201" s="69"/>
      <c r="BZ201" s="69"/>
      <c r="CA201" s="27"/>
      <c r="CB201" s="39" t="str">
        <f t="shared" si="29"/>
        <v>Riadok bude skrytý.</v>
      </c>
      <c r="CC201" s="33" t="s">
        <v>78</v>
      </c>
      <c r="CW201" s="20">
        <f t="shared" si="28"/>
        <v>0</v>
      </c>
      <c r="CZ201" s="20">
        <f t="shared" si="30"/>
        <v>1</v>
      </c>
      <c r="DA201" s="20">
        <f t="shared" si="27"/>
        <v>0</v>
      </c>
      <c r="DZ201" s="62"/>
    </row>
    <row r="202" spans="1:130">
      <c r="A202" s="11"/>
      <c r="CA202" s="25"/>
      <c r="CB202" s="39" t="str">
        <f t="shared" si="29"/>
        <v>Riadok bude vidieť.</v>
      </c>
      <c r="CC202" s="33" t="s">
        <v>78</v>
      </c>
      <c r="CW202" s="22">
        <f>+IF(SUM(CW204:CW223)=0,0,1)</f>
        <v>1</v>
      </c>
      <c r="CZ202" s="20">
        <f t="shared" si="30"/>
        <v>1</v>
      </c>
      <c r="DA202" s="20">
        <f t="shared" si="27"/>
        <v>1</v>
      </c>
      <c r="DZ202" s="62"/>
    </row>
    <row r="203" spans="1:130">
      <c r="A203" s="11"/>
      <c r="B203" s="49" t="s">
        <v>82</v>
      </c>
      <c r="C203" s="5" t="s">
        <v>174</v>
      </c>
      <c r="D203" s="5"/>
      <c r="E203" s="5"/>
      <c r="F203" s="5"/>
      <c r="CA203" s="26" t="s">
        <v>69</v>
      </c>
      <c r="CB203" s="39" t="str">
        <f t="shared" si="29"/>
        <v>Riadok bude vidieť.</v>
      </c>
      <c r="CC203" s="33" t="s">
        <v>78</v>
      </c>
      <c r="CW203" s="20">
        <f>+IF(SUM(CW204:CW223)=0,0,1)</f>
        <v>1</v>
      </c>
      <c r="CZ203" s="20">
        <f t="shared" si="30"/>
        <v>1</v>
      </c>
      <c r="DA203" s="20">
        <f t="shared" si="27"/>
        <v>1</v>
      </c>
      <c r="DZ203" s="62"/>
    </row>
    <row r="204" spans="1:130">
      <c r="A204" s="11"/>
      <c r="B204" s="95" t="s">
        <v>17</v>
      </c>
      <c r="C204" s="95"/>
      <c r="D204" s="95"/>
      <c r="E204" s="95"/>
      <c r="F204" s="95"/>
      <c r="G204" s="95"/>
      <c r="H204" s="95"/>
      <c r="I204" s="95"/>
      <c r="J204" s="95"/>
      <c r="K204" s="95"/>
      <c r="L204" s="95"/>
      <c r="M204" s="95"/>
      <c r="N204" s="95"/>
      <c r="O204" s="95"/>
      <c r="P204" s="95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5"/>
      <c r="AD204" s="95"/>
      <c r="AE204" s="95"/>
      <c r="AF204" s="95"/>
      <c r="AG204" s="95"/>
      <c r="AH204" s="95"/>
      <c r="AI204" s="95"/>
      <c r="AJ204" s="95"/>
      <c r="AK204" s="95"/>
      <c r="AL204" s="95"/>
      <c r="AM204" s="95"/>
      <c r="AN204" s="95"/>
      <c r="AO204" s="95"/>
      <c r="AP204" s="95"/>
      <c r="AQ204" s="95"/>
      <c r="AR204" s="95"/>
      <c r="AS204" s="95"/>
      <c r="AT204" s="95"/>
      <c r="AU204" s="95"/>
      <c r="AV204" s="95"/>
      <c r="AW204" s="95"/>
      <c r="AX204" s="95"/>
      <c r="AY204" s="95"/>
      <c r="AZ204" s="95"/>
      <c r="BA204" s="95"/>
      <c r="BB204" s="95"/>
      <c r="BC204" s="95"/>
      <c r="BD204" s="95"/>
      <c r="BE204" s="95"/>
      <c r="BF204" s="95"/>
      <c r="BG204" s="95"/>
      <c r="BH204" s="95"/>
      <c r="BI204" s="95"/>
      <c r="BJ204" s="95"/>
      <c r="BK204" s="95"/>
      <c r="BL204" s="95"/>
      <c r="BM204" s="95"/>
      <c r="BN204" s="95"/>
      <c r="BO204" s="95"/>
      <c r="BP204" s="95"/>
      <c r="BQ204" s="95"/>
      <c r="BR204" s="95"/>
      <c r="BS204" s="95"/>
      <c r="BT204" s="95"/>
      <c r="BU204" s="95"/>
      <c r="BV204" s="95"/>
      <c r="BW204" s="95"/>
      <c r="BX204" s="95"/>
      <c r="BY204" s="95"/>
      <c r="BZ204" s="95"/>
      <c r="CA204" s="27"/>
      <c r="CB204" s="39" t="str">
        <f t="shared" si="29"/>
        <v>Riadok bude vidieť.</v>
      </c>
      <c r="CC204" s="33" t="s">
        <v>78</v>
      </c>
      <c r="CW204" s="20">
        <f t="shared" ref="CW204:CW223" si="31">+IF(B204="",0,1)</f>
        <v>1</v>
      </c>
      <c r="CZ204" s="20">
        <f t="shared" si="30"/>
        <v>1</v>
      </c>
      <c r="DA204" s="20">
        <f t="shared" si="27"/>
        <v>1</v>
      </c>
      <c r="DZ204" s="62"/>
    </row>
    <row r="205" spans="1:130">
      <c r="A205" s="11"/>
      <c r="B205" s="95" t="s">
        <v>18</v>
      </c>
      <c r="C205" s="95"/>
      <c r="D205" s="95"/>
      <c r="E205" s="95"/>
      <c r="F205" s="95"/>
      <c r="G205" s="95"/>
      <c r="H205" s="95"/>
      <c r="I205" s="95"/>
      <c r="J205" s="95"/>
      <c r="K205" s="95"/>
      <c r="L205" s="95"/>
      <c r="M205" s="95"/>
      <c r="N205" s="95"/>
      <c r="O205" s="95"/>
      <c r="P205" s="95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5"/>
      <c r="AD205" s="95"/>
      <c r="AE205" s="95"/>
      <c r="AF205" s="95"/>
      <c r="AG205" s="95"/>
      <c r="AH205" s="95"/>
      <c r="AI205" s="95"/>
      <c r="AJ205" s="95"/>
      <c r="AK205" s="95"/>
      <c r="AL205" s="95"/>
      <c r="AM205" s="95"/>
      <c r="AN205" s="95"/>
      <c r="AO205" s="95"/>
      <c r="AP205" s="95"/>
      <c r="AQ205" s="95"/>
      <c r="AR205" s="95"/>
      <c r="AS205" s="95"/>
      <c r="AT205" s="95"/>
      <c r="AU205" s="95"/>
      <c r="AV205" s="95"/>
      <c r="AW205" s="95"/>
      <c r="AX205" s="95"/>
      <c r="AY205" s="95"/>
      <c r="AZ205" s="95"/>
      <c r="BA205" s="95"/>
      <c r="BB205" s="95"/>
      <c r="BC205" s="95"/>
      <c r="BD205" s="95"/>
      <c r="BE205" s="95"/>
      <c r="BF205" s="95"/>
      <c r="BG205" s="95"/>
      <c r="BH205" s="95"/>
      <c r="BI205" s="95"/>
      <c r="BJ205" s="95"/>
      <c r="BK205" s="95"/>
      <c r="BL205" s="95"/>
      <c r="BM205" s="95"/>
      <c r="BN205" s="95"/>
      <c r="BO205" s="95"/>
      <c r="BP205" s="95"/>
      <c r="BQ205" s="95"/>
      <c r="BR205" s="95"/>
      <c r="BS205" s="95"/>
      <c r="BT205" s="95"/>
      <c r="BU205" s="95"/>
      <c r="BV205" s="95"/>
      <c r="BW205" s="95"/>
      <c r="BX205" s="95"/>
      <c r="BY205" s="95"/>
      <c r="BZ205" s="95"/>
      <c r="CA205" s="27"/>
      <c r="CB205" s="39" t="str">
        <f t="shared" si="29"/>
        <v>Riadok bude vidieť.</v>
      </c>
      <c r="CC205" s="33" t="s">
        <v>78</v>
      </c>
      <c r="CW205" s="20">
        <f t="shared" si="31"/>
        <v>1</v>
      </c>
      <c r="CZ205" s="20">
        <f t="shared" si="30"/>
        <v>1</v>
      </c>
      <c r="DA205" s="20">
        <f t="shared" si="27"/>
        <v>1</v>
      </c>
      <c r="DZ205" s="62"/>
    </row>
    <row r="206" spans="1:130">
      <c r="A206" s="11"/>
      <c r="B206" s="95" t="s">
        <v>19</v>
      </c>
      <c r="C206" s="95"/>
      <c r="D206" s="95"/>
      <c r="E206" s="95"/>
      <c r="F206" s="95"/>
      <c r="G206" s="95"/>
      <c r="H206" s="95"/>
      <c r="I206" s="95"/>
      <c r="J206" s="95"/>
      <c r="K206" s="95"/>
      <c r="L206" s="95"/>
      <c r="M206" s="95"/>
      <c r="N206" s="95"/>
      <c r="O206" s="95"/>
      <c r="P206" s="95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5"/>
      <c r="AD206" s="95"/>
      <c r="AE206" s="95"/>
      <c r="AF206" s="95"/>
      <c r="AG206" s="95"/>
      <c r="AH206" s="95"/>
      <c r="AI206" s="95"/>
      <c r="AJ206" s="95"/>
      <c r="AK206" s="95"/>
      <c r="AL206" s="95"/>
      <c r="AM206" s="95"/>
      <c r="AN206" s="95"/>
      <c r="AO206" s="95"/>
      <c r="AP206" s="95"/>
      <c r="AQ206" s="95"/>
      <c r="AR206" s="95"/>
      <c r="AS206" s="95"/>
      <c r="AT206" s="95"/>
      <c r="AU206" s="95"/>
      <c r="AV206" s="95"/>
      <c r="AW206" s="95"/>
      <c r="AX206" s="95"/>
      <c r="AY206" s="95"/>
      <c r="AZ206" s="95"/>
      <c r="BA206" s="95"/>
      <c r="BB206" s="95"/>
      <c r="BC206" s="95"/>
      <c r="BD206" s="95"/>
      <c r="BE206" s="95"/>
      <c r="BF206" s="95"/>
      <c r="BG206" s="95"/>
      <c r="BH206" s="95"/>
      <c r="BI206" s="95"/>
      <c r="BJ206" s="95"/>
      <c r="BK206" s="95"/>
      <c r="BL206" s="95"/>
      <c r="BM206" s="95"/>
      <c r="BN206" s="95"/>
      <c r="BO206" s="95"/>
      <c r="BP206" s="95"/>
      <c r="BQ206" s="95"/>
      <c r="BR206" s="95"/>
      <c r="BS206" s="95"/>
      <c r="BT206" s="95"/>
      <c r="BU206" s="95"/>
      <c r="BV206" s="95"/>
      <c r="BW206" s="95"/>
      <c r="BX206" s="95"/>
      <c r="BY206" s="95"/>
      <c r="BZ206" s="95"/>
      <c r="CA206" s="27"/>
      <c r="CB206" s="39" t="str">
        <f t="shared" si="29"/>
        <v>Riadok bude vidieť.</v>
      </c>
      <c r="CC206" s="33" t="s">
        <v>78</v>
      </c>
      <c r="CW206" s="20">
        <f t="shared" si="31"/>
        <v>1</v>
      </c>
      <c r="CZ206" s="20">
        <f t="shared" si="30"/>
        <v>1</v>
      </c>
      <c r="DA206" s="20">
        <f t="shared" si="27"/>
        <v>1</v>
      </c>
      <c r="DZ206" s="62"/>
    </row>
    <row r="207" spans="1:130">
      <c r="A207" s="11"/>
      <c r="B207" s="95"/>
      <c r="C207" s="95"/>
      <c r="D207" s="95"/>
      <c r="E207" s="95"/>
      <c r="F207" s="95"/>
      <c r="G207" s="95"/>
      <c r="H207" s="95"/>
      <c r="I207" s="95"/>
      <c r="J207" s="95"/>
      <c r="K207" s="95"/>
      <c r="L207" s="95"/>
      <c r="M207" s="95"/>
      <c r="N207" s="95"/>
      <c r="O207" s="95"/>
      <c r="P207" s="95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5"/>
      <c r="AD207" s="95"/>
      <c r="AE207" s="95"/>
      <c r="AF207" s="95"/>
      <c r="AG207" s="95"/>
      <c r="AH207" s="95"/>
      <c r="AI207" s="95"/>
      <c r="AJ207" s="95"/>
      <c r="AK207" s="95"/>
      <c r="AL207" s="95"/>
      <c r="AM207" s="95"/>
      <c r="AN207" s="95"/>
      <c r="AO207" s="95"/>
      <c r="AP207" s="95"/>
      <c r="AQ207" s="95"/>
      <c r="AR207" s="95"/>
      <c r="AS207" s="95"/>
      <c r="AT207" s="95"/>
      <c r="AU207" s="95"/>
      <c r="AV207" s="95"/>
      <c r="AW207" s="95"/>
      <c r="AX207" s="95"/>
      <c r="AY207" s="95"/>
      <c r="AZ207" s="95"/>
      <c r="BA207" s="95"/>
      <c r="BB207" s="95"/>
      <c r="BC207" s="95"/>
      <c r="BD207" s="95"/>
      <c r="BE207" s="95"/>
      <c r="BF207" s="95"/>
      <c r="BG207" s="95"/>
      <c r="BH207" s="95"/>
      <c r="BI207" s="95"/>
      <c r="BJ207" s="95"/>
      <c r="BK207" s="95"/>
      <c r="BL207" s="95"/>
      <c r="BM207" s="95"/>
      <c r="BN207" s="95"/>
      <c r="BO207" s="95"/>
      <c r="BP207" s="95"/>
      <c r="BQ207" s="95"/>
      <c r="BR207" s="95"/>
      <c r="BS207" s="95"/>
      <c r="BT207" s="95"/>
      <c r="BU207" s="95"/>
      <c r="BV207" s="95"/>
      <c r="BW207" s="95"/>
      <c r="BX207" s="95"/>
      <c r="BY207" s="95"/>
      <c r="BZ207" s="95"/>
      <c r="CA207" s="27"/>
      <c r="CB207" s="39" t="str">
        <f t="shared" si="29"/>
        <v>Riadok bude skrytý.</v>
      </c>
      <c r="CC207" s="33" t="s">
        <v>78</v>
      </c>
      <c r="CW207" s="20">
        <f t="shared" si="31"/>
        <v>0</v>
      </c>
      <c r="CZ207" s="20">
        <f t="shared" si="30"/>
        <v>1</v>
      </c>
      <c r="DA207" s="20">
        <f t="shared" si="27"/>
        <v>0</v>
      </c>
      <c r="DZ207" s="62"/>
    </row>
    <row r="208" spans="1:130">
      <c r="A208" s="11"/>
      <c r="B208" s="95"/>
      <c r="C208" s="95"/>
      <c r="D208" s="95"/>
      <c r="E208" s="95"/>
      <c r="F208" s="95"/>
      <c r="G208" s="95"/>
      <c r="H208" s="95"/>
      <c r="I208" s="95"/>
      <c r="J208" s="95"/>
      <c r="K208" s="95"/>
      <c r="L208" s="95"/>
      <c r="M208" s="95"/>
      <c r="N208" s="95"/>
      <c r="O208" s="95"/>
      <c r="P208" s="95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5"/>
      <c r="AD208" s="95"/>
      <c r="AE208" s="95"/>
      <c r="AF208" s="95"/>
      <c r="AG208" s="95"/>
      <c r="AH208" s="95"/>
      <c r="AI208" s="95"/>
      <c r="AJ208" s="95"/>
      <c r="AK208" s="95"/>
      <c r="AL208" s="95"/>
      <c r="AM208" s="95"/>
      <c r="AN208" s="95"/>
      <c r="AO208" s="95"/>
      <c r="AP208" s="95"/>
      <c r="AQ208" s="95"/>
      <c r="AR208" s="95"/>
      <c r="AS208" s="95"/>
      <c r="AT208" s="95"/>
      <c r="AU208" s="95"/>
      <c r="AV208" s="95"/>
      <c r="AW208" s="95"/>
      <c r="AX208" s="95"/>
      <c r="AY208" s="95"/>
      <c r="AZ208" s="95"/>
      <c r="BA208" s="95"/>
      <c r="BB208" s="95"/>
      <c r="BC208" s="95"/>
      <c r="BD208" s="95"/>
      <c r="BE208" s="95"/>
      <c r="BF208" s="95"/>
      <c r="BG208" s="95"/>
      <c r="BH208" s="95"/>
      <c r="BI208" s="95"/>
      <c r="BJ208" s="95"/>
      <c r="BK208" s="95"/>
      <c r="BL208" s="95"/>
      <c r="BM208" s="95"/>
      <c r="BN208" s="95"/>
      <c r="BO208" s="95"/>
      <c r="BP208" s="95"/>
      <c r="BQ208" s="95"/>
      <c r="BR208" s="95"/>
      <c r="BS208" s="95"/>
      <c r="BT208" s="95"/>
      <c r="BU208" s="95"/>
      <c r="BV208" s="95"/>
      <c r="BW208" s="95"/>
      <c r="BX208" s="95"/>
      <c r="BY208" s="95"/>
      <c r="BZ208" s="95"/>
      <c r="CA208" s="27"/>
      <c r="CB208" s="39" t="str">
        <f t="shared" si="29"/>
        <v>Riadok bude skrytý.</v>
      </c>
      <c r="CC208" s="33" t="s">
        <v>78</v>
      </c>
      <c r="CW208" s="20">
        <f t="shared" si="31"/>
        <v>0</v>
      </c>
      <c r="CZ208" s="20">
        <f t="shared" si="30"/>
        <v>1</v>
      </c>
      <c r="DA208" s="20">
        <f t="shared" si="27"/>
        <v>0</v>
      </c>
      <c r="DZ208" s="62"/>
    </row>
    <row r="209" spans="1:130">
      <c r="A209" s="11"/>
      <c r="B209" s="95"/>
      <c r="C209" s="95"/>
      <c r="D209" s="95"/>
      <c r="E209" s="95"/>
      <c r="F209" s="95"/>
      <c r="G209" s="95"/>
      <c r="H209" s="95"/>
      <c r="I209" s="95"/>
      <c r="J209" s="95"/>
      <c r="K209" s="95"/>
      <c r="L209" s="95"/>
      <c r="M209" s="95"/>
      <c r="N209" s="95"/>
      <c r="O209" s="95"/>
      <c r="P209" s="95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5"/>
      <c r="AD209" s="95"/>
      <c r="AE209" s="95"/>
      <c r="AF209" s="95"/>
      <c r="AG209" s="95"/>
      <c r="AH209" s="95"/>
      <c r="AI209" s="95"/>
      <c r="AJ209" s="95"/>
      <c r="AK209" s="95"/>
      <c r="AL209" s="95"/>
      <c r="AM209" s="95"/>
      <c r="AN209" s="95"/>
      <c r="AO209" s="95"/>
      <c r="AP209" s="95"/>
      <c r="AQ209" s="95"/>
      <c r="AR209" s="95"/>
      <c r="AS209" s="95"/>
      <c r="AT209" s="95"/>
      <c r="AU209" s="95"/>
      <c r="AV209" s="95"/>
      <c r="AW209" s="95"/>
      <c r="AX209" s="95"/>
      <c r="AY209" s="95"/>
      <c r="AZ209" s="95"/>
      <c r="BA209" s="95"/>
      <c r="BB209" s="95"/>
      <c r="BC209" s="95"/>
      <c r="BD209" s="95"/>
      <c r="BE209" s="95"/>
      <c r="BF209" s="95"/>
      <c r="BG209" s="95"/>
      <c r="BH209" s="95"/>
      <c r="BI209" s="95"/>
      <c r="BJ209" s="95"/>
      <c r="BK209" s="95"/>
      <c r="BL209" s="95"/>
      <c r="BM209" s="95"/>
      <c r="BN209" s="95"/>
      <c r="BO209" s="95"/>
      <c r="BP209" s="95"/>
      <c r="BQ209" s="95"/>
      <c r="BR209" s="95"/>
      <c r="BS209" s="95"/>
      <c r="BT209" s="95"/>
      <c r="BU209" s="95"/>
      <c r="BV209" s="95"/>
      <c r="BW209" s="95"/>
      <c r="BX209" s="95"/>
      <c r="BY209" s="95"/>
      <c r="BZ209" s="95"/>
      <c r="CA209" s="27"/>
      <c r="CB209" s="39" t="str">
        <f t="shared" si="29"/>
        <v>Riadok bude skrytý.</v>
      </c>
      <c r="CC209" s="33" t="s">
        <v>78</v>
      </c>
      <c r="CW209" s="20">
        <f t="shared" si="31"/>
        <v>0</v>
      </c>
      <c r="CZ209" s="20">
        <f t="shared" si="30"/>
        <v>1</v>
      </c>
      <c r="DA209" s="20">
        <f t="shared" si="27"/>
        <v>0</v>
      </c>
      <c r="DZ209" s="62"/>
    </row>
    <row r="210" spans="1:130">
      <c r="A210" s="11"/>
      <c r="B210" s="95"/>
      <c r="C210" s="95"/>
      <c r="D210" s="95"/>
      <c r="E210" s="95"/>
      <c r="F210" s="95"/>
      <c r="G210" s="95"/>
      <c r="H210" s="95"/>
      <c r="I210" s="95"/>
      <c r="J210" s="95"/>
      <c r="K210" s="95"/>
      <c r="L210" s="95"/>
      <c r="M210" s="95"/>
      <c r="N210" s="95"/>
      <c r="O210" s="95"/>
      <c r="P210" s="95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5"/>
      <c r="AD210" s="95"/>
      <c r="AE210" s="95"/>
      <c r="AF210" s="95"/>
      <c r="AG210" s="95"/>
      <c r="AH210" s="95"/>
      <c r="AI210" s="95"/>
      <c r="AJ210" s="95"/>
      <c r="AK210" s="95"/>
      <c r="AL210" s="95"/>
      <c r="AM210" s="95"/>
      <c r="AN210" s="95"/>
      <c r="AO210" s="95"/>
      <c r="AP210" s="95"/>
      <c r="AQ210" s="95"/>
      <c r="AR210" s="95"/>
      <c r="AS210" s="95"/>
      <c r="AT210" s="95"/>
      <c r="AU210" s="95"/>
      <c r="AV210" s="95"/>
      <c r="AW210" s="95"/>
      <c r="AX210" s="95"/>
      <c r="AY210" s="95"/>
      <c r="AZ210" s="95"/>
      <c r="BA210" s="95"/>
      <c r="BB210" s="95"/>
      <c r="BC210" s="95"/>
      <c r="BD210" s="95"/>
      <c r="BE210" s="95"/>
      <c r="BF210" s="95"/>
      <c r="BG210" s="95"/>
      <c r="BH210" s="95"/>
      <c r="BI210" s="95"/>
      <c r="BJ210" s="95"/>
      <c r="BK210" s="95"/>
      <c r="BL210" s="95"/>
      <c r="BM210" s="95"/>
      <c r="BN210" s="95"/>
      <c r="BO210" s="95"/>
      <c r="BP210" s="95"/>
      <c r="BQ210" s="95"/>
      <c r="BR210" s="95"/>
      <c r="BS210" s="95"/>
      <c r="BT210" s="95"/>
      <c r="BU210" s="95"/>
      <c r="BV210" s="95"/>
      <c r="BW210" s="95"/>
      <c r="BX210" s="95"/>
      <c r="BY210" s="95"/>
      <c r="BZ210" s="95"/>
      <c r="CA210" s="27"/>
      <c r="CB210" s="39" t="str">
        <f t="shared" si="29"/>
        <v>Riadok bude skrytý.</v>
      </c>
      <c r="CC210" s="33" t="s">
        <v>78</v>
      </c>
      <c r="CW210" s="20">
        <f t="shared" si="31"/>
        <v>0</v>
      </c>
      <c r="CZ210" s="20">
        <f t="shared" si="30"/>
        <v>1</v>
      </c>
      <c r="DA210" s="20">
        <f t="shared" si="27"/>
        <v>0</v>
      </c>
      <c r="DZ210" s="62"/>
    </row>
    <row r="211" spans="1:130">
      <c r="A211" s="11"/>
      <c r="B211" s="95"/>
      <c r="C211" s="95"/>
      <c r="D211" s="95"/>
      <c r="E211" s="95"/>
      <c r="F211" s="95"/>
      <c r="G211" s="95"/>
      <c r="H211" s="95"/>
      <c r="I211" s="95"/>
      <c r="J211" s="95"/>
      <c r="K211" s="95"/>
      <c r="L211" s="95"/>
      <c r="M211" s="95"/>
      <c r="N211" s="95"/>
      <c r="O211" s="95"/>
      <c r="P211" s="95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5"/>
      <c r="AD211" s="95"/>
      <c r="AE211" s="95"/>
      <c r="AF211" s="95"/>
      <c r="AG211" s="95"/>
      <c r="AH211" s="95"/>
      <c r="AI211" s="95"/>
      <c r="AJ211" s="95"/>
      <c r="AK211" s="95"/>
      <c r="AL211" s="95"/>
      <c r="AM211" s="95"/>
      <c r="AN211" s="95"/>
      <c r="AO211" s="95"/>
      <c r="AP211" s="95"/>
      <c r="AQ211" s="95"/>
      <c r="AR211" s="95"/>
      <c r="AS211" s="95"/>
      <c r="AT211" s="95"/>
      <c r="AU211" s="95"/>
      <c r="AV211" s="95"/>
      <c r="AW211" s="95"/>
      <c r="AX211" s="95"/>
      <c r="AY211" s="95"/>
      <c r="AZ211" s="95"/>
      <c r="BA211" s="95"/>
      <c r="BB211" s="95"/>
      <c r="BC211" s="95"/>
      <c r="BD211" s="95"/>
      <c r="BE211" s="95"/>
      <c r="BF211" s="95"/>
      <c r="BG211" s="95"/>
      <c r="BH211" s="95"/>
      <c r="BI211" s="95"/>
      <c r="BJ211" s="95"/>
      <c r="BK211" s="95"/>
      <c r="BL211" s="95"/>
      <c r="BM211" s="95"/>
      <c r="BN211" s="95"/>
      <c r="BO211" s="95"/>
      <c r="BP211" s="95"/>
      <c r="BQ211" s="95"/>
      <c r="BR211" s="95"/>
      <c r="BS211" s="95"/>
      <c r="BT211" s="95"/>
      <c r="BU211" s="95"/>
      <c r="BV211" s="95"/>
      <c r="BW211" s="95"/>
      <c r="BX211" s="95"/>
      <c r="BY211" s="95"/>
      <c r="BZ211" s="95"/>
      <c r="CA211" s="27"/>
      <c r="CB211" s="39" t="str">
        <f t="shared" si="29"/>
        <v>Riadok bude skrytý.</v>
      </c>
      <c r="CC211" s="33" t="s">
        <v>78</v>
      </c>
      <c r="CW211" s="20">
        <f t="shared" si="31"/>
        <v>0</v>
      </c>
      <c r="CZ211" s="20">
        <f t="shared" si="30"/>
        <v>1</v>
      </c>
      <c r="DA211" s="20">
        <f t="shared" si="27"/>
        <v>0</v>
      </c>
      <c r="DZ211" s="62"/>
    </row>
    <row r="212" spans="1:130">
      <c r="A212" s="11"/>
      <c r="B212" s="95"/>
      <c r="C212" s="95"/>
      <c r="D212" s="95"/>
      <c r="E212" s="95"/>
      <c r="F212" s="95"/>
      <c r="G212" s="95"/>
      <c r="H212" s="95"/>
      <c r="I212" s="95"/>
      <c r="J212" s="95"/>
      <c r="K212" s="95"/>
      <c r="L212" s="95"/>
      <c r="M212" s="95"/>
      <c r="N212" s="95"/>
      <c r="O212" s="95"/>
      <c r="P212" s="95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5"/>
      <c r="AD212" s="95"/>
      <c r="AE212" s="95"/>
      <c r="AF212" s="95"/>
      <c r="AG212" s="95"/>
      <c r="AH212" s="95"/>
      <c r="AI212" s="95"/>
      <c r="AJ212" s="95"/>
      <c r="AK212" s="95"/>
      <c r="AL212" s="95"/>
      <c r="AM212" s="95"/>
      <c r="AN212" s="95"/>
      <c r="AO212" s="95"/>
      <c r="AP212" s="95"/>
      <c r="AQ212" s="95"/>
      <c r="AR212" s="95"/>
      <c r="AS212" s="95"/>
      <c r="AT212" s="95"/>
      <c r="AU212" s="95"/>
      <c r="AV212" s="95"/>
      <c r="AW212" s="95"/>
      <c r="AX212" s="95"/>
      <c r="AY212" s="95"/>
      <c r="AZ212" s="95"/>
      <c r="BA212" s="95"/>
      <c r="BB212" s="95"/>
      <c r="BC212" s="95"/>
      <c r="BD212" s="95"/>
      <c r="BE212" s="95"/>
      <c r="BF212" s="95"/>
      <c r="BG212" s="95"/>
      <c r="BH212" s="95"/>
      <c r="BI212" s="95"/>
      <c r="BJ212" s="95"/>
      <c r="BK212" s="95"/>
      <c r="BL212" s="95"/>
      <c r="BM212" s="95"/>
      <c r="BN212" s="95"/>
      <c r="BO212" s="95"/>
      <c r="BP212" s="95"/>
      <c r="BQ212" s="95"/>
      <c r="BR212" s="95"/>
      <c r="BS212" s="95"/>
      <c r="BT212" s="95"/>
      <c r="BU212" s="95"/>
      <c r="BV212" s="95"/>
      <c r="BW212" s="95"/>
      <c r="BX212" s="95"/>
      <c r="BY212" s="95"/>
      <c r="BZ212" s="95"/>
      <c r="CA212" s="27"/>
      <c r="CB212" s="39" t="str">
        <f t="shared" si="29"/>
        <v>Riadok bude skrytý.</v>
      </c>
      <c r="CC212" s="33" t="s">
        <v>78</v>
      </c>
      <c r="CW212" s="20">
        <f t="shared" si="31"/>
        <v>0</v>
      </c>
      <c r="CZ212" s="20">
        <f t="shared" si="30"/>
        <v>1</v>
      </c>
      <c r="DA212" s="20">
        <f t="shared" si="27"/>
        <v>0</v>
      </c>
      <c r="DZ212" s="62"/>
    </row>
    <row r="213" spans="1:130">
      <c r="A213" s="11"/>
      <c r="B213" s="95"/>
      <c r="C213" s="95"/>
      <c r="D213" s="95"/>
      <c r="E213" s="95"/>
      <c r="F213" s="95"/>
      <c r="G213" s="95"/>
      <c r="H213" s="95"/>
      <c r="I213" s="95"/>
      <c r="J213" s="95"/>
      <c r="K213" s="95"/>
      <c r="L213" s="95"/>
      <c r="M213" s="95"/>
      <c r="N213" s="95"/>
      <c r="O213" s="95"/>
      <c r="P213" s="95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5"/>
      <c r="AD213" s="95"/>
      <c r="AE213" s="95"/>
      <c r="AF213" s="95"/>
      <c r="AG213" s="95"/>
      <c r="AH213" s="95"/>
      <c r="AI213" s="95"/>
      <c r="AJ213" s="95"/>
      <c r="AK213" s="95"/>
      <c r="AL213" s="95"/>
      <c r="AM213" s="95"/>
      <c r="AN213" s="95"/>
      <c r="AO213" s="95"/>
      <c r="AP213" s="95"/>
      <c r="AQ213" s="95"/>
      <c r="AR213" s="95"/>
      <c r="AS213" s="95"/>
      <c r="AT213" s="95"/>
      <c r="AU213" s="95"/>
      <c r="AV213" s="95"/>
      <c r="AW213" s="95"/>
      <c r="AX213" s="95"/>
      <c r="AY213" s="95"/>
      <c r="AZ213" s="95"/>
      <c r="BA213" s="95"/>
      <c r="BB213" s="95"/>
      <c r="BC213" s="95"/>
      <c r="BD213" s="95"/>
      <c r="BE213" s="95"/>
      <c r="BF213" s="95"/>
      <c r="BG213" s="95"/>
      <c r="BH213" s="95"/>
      <c r="BI213" s="95"/>
      <c r="BJ213" s="95"/>
      <c r="BK213" s="95"/>
      <c r="BL213" s="95"/>
      <c r="BM213" s="95"/>
      <c r="BN213" s="95"/>
      <c r="BO213" s="95"/>
      <c r="BP213" s="95"/>
      <c r="BQ213" s="95"/>
      <c r="BR213" s="95"/>
      <c r="BS213" s="95"/>
      <c r="BT213" s="95"/>
      <c r="BU213" s="95"/>
      <c r="BV213" s="95"/>
      <c r="BW213" s="95"/>
      <c r="BX213" s="95"/>
      <c r="BY213" s="95"/>
      <c r="BZ213" s="95"/>
      <c r="CA213" s="27"/>
      <c r="CB213" s="39" t="str">
        <f t="shared" si="29"/>
        <v>Riadok bude skrytý.</v>
      </c>
      <c r="CC213" s="33" t="s">
        <v>78</v>
      </c>
      <c r="CW213" s="20">
        <f t="shared" si="31"/>
        <v>0</v>
      </c>
      <c r="CZ213" s="20">
        <f t="shared" si="30"/>
        <v>1</v>
      </c>
      <c r="DA213" s="20">
        <f t="shared" si="27"/>
        <v>0</v>
      </c>
      <c r="DZ213" s="62"/>
    </row>
    <row r="214" spans="1:130">
      <c r="A214" s="11"/>
      <c r="B214" s="95"/>
      <c r="C214" s="95"/>
      <c r="D214" s="95"/>
      <c r="E214" s="95"/>
      <c r="F214" s="95"/>
      <c r="G214" s="95"/>
      <c r="H214" s="95"/>
      <c r="I214" s="95"/>
      <c r="J214" s="95"/>
      <c r="K214" s="95"/>
      <c r="L214" s="95"/>
      <c r="M214" s="95"/>
      <c r="N214" s="95"/>
      <c r="O214" s="95"/>
      <c r="P214" s="95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5"/>
      <c r="AD214" s="95"/>
      <c r="AE214" s="95"/>
      <c r="AF214" s="95"/>
      <c r="AG214" s="95"/>
      <c r="AH214" s="95"/>
      <c r="AI214" s="95"/>
      <c r="AJ214" s="95"/>
      <c r="AK214" s="95"/>
      <c r="AL214" s="95"/>
      <c r="AM214" s="95"/>
      <c r="AN214" s="95"/>
      <c r="AO214" s="95"/>
      <c r="AP214" s="95"/>
      <c r="AQ214" s="95"/>
      <c r="AR214" s="95"/>
      <c r="AS214" s="95"/>
      <c r="AT214" s="95"/>
      <c r="AU214" s="95"/>
      <c r="AV214" s="95"/>
      <c r="AW214" s="95"/>
      <c r="AX214" s="95"/>
      <c r="AY214" s="95"/>
      <c r="AZ214" s="95"/>
      <c r="BA214" s="95"/>
      <c r="BB214" s="95"/>
      <c r="BC214" s="95"/>
      <c r="BD214" s="95"/>
      <c r="BE214" s="95"/>
      <c r="BF214" s="95"/>
      <c r="BG214" s="95"/>
      <c r="BH214" s="95"/>
      <c r="BI214" s="95"/>
      <c r="BJ214" s="95"/>
      <c r="BK214" s="95"/>
      <c r="BL214" s="95"/>
      <c r="BM214" s="95"/>
      <c r="BN214" s="95"/>
      <c r="BO214" s="95"/>
      <c r="BP214" s="95"/>
      <c r="BQ214" s="95"/>
      <c r="BR214" s="95"/>
      <c r="BS214" s="95"/>
      <c r="BT214" s="95"/>
      <c r="BU214" s="95"/>
      <c r="BV214" s="95"/>
      <c r="BW214" s="95"/>
      <c r="BX214" s="95"/>
      <c r="BY214" s="95"/>
      <c r="BZ214" s="95"/>
      <c r="CA214" s="27"/>
      <c r="CB214" s="39" t="str">
        <f t="shared" si="29"/>
        <v>Riadok bude skrytý.</v>
      </c>
      <c r="CC214" s="33" t="s">
        <v>78</v>
      </c>
      <c r="CW214" s="20">
        <f t="shared" si="31"/>
        <v>0</v>
      </c>
      <c r="CZ214" s="20">
        <f t="shared" si="30"/>
        <v>1</v>
      </c>
      <c r="DA214" s="20">
        <f t="shared" si="27"/>
        <v>0</v>
      </c>
      <c r="DZ214" s="62"/>
    </row>
    <row r="215" spans="1:130">
      <c r="A215" s="11"/>
      <c r="B215" s="95"/>
      <c r="C215" s="95"/>
      <c r="D215" s="95"/>
      <c r="E215" s="95"/>
      <c r="F215" s="95"/>
      <c r="G215" s="95"/>
      <c r="H215" s="95"/>
      <c r="I215" s="95"/>
      <c r="J215" s="95"/>
      <c r="K215" s="95"/>
      <c r="L215" s="95"/>
      <c r="M215" s="95"/>
      <c r="N215" s="95"/>
      <c r="O215" s="95"/>
      <c r="P215" s="95"/>
      <c r="Q215" s="95"/>
      <c r="R215" s="95"/>
      <c r="S215" s="95"/>
      <c r="T215" s="95"/>
      <c r="U215" s="95"/>
      <c r="V215" s="95"/>
      <c r="W215" s="95"/>
      <c r="X215" s="95"/>
      <c r="Y215" s="95"/>
      <c r="Z215" s="95"/>
      <c r="AA215" s="95"/>
      <c r="AB215" s="95"/>
      <c r="AC215" s="95"/>
      <c r="AD215" s="95"/>
      <c r="AE215" s="95"/>
      <c r="AF215" s="95"/>
      <c r="AG215" s="95"/>
      <c r="AH215" s="95"/>
      <c r="AI215" s="95"/>
      <c r="AJ215" s="95"/>
      <c r="AK215" s="95"/>
      <c r="AL215" s="95"/>
      <c r="AM215" s="95"/>
      <c r="AN215" s="95"/>
      <c r="AO215" s="95"/>
      <c r="AP215" s="95"/>
      <c r="AQ215" s="95"/>
      <c r="AR215" s="95"/>
      <c r="AS215" s="95"/>
      <c r="AT215" s="95"/>
      <c r="AU215" s="95"/>
      <c r="AV215" s="95"/>
      <c r="AW215" s="95"/>
      <c r="AX215" s="95"/>
      <c r="AY215" s="95"/>
      <c r="AZ215" s="95"/>
      <c r="BA215" s="95"/>
      <c r="BB215" s="95"/>
      <c r="BC215" s="95"/>
      <c r="BD215" s="95"/>
      <c r="BE215" s="95"/>
      <c r="BF215" s="95"/>
      <c r="BG215" s="95"/>
      <c r="BH215" s="95"/>
      <c r="BI215" s="95"/>
      <c r="BJ215" s="95"/>
      <c r="BK215" s="95"/>
      <c r="BL215" s="95"/>
      <c r="BM215" s="95"/>
      <c r="BN215" s="95"/>
      <c r="BO215" s="95"/>
      <c r="BP215" s="95"/>
      <c r="BQ215" s="95"/>
      <c r="BR215" s="95"/>
      <c r="BS215" s="95"/>
      <c r="BT215" s="95"/>
      <c r="BU215" s="95"/>
      <c r="BV215" s="95"/>
      <c r="BW215" s="95"/>
      <c r="BX215" s="95"/>
      <c r="BY215" s="95"/>
      <c r="BZ215" s="95"/>
      <c r="CA215" s="27"/>
      <c r="CB215" s="39" t="str">
        <f t="shared" si="29"/>
        <v>Riadok bude skrytý.</v>
      </c>
      <c r="CC215" s="33" t="s">
        <v>78</v>
      </c>
      <c r="CW215" s="20">
        <f t="shared" si="31"/>
        <v>0</v>
      </c>
      <c r="CZ215" s="20">
        <f t="shared" si="30"/>
        <v>1</v>
      </c>
      <c r="DA215" s="20">
        <f t="shared" si="27"/>
        <v>0</v>
      </c>
      <c r="DZ215" s="62"/>
    </row>
    <row r="216" spans="1:130">
      <c r="A216" s="11"/>
      <c r="B216" s="95"/>
      <c r="C216" s="95"/>
      <c r="D216" s="95"/>
      <c r="E216" s="95"/>
      <c r="F216" s="95"/>
      <c r="G216" s="95"/>
      <c r="H216" s="95"/>
      <c r="I216" s="95"/>
      <c r="J216" s="95"/>
      <c r="K216" s="95"/>
      <c r="L216" s="95"/>
      <c r="M216" s="95"/>
      <c r="N216" s="95"/>
      <c r="O216" s="95"/>
      <c r="P216" s="95"/>
      <c r="Q216" s="95"/>
      <c r="R216" s="95"/>
      <c r="S216" s="95"/>
      <c r="T216" s="95"/>
      <c r="U216" s="95"/>
      <c r="V216" s="95"/>
      <c r="W216" s="95"/>
      <c r="X216" s="95"/>
      <c r="Y216" s="95"/>
      <c r="Z216" s="95"/>
      <c r="AA216" s="95"/>
      <c r="AB216" s="95"/>
      <c r="AC216" s="95"/>
      <c r="AD216" s="95"/>
      <c r="AE216" s="95"/>
      <c r="AF216" s="95"/>
      <c r="AG216" s="95"/>
      <c r="AH216" s="95"/>
      <c r="AI216" s="95"/>
      <c r="AJ216" s="95"/>
      <c r="AK216" s="95"/>
      <c r="AL216" s="95"/>
      <c r="AM216" s="95"/>
      <c r="AN216" s="95"/>
      <c r="AO216" s="95"/>
      <c r="AP216" s="95"/>
      <c r="AQ216" s="95"/>
      <c r="AR216" s="95"/>
      <c r="AS216" s="95"/>
      <c r="AT216" s="95"/>
      <c r="AU216" s="95"/>
      <c r="AV216" s="95"/>
      <c r="AW216" s="95"/>
      <c r="AX216" s="95"/>
      <c r="AY216" s="95"/>
      <c r="AZ216" s="95"/>
      <c r="BA216" s="95"/>
      <c r="BB216" s="95"/>
      <c r="BC216" s="95"/>
      <c r="BD216" s="95"/>
      <c r="BE216" s="95"/>
      <c r="BF216" s="95"/>
      <c r="BG216" s="95"/>
      <c r="BH216" s="95"/>
      <c r="BI216" s="95"/>
      <c r="BJ216" s="95"/>
      <c r="BK216" s="95"/>
      <c r="BL216" s="95"/>
      <c r="BM216" s="95"/>
      <c r="BN216" s="95"/>
      <c r="BO216" s="95"/>
      <c r="BP216" s="95"/>
      <c r="BQ216" s="95"/>
      <c r="BR216" s="95"/>
      <c r="BS216" s="95"/>
      <c r="BT216" s="95"/>
      <c r="BU216" s="95"/>
      <c r="BV216" s="95"/>
      <c r="BW216" s="95"/>
      <c r="BX216" s="95"/>
      <c r="BY216" s="95"/>
      <c r="BZ216" s="95"/>
      <c r="CA216" s="27"/>
      <c r="CB216" s="39" t="str">
        <f t="shared" si="29"/>
        <v>Riadok bude skrytý.</v>
      </c>
      <c r="CC216" s="33" t="s">
        <v>78</v>
      </c>
      <c r="CW216" s="20">
        <f t="shared" si="31"/>
        <v>0</v>
      </c>
      <c r="CZ216" s="20">
        <f t="shared" si="30"/>
        <v>1</v>
      </c>
      <c r="DA216" s="20">
        <f t="shared" si="27"/>
        <v>0</v>
      </c>
      <c r="DZ216" s="62"/>
    </row>
    <row r="217" spans="1:130">
      <c r="A217" s="11"/>
      <c r="B217" s="95"/>
      <c r="C217" s="95"/>
      <c r="D217" s="95"/>
      <c r="E217" s="95"/>
      <c r="F217" s="95"/>
      <c r="G217" s="95"/>
      <c r="H217" s="95"/>
      <c r="I217" s="95"/>
      <c r="J217" s="95"/>
      <c r="K217" s="95"/>
      <c r="L217" s="95"/>
      <c r="M217" s="95"/>
      <c r="N217" s="95"/>
      <c r="O217" s="95"/>
      <c r="P217" s="95"/>
      <c r="Q217" s="95"/>
      <c r="R217" s="95"/>
      <c r="S217" s="95"/>
      <c r="T217" s="95"/>
      <c r="U217" s="95"/>
      <c r="V217" s="95"/>
      <c r="W217" s="95"/>
      <c r="X217" s="95"/>
      <c r="Y217" s="95"/>
      <c r="Z217" s="95"/>
      <c r="AA217" s="95"/>
      <c r="AB217" s="95"/>
      <c r="AC217" s="95"/>
      <c r="AD217" s="95"/>
      <c r="AE217" s="95"/>
      <c r="AF217" s="95"/>
      <c r="AG217" s="95"/>
      <c r="AH217" s="95"/>
      <c r="AI217" s="95"/>
      <c r="AJ217" s="95"/>
      <c r="AK217" s="95"/>
      <c r="AL217" s="95"/>
      <c r="AM217" s="95"/>
      <c r="AN217" s="95"/>
      <c r="AO217" s="95"/>
      <c r="AP217" s="95"/>
      <c r="AQ217" s="95"/>
      <c r="AR217" s="95"/>
      <c r="AS217" s="95"/>
      <c r="AT217" s="95"/>
      <c r="AU217" s="95"/>
      <c r="AV217" s="95"/>
      <c r="AW217" s="95"/>
      <c r="AX217" s="95"/>
      <c r="AY217" s="95"/>
      <c r="AZ217" s="95"/>
      <c r="BA217" s="95"/>
      <c r="BB217" s="95"/>
      <c r="BC217" s="95"/>
      <c r="BD217" s="95"/>
      <c r="BE217" s="95"/>
      <c r="BF217" s="95"/>
      <c r="BG217" s="95"/>
      <c r="BH217" s="95"/>
      <c r="BI217" s="95"/>
      <c r="BJ217" s="95"/>
      <c r="BK217" s="95"/>
      <c r="BL217" s="95"/>
      <c r="BM217" s="95"/>
      <c r="BN217" s="95"/>
      <c r="BO217" s="95"/>
      <c r="BP217" s="95"/>
      <c r="BQ217" s="95"/>
      <c r="BR217" s="95"/>
      <c r="BS217" s="95"/>
      <c r="BT217" s="95"/>
      <c r="BU217" s="95"/>
      <c r="BV217" s="95"/>
      <c r="BW217" s="95"/>
      <c r="BX217" s="95"/>
      <c r="BY217" s="95"/>
      <c r="BZ217" s="95"/>
      <c r="CA217" s="27"/>
      <c r="CB217" s="39" t="str">
        <f t="shared" si="29"/>
        <v>Riadok bude skrytý.</v>
      </c>
      <c r="CC217" s="33" t="s">
        <v>78</v>
      </c>
      <c r="CW217" s="20">
        <f t="shared" si="31"/>
        <v>0</v>
      </c>
      <c r="CZ217" s="20">
        <f t="shared" si="30"/>
        <v>1</v>
      </c>
      <c r="DA217" s="20">
        <f t="shared" si="27"/>
        <v>0</v>
      </c>
      <c r="DZ217" s="62"/>
    </row>
    <row r="218" spans="1:130">
      <c r="A218" s="11"/>
      <c r="B218" s="95"/>
      <c r="C218" s="95"/>
      <c r="D218" s="95"/>
      <c r="E218" s="95"/>
      <c r="F218" s="95"/>
      <c r="G218" s="95"/>
      <c r="H218" s="95"/>
      <c r="I218" s="95"/>
      <c r="J218" s="95"/>
      <c r="K218" s="95"/>
      <c r="L218" s="95"/>
      <c r="M218" s="95"/>
      <c r="N218" s="95"/>
      <c r="O218" s="95"/>
      <c r="P218" s="95"/>
      <c r="Q218" s="95"/>
      <c r="R218" s="95"/>
      <c r="S218" s="95"/>
      <c r="T218" s="95"/>
      <c r="U218" s="95"/>
      <c r="V218" s="95"/>
      <c r="W218" s="95"/>
      <c r="X218" s="95"/>
      <c r="Y218" s="95"/>
      <c r="Z218" s="95"/>
      <c r="AA218" s="95"/>
      <c r="AB218" s="95"/>
      <c r="AC218" s="95"/>
      <c r="AD218" s="95"/>
      <c r="AE218" s="95"/>
      <c r="AF218" s="95"/>
      <c r="AG218" s="95"/>
      <c r="AH218" s="95"/>
      <c r="AI218" s="95"/>
      <c r="AJ218" s="95"/>
      <c r="AK218" s="95"/>
      <c r="AL218" s="95"/>
      <c r="AM218" s="95"/>
      <c r="AN218" s="95"/>
      <c r="AO218" s="95"/>
      <c r="AP218" s="95"/>
      <c r="AQ218" s="95"/>
      <c r="AR218" s="95"/>
      <c r="AS218" s="95"/>
      <c r="AT218" s="95"/>
      <c r="AU218" s="95"/>
      <c r="AV218" s="95"/>
      <c r="AW218" s="95"/>
      <c r="AX218" s="95"/>
      <c r="AY218" s="95"/>
      <c r="AZ218" s="95"/>
      <c r="BA218" s="95"/>
      <c r="BB218" s="95"/>
      <c r="BC218" s="95"/>
      <c r="BD218" s="95"/>
      <c r="BE218" s="95"/>
      <c r="BF218" s="95"/>
      <c r="BG218" s="95"/>
      <c r="BH218" s="95"/>
      <c r="BI218" s="95"/>
      <c r="BJ218" s="95"/>
      <c r="BK218" s="95"/>
      <c r="BL218" s="95"/>
      <c r="BM218" s="95"/>
      <c r="BN218" s="95"/>
      <c r="BO218" s="95"/>
      <c r="BP218" s="95"/>
      <c r="BQ218" s="95"/>
      <c r="BR218" s="95"/>
      <c r="BS218" s="95"/>
      <c r="BT218" s="95"/>
      <c r="BU218" s="95"/>
      <c r="BV218" s="95"/>
      <c r="BW218" s="95"/>
      <c r="BX218" s="95"/>
      <c r="BY218" s="95"/>
      <c r="BZ218" s="95"/>
      <c r="CA218" s="27"/>
      <c r="CB218" s="39" t="str">
        <f t="shared" si="29"/>
        <v>Riadok bude skrytý.</v>
      </c>
      <c r="CC218" s="33" t="s">
        <v>78</v>
      </c>
      <c r="CW218" s="20">
        <f t="shared" si="31"/>
        <v>0</v>
      </c>
      <c r="CZ218" s="20">
        <f t="shared" si="30"/>
        <v>1</v>
      </c>
      <c r="DA218" s="20">
        <f t="shared" si="27"/>
        <v>0</v>
      </c>
      <c r="DZ218" s="62"/>
    </row>
    <row r="219" spans="1:130">
      <c r="A219" s="11"/>
      <c r="B219" s="95"/>
      <c r="C219" s="95"/>
      <c r="D219" s="95"/>
      <c r="E219" s="95"/>
      <c r="F219" s="95"/>
      <c r="G219" s="95"/>
      <c r="H219" s="95"/>
      <c r="I219" s="95"/>
      <c r="J219" s="95"/>
      <c r="K219" s="95"/>
      <c r="L219" s="95"/>
      <c r="M219" s="95"/>
      <c r="N219" s="95"/>
      <c r="O219" s="95"/>
      <c r="P219" s="95"/>
      <c r="Q219" s="95"/>
      <c r="R219" s="95"/>
      <c r="S219" s="95"/>
      <c r="T219" s="95"/>
      <c r="U219" s="95"/>
      <c r="V219" s="95"/>
      <c r="W219" s="95"/>
      <c r="X219" s="95"/>
      <c r="Y219" s="95"/>
      <c r="Z219" s="95"/>
      <c r="AA219" s="95"/>
      <c r="AB219" s="95"/>
      <c r="AC219" s="95"/>
      <c r="AD219" s="95"/>
      <c r="AE219" s="95"/>
      <c r="AF219" s="95"/>
      <c r="AG219" s="95"/>
      <c r="AH219" s="95"/>
      <c r="AI219" s="95"/>
      <c r="AJ219" s="95"/>
      <c r="AK219" s="95"/>
      <c r="AL219" s="95"/>
      <c r="AM219" s="95"/>
      <c r="AN219" s="95"/>
      <c r="AO219" s="95"/>
      <c r="AP219" s="95"/>
      <c r="AQ219" s="95"/>
      <c r="AR219" s="95"/>
      <c r="AS219" s="95"/>
      <c r="AT219" s="95"/>
      <c r="AU219" s="95"/>
      <c r="AV219" s="95"/>
      <c r="AW219" s="95"/>
      <c r="AX219" s="95"/>
      <c r="AY219" s="95"/>
      <c r="AZ219" s="95"/>
      <c r="BA219" s="95"/>
      <c r="BB219" s="95"/>
      <c r="BC219" s="95"/>
      <c r="BD219" s="95"/>
      <c r="BE219" s="95"/>
      <c r="BF219" s="95"/>
      <c r="BG219" s="95"/>
      <c r="BH219" s="95"/>
      <c r="BI219" s="95"/>
      <c r="BJ219" s="95"/>
      <c r="BK219" s="95"/>
      <c r="BL219" s="95"/>
      <c r="BM219" s="95"/>
      <c r="BN219" s="95"/>
      <c r="BO219" s="95"/>
      <c r="BP219" s="95"/>
      <c r="BQ219" s="95"/>
      <c r="BR219" s="95"/>
      <c r="BS219" s="95"/>
      <c r="BT219" s="95"/>
      <c r="BU219" s="95"/>
      <c r="BV219" s="95"/>
      <c r="BW219" s="95"/>
      <c r="BX219" s="95"/>
      <c r="BY219" s="95"/>
      <c r="BZ219" s="95"/>
      <c r="CA219" s="27"/>
      <c r="CB219" s="39" t="str">
        <f t="shared" si="29"/>
        <v>Riadok bude skrytý.</v>
      </c>
      <c r="CC219" s="33" t="s">
        <v>78</v>
      </c>
      <c r="CW219" s="20">
        <f t="shared" si="31"/>
        <v>0</v>
      </c>
      <c r="CZ219" s="20">
        <f t="shared" si="30"/>
        <v>1</v>
      </c>
      <c r="DA219" s="20">
        <f t="shared" si="27"/>
        <v>0</v>
      </c>
      <c r="DZ219" s="62"/>
    </row>
    <row r="220" spans="1:130">
      <c r="A220" s="11"/>
      <c r="B220" s="95"/>
      <c r="C220" s="95"/>
      <c r="D220" s="95"/>
      <c r="E220" s="95"/>
      <c r="F220" s="95"/>
      <c r="G220" s="95"/>
      <c r="H220" s="95"/>
      <c r="I220" s="95"/>
      <c r="J220" s="95"/>
      <c r="K220" s="95"/>
      <c r="L220" s="95"/>
      <c r="M220" s="95"/>
      <c r="N220" s="95"/>
      <c r="O220" s="95"/>
      <c r="P220" s="95"/>
      <c r="Q220" s="95"/>
      <c r="R220" s="95"/>
      <c r="S220" s="95"/>
      <c r="T220" s="95"/>
      <c r="U220" s="95"/>
      <c r="V220" s="95"/>
      <c r="W220" s="95"/>
      <c r="X220" s="95"/>
      <c r="Y220" s="95"/>
      <c r="Z220" s="95"/>
      <c r="AA220" s="95"/>
      <c r="AB220" s="95"/>
      <c r="AC220" s="95"/>
      <c r="AD220" s="95"/>
      <c r="AE220" s="95"/>
      <c r="AF220" s="95"/>
      <c r="AG220" s="95"/>
      <c r="AH220" s="95"/>
      <c r="AI220" s="95"/>
      <c r="AJ220" s="95"/>
      <c r="AK220" s="95"/>
      <c r="AL220" s="95"/>
      <c r="AM220" s="95"/>
      <c r="AN220" s="95"/>
      <c r="AO220" s="95"/>
      <c r="AP220" s="95"/>
      <c r="AQ220" s="95"/>
      <c r="AR220" s="95"/>
      <c r="AS220" s="95"/>
      <c r="AT220" s="95"/>
      <c r="AU220" s="95"/>
      <c r="AV220" s="95"/>
      <c r="AW220" s="95"/>
      <c r="AX220" s="95"/>
      <c r="AY220" s="95"/>
      <c r="AZ220" s="95"/>
      <c r="BA220" s="95"/>
      <c r="BB220" s="95"/>
      <c r="BC220" s="95"/>
      <c r="BD220" s="95"/>
      <c r="BE220" s="95"/>
      <c r="BF220" s="95"/>
      <c r="BG220" s="95"/>
      <c r="BH220" s="95"/>
      <c r="BI220" s="95"/>
      <c r="BJ220" s="95"/>
      <c r="BK220" s="95"/>
      <c r="BL220" s="95"/>
      <c r="BM220" s="95"/>
      <c r="BN220" s="95"/>
      <c r="BO220" s="95"/>
      <c r="BP220" s="95"/>
      <c r="BQ220" s="95"/>
      <c r="BR220" s="95"/>
      <c r="BS220" s="95"/>
      <c r="BT220" s="95"/>
      <c r="BU220" s="95"/>
      <c r="BV220" s="95"/>
      <c r="BW220" s="95"/>
      <c r="BX220" s="95"/>
      <c r="BY220" s="95"/>
      <c r="BZ220" s="95"/>
      <c r="CA220" s="27"/>
      <c r="CB220" s="39" t="str">
        <f t="shared" si="29"/>
        <v>Riadok bude skrytý.</v>
      </c>
      <c r="CC220" s="33" t="s">
        <v>78</v>
      </c>
      <c r="CW220" s="20">
        <f t="shared" si="31"/>
        <v>0</v>
      </c>
      <c r="CZ220" s="20">
        <f t="shared" si="30"/>
        <v>1</v>
      </c>
      <c r="DA220" s="20">
        <f t="shared" si="27"/>
        <v>0</v>
      </c>
      <c r="DZ220" s="62"/>
    </row>
    <row r="221" spans="1:130">
      <c r="A221" s="11"/>
      <c r="B221" s="95"/>
      <c r="C221" s="95"/>
      <c r="D221" s="95"/>
      <c r="E221" s="95"/>
      <c r="F221" s="95"/>
      <c r="G221" s="95"/>
      <c r="H221" s="95"/>
      <c r="I221" s="95"/>
      <c r="J221" s="95"/>
      <c r="K221" s="95"/>
      <c r="L221" s="95"/>
      <c r="M221" s="95"/>
      <c r="N221" s="95"/>
      <c r="O221" s="95"/>
      <c r="P221" s="95"/>
      <c r="Q221" s="95"/>
      <c r="R221" s="95"/>
      <c r="S221" s="95"/>
      <c r="T221" s="95"/>
      <c r="U221" s="95"/>
      <c r="V221" s="95"/>
      <c r="W221" s="95"/>
      <c r="X221" s="95"/>
      <c r="Y221" s="95"/>
      <c r="Z221" s="95"/>
      <c r="AA221" s="95"/>
      <c r="AB221" s="95"/>
      <c r="AC221" s="95"/>
      <c r="AD221" s="95"/>
      <c r="AE221" s="95"/>
      <c r="AF221" s="95"/>
      <c r="AG221" s="95"/>
      <c r="AH221" s="95"/>
      <c r="AI221" s="95"/>
      <c r="AJ221" s="95"/>
      <c r="AK221" s="95"/>
      <c r="AL221" s="95"/>
      <c r="AM221" s="95"/>
      <c r="AN221" s="95"/>
      <c r="AO221" s="95"/>
      <c r="AP221" s="95"/>
      <c r="AQ221" s="95"/>
      <c r="AR221" s="95"/>
      <c r="AS221" s="95"/>
      <c r="AT221" s="95"/>
      <c r="AU221" s="95"/>
      <c r="AV221" s="95"/>
      <c r="AW221" s="95"/>
      <c r="AX221" s="95"/>
      <c r="AY221" s="95"/>
      <c r="AZ221" s="95"/>
      <c r="BA221" s="95"/>
      <c r="BB221" s="95"/>
      <c r="BC221" s="95"/>
      <c r="BD221" s="95"/>
      <c r="BE221" s="95"/>
      <c r="BF221" s="95"/>
      <c r="BG221" s="95"/>
      <c r="BH221" s="95"/>
      <c r="BI221" s="95"/>
      <c r="BJ221" s="95"/>
      <c r="BK221" s="95"/>
      <c r="BL221" s="95"/>
      <c r="BM221" s="95"/>
      <c r="BN221" s="95"/>
      <c r="BO221" s="95"/>
      <c r="BP221" s="95"/>
      <c r="BQ221" s="95"/>
      <c r="BR221" s="95"/>
      <c r="BS221" s="95"/>
      <c r="BT221" s="95"/>
      <c r="BU221" s="95"/>
      <c r="BV221" s="95"/>
      <c r="BW221" s="95"/>
      <c r="BX221" s="95"/>
      <c r="BY221" s="95"/>
      <c r="BZ221" s="95"/>
      <c r="CA221" s="27"/>
      <c r="CB221" s="39" t="str">
        <f t="shared" si="29"/>
        <v>Riadok bude skrytý.</v>
      </c>
      <c r="CC221" s="33" t="s">
        <v>78</v>
      </c>
      <c r="CW221" s="20">
        <f t="shared" si="31"/>
        <v>0</v>
      </c>
      <c r="CZ221" s="20">
        <f t="shared" si="30"/>
        <v>1</v>
      </c>
      <c r="DA221" s="20">
        <f t="shared" ref="DA221:DA262" si="32">+IF(CW221+CX221+CY221=0,0,IF(CZ221=0,0,1))</f>
        <v>0</v>
      </c>
      <c r="DZ221" s="62"/>
    </row>
    <row r="222" spans="1:130">
      <c r="A222" s="11"/>
      <c r="B222" s="95"/>
      <c r="C222" s="95"/>
      <c r="D222" s="95"/>
      <c r="E222" s="95"/>
      <c r="F222" s="95"/>
      <c r="G222" s="95"/>
      <c r="H222" s="95"/>
      <c r="I222" s="95"/>
      <c r="J222" s="95"/>
      <c r="K222" s="95"/>
      <c r="L222" s="95"/>
      <c r="M222" s="95"/>
      <c r="N222" s="95"/>
      <c r="O222" s="95"/>
      <c r="P222" s="95"/>
      <c r="Q222" s="95"/>
      <c r="R222" s="95"/>
      <c r="S222" s="95"/>
      <c r="T222" s="95"/>
      <c r="U222" s="95"/>
      <c r="V222" s="95"/>
      <c r="W222" s="95"/>
      <c r="X222" s="95"/>
      <c r="Y222" s="95"/>
      <c r="Z222" s="95"/>
      <c r="AA222" s="95"/>
      <c r="AB222" s="95"/>
      <c r="AC222" s="95"/>
      <c r="AD222" s="95"/>
      <c r="AE222" s="95"/>
      <c r="AF222" s="95"/>
      <c r="AG222" s="95"/>
      <c r="AH222" s="95"/>
      <c r="AI222" s="95"/>
      <c r="AJ222" s="95"/>
      <c r="AK222" s="95"/>
      <c r="AL222" s="95"/>
      <c r="AM222" s="95"/>
      <c r="AN222" s="95"/>
      <c r="AO222" s="95"/>
      <c r="AP222" s="95"/>
      <c r="AQ222" s="95"/>
      <c r="AR222" s="95"/>
      <c r="AS222" s="95"/>
      <c r="AT222" s="95"/>
      <c r="AU222" s="95"/>
      <c r="AV222" s="95"/>
      <c r="AW222" s="95"/>
      <c r="AX222" s="95"/>
      <c r="AY222" s="95"/>
      <c r="AZ222" s="95"/>
      <c r="BA222" s="95"/>
      <c r="BB222" s="95"/>
      <c r="BC222" s="95"/>
      <c r="BD222" s="95"/>
      <c r="BE222" s="95"/>
      <c r="BF222" s="95"/>
      <c r="BG222" s="95"/>
      <c r="BH222" s="95"/>
      <c r="BI222" s="95"/>
      <c r="BJ222" s="95"/>
      <c r="BK222" s="95"/>
      <c r="BL222" s="95"/>
      <c r="BM222" s="95"/>
      <c r="BN222" s="95"/>
      <c r="BO222" s="95"/>
      <c r="BP222" s="95"/>
      <c r="BQ222" s="95"/>
      <c r="BR222" s="95"/>
      <c r="BS222" s="95"/>
      <c r="BT222" s="95"/>
      <c r="BU222" s="95"/>
      <c r="BV222" s="95"/>
      <c r="BW222" s="95"/>
      <c r="BX222" s="95"/>
      <c r="BY222" s="95"/>
      <c r="BZ222" s="95"/>
      <c r="CA222" s="27"/>
      <c r="CB222" s="39" t="str">
        <f t="shared" si="29"/>
        <v>Riadok bude skrytý.</v>
      </c>
      <c r="CC222" s="33" t="s">
        <v>78</v>
      </c>
      <c r="CW222" s="20">
        <f t="shared" si="31"/>
        <v>0</v>
      </c>
      <c r="CZ222" s="20">
        <f t="shared" si="30"/>
        <v>1</v>
      </c>
      <c r="DA222" s="20">
        <f t="shared" si="32"/>
        <v>0</v>
      </c>
      <c r="DZ222" s="62"/>
    </row>
    <row r="223" spans="1:130">
      <c r="A223" s="11"/>
      <c r="B223" s="95"/>
      <c r="C223" s="95"/>
      <c r="D223" s="95"/>
      <c r="E223" s="95"/>
      <c r="F223" s="95"/>
      <c r="G223" s="95"/>
      <c r="H223" s="95"/>
      <c r="I223" s="95"/>
      <c r="J223" s="95"/>
      <c r="K223" s="95"/>
      <c r="L223" s="95"/>
      <c r="M223" s="95"/>
      <c r="N223" s="95"/>
      <c r="O223" s="95"/>
      <c r="P223" s="95"/>
      <c r="Q223" s="95"/>
      <c r="R223" s="95"/>
      <c r="S223" s="95"/>
      <c r="T223" s="95"/>
      <c r="U223" s="95"/>
      <c r="V223" s="95"/>
      <c r="W223" s="95"/>
      <c r="X223" s="95"/>
      <c r="Y223" s="95"/>
      <c r="Z223" s="95"/>
      <c r="AA223" s="95"/>
      <c r="AB223" s="95"/>
      <c r="AC223" s="95"/>
      <c r="AD223" s="95"/>
      <c r="AE223" s="95"/>
      <c r="AF223" s="95"/>
      <c r="AG223" s="95"/>
      <c r="AH223" s="95"/>
      <c r="AI223" s="95"/>
      <c r="AJ223" s="95"/>
      <c r="AK223" s="95"/>
      <c r="AL223" s="95"/>
      <c r="AM223" s="95"/>
      <c r="AN223" s="95"/>
      <c r="AO223" s="95"/>
      <c r="AP223" s="95"/>
      <c r="AQ223" s="95"/>
      <c r="AR223" s="95"/>
      <c r="AS223" s="95"/>
      <c r="AT223" s="95"/>
      <c r="AU223" s="95"/>
      <c r="AV223" s="95"/>
      <c r="AW223" s="95"/>
      <c r="AX223" s="95"/>
      <c r="AY223" s="95"/>
      <c r="AZ223" s="95"/>
      <c r="BA223" s="95"/>
      <c r="BB223" s="95"/>
      <c r="BC223" s="95"/>
      <c r="BD223" s="95"/>
      <c r="BE223" s="95"/>
      <c r="BF223" s="95"/>
      <c r="BG223" s="95"/>
      <c r="BH223" s="95"/>
      <c r="BI223" s="95"/>
      <c r="BJ223" s="95"/>
      <c r="BK223" s="95"/>
      <c r="BL223" s="95"/>
      <c r="BM223" s="95"/>
      <c r="BN223" s="95"/>
      <c r="BO223" s="95"/>
      <c r="BP223" s="95"/>
      <c r="BQ223" s="95"/>
      <c r="BR223" s="95"/>
      <c r="BS223" s="95"/>
      <c r="BT223" s="95"/>
      <c r="BU223" s="95"/>
      <c r="BV223" s="95"/>
      <c r="BW223" s="95"/>
      <c r="BX223" s="95"/>
      <c r="BY223" s="95"/>
      <c r="BZ223" s="95"/>
      <c r="CA223" s="27"/>
      <c r="CB223" s="39" t="str">
        <f t="shared" si="29"/>
        <v>Riadok bude skrytý.</v>
      </c>
      <c r="CC223" s="33" t="s">
        <v>78</v>
      </c>
      <c r="CW223" s="20">
        <f t="shared" si="31"/>
        <v>0</v>
      </c>
      <c r="CZ223" s="20">
        <f t="shared" si="30"/>
        <v>1</v>
      </c>
      <c r="DA223" s="20">
        <f t="shared" si="32"/>
        <v>0</v>
      </c>
      <c r="DZ223" s="62"/>
    </row>
    <row r="224" spans="1:130">
      <c r="A224" s="11"/>
      <c r="CA224" s="25"/>
      <c r="CB224" s="39" t="str">
        <f t="shared" si="29"/>
        <v>Riadok bude vidieť.</v>
      </c>
      <c r="CC224" s="33" t="s">
        <v>78</v>
      </c>
      <c r="CW224" s="22">
        <f>+IF(SUM(CW226:CW245)=0,0,1)</f>
        <v>1</v>
      </c>
      <c r="CZ224" s="20">
        <f t="shared" si="30"/>
        <v>1</v>
      </c>
      <c r="DA224" s="20">
        <f t="shared" si="32"/>
        <v>1</v>
      </c>
      <c r="DZ224" s="62"/>
    </row>
    <row r="225" spans="1:130">
      <c r="A225" s="11"/>
      <c r="B225" s="49" t="s">
        <v>82</v>
      </c>
      <c r="C225" s="183" t="s">
        <v>175</v>
      </c>
      <c r="D225" s="183"/>
      <c r="E225" s="183"/>
      <c r="F225" s="183"/>
      <c r="G225" s="183"/>
      <c r="H225" s="183"/>
      <c r="I225" s="183"/>
      <c r="J225" s="183"/>
      <c r="K225" s="183"/>
      <c r="L225" s="183"/>
      <c r="M225" s="183"/>
      <c r="N225" s="183"/>
      <c r="O225" s="183"/>
      <c r="P225" s="183"/>
      <c r="Q225" s="183"/>
      <c r="R225" s="183"/>
      <c r="S225" s="183"/>
      <c r="T225" s="183"/>
      <c r="U225" s="183"/>
      <c r="V225" s="183"/>
      <c r="W225" s="183"/>
      <c r="X225" s="183"/>
      <c r="Y225" s="183"/>
      <c r="Z225" s="183"/>
      <c r="AA225" s="183"/>
      <c r="AB225" s="183"/>
      <c r="AC225" s="183"/>
      <c r="AD225" s="183"/>
      <c r="AE225" s="183"/>
      <c r="AF225" s="183"/>
      <c r="AG225" s="183"/>
      <c r="AH225" s="183"/>
      <c r="AI225" s="183"/>
      <c r="AJ225" s="183"/>
      <c r="AK225" s="183"/>
      <c r="AL225" s="183"/>
      <c r="AM225" s="183"/>
      <c r="AN225" s="183"/>
      <c r="AO225" s="183"/>
      <c r="AP225" s="183"/>
      <c r="AQ225" s="183"/>
      <c r="AR225" s="183"/>
      <c r="AS225" s="183"/>
      <c r="AT225" s="183"/>
      <c r="AU225" s="183"/>
      <c r="AV225" s="183"/>
      <c r="AW225" s="183"/>
      <c r="AX225" s="183"/>
      <c r="AY225" s="183"/>
      <c r="AZ225" s="183"/>
      <c r="BA225" s="183"/>
      <c r="BB225" s="183"/>
      <c r="BC225" s="183"/>
      <c r="BD225" s="183"/>
      <c r="BE225" s="183"/>
      <c r="BF225" s="183"/>
      <c r="BG225" s="183"/>
      <c r="BH225" s="183"/>
      <c r="BI225" s="183"/>
      <c r="BJ225" s="183"/>
      <c r="BK225" s="183"/>
      <c r="BL225" s="183"/>
      <c r="BM225" s="183"/>
      <c r="BN225" s="183"/>
      <c r="BO225" s="183"/>
      <c r="BP225" s="183"/>
      <c r="BQ225" s="183"/>
      <c r="BR225" s="183"/>
      <c r="BS225" s="183"/>
      <c r="BT225" s="183"/>
      <c r="BU225" s="183"/>
      <c r="BV225" s="183"/>
      <c r="BW225" s="183"/>
      <c r="BX225" s="183"/>
      <c r="BY225" s="183"/>
      <c r="BZ225" s="183"/>
      <c r="CA225" s="26" t="s">
        <v>69</v>
      </c>
      <c r="CB225" s="39" t="str">
        <f t="shared" si="29"/>
        <v>Riadok bude vidieť.</v>
      </c>
      <c r="CC225" s="33" t="s">
        <v>78</v>
      </c>
      <c r="CW225" s="20">
        <f>+IF(SUM(CW226:CW245)=0,0,1)</f>
        <v>1</v>
      </c>
      <c r="CZ225" s="20">
        <f t="shared" si="30"/>
        <v>1</v>
      </c>
      <c r="DA225" s="20">
        <f t="shared" si="32"/>
        <v>1</v>
      </c>
      <c r="DZ225" s="62"/>
    </row>
    <row r="226" spans="1:130">
      <c r="A226" s="11"/>
      <c r="B226" s="95" t="s">
        <v>59</v>
      </c>
      <c r="C226" s="95"/>
      <c r="D226" s="95"/>
      <c r="E226" s="95"/>
      <c r="F226" s="95"/>
      <c r="G226" s="95"/>
      <c r="H226" s="95"/>
      <c r="I226" s="95"/>
      <c r="J226" s="95"/>
      <c r="K226" s="95"/>
      <c r="L226" s="95"/>
      <c r="M226" s="95"/>
      <c r="N226" s="95"/>
      <c r="O226" s="95"/>
      <c r="P226" s="95"/>
      <c r="Q226" s="95"/>
      <c r="R226" s="95"/>
      <c r="S226" s="95"/>
      <c r="T226" s="95"/>
      <c r="U226" s="95"/>
      <c r="V226" s="95"/>
      <c r="W226" s="95"/>
      <c r="X226" s="95"/>
      <c r="Y226" s="95"/>
      <c r="Z226" s="95"/>
      <c r="AA226" s="95"/>
      <c r="AB226" s="95"/>
      <c r="AC226" s="95"/>
      <c r="AD226" s="95"/>
      <c r="AE226" s="95"/>
      <c r="AF226" s="95"/>
      <c r="AG226" s="95"/>
      <c r="AH226" s="95"/>
      <c r="AI226" s="95"/>
      <c r="AJ226" s="95"/>
      <c r="AK226" s="95"/>
      <c r="AL226" s="95"/>
      <c r="AM226" s="95"/>
      <c r="AN226" s="95"/>
      <c r="AO226" s="95"/>
      <c r="AP226" s="95"/>
      <c r="AQ226" s="95"/>
      <c r="AR226" s="95"/>
      <c r="AS226" s="95"/>
      <c r="AT226" s="95"/>
      <c r="AU226" s="95"/>
      <c r="AV226" s="95"/>
      <c r="AW226" s="95"/>
      <c r="AX226" s="95"/>
      <c r="AY226" s="95"/>
      <c r="AZ226" s="95"/>
      <c r="BA226" s="95"/>
      <c r="BB226" s="95"/>
      <c r="BC226" s="95"/>
      <c r="BD226" s="95"/>
      <c r="BE226" s="95"/>
      <c r="BF226" s="95"/>
      <c r="BG226" s="95"/>
      <c r="BH226" s="95"/>
      <c r="BI226" s="95"/>
      <c r="BJ226" s="95"/>
      <c r="BK226" s="95"/>
      <c r="BL226" s="95"/>
      <c r="BM226" s="95"/>
      <c r="BN226" s="95"/>
      <c r="BO226" s="95"/>
      <c r="BP226" s="95"/>
      <c r="BQ226" s="95"/>
      <c r="BR226" s="95"/>
      <c r="BS226" s="95"/>
      <c r="BT226" s="95"/>
      <c r="BU226" s="95"/>
      <c r="BV226" s="95"/>
      <c r="BW226" s="95"/>
      <c r="BX226" s="95"/>
      <c r="BY226" s="95"/>
      <c r="BZ226" s="95"/>
      <c r="CA226" s="27"/>
      <c r="CB226" s="39" t="str">
        <f t="shared" si="29"/>
        <v>Riadok bude vidieť.</v>
      </c>
      <c r="CC226" s="33" t="s">
        <v>78</v>
      </c>
      <c r="CW226" s="20">
        <f t="shared" ref="CW226:CW245" si="33">+IF(B226="",0,1)</f>
        <v>1</v>
      </c>
      <c r="CZ226" s="20">
        <f t="shared" si="30"/>
        <v>1</v>
      </c>
      <c r="DA226" s="20">
        <f t="shared" si="32"/>
        <v>1</v>
      </c>
      <c r="DZ226" s="62"/>
    </row>
    <row r="227" spans="1:130">
      <c r="A227" s="11"/>
      <c r="B227" s="95" t="s">
        <v>60</v>
      </c>
      <c r="C227" s="95"/>
      <c r="D227" s="95"/>
      <c r="E227" s="95"/>
      <c r="F227" s="95"/>
      <c r="G227" s="95"/>
      <c r="H227" s="95"/>
      <c r="I227" s="95"/>
      <c r="J227" s="95"/>
      <c r="K227" s="95"/>
      <c r="L227" s="95"/>
      <c r="M227" s="95"/>
      <c r="N227" s="95"/>
      <c r="O227" s="95"/>
      <c r="P227" s="95"/>
      <c r="Q227" s="95"/>
      <c r="R227" s="95"/>
      <c r="S227" s="95"/>
      <c r="T227" s="95"/>
      <c r="U227" s="95"/>
      <c r="V227" s="95"/>
      <c r="W227" s="95"/>
      <c r="X227" s="95"/>
      <c r="Y227" s="95"/>
      <c r="Z227" s="95"/>
      <c r="AA227" s="95"/>
      <c r="AB227" s="95"/>
      <c r="AC227" s="95"/>
      <c r="AD227" s="95"/>
      <c r="AE227" s="95"/>
      <c r="AF227" s="95"/>
      <c r="AG227" s="95"/>
      <c r="AH227" s="95"/>
      <c r="AI227" s="95"/>
      <c r="AJ227" s="95"/>
      <c r="AK227" s="95"/>
      <c r="AL227" s="95"/>
      <c r="AM227" s="95"/>
      <c r="AN227" s="95"/>
      <c r="AO227" s="95"/>
      <c r="AP227" s="95"/>
      <c r="AQ227" s="95"/>
      <c r="AR227" s="95"/>
      <c r="AS227" s="95"/>
      <c r="AT227" s="95"/>
      <c r="AU227" s="95"/>
      <c r="AV227" s="95"/>
      <c r="AW227" s="95"/>
      <c r="AX227" s="95"/>
      <c r="AY227" s="95"/>
      <c r="AZ227" s="95"/>
      <c r="BA227" s="95"/>
      <c r="BB227" s="95"/>
      <c r="BC227" s="95"/>
      <c r="BD227" s="95"/>
      <c r="BE227" s="95"/>
      <c r="BF227" s="95"/>
      <c r="BG227" s="95"/>
      <c r="BH227" s="95"/>
      <c r="BI227" s="95"/>
      <c r="BJ227" s="95"/>
      <c r="BK227" s="95"/>
      <c r="BL227" s="95"/>
      <c r="BM227" s="95"/>
      <c r="BN227" s="95"/>
      <c r="BO227" s="95"/>
      <c r="BP227" s="95"/>
      <c r="BQ227" s="95"/>
      <c r="BR227" s="95"/>
      <c r="BS227" s="95"/>
      <c r="BT227" s="95"/>
      <c r="BU227" s="95"/>
      <c r="BV227" s="95"/>
      <c r="BW227" s="95"/>
      <c r="BX227" s="95"/>
      <c r="BY227" s="95"/>
      <c r="BZ227" s="95"/>
      <c r="CA227" s="27"/>
      <c r="CB227" s="39" t="str">
        <f t="shared" si="29"/>
        <v>Riadok bude vidieť.</v>
      </c>
      <c r="CC227" s="33" t="s">
        <v>78</v>
      </c>
      <c r="CW227" s="20">
        <f t="shared" si="33"/>
        <v>1</v>
      </c>
      <c r="CZ227" s="20">
        <f t="shared" si="30"/>
        <v>1</v>
      </c>
      <c r="DA227" s="20">
        <f t="shared" si="32"/>
        <v>1</v>
      </c>
      <c r="DZ227" s="62"/>
    </row>
    <row r="228" spans="1:130">
      <c r="A228" s="11"/>
      <c r="B228" s="95" t="s">
        <v>80</v>
      </c>
      <c r="C228" s="95"/>
      <c r="D228" s="95"/>
      <c r="E228" s="95"/>
      <c r="F228" s="95"/>
      <c r="G228" s="95"/>
      <c r="H228" s="95"/>
      <c r="I228" s="95"/>
      <c r="J228" s="95"/>
      <c r="K228" s="95"/>
      <c r="L228" s="95"/>
      <c r="M228" s="95"/>
      <c r="N228" s="95"/>
      <c r="O228" s="95"/>
      <c r="P228" s="95"/>
      <c r="Q228" s="95"/>
      <c r="R228" s="95"/>
      <c r="S228" s="95"/>
      <c r="T228" s="95"/>
      <c r="U228" s="95"/>
      <c r="V228" s="95"/>
      <c r="W228" s="95"/>
      <c r="X228" s="95"/>
      <c r="Y228" s="95"/>
      <c r="Z228" s="95"/>
      <c r="AA228" s="95"/>
      <c r="AB228" s="95"/>
      <c r="AC228" s="95"/>
      <c r="AD228" s="95"/>
      <c r="AE228" s="95"/>
      <c r="AF228" s="95"/>
      <c r="AG228" s="95"/>
      <c r="AH228" s="95"/>
      <c r="AI228" s="95"/>
      <c r="AJ228" s="95"/>
      <c r="AK228" s="95"/>
      <c r="AL228" s="95"/>
      <c r="AM228" s="95"/>
      <c r="AN228" s="95"/>
      <c r="AO228" s="95"/>
      <c r="AP228" s="95"/>
      <c r="AQ228" s="95"/>
      <c r="AR228" s="95"/>
      <c r="AS228" s="95"/>
      <c r="AT228" s="95"/>
      <c r="AU228" s="95"/>
      <c r="AV228" s="95"/>
      <c r="AW228" s="95"/>
      <c r="AX228" s="95"/>
      <c r="AY228" s="95"/>
      <c r="AZ228" s="95"/>
      <c r="BA228" s="95"/>
      <c r="BB228" s="95"/>
      <c r="BC228" s="95"/>
      <c r="BD228" s="95"/>
      <c r="BE228" s="95"/>
      <c r="BF228" s="95"/>
      <c r="BG228" s="95"/>
      <c r="BH228" s="95"/>
      <c r="BI228" s="95"/>
      <c r="BJ228" s="95"/>
      <c r="BK228" s="95"/>
      <c r="BL228" s="95"/>
      <c r="BM228" s="95"/>
      <c r="BN228" s="95"/>
      <c r="BO228" s="95"/>
      <c r="BP228" s="95"/>
      <c r="BQ228" s="95"/>
      <c r="BR228" s="95"/>
      <c r="BS228" s="95"/>
      <c r="BT228" s="95"/>
      <c r="BU228" s="95"/>
      <c r="BV228" s="95"/>
      <c r="BW228" s="95"/>
      <c r="BX228" s="95"/>
      <c r="BY228" s="95"/>
      <c r="BZ228" s="95"/>
      <c r="CA228" s="27"/>
      <c r="CB228" s="39" t="str">
        <f t="shared" si="29"/>
        <v>Riadok bude vidieť.</v>
      </c>
      <c r="CC228" s="33" t="s">
        <v>78</v>
      </c>
      <c r="CW228" s="20">
        <f t="shared" si="33"/>
        <v>1</v>
      </c>
      <c r="CZ228" s="20">
        <f t="shared" si="30"/>
        <v>1</v>
      </c>
      <c r="DA228" s="20">
        <f t="shared" si="32"/>
        <v>1</v>
      </c>
      <c r="DZ228" s="62"/>
    </row>
    <row r="229" spans="1:130">
      <c r="A229" s="11"/>
      <c r="B229" s="95" t="s">
        <v>81</v>
      </c>
      <c r="C229" s="95"/>
      <c r="D229" s="95"/>
      <c r="E229" s="95"/>
      <c r="F229" s="95"/>
      <c r="G229" s="95"/>
      <c r="H229" s="95"/>
      <c r="I229" s="95"/>
      <c r="J229" s="95"/>
      <c r="K229" s="95"/>
      <c r="L229" s="95"/>
      <c r="M229" s="95"/>
      <c r="N229" s="95"/>
      <c r="O229" s="95"/>
      <c r="P229" s="95"/>
      <c r="Q229" s="95"/>
      <c r="R229" s="95"/>
      <c r="S229" s="95"/>
      <c r="T229" s="95"/>
      <c r="U229" s="95"/>
      <c r="V229" s="95"/>
      <c r="W229" s="95"/>
      <c r="X229" s="95"/>
      <c r="Y229" s="95"/>
      <c r="Z229" s="95"/>
      <c r="AA229" s="95"/>
      <c r="AB229" s="95"/>
      <c r="AC229" s="95"/>
      <c r="AD229" s="95"/>
      <c r="AE229" s="95"/>
      <c r="AF229" s="95"/>
      <c r="AG229" s="95"/>
      <c r="AH229" s="95"/>
      <c r="AI229" s="95"/>
      <c r="AJ229" s="95"/>
      <c r="AK229" s="95"/>
      <c r="AL229" s="95"/>
      <c r="AM229" s="95"/>
      <c r="AN229" s="95"/>
      <c r="AO229" s="95"/>
      <c r="AP229" s="95"/>
      <c r="AQ229" s="95"/>
      <c r="AR229" s="95"/>
      <c r="AS229" s="95"/>
      <c r="AT229" s="95"/>
      <c r="AU229" s="95"/>
      <c r="AV229" s="95"/>
      <c r="AW229" s="95"/>
      <c r="AX229" s="95"/>
      <c r="AY229" s="95"/>
      <c r="AZ229" s="95"/>
      <c r="BA229" s="95"/>
      <c r="BB229" s="95"/>
      <c r="BC229" s="95"/>
      <c r="BD229" s="95"/>
      <c r="BE229" s="95"/>
      <c r="BF229" s="95"/>
      <c r="BG229" s="95"/>
      <c r="BH229" s="95"/>
      <c r="BI229" s="95"/>
      <c r="BJ229" s="95"/>
      <c r="BK229" s="95"/>
      <c r="BL229" s="95"/>
      <c r="BM229" s="95"/>
      <c r="BN229" s="95"/>
      <c r="BO229" s="95"/>
      <c r="BP229" s="95"/>
      <c r="BQ229" s="95"/>
      <c r="BR229" s="95"/>
      <c r="BS229" s="95"/>
      <c r="BT229" s="95"/>
      <c r="BU229" s="95"/>
      <c r="BV229" s="95"/>
      <c r="BW229" s="95"/>
      <c r="BX229" s="95"/>
      <c r="BY229" s="95"/>
      <c r="BZ229" s="95"/>
      <c r="CA229" s="27"/>
      <c r="CB229" s="39" t="str">
        <f t="shared" si="29"/>
        <v>Riadok bude vidieť.</v>
      </c>
      <c r="CC229" s="33" t="s">
        <v>78</v>
      </c>
      <c r="CW229" s="20">
        <f t="shared" si="33"/>
        <v>1</v>
      </c>
      <c r="CZ229" s="20">
        <f t="shared" si="30"/>
        <v>1</v>
      </c>
      <c r="DA229" s="20">
        <f t="shared" si="32"/>
        <v>1</v>
      </c>
      <c r="DZ229" s="62"/>
    </row>
    <row r="230" spans="1:130">
      <c r="A230" s="11"/>
      <c r="B230" s="95"/>
      <c r="C230" s="95"/>
      <c r="D230" s="95"/>
      <c r="E230" s="95"/>
      <c r="F230" s="95"/>
      <c r="G230" s="95"/>
      <c r="H230" s="95"/>
      <c r="I230" s="95"/>
      <c r="J230" s="95"/>
      <c r="K230" s="95"/>
      <c r="L230" s="95"/>
      <c r="M230" s="95"/>
      <c r="N230" s="95"/>
      <c r="O230" s="95"/>
      <c r="P230" s="95"/>
      <c r="Q230" s="95"/>
      <c r="R230" s="95"/>
      <c r="S230" s="95"/>
      <c r="T230" s="95"/>
      <c r="U230" s="95"/>
      <c r="V230" s="95"/>
      <c r="W230" s="95"/>
      <c r="X230" s="95"/>
      <c r="Y230" s="95"/>
      <c r="Z230" s="95"/>
      <c r="AA230" s="95"/>
      <c r="AB230" s="95"/>
      <c r="AC230" s="95"/>
      <c r="AD230" s="95"/>
      <c r="AE230" s="95"/>
      <c r="AF230" s="95"/>
      <c r="AG230" s="95"/>
      <c r="AH230" s="95"/>
      <c r="AI230" s="95"/>
      <c r="AJ230" s="95"/>
      <c r="AK230" s="95"/>
      <c r="AL230" s="95"/>
      <c r="AM230" s="95"/>
      <c r="AN230" s="95"/>
      <c r="AO230" s="95"/>
      <c r="AP230" s="95"/>
      <c r="AQ230" s="95"/>
      <c r="AR230" s="95"/>
      <c r="AS230" s="95"/>
      <c r="AT230" s="95"/>
      <c r="AU230" s="95"/>
      <c r="AV230" s="95"/>
      <c r="AW230" s="95"/>
      <c r="AX230" s="95"/>
      <c r="AY230" s="95"/>
      <c r="AZ230" s="95"/>
      <c r="BA230" s="95"/>
      <c r="BB230" s="95"/>
      <c r="BC230" s="95"/>
      <c r="BD230" s="95"/>
      <c r="BE230" s="95"/>
      <c r="BF230" s="95"/>
      <c r="BG230" s="95"/>
      <c r="BH230" s="95"/>
      <c r="BI230" s="95"/>
      <c r="BJ230" s="95"/>
      <c r="BK230" s="95"/>
      <c r="BL230" s="95"/>
      <c r="BM230" s="95"/>
      <c r="BN230" s="95"/>
      <c r="BO230" s="95"/>
      <c r="BP230" s="95"/>
      <c r="BQ230" s="95"/>
      <c r="BR230" s="95"/>
      <c r="BS230" s="95"/>
      <c r="BT230" s="95"/>
      <c r="BU230" s="95"/>
      <c r="BV230" s="95"/>
      <c r="BW230" s="95"/>
      <c r="BX230" s="95"/>
      <c r="BY230" s="95"/>
      <c r="BZ230" s="95"/>
      <c r="CA230" s="27"/>
      <c r="CB230" s="39" t="str">
        <f t="shared" si="29"/>
        <v>Riadok bude skrytý.</v>
      </c>
      <c r="CC230" s="33" t="s">
        <v>78</v>
      </c>
      <c r="CW230" s="20">
        <f t="shared" si="33"/>
        <v>0</v>
      </c>
      <c r="CZ230" s="20">
        <f t="shared" si="30"/>
        <v>1</v>
      </c>
      <c r="DA230" s="20">
        <f t="shared" si="32"/>
        <v>0</v>
      </c>
      <c r="DZ230" s="62"/>
    </row>
    <row r="231" spans="1:130">
      <c r="A231" s="11"/>
      <c r="B231" s="95"/>
      <c r="C231" s="95"/>
      <c r="D231" s="95"/>
      <c r="E231" s="95"/>
      <c r="F231" s="95"/>
      <c r="G231" s="95"/>
      <c r="H231" s="95"/>
      <c r="I231" s="95"/>
      <c r="J231" s="95"/>
      <c r="K231" s="95"/>
      <c r="L231" s="95"/>
      <c r="M231" s="95"/>
      <c r="N231" s="95"/>
      <c r="O231" s="95"/>
      <c r="P231" s="95"/>
      <c r="Q231" s="95"/>
      <c r="R231" s="95"/>
      <c r="S231" s="95"/>
      <c r="T231" s="95"/>
      <c r="U231" s="95"/>
      <c r="V231" s="95"/>
      <c r="W231" s="95"/>
      <c r="X231" s="95"/>
      <c r="Y231" s="95"/>
      <c r="Z231" s="95"/>
      <c r="AA231" s="95"/>
      <c r="AB231" s="95"/>
      <c r="AC231" s="95"/>
      <c r="AD231" s="95"/>
      <c r="AE231" s="95"/>
      <c r="AF231" s="95"/>
      <c r="AG231" s="95"/>
      <c r="AH231" s="95"/>
      <c r="AI231" s="95"/>
      <c r="AJ231" s="95"/>
      <c r="AK231" s="95"/>
      <c r="AL231" s="95"/>
      <c r="AM231" s="95"/>
      <c r="AN231" s="95"/>
      <c r="AO231" s="95"/>
      <c r="AP231" s="95"/>
      <c r="AQ231" s="95"/>
      <c r="AR231" s="95"/>
      <c r="AS231" s="95"/>
      <c r="AT231" s="95"/>
      <c r="AU231" s="95"/>
      <c r="AV231" s="95"/>
      <c r="AW231" s="95"/>
      <c r="AX231" s="95"/>
      <c r="AY231" s="95"/>
      <c r="AZ231" s="95"/>
      <c r="BA231" s="95"/>
      <c r="BB231" s="95"/>
      <c r="BC231" s="95"/>
      <c r="BD231" s="95"/>
      <c r="BE231" s="95"/>
      <c r="BF231" s="95"/>
      <c r="BG231" s="95"/>
      <c r="BH231" s="95"/>
      <c r="BI231" s="95"/>
      <c r="BJ231" s="95"/>
      <c r="BK231" s="95"/>
      <c r="BL231" s="95"/>
      <c r="BM231" s="95"/>
      <c r="BN231" s="95"/>
      <c r="BO231" s="95"/>
      <c r="BP231" s="95"/>
      <c r="BQ231" s="95"/>
      <c r="BR231" s="95"/>
      <c r="BS231" s="95"/>
      <c r="BT231" s="95"/>
      <c r="BU231" s="95"/>
      <c r="BV231" s="95"/>
      <c r="BW231" s="95"/>
      <c r="BX231" s="95"/>
      <c r="BY231" s="95"/>
      <c r="BZ231" s="95"/>
      <c r="CA231" s="27"/>
      <c r="CB231" s="39" t="str">
        <f t="shared" si="29"/>
        <v>Riadok bude skrytý.</v>
      </c>
      <c r="CC231" s="33" t="s">
        <v>78</v>
      </c>
      <c r="CW231" s="20">
        <f t="shared" si="33"/>
        <v>0</v>
      </c>
      <c r="CZ231" s="20">
        <f t="shared" si="30"/>
        <v>1</v>
      </c>
      <c r="DA231" s="20">
        <f t="shared" si="32"/>
        <v>0</v>
      </c>
      <c r="DZ231" s="62"/>
    </row>
    <row r="232" spans="1:130">
      <c r="A232" s="11"/>
      <c r="B232" s="95"/>
      <c r="C232" s="95"/>
      <c r="D232" s="95"/>
      <c r="E232" s="95"/>
      <c r="F232" s="95"/>
      <c r="G232" s="95"/>
      <c r="H232" s="95"/>
      <c r="I232" s="95"/>
      <c r="J232" s="95"/>
      <c r="K232" s="95"/>
      <c r="L232" s="95"/>
      <c r="M232" s="95"/>
      <c r="N232" s="95"/>
      <c r="O232" s="95"/>
      <c r="P232" s="95"/>
      <c r="Q232" s="95"/>
      <c r="R232" s="95"/>
      <c r="S232" s="95"/>
      <c r="T232" s="95"/>
      <c r="U232" s="95"/>
      <c r="V232" s="95"/>
      <c r="W232" s="95"/>
      <c r="X232" s="95"/>
      <c r="Y232" s="95"/>
      <c r="Z232" s="95"/>
      <c r="AA232" s="95"/>
      <c r="AB232" s="95"/>
      <c r="AC232" s="95"/>
      <c r="AD232" s="95"/>
      <c r="AE232" s="95"/>
      <c r="AF232" s="95"/>
      <c r="AG232" s="95"/>
      <c r="AH232" s="95"/>
      <c r="AI232" s="95"/>
      <c r="AJ232" s="95"/>
      <c r="AK232" s="95"/>
      <c r="AL232" s="95"/>
      <c r="AM232" s="95"/>
      <c r="AN232" s="95"/>
      <c r="AO232" s="95"/>
      <c r="AP232" s="95"/>
      <c r="AQ232" s="95"/>
      <c r="AR232" s="95"/>
      <c r="AS232" s="95"/>
      <c r="AT232" s="95"/>
      <c r="AU232" s="95"/>
      <c r="AV232" s="95"/>
      <c r="AW232" s="95"/>
      <c r="AX232" s="95"/>
      <c r="AY232" s="95"/>
      <c r="AZ232" s="95"/>
      <c r="BA232" s="95"/>
      <c r="BB232" s="95"/>
      <c r="BC232" s="95"/>
      <c r="BD232" s="95"/>
      <c r="BE232" s="95"/>
      <c r="BF232" s="95"/>
      <c r="BG232" s="95"/>
      <c r="BH232" s="95"/>
      <c r="BI232" s="95"/>
      <c r="BJ232" s="95"/>
      <c r="BK232" s="95"/>
      <c r="BL232" s="95"/>
      <c r="BM232" s="95"/>
      <c r="BN232" s="95"/>
      <c r="BO232" s="95"/>
      <c r="BP232" s="95"/>
      <c r="BQ232" s="95"/>
      <c r="BR232" s="95"/>
      <c r="BS232" s="95"/>
      <c r="BT232" s="95"/>
      <c r="BU232" s="95"/>
      <c r="BV232" s="95"/>
      <c r="BW232" s="95"/>
      <c r="BX232" s="95"/>
      <c r="BY232" s="95"/>
      <c r="BZ232" s="95"/>
      <c r="CA232" s="27"/>
      <c r="CB232" s="39" t="str">
        <f t="shared" si="29"/>
        <v>Riadok bude skrytý.</v>
      </c>
      <c r="CC232" s="33" t="s">
        <v>78</v>
      </c>
      <c r="CW232" s="20">
        <f t="shared" si="33"/>
        <v>0</v>
      </c>
      <c r="CZ232" s="20">
        <f t="shared" si="30"/>
        <v>1</v>
      </c>
      <c r="DA232" s="20">
        <f t="shared" si="32"/>
        <v>0</v>
      </c>
      <c r="DZ232" s="62"/>
    </row>
    <row r="233" spans="1:130">
      <c r="A233" s="11"/>
      <c r="B233" s="95"/>
      <c r="C233" s="95"/>
      <c r="D233" s="95"/>
      <c r="E233" s="95"/>
      <c r="F233" s="95"/>
      <c r="G233" s="95"/>
      <c r="H233" s="95"/>
      <c r="I233" s="95"/>
      <c r="J233" s="95"/>
      <c r="K233" s="95"/>
      <c r="L233" s="95"/>
      <c r="M233" s="95"/>
      <c r="N233" s="95"/>
      <c r="O233" s="95"/>
      <c r="P233" s="95"/>
      <c r="Q233" s="95"/>
      <c r="R233" s="95"/>
      <c r="S233" s="95"/>
      <c r="T233" s="95"/>
      <c r="U233" s="95"/>
      <c r="V233" s="95"/>
      <c r="W233" s="95"/>
      <c r="X233" s="95"/>
      <c r="Y233" s="95"/>
      <c r="Z233" s="95"/>
      <c r="AA233" s="95"/>
      <c r="AB233" s="95"/>
      <c r="AC233" s="95"/>
      <c r="AD233" s="95"/>
      <c r="AE233" s="95"/>
      <c r="AF233" s="95"/>
      <c r="AG233" s="95"/>
      <c r="AH233" s="95"/>
      <c r="AI233" s="95"/>
      <c r="AJ233" s="95"/>
      <c r="AK233" s="95"/>
      <c r="AL233" s="95"/>
      <c r="AM233" s="95"/>
      <c r="AN233" s="95"/>
      <c r="AO233" s="95"/>
      <c r="AP233" s="95"/>
      <c r="AQ233" s="95"/>
      <c r="AR233" s="95"/>
      <c r="AS233" s="95"/>
      <c r="AT233" s="95"/>
      <c r="AU233" s="95"/>
      <c r="AV233" s="95"/>
      <c r="AW233" s="95"/>
      <c r="AX233" s="95"/>
      <c r="AY233" s="95"/>
      <c r="AZ233" s="95"/>
      <c r="BA233" s="95"/>
      <c r="BB233" s="95"/>
      <c r="BC233" s="95"/>
      <c r="BD233" s="95"/>
      <c r="BE233" s="95"/>
      <c r="BF233" s="95"/>
      <c r="BG233" s="95"/>
      <c r="BH233" s="95"/>
      <c r="BI233" s="95"/>
      <c r="BJ233" s="95"/>
      <c r="BK233" s="95"/>
      <c r="BL233" s="95"/>
      <c r="BM233" s="95"/>
      <c r="BN233" s="95"/>
      <c r="BO233" s="95"/>
      <c r="BP233" s="95"/>
      <c r="BQ233" s="95"/>
      <c r="BR233" s="95"/>
      <c r="BS233" s="95"/>
      <c r="BT233" s="95"/>
      <c r="BU233" s="95"/>
      <c r="BV233" s="95"/>
      <c r="BW233" s="95"/>
      <c r="BX233" s="95"/>
      <c r="BY233" s="95"/>
      <c r="BZ233" s="95"/>
      <c r="CA233" s="27"/>
      <c r="CB233" s="39" t="str">
        <f t="shared" si="29"/>
        <v>Riadok bude skrytý.</v>
      </c>
      <c r="CC233" s="33" t="s">
        <v>78</v>
      </c>
      <c r="CW233" s="20">
        <f t="shared" si="33"/>
        <v>0</v>
      </c>
      <c r="CZ233" s="20">
        <f t="shared" si="30"/>
        <v>1</v>
      </c>
      <c r="DA233" s="20">
        <f t="shared" si="32"/>
        <v>0</v>
      </c>
      <c r="DZ233" s="62"/>
    </row>
    <row r="234" spans="1:130">
      <c r="A234" s="11"/>
      <c r="B234" s="95"/>
      <c r="C234" s="95"/>
      <c r="D234" s="95"/>
      <c r="E234" s="95"/>
      <c r="F234" s="95"/>
      <c r="G234" s="95"/>
      <c r="H234" s="95"/>
      <c r="I234" s="95"/>
      <c r="J234" s="95"/>
      <c r="K234" s="95"/>
      <c r="L234" s="95"/>
      <c r="M234" s="95"/>
      <c r="N234" s="95"/>
      <c r="O234" s="95"/>
      <c r="P234" s="95"/>
      <c r="Q234" s="95"/>
      <c r="R234" s="95"/>
      <c r="S234" s="95"/>
      <c r="T234" s="95"/>
      <c r="U234" s="95"/>
      <c r="V234" s="95"/>
      <c r="W234" s="95"/>
      <c r="X234" s="95"/>
      <c r="Y234" s="95"/>
      <c r="Z234" s="95"/>
      <c r="AA234" s="95"/>
      <c r="AB234" s="95"/>
      <c r="AC234" s="95"/>
      <c r="AD234" s="95"/>
      <c r="AE234" s="95"/>
      <c r="AF234" s="95"/>
      <c r="AG234" s="95"/>
      <c r="AH234" s="95"/>
      <c r="AI234" s="95"/>
      <c r="AJ234" s="95"/>
      <c r="AK234" s="95"/>
      <c r="AL234" s="95"/>
      <c r="AM234" s="95"/>
      <c r="AN234" s="95"/>
      <c r="AO234" s="95"/>
      <c r="AP234" s="95"/>
      <c r="AQ234" s="95"/>
      <c r="AR234" s="95"/>
      <c r="AS234" s="95"/>
      <c r="AT234" s="95"/>
      <c r="AU234" s="95"/>
      <c r="AV234" s="95"/>
      <c r="AW234" s="95"/>
      <c r="AX234" s="95"/>
      <c r="AY234" s="95"/>
      <c r="AZ234" s="95"/>
      <c r="BA234" s="95"/>
      <c r="BB234" s="95"/>
      <c r="BC234" s="95"/>
      <c r="BD234" s="95"/>
      <c r="BE234" s="95"/>
      <c r="BF234" s="95"/>
      <c r="BG234" s="95"/>
      <c r="BH234" s="95"/>
      <c r="BI234" s="95"/>
      <c r="BJ234" s="95"/>
      <c r="BK234" s="95"/>
      <c r="BL234" s="95"/>
      <c r="BM234" s="95"/>
      <c r="BN234" s="95"/>
      <c r="BO234" s="95"/>
      <c r="BP234" s="95"/>
      <c r="BQ234" s="95"/>
      <c r="BR234" s="95"/>
      <c r="BS234" s="95"/>
      <c r="BT234" s="95"/>
      <c r="BU234" s="95"/>
      <c r="BV234" s="95"/>
      <c r="BW234" s="95"/>
      <c r="BX234" s="95"/>
      <c r="BY234" s="95"/>
      <c r="BZ234" s="95"/>
      <c r="CA234" s="27"/>
      <c r="CB234" s="39" t="str">
        <f t="shared" si="29"/>
        <v>Riadok bude skrytý.</v>
      </c>
      <c r="CC234" s="33" t="s">
        <v>78</v>
      </c>
      <c r="CW234" s="20">
        <f t="shared" si="33"/>
        <v>0</v>
      </c>
      <c r="CZ234" s="20">
        <f t="shared" si="30"/>
        <v>1</v>
      </c>
      <c r="DA234" s="20">
        <f t="shared" si="32"/>
        <v>0</v>
      </c>
      <c r="DZ234" s="62"/>
    </row>
    <row r="235" spans="1:130">
      <c r="A235" s="11"/>
      <c r="B235" s="95"/>
      <c r="C235" s="95"/>
      <c r="D235" s="95"/>
      <c r="E235" s="95"/>
      <c r="F235" s="95"/>
      <c r="G235" s="95"/>
      <c r="H235" s="95"/>
      <c r="I235" s="95"/>
      <c r="J235" s="95"/>
      <c r="K235" s="95"/>
      <c r="L235" s="95"/>
      <c r="M235" s="95"/>
      <c r="N235" s="95"/>
      <c r="O235" s="95"/>
      <c r="P235" s="95"/>
      <c r="Q235" s="95"/>
      <c r="R235" s="95"/>
      <c r="S235" s="95"/>
      <c r="T235" s="95"/>
      <c r="U235" s="95"/>
      <c r="V235" s="95"/>
      <c r="W235" s="95"/>
      <c r="X235" s="95"/>
      <c r="Y235" s="95"/>
      <c r="Z235" s="95"/>
      <c r="AA235" s="95"/>
      <c r="AB235" s="95"/>
      <c r="AC235" s="95"/>
      <c r="AD235" s="95"/>
      <c r="AE235" s="95"/>
      <c r="AF235" s="95"/>
      <c r="AG235" s="95"/>
      <c r="AH235" s="95"/>
      <c r="AI235" s="95"/>
      <c r="AJ235" s="95"/>
      <c r="AK235" s="95"/>
      <c r="AL235" s="95"/>
      <c r="AM235" s="95"/>
      <c r="AN235" s="95"/>
      <c r="AO235" s="95"/>
      <c r="AP235" s="95"/>
      <c r="AQ235" s="95"/>
      <c r="AR235" s="95"/>
      <c r="AS235" s="95"/>
      <c r="AT235" s="95"/>
      <c r="AU235" s="95"/>
      <c r="AV235" s="95"/>
      <c r="AW235" s="95"/>
      <c r="AX235" s="95"/>
      <c r="AY235" s="95"/>
      <c r="AZ235" s="95"/>
      <c r="BA235" s="95"/>
      <c r="BB235" s="95"/>
      <c r="BC235" s="95"/>
      <c r="BD235" s="95"/>
      <c r="BE235" s="95"/>
      <c r="BF235" s="95"/>
      <c r="BG235" s="95"/>
      <c r="BH235" s="95"/>
      <c r="BI235" s="95"/>
      <c r="BJ235" s="95"/>
      <c r="BK235" s="95"/>
      <c r="BL235" s="95"/>
      <c r="BM235" s="95"/>
      <c r="BN235" s="95"/>
      <c r="BO235" s="95"/>
      <c r="BP235" s="95"/>
      <c r="BQ235" s="95"/>
      <c r="BR235" s="95"/>
      <c r="BS235" s="95"/>
      <c r="BT235" s="95"/>
      <c r="BU235" s="95"/>
      <c r="BV235" s="95"/>
      <c r="BW235" s="95"/>
      <c r="BX235" s="95"/>
      <c r="BY235" s="95"/>
      <c r="BZ235" s="95"/>
      <c r="CA235" s="27"/>
      <c r="CB235" s="39" t="str">
        <f t="shared" si="29"/>
        <v>Riadok bude skrytý.</v>
      </c>
      <c r="CC235" s="33" t="s">
        <v>78</v>
      </c>
      <c r="CW235" s="20">
        <f t="shared" si="33"/>
        <v>0</v>
      </c>
      <c r="CZ235" s="20">
        <f t="shared" si="30"/>
        <v>1</v>
      </c>
      <c r="DA235" s="20">
        <f t="shared" si="32"/>
        <v>0</v>
      </c>
      <c r="DZ235" s="62"/>
    </row>
    <row r="236" spans="1:130">
      <c r="A236" s="11"/>
      <c r="B236" s="95"/>
      <c r="C236" s="95"/>
      <c r="D236" s="95"/>
      <c r="E236" s="95"/>
      <c r="F236" s="95"/>
      <c r="G236" s="95"/>
      <c r="H236" s="95"/>
      <c r="I236" s="95"/>
      <c r="J236" s="95"/>
      <c r="K236" s="95"/>
      <c r="L236" s="95"/>
      <c r="M236" s="95"/>
      <c r="N236" s="95"/>
      <c r="O236" s="95"/>
      <c r="P236" s="95"/>
      <c r="Q236" s="95"/>
      <c r="R236" s="95"/>
      <c r="S236" s="95"/>
      <c r="T236" s="95"/>
      <c r="U236" s="95"/>
      <c r="V236" s="95"/>
      <c r="W236" s="95"/>
      <c r="X236" s="95"/>
      <c r="Y236" s="95"/>
      <c r="Z236" s="95"/>
      <c r="AA236" s="95"/>
      <c r="AB236" s="95"/>
      <c r="AC236" s="95"/>
      <c r="AD236" s="95"/>
      <c r="AE236" s="95"/>
      <c r="AF236" s="95"/>
      <c r="AG236" s="95"/>
      <c r="AH236" s="95"/>
      <c r="AI236" s="95"/>
      <c r="AJ236" s="95"/>
      <c r="AK236" s="95"/>
      <c r="AL236" s="95"/>
      <c r="AM236" s="95"/>
      <c r="AN236" s="95"/>
      <c r="AO236" s="95"/>
      <c r="AP236" s="95"/>
      <c r="AQ236" s="95"/>
      <c r="AR236" s="95"/>
      <c r="AS236" s="95"/>
      <c r="AT236" s="95"/>
      <c r="AU236" s="95"/>
      <c r="AV236" s="95"/>
      <c r="AW236" s="95"/>
      <c r="AX236" s="95"/>
      <c r="AY236" s="95"/>
      <c r="AZ236" s="95"/>
      <c r="BA236" s="95"/>
      <c r="BB236" s="95"/>
      <c r="BC236" s="95"/>
      <c r="BD236" s="95"/>
      <c r="BE236" s="95"/>
      <c r="BF236" s="95"/>
      <c r="BG236" s="95"/>
      <c r="BH236" s="95"/>
      <c r="BI236" s="95"/>
      <c r="BJ236" s="95"/>
      <c r="BK236" s="95"/>
      <c r="BL236" s="95"/>
      <c r="BM236" s="95"/>
      <c r="BN236" s="95"/>
      <c r="BO236" s="95"/>
      <c r="BP236" s="95"/>
      <c r="BQ236" s="95"/>
      <c r="BR236" s="95"/>
      <c r="BS236" s="95"/>
      <c r="BT236" s="95"/>
      <c r="BU236" s="95"/>
      <c r="BV236" s="95"/>
      <c r="BW236" s="95"/>
      <c r="BX236" s="95"/>
      <c r="BY236" s="95"/>
      <c r="BZ236" s="95"/>
      <c r="CA236" s="27"/>
      <c r="CB236" s="39" t="str">
        <f t="shared" si="29"/>
        <v>Riadok bude skrytý.</v>
      </c>
      <c r="CC236" s="33" t="s">
        <v>78</v>
      </c>
      <c r="CW236" s="20">
        <f t="shared" si="33"/>
        <v>0</v>
      </c>
      <c r="CZ236" s="20">
        <f t="shared" si="30"/>
        <v>1</v>
      </c>
      <c r="DA236" s="20">
        <f t="shared" si="32"/>
        <v>0</v>
      </c>
      <c r="DZ236" s="62"/>
    </row>
    <row r="237" spans="1:130">
      <c r="A237" s="11"/>
      <c r="B237" s="95"/>
      <c r="C237" s="95"/>
      <c r="D237" s="95"/>
      <c r="E237" s="95"/>
      <c r="F237" s="95"/>
      <c r="G237" s="95"/>
      <c r="H237" s="95"/>
      <c r="I237" s="95"/>
      <c r="J237" s="95"/>
      <c r="K237" s="95"/>
      <c r="L237" s="95"/>
      <c r="M237" s="95"/>
      <c r="N237" s="95"/>
      <c r="O237" s="95"/>
      <c r="P237" s="95"/>
      <c r="Q237" s="95"/>
      <c r="R237" s="95"/>
      <c r="S237" s="95"/>
      <c r="T237" s="95"/>
      <c r="U237" s="95"/>
      <c r="V237" s="95"/>
      <c r="W237" s="95"/>
      <c r="X237" s="95"/>
      <c r="Y237" s="95"/>
      <c r="Z237" s="95"/>
      <c r="AA237" s="95"/>
      <c r="AB237" s="95"/>
      <c r="AC237" s="95"/>
      <c r="AD237" s="95"/>
      <c r="AE237" s="95"/>
      <c r="AF237" s="95"/>
      <c r="AG237" s="95"/>
      <c r="AH237" s="95"/>
      <c r="AI237" s="95"/>
      <c r="AJ237" s="95"/>
      <c r="AK237" s="95"/>
      <c r="AL237" s="95"/>
      <c r="AM237" s="95"/>
      <c r="AN237" s="95"/>
      <c r="AO237" s="95"/>
      <c r="AP237" s="95"/>
      <c r="AQ237" s="95"/>
      <c r="AR237" s="95"/>
      <c r="AS237" s="95"/>
      <c r="AT237" s="95"/>
      <c r="AU237" s="95"/>
      <c r="AV237" s="95"/>
      <c r="AW237" s="95"/>
      <c r="AX237" s="95"/>
      <c r="AY237" s="95"/>
      <c r="AZ237" s="95"/>
      <c r="BA237" s="95"/>
      <c r="BB237" s="95"/>
      <c r="BC237" s="95"/>
      <c r="BD237" s="95"/>
      <c r="BE237" s="95"/>
      <c r="BF237" s="95"/>
      <c r="BG237" s="95"/>
      <c r="BH237" s="95"/>
      <c r="BI237" s="95"/>
      <c r="BJ237" s="95"/>
      <c r="BK237" s="95"/>
      <c r="BL237" s="95"/>
      <c r="BM237" s="95"/>
      <c r="BN237" s="95"/>
      <c r="BO237" s="95"/>
      <c r="BP237" s="95"/>
      <c r="BQ237" s="95"/>
      <c r="BR237" s="95"/>
      <c r="BS237" s="95"/>
      <c r="BT237" s="95"/>
      <c r="BU237" s="95"/>
      <c r="BV237" s="95"/>
      <c r="BW237" s="95"/>
      <c r="BX237" s="95"/>
      <c r="BY237" s="95"/>
      <c r="BZ237" s="95"/>
      <c r="CA237" s="27"/>
      <c r="CB237" s="39" t="str">
        <f t="shared" si="29"/>
        <v>Riadok bude skrytý.</v>
      </c>
      <c r="CC237" s="33" t="s">
        <v>78</v>
      </c>
      <c r="CW237" s="20">
        <f t="shared" si="33"/>
        <v>0</v>
      </c>
      <c r="CZ237" s="20">
        <f t="shared" si="30"/>
        <v>1</v>
      </c>
      <c r="DA237" s="20">
        <f t="shared" si="32"/>
        <v>0</v>
      </c>
      <c r="DZ237" s="62"/>
    </row>
    <row r="238" spans="1:130">
      <c r="A238" s="11"/>
      <c r="B238" s="95"/>
      <c r="C238" s="95"/>
      <c r="D238" s="95"/>
      <c r="E238" s="95"/>
      <c r="F238" s="95"/>
      <c r="G238" s="95"/>
      <c r="H238" s="95"/>
      <c r="I238" s="95"/>
      <c r="J238" s="95"/>
      <c r="K238" s="95"/>
      <c r="L238" s="95"/>
      <c r="M238" s="95"/>
      <c r="N238" s="95"/>
      <c r="O238" s="95"/>
      <c r="P238" s="95"/>
      <c r="Q238" s="95"/>
      <c r="R238" s="95"/>
      <c r="S238" s="95"/>
      <c r="T238" s="95"/>
      <c r="U238" s="95"/>
      <c r="V238" s="95"/>
      <c r="W238" s="95"/>
      <c r="X238" s="95"/>
      <c r="Y238" s="95"/>
      <c r="Z238" s="95"/>
      <c r="AA238" s="95"/>
      <c r="AB238" s="95"/>
      <c r="AC238" s="95"/>
      <c r="AD238" s="95"/>
      <c r="AE238" s="95"/>
      <c r="AF238" s="95"/>
      <c r="AG238" s="95"/>
      <c r="AH238" s="95"/>
      <c r="AI238" s="95"/>
      <c r="AJ238" s="95"/>
      <c r="AK238" s="95"/>
      <c r="AL238" s="95"/>
      <c r="AM238" s="95"/>
      <c r="AN238" s="95"/>
      <c r="AO238" s="95"/>
      <c r="AP238" s="95"/>
      <c r="AQ238" s="95"/>
      <c r="AR238" s="95"/>
      <c r="AS238" s="95"/>
      <c r="AT238" s="95"/>
      <c r="AU238" s="95"/>
      <c r="AV238" s="95"/>
      <c r="AW238" s="95"/>
      <c r="AX238" s="95"/>
      <c r="AY238" s="95"/>
      <c r="AZ238" s="95"/>
      <c r="BA238" s="95"/>
      <c r="BB238" s="95"/>
      <c r="BC238" s="95"/>
      <c r="BD238" s="95"/>
      <c r="BE238" s="95"/>
      <c r="BF238" s="95"/>
      <c r="BG238" s="95"/>
      <c r="BH238" s="95"/>
      <c r="BI238" s="95"/>
      <c r="BJ238" s="95"/>
      <c r="BK238" s="95"/>
      <c r="BL238" s="95"/>
      <c r="BM238" s="95"/>
      <c r="BN238" s="95"/>
      <c r="BO238" s="95"/>
      <c r="BP238" s="95"/>
      <c r="BQ238" s="95"/>
      <c r="BR238" s="95"/>
      <c r="BS238" s="95"/>
      <c r="BT238" s="95"/>
      <c r="BU238" s="95"/>
      <c r="BV238" s="95"/>
      <c r="BW238" s="95"/>
      <c r="BX238" s="95"/>
      <c r="BY238" s="95"/>
      <c r="BZ238" s="95"/>
      <c r="CA238" s="27"/>
      <c r="CB238" s="39" t="str">
        <f t="shared" si="29"/>
        <v>Riadok bude skrytý.</v>
      </c>
      <c r="CC238" s="33" t="s">
        <v>78</v>
      </c>
      <c r="CW238" s="20">
        <f t="shared" si="33"/>
        <v>0</v>
      </c>
      <c r="CZ238" s="20">
        <f t="shared" si="30"/>
        <v>1</v>
      </c>
      <c r="DA238" s="20">
        <f t="shared" si="32"/>
        <v>0</v>
      </c>
      <c r="DZ238" s="62"/>
    </row>
    <row r="239" spans="1:130">
      <c r="A239" s="11"/>
      <c r="B239" s="95"/>
      <c r="C239" s="95"/>
      <c r="D239" s="95"/>
      <c r="E239" s="95"/>
      <c r="F239" s="95"/>
      <c r="G239" s="95"/>
      <c r="H239" s="95"/>
      <c r="I239" s="95"/>
      <c r="J239" s="95"/>
      <c r="K239" s="95"/>
      <c r="L239" s="95"/>
      <c r="M239" s="95"/>
      <c r="N239" s="95"/>
      <c r="O239" s="95"/>
      <c r="P239" s="95"/>
      <c r="Q239" s="95"/>
      <c r="R239" s="95"/>
      <c r="S239" s="95"/>
      <c r="T239" s="95"/>
      <c r="U239" s="95"/>
      <c r="V239" s="95"/>
      <c r="W239" s="95"/>
      <c r="X239" s="95"/>
      <c r="Y239" s="95"/>
      <c r="Z239" s="95"/>
      <c r="AA239" s="95"/>
      <c r="AB239" s="95"/>
      <c r="AC239" s="95"/>
      <c r="AD239" s="95"/>
      <c r="AE239" s="95"/>
      <c r="AF239" s="95"/>
      <c r="AG239" s="95"/>
      <c r="AH239" s="95"/>
      <c r="AI239" s="95"/>
      <c r="AJ239" s="95"/>
      <c r="AK239" s="95"/>
      <c r="AL239" s="95"/>
      <c r="AM239" s="95"/>
      <c r="AN239" s="95"/>
      <c r="AO239" s="95"/>
      <c r="AP239" s="95"/>
      <c r="AQ239" s="95"/>
      <c r="AR239" s="95"/>
      <c r="AS239" s="95"/>
      <c r="AT239" s="95"/>
      <c r="AU239" s="95"/>
      <c r="AV239" s="95"/>
      <c r="AW239" s="95"/>
      <c r="AX239" s="95"/>
      <c r="AY239" s="95"/>
      <c r="AZ239" s="95"/>
      <c r="BA239" s="95"/>
      <c r="BB239" s="95"/>
      <c r="BC239" s="95"/>
      <c r="BD239" s="95"/>
      <c r="BE239" s="95"/>
      <c r="BF239" s="95"/>
      <c r="BG239" s="95"/>
      <c r="BH239" s="95"/>
      <c r="BI239" s="95"/>
      <c r="BJ239" s="95"/>
      <c r="BK239" s="95"/>
      <c r="BL239" s="95"/>
      <c r="BM239" s="95"/>
      <c r="BN239" s="95"/>
      <c r="BO239" s="95"/>
      <c r="BP239" s="95"/>
      <c r="BQ239" s="95"/>
      <c r="BR239" s="95"/>
      <c r="BS239" s="95"/>
      <c r="BT239" s="95"/>
      <c r="BU239" s="95"/>
      <c r="BV239" s="95"/>
      <c r="BW239" s="95"/>
      <c r="BX239" s="95"/>
      <c r="BY239" s="95"/>
      <c r="BZ239" s="95"/>
      <c r="CA239" s="27"/>
      <c r="CB239" s="39" t="str">
        <f t="shared" ref="CB239:CB268" si="34">+IF(DA239=0,"Riadok bude skrytý.","Riadok bude vidieť.")</f>
        <v>Riadok bude skrytý.</v>
      </c>
      <c r="CC239" s="33" t="s">
        <v>78</v>
      </c>
      <c r="CW239" s="20">
        <f t="shared" si="33"/>
        <v>0</v>
      </c>
      <c r="CZ239" s="20">
        <f t="shared" ref="CZ239:CZ268" si="35">IF(CC239="",1,IF(CC239="Chcem skryť riadok.",0,1))</f>
        <v>1</v>
      </c>
      <c r="DA239" s="20">
        <f t="shared" si="32"/>
        <v>0</v>
      </c>
      <c r="DZ239" s="62"/>
    </row>
    <row r="240" spans="1:130">
      <c r="A240" s="11"/>
      <c r="B240" s="95"/>
      <c r="C240" s="95"/>
      <c r="D240" s="95"/>
      <c r="E240" s="95"/>
      <c r="F240" s="95"/>
      <c r="G240" s="95"/>
      <c r="H240" s="95"/>
      <c r="I240" s="95"/>
      <c r="J240" s="95"/>
      <c r="K240" s="95"/>
      <c r="L240" s="95"/>
      <c r="M240" s="95"/>
      <c r="N240" s="95"/>
      <c r="O240" s="95"/>
      <c r="P240" s="95"/>
      <c r="Q240" s="95"/>
      <c r="R240" s="95"/>
      <c r="S240" s="95"/>
      <c r="T240" s="95"/>
      <c r="U240" s="95"/>
      <c r="V240" s="95"/>
      <c r="W240" s="95"/>
      <c r="X240" s="95"/>
      <c r="Y240" s="95"/>
      <c r="Z240" s="95"/>
      <c r="AA240" s="95"/>
      <c r="AB240" s="95"/>
      <c r="AC240" s="95"/>
      <c r="AD240" s="95"/>
      <c r="AE240" s="95"/>
      <c r="AF240" s="95"/>
      <c r="AG240" s="95"/>
      <c r="AH240" s="95"/>
      <c r="AI240" s="95"/>
      <c r="AJ240" s="95"/>
      <c r="AK240" s="95"/>
      <c r="AL240" s="95"/>
      <c r="AM240" s="95"/>
      <c r="AN240" s="95"/>
      <c r="AO240" s="95"/>
      <c r="AP240" s="95"/>
      <c r="AQ240" s="95"/>
      <c r="AR240" s="95"/>
      <c r="AS240" s="95"/>
      <c r="AT240" s="95"/>
      <c r="AU240" s="95"/>
      <c r="AV240" s="95"/>
      <c r="AW240" s="95"/>
      <c r="AX240" s="95"/>
      <c r="AY240" s="95"/>
      <c r="AZ240" s="95"/>
      <c r="BA240" s="95"/>
      <c r="BB240" s="95"/>
      <c r="BC240" s="95"/>
      <c r="BD240" s="95"/>
      <c r="BE240" s="95"/>
      <c r="BF240" s="95"/>
      <c r="BG240" s="95"/>
      <c r="BH240" s="95"/>
      <c r="BI240" s="95"/>
      <c r="BJ240" s="95"/>
      <c r="BK240" s="95"/>
      <c r="BL240" s="95"/>
      <c r="BM240" s="95"/>
      <c r="BN240" s="95"/>
      <c r="BO240" s="95"/>
      <c r="BP240" s="95"/>
      <c r="BQ240" s="95"/>
      <c r="BR240" s="95"/>
      <c r="BS240" s="95"/>
      <c r="BT240" s="95"/>
      <c r="BU240" s="95"/>
      <c r="BV240" s="95"/>
      <c r="BW240" s="95"/>
      <c r="BX240" s="95"/>
      <c r="BY240" s="95"/>
      <c r="BZ240" s="95"/>
      <c r="CA240" s="27"/>
      <c r="CB240" s="39" t="str">
        <f t="shared" si="34"/>
        <v>Riadok bude skrytý.</v>
      </c>
      <c r="CC240" s="33" t="s">
        <v>78</v>
      </c>
      <c r="CW240" s="20">
        <f t="shared" si="33"/>
        <v>0</v>
      </c>
      <c r="CZ240" s="20">
        <f t="shared" si="35"/>
        <v>1</v>
      </c>
      <c r="DA240" s="20">
        <f t="shared" si="32"/>
        <v>0</v>
      </c>
      <c r="DZ240" s="62"/>
    </row>
    <row r="241" spans="1:130">
      <c r="A241" s="11"/>
      <c r="B241" s="95"/>
      <c r="C241" s="95"/>
      <c r="D241" s="95"/>
      <c r="E241" s="95"/>
      <c r="F241" s="95"/>
      <c r="G241" s="95"/>
      <c r="H241" s="95"/>
      <c r="I241" s="95"/>
      <c r="J241" s="95"/>
      <c r="K241" s="95"/>
      <c r="L241" s="95"/>
      <c r="M241" s="95"/>
      <c r="N241" s="95"/>
      <c r="O241" s="95"/>
      <c r="P241" s="95"/>
      <c r="Q241" s="95"/>
      <c r="R241" s="95"/>
      <c r="S241" s="95"/>
      <c r="T241" s="95"/>
      <c r="U241" s="95"/>
      <c r="V241" s="95"/>
      <c r="W241" s="95"/>
      <c r="X241" s="95"/>
      <c r="Y241" s="95"/>
      <c r="Z241" s="95"/>
      <c r="AA241" s="95"/>
      <c r="AB241" s="95"/>
      <c r="AC241" s="95"/>
      <c r="AD241" s="95"/>
      <c r="AE241" s="95"/>
      <c r="AF241" s="95"/>
      <c r="AG241" s="95"/>
      <c r="AH241" s="95"/>
      <c r="AI241" s="95"/>
      <c r="AJ241" s="95"/>
      <c r="AK241" s="95"/>
      <c r="AL241" s="95"/>
      <c r="AM241" s="95"/>
      <c r="AN241" s="95"/>
      <c r="AO241" s="95"/>
      <c r="AP241" s="95"/>
      <c r="AQ241" s="95"/>
      <c r="AR241" s="95"/>
      <c r="AS241" s="95"/>
      <c r="AT241" s="95"/>
      <c r="AU241" s="95"/>
      <c r="AV241" s="95"/>
      <c r="AW241" s="95"/>
      <c r="AX241" s="95"/>
      <c r="AY241" s="95"/>
      <c r="AZ241" s="95"/>
      <c r="BA241" s="95"/>
      <c r="BB241" s="95"/>
      <c r="BC241" s="95"/>
      <c r="BD241" s="95"/>
      <c r="BE241" s="95"/>
      <c r="BF241" s="95"/>
      <c r="BG241" s="95"/>
      <c r="BH241" s="95"/>
      <c r="BI241" s="95"/>
      <c r="BJ241" s="95"/>
      <c r="BK241" s="95"/>
      <c r="BL241" s="95"/>
      <c r="BM241" s="95"/>
      <c r="BN241" s="95"/>
      <c r="BO241" s="95"/>
      <c r="BP241" s="95"/>
      <c r="BQ241" s="95"/>
      <c r="BR241" s="95"/>
      <c r="BS241" s="95"/>
      <c r="BT241" s="95"/>
      <c r="BU241" s="95"/>
      <c r="BV241" s="95"/>
      <c r="BW241" s="95"/>
      <c r="BX241" s="95"/>
      <c r="BY241" s="95"/>
      <c r="BZ241" s="95"/>
      <c r="CA241" s="27"/>
      <c r="CB241" s="39" t="str">
        <f t="shared" si="34"/>
        <v>Riadok bude skrytý.</v>
      </c>
      <c r="CC241" s="33" t="s">
        <v>78</v>
      </c>
      <c r="CW241" s="20">
        <f t="shared" si="33"/>
        <v>0</v>
      </c>
      <c r="CZ241" s="20">
        <f t="shared" si="35"/>
        <v>1</v>
      </c>
      <c r="DA241" s="20">
        <f t="shared" si="32"/>
        <v>0</v>
      </c>
      <c r="DZ241" s="62"/>
    </row>
    <row r="242" spans="1:130">
      <c r="A242" s="11"/>
      <c r="B242" s="95"/>
      <c r="C242" s="95"/>
      <c r="D242" s="95"/>
      <c r="E242" s="95"/>
      <c r="F242" s="95"/>
      <c r="G242" s="95"/>
      <c r="H242" s="95"/>
      <c r="I242" s="95"/>
      <c r="J242" s="95"/>
      <c r="K242" s="95"/>
      <c r="L242" s="95"/>
      <c r="M242" s="95"/>
      <c r="N242" s="95"/>
      <c r="O242" s="95"/>
      <c r="P242" s="95"/>
      <c r="Q242" s="95"/>
      <c r="R242" s="95"/>
      <c r="S242" s="95"/>
      <c r="T242" s="95"/>
      <c r="U242" s="95"/>
      <c r="V242" s="95"/>
      <c r="W242" s="95"/>
      <c r="X242" s="95"/>
      <c r="Y242" s="95"/>
      <c r="Z242" s="95"/>
      <c r="AA242" s="95"/>
      <c r="AB242" s="95"/>
      <c r="AC242" s="95"/>
      <c r="AD242" s="95"/>
      <c r="AE242" s="95"/>
      <c r="AF242" s="95"/>
      <c r="AG242" s="95"/>
      <c r="AH242" s="95"/>
      <c r="AI242" s="95"/>
      <c r="AJ242" s="95"/>
      <c r="AK242" s="95"/>
      <c r="AL242" s="95"/>
      <c r="AM242" s="95"/>
      <c r="AN242" s="95"/>
      <c r="AO242" s="95"/>
      <c r="AP242" s="95"/>
      <c r="AQ242" s="95"/>
      <c r="AR242" s="95"/>
      <c r="AS242" s="95"/>
      <c r="AT242" s="95"/>
      <c r="AU242" s="95"/>
      <c r="AV242" s="95"/>
      <c r="AW242" s="95"/>
      <c r="AX242" s="95"/>
      <c r="AY242" s="95"/>
      <c r="AZ242" s="95"/>
      <c r="BA242" s="95"/>
      <c r="BB242" s="95"/>
      <c r="BC242" s="95"/>
      <c r="BD242" s="95"/>
      <c r="BE242" s="95"/>
      <c r="BF242" s="95"/>
      <c r="BG242" s="95"/>
      <c r="BH242" s="95"/>
      <c r="BI242" s="95"/>
      <c r="BJ242" s="95"/>
      <c r="BK242" s="95"/>
      <c r="BL242" s="95"/>
      <c r="BM242" s="95"/>
      <c r="BN242" s="95"/>
      <c r="BO242" s="95"/>
      <c r="BP242" s="95"/>
      <c r="BQ242" s="95"/>
      <c r="BR242" s="95"/>
      <c r="BS242" s="95"/>
      <c r="BT242" s="95"/>
      <c r="BU242" s="95"/>
      <c r="BV242" s="95"/>
      <c r="BW242" s="95"/>
      <c r="BX242" s="95"/>
      <c r="BY242" s="95"/>
      <c r="BZ242" s="95"/>
      <c r="CA242" s="27"/>
      <c r="CB242" s="39" t="str">
        <f t="shared" si="34"/>
        <v>Riadok bude skrytý.</v>
      </c>
      <c r="CC242" s="33" t="s">
        <v>78</v>
      </c>
      <c r="CW242" s="20">
        <f t="shared" si="33"/>
        <v>0</v>
      </c>
      <c r="CZ242" s="20">
        <f t="shared" si="35"/>
        <v>1</v>
      </c>
      <c r="DA242" s="20">
        <f t="shared" si="32"/>
        <v>0</v>
      </c>
      <c r="DZ242" s="62"/>
    </row>
    <row r="243" spans="1:130">
      <c r="A243" s="11"/>
      <c r="B243" s="95"/>
      <c r="C243" s="95"/>
      <c r="D243" s="95"/>
      <c r="E243" s="95"/>
      <c r="F243" s="95"/>
      <c r="G243" s="95"/>
      <c r="H243" s="95"/>
      <c r="I243" s="95"/>
      <c r="J243" s="95"/>
      <c r="K243" s="95"/>
      <c r="L243" s="95"/>
      <c r="M243" s="95"/>
      <c r="N243" s="95"/>
      <c r="O243" s="95"/>
      <c r="P243" s="95"/>
      <c r="Q243" s="95"/>
      <c r="R243" s="95"/>
      <c r="S243" s="95"/>
      <c r="T243" s="95"/>
      <c r="U243" s="95"/>
      <c r="V243" s="95"/>
      <c r="W243" s="95"/>
      <c r="X243" s="95"/>
      <c r="Y243" s="95"/>
      <c r="Z243" s="95"/>
      <c r="AA243" s="95"/>
      <c r="AB243" s="95"/>
      <c r="AC243" s="95"/>
      <c r="AD243" s="95"/>
      <c r="AE243" s="95"/>
      <c r="AF243" s="95"/>
      <c r="AG243" s="95"/>
      <c r="AH243" s="95"/>
      <c r="AI243" s="95"/>
      <c r="AJ243" s="95"/>
      <c r="AK243" s="95"/>
      <c r="AL243" s="95"/>
      <c r="AM243" s="95"/>
      <c r="AN243" s="95"/>
      <c r="AO243" s="95"/>
      <c r="AP243" s="95"/>
      <c r="AQ243" s="95"/>
      <c r="AR243" s="95"/>
      <c r="AS243" s="95"/>
      <c r="AT243" s="95"/>
      <c r="AU243" s="95"/>
      <c r="AV243" s="95"/>
      <c r="AW243" s="95"/>
      <c r="AX243" s="95"/>
      <c r="AY243" s="95"/>
      <c r="AZ243" s="95"/>
      <c r="BA243" s="95"/>
      <c r="BB243" s="95"/>
      <c r="BC243" s="95"/>
      <c r="BD243" s="95"/>
      <c r="BE243" s="95"/>
      <c r="BF243" s="95"/>
      <c r="BG243" s="95"/>
      <c r="BH243" s="95"/>
      <c r="BI243" s="95"/>
      <c r="BJ243" s="95"/>
      <c r="BK243" s="95"/>
      <c r="BL243" s="95"/>
      <c r="BM243" s="95"/>
      <c r="BN243" s="95"/>
      <c r="BO243" s="95"/>
      <c r="BP243" s="95"/>
      <c r="BQ243" s="95"/>
      <c r="BR243" s="95"/>
      <c r="BS243" s="95"/>
      <c r="BT243" s="95"/>
      <c r="BU243" s="95"/>
      <c r="BV243" s="95"/>
      <c r="BW243" s="95"/>
      <c r="BX243" s="95"/>
      <c r="BY243" s="95"/>
      <c r="BZ243" s="95"/>
      <c r="CA243" s="27"/>
      <c r="CB243" s="39" t="str">
        <f t="shared" si="34"/>
        <v>Riadok bude skrytý.</v>
      </c>
      <c r="CC243" s="33" t="s">
        <v>78</v>
      </c>
      <c r="CW243" s="20">
        <f t="shared" si="33"/>
        <v>0</v>
      </c>
      <c r="CZ243" s="20">
        <f t="shared" si="35"/>
        <v>1</v>
      </c>
      <c r="DA243" s="20">
        <f t="shared" si="32"/>
        <v>0</v>
      </c>
      <c r="DZ243" s="62"/>
    </row>
    <row r="244" spans="1:130">
      <c r="A244" s="11"/>
      <c r="B244" s="95"/>
      <c r="C244" s="95"/>
      <c r="D244" s="95"/>
      <c r="E244" s="95"/>
      <c r="F244" s="95"/>
      <c r="G244" s="95"/>
      <c r="H244" s="95"/>
      <c r="I244" s="95"/>
      <c r="J244" s="95"/>
      <c r="K244" s="95"/>
      <c r="L244" s="95"/>
      <c r="M244" s="95"/>
      <c r="N244" s="95"/>
      <c r="O244" s="95"/>
      <c r="P244" s="95"/>
      <c r="Q244" s="95"/>
      <c r="R244" s="95"/>
      <c r="S244" s="95"/>
      <c r="T244" s="95"/>
      <c r="U244" s="95"/>
      <c r="V244" s="95"/>
      <c r="W244" s="95"/>
      <c r="X244" s="95"/>
      <c r="Y244" s="95"/>
      <c r="Z244" s="95"/>
      <c r="AA244" s="95"/>
      <c r="AB244" s="95"/>
      <c r="AC244" s="95"/>
      <c r="AD244" s="95"/>
      <c r="AE244" s="95"/>
      <c r="AF244" s="95"/>
      <c r="AG244" s="95"/>
      <c r="AH244" s="95"/>
      <c r="AI244" s="95"/>
      <c r="AJ244" s="95"/>
      <c r="AK244" s="95"/>
      <c r="AL244" s="95"/>
      <c r="AM244" s="95"/>
      <c r="AN244" s="95"/>
      <c r="AO244" s="95"/>
      <c r="AP244" s="95"/>
      <c r="AQ244" s="95"/>
      <c r="AR244" s="95"/>
      <c r="AS244" s="95"/>
      <c r="AT244" s="95"/>
      <c r="AU244" s="95"/>
      <c r="AV244" s="95"/>
      <c r="AW244" s="95"/>
      <c r="AX244" s="95"/>
      <c r="AY244" s="95"/>
      <c r="AZ244" s="95"/>
      <c r="BA244" s="95"/>
      <c r="BB244" s="95"/>
      <c r="BC244" s="95"/>
      <c r="BD244" s="95"/>
      <c r="BE244" s="95"/>
      <c r="BF244" s="95"/>
      <c r="BG244" s="95"/>
      <c r="BH244" s="95"/>
      <c r="BI244" s="95"/>
      <c r="BJ244" s="95"/>
      <c r="BK244" s="95"/>
      <c r="BL244" s="95"/>
      <c r="BM244" s="95"/>
      <c r="BN244" s="95"/>
      <c r="BO244" s="95"/>
      <c r="BP244" s="95"/>
      <c r="BQ244" s="95"/>
      <c r="BR244" s="95"/>
      <c r="BS244" s="95"/>
      <c r="BT244" s="95"/>
      <c r="BU244" s="95"/>
      <c r="BV244" s="95"/>
      <c r="BW244" s="95"/>
      <c r="BX244" s="95"/>
      <c r="BY244" s="95"/>
      <c r="BZ244" s="95"/>
      <c r="CA244" s="27"/>
      <c r="CB244" s="39" t="str">
        <f t="shared" si="34"/>
        <v>Riadok bude skrytý.</v>
      </c>
      <c r="CC244" s="33" t="s">
        <v>78</v>
      </c>
      <c r="CW244" s="20">
        <f t="shared" si="33"/>
        <v>0</v>
      </c>
      <c r="CZ244" s="20">
        <f t="shared" si="35"/>
        <v>1</v>
      </c>
      <c r="DA244" s="20">
        <f t="shared" si="32"/>
        <v>0</v>
      </c>
      <c r="DZ244" s="62"/>
    </row>
    <row r="245" spans="1:130">
      <c r="A245" s="11"/>
      <c r="B245" s="95"/>
      <c r="C245" s="95"/>
      <c r="D245" s="95"/>
      <c r="E245" s="95"/>
      <c r="F245" s="95"/>
      <c r="G245" s="95"/>
      <c r="H245" s="95"/>
      <c r="I245" s="95"/>
      <c r="J245" s="95"/>
      <c r="K245" s="95"/>
      <c r="L245" s="95"/>
      <c r="M245" s="95"/>
      <c r="N245" s="95"/>
      <c r="O245" s="95"/>
      <c r="P245" s="95"/>
      <c r="Q245" s="95"/>
      <c r="R245" s="95"/>
      <c r="S245" s="95"/>
      <c r="T245" s="95"/>
      <c r="U245" s="95"/>
      <c r="V245" s="95"/>
      <c r="W245" s="95"/>
      <c r="X245" s="95"/>
      <c r="Y245" s="95"/>
      <c r="Z245" s="95"/>
      <c r="AA245" s="95"/>
      <c r="AB245" s="95"/>
      <c r="AC245" s="95"/>
      <c r="AD245" s="95"/>
      <c r="AE245" s="95"/>
      <c r="AF245" s="95"/>
      <c r="AG245" s="95"/>
      <c r="AH245" s="95"/>
      <c r="AI245" s="95"/>
      <c r="AJ245" s="95"/>
      <c r="AK245" s="95"/>
      <c r="AL245" s="95"/>
      <c r="AM245" s="95"/>
      <c r="AN245" s="95"/>
      <c r="AO245" s="95"/>
      <c r="AP245" s="95"/>
      <c r="AQ245" s="95"/>
      <c r="AR245" s="95"/>
      <c r="AS245" s="95"/>
      <c r="AT245" s="95"/>
      <c r="AU245" s="95"/>
      <c r="AV245" s="95"/>
      <c r="AW245" s="95"/>
      <c r="AX245" s="95"/>
      <c r="AY245" s="95"/>
      <c r="AZ245" s="95"/>
      <c r="BA245" s="95"/>
      <c r="BB245" s="95"/>
      <c r="BC245" s="95"/>
      <c r="BD245" s="95"/>
      <c r="BE245" s="95"/>
      <c r="BF245" s="95"/>
      <c r="BG245" s="95"/>
      <c r="BH245" s="95"/>
      <c r="BI245" s="95"/>
      <c r="BJ245" s="95"/>
      <c r="BK245" s="95"/>
      <c r="BL245" s="95"/>
      <c r="BM245" s="95"/>
      <c r="BN245" s="95"/>
      <c r="BO245" s="95"/>
      <c r="BP245" s="95"/>
      <c r="BQ245" s="95"/>
      <c r="BR245" s="95"/>
      <c r="BS245" s="95"/>
      <c r="BT245" s="95"/>
      <c r="BU245" s="95"/>
      <c r="BV245" s="95"/>
      <c r="BW245" s="95"/>
      <c r="BX245" s="95"/>
      <c r="BY245" s="95"/>
      <c r="BZ245" s="95"/>
      <c r="CA245" s="27"/>
      <c r="CB245" s="39" t="str">
        <f t="shared" si="34"/>
        <v>Riadok bude skrytý.</v>
      </c>
      <c r="CC245" s="33" t="s">
        <v>78</v>
      </c>
      <c r="CW245" s="20">
        <f t="shared" si="33"/>
        <v>0</v>
      </c>
      <c r="CZ245" s="20">
        <f t="shared" si="35"/>
        <v>1</v>
      </c>
      <c r="DA245" s="20">
        <f t="shared" si="32"/>
        <v>0</v>
      </c>
      <c r="DZ245" s="62"/>
    </row>
    <row r="246" spans="1:130">
      <c r="A246" s="11"/>
      <c r="CA246" s="25"/>
      <c r="CB246" s="39" t="str">
        <f t="shared" si="34"/>
        <v>Riadok bude vidieť.</v>
      </c>
      <c r="CC246" s="33" t="s">
        <v>78</v>
      </c>
      <c r="CW246" s="22">
        <f>+IF(SUM(CW248:CW267)=0,0,1)</f>
        <v>1</v>
      </c>
      <c r="CZ246" s="20">
        <f t="shared" si="35"/>
        <v>1</v>
      </c>
      <c r="DA246" s="20">
        <f t="shared" si="32"/>
        <v>1</v>
      </c>
      <c r="DZ246" s="62"/>
    </row>
    <row r="247" spans="1:130">
      <c r="A247" s="11"/>
      <c r="B247" s="49" t="s">
        <v>82</v>
      </c>
      <c r="C247" s="5" t="s">
        <v>176</v>
      </c>
      <c r="D247" s="5"/>
      <c r="E247" s="5"/>
      <c r="F247" s="5"/>
      <c r="CA247" s="26" t="s">
        <v>69</v>
      </c>
      <c r="CB247" s="39" t="str">
        <f t="shared" si="34"/>
        <v>Riadok bude vidieť.</v>
      </c>
      <c r="CC247" s="33" t="s">
        <v>78</v>
      </c>
      <c r="CW247" s="20">
        <f>+IF(SUM(CW248:CW267)=0,0,1)</f>
        <v>1</v>
      </c>
      <c r="CZ247" s="20">
        <f t="shared" si="35"/>
        <v>1</v>
      </c>
      <c r="DA247" s="20">
        <f t="shared" si="32"/>
        <v>1</v>
      </c>
      <c r="DZ247" s="62"/>
    </row>
    <row r="248" spans="1:130">
      <c r="A248" s="11"/>
      <c r="B248" s="69" t="s">
        <v>22</v>
      </c>
      <c r="C248" s="69"/>
      <c r="D248" s="69"/>
      <c r="E248" s="69"/>
      <c r="F248" s="69"/>
      <c r="G248" s="69"/>
      <c r="H248" s="69"/>
      <c r="I248" s="69"/>
      <c r="J248" s="69"/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69"/>
      <c r="AB248" s="69"/>
      <c r="AC248" s="69"/>
      <c r="AD248" s="69"/>
      <c r="AE248" s="69"/>
      <c r="AF248" s="69"/>
      <c r="AG248" s="69"/>
      <c r="AH248" s="69"/>
      <c r="AI248" s="69"/>
      <c r="AJ248" s="69"/>
      <c r="AK248" s="69"/>
      <c r="AL248" s="69"/>
      <c r="AM248" s="69"/>
      <c r="AN248" s="69"/>
      <c r="AO248" s="69"/>
      <c r="AP248" s="69"/>
      <c r="AQ248" s="69"/>
      <c r="AR248" s="69"/>
      <c r="AS248" s="69"/>
      <c r="AT248" s="69"/>
      <c r="AU248" s="69"/>
      <c r="AV248" s="69"/>
      <c r="AW248" s="69"/>
      <c r="AX248" s="69"/>
      <c r="AY248" s="69"/>
      <c r="AZ248" s="69"/>
      <c r="BA248" s="69"/>
      <c r="BB248" s="69"/>
      <c r="BC248" s="69"/>
      <c r="BD248" s="69"/>
      <c r="BE248" s="69"/>
      <c r="BF248" s="69"/>
      <c r="BG248" s="69"/>
      <c r="BH248" s="69"/>
      <c r="BI248" s="69"/>
      <c r="BJ248" s="69"/>
      <c r="BK248" s="69"/>
      <c r="BL248" s="69"/>
      <c r="BM248" s="69"/>
      <c r="BN248" s="69"/>
      <c r="BO248" s="69"/>
      <c r="BP248" s="69"/>
      <c r="BQ248" s="69"/>
      <c r="BR248" s="69"/>
      <c r="BS248" s="69"/>
      <c r="BT248" s="69"/>
      <c r="BU248" s="69"/>
      <c r="BV248" s="69"/>
      <c r="BW248" s="69"/>
      <c r="BX248" s="69"/>
      <c r="BY248" s="69"/>
      <c r="BZ248" s="69"/>
      <c r="CA248" s="27"/>
      <c r="CB248" s="39" t="str">
        <f t="shared" si="34"/>
        <v>Riadok bude vidieť.</v>
      </c>
      <c r="CC248" s="33" t="s">
        <v>78</v>
      </c>
      <c r="CW248" s="20">
        <f t="shared" ref="CW248:CW267" si="36">+IF(B248="",0,1)</f>
        <v>1</v>
      </c>
      <c r="CZ248" s="20">
        <f t="shared" si="35"/>
        <v>1</v>
      </c>
      <c r="DA248" s="20">
        <f t="shared" si="32"/>
        <v>1</v>
      </c>
      <c r="DZ248" s="62"/>
    </row>
    <row r="249" spans="1:130">
      <c r="A249" s="11"/>
      <c r="B249" s="69" t="s">
        <v>23</v>
      </c>
      <c r="C249" s="69"/>
      <c r="D249" s="69"/>
      <c r="E249" s="69"/>
      <c r="F249" s="69"/>
      <c r="G249" s="69"/>
      <c r="H249" s="69"/>
      <c r="I249" s="69"/>
      <c r="J249" s="69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9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69"/>
      <c r="BR249" s="69"/>
      <c r="BS249" s="69"/>
      <c r="BT249" s="69"/>
      <c r="BU249" s="69"/>
      <c r="BV249" s="69"/>
      <c r="BW249" s="69"/>
      <c r="BX249" s="69"/>
      <c r="BY249" s="69"/>
      <c r="BZ249" s="69"/>
      <c r="CA249" s="27"/>
      <c r="CB249" s="39" t="str">
        <f t="shared" si="34"/>
        <v>Riadok bude vidieť.</v>
      </c>
      <c r="CC249" s="33" t="s">
        <v>78</v>
      </c>
      <c r="CW249" s="20">
        <f t="shared" si="36"/>
        <v>1</v>
      </c>
      <c r="CZ249" s="20">
        <f t="shared" si="35"/>
        <v>1</v>
      </c>
      <c r="DA249" s="20">
        <f t="shared" si="32"/>
        <v>1</v>
      </c>
      <c r="DZ249" s="62"/>
    </row>
    <row r="250" spans="1:130">
      <c r="A250" s="11"/>
      <c r="B250" s="69" t="s">
        <v>24</v>
      </c>
      <c r="C250" s="69"/>
      <c r="D250" s="69"/>
      <c r="E250" s="69"/>
      <c r="F250" s="69"/>
      <c r="G250" s="69"/>
      <c r="H250" s="69"/>
      <c r="I250" s="69"/>
      <c r="J250" s="69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9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69"/>
      <c r="BR250" s="69"/>
      <c r="BS250" s="69"/>
      <c r="BT250" s="69"/>
      <c r="BU250" s="69"/>
      <c r="BV250" s="69"/>
      <c r="BW250" s="69"/>
      <c r="BX250" s="69"/>
      <c r="BY250" s="69"/>
      <c r="BZ250" s="69"/>
      <c r="CA250" s="27"/>
      <c r="CB250" s="39" t="str">
        <f t="shared" si="34"/>
        <v>Riadok bude vidieť.</v>
      </c>
      <c r="CC250" s="33" t="s">
        <v>78</v>
      </c>
      <c r="CW250" s="20">
        <f t="shared" si="36"/>
        <v>1</v>
      </c>
      <c r="CZ250" s="20">
        <f t="shared" si="35"/>
        <v>1</v>
      </c>
      <c r="DA250" s="20">
        <f t="shared" si="32"/>
        <v>1</v>
      </c>
      <c r="DZ250" s="62"/>
    </row>
    <row r="251" spans="1:130">
      <c r="A251" s="11"/>
      <c r="B251" s="69" t="s">
        <v>20</v>
      </c>
      <c r="C251" s="69"/>
      <c r="D251" s="69"/>
      <c r="E251" s="69"/>
      <c r="F251" s="69"/>
      <c r="G251" s="69"/>
      <c r="H251" s="69"/>
      <c r="I251" s="69"/>
      <c r="J251" s="69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9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69"/>
      <c r="BR251" s="69"/>
      <c r="BS251" s="69"/>
      <c r="BT251" s="69"/>
      <c r="BU251" s="69"/>
      <c r="BV251" s="69"/>
      <c r="BW251" s="69"/>
      <c r="BX251" s="69"/>
      <c r="BY251" s="69"/>
      <c r="BZ251" s="69"/>
      <c r="CA251" s="27"/>
      <c r="CB251" s="39" t="str">
        <f t="shared" si="34"/>
        <v>Riadok bude vidieť.</v>
      </c>
      <c r="CC251" s="33" t="s">
        <v>78</v>
      </c>
      <c r="CW251" s="20">
        <f t="shared" si="36"/>
        <v>1</v>
      </c>
      <c r="CZ251" s="20">
        <f t="shared" si="35"/>
        <v>1</v>
      </c>
      <c r="DA251" s="20">
        <f t="shared" si="32"/>
        <v>1</v>
      </c>
      <c r="DZ251" s="62"/>
    </row>
    <row r="252" spans="1:130">
      <c r="A252" s="11"/>
      <c r="B252" s="69" t="s">
        <v>21</v>
      </c>
      <c r="C252" s="69"/>
      <c r="D252" s="69"/>
      <c r="E252" s="69"/>
      <c r="F252" s="69"/>
      <c r="G252" s="69"/>
      <c r="H252" s="69"/>
      <c r="I252" s="69"/>
      <c r="J252" s="69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9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69"/>
      <c r="BR252" s="69"/>
      <c r="BS252" s="69"/>
      <c r="BT252" s="69"/>
      <c r="BU252" s="69"/>
      <c r="BV252" s="69"/>
      <c r="BW252" s="69"/>
      <c r="BX252" s="69"/>
      <c r="BY252" s="69"/>
      <c r="BZ252" s="69"/>
      <c r="CA252" s="27"/>
      <c r="CB252" s="39" t="str">
        <f t="shared" si="34"/>
        <v>Riadok bude vidieť.</v>
      </c>
      <c r="CC252" s="33" t="s">
        <v>78</v>
      </c>
      <c r="CW252" s="20">
        <f t="shared" si="36"/>
        <v>1</v>
      </c>
      <c r="CZ252" s="20">
        <f t="shared" si="35"/>
        <v>1</v>
      </c>
      <c r="DA252" s="20">
        <f t="shared" si="32"/>
        <v>1</v>
      </c>
      <c r="DZ252" s="62"/>
    </row>
    <row r="253" spans="1:130">
      <c r="A253" s="11"/>
      <c r="B253" s="69"/>
      <c r="C253" s="69"/>
      <c r="D253" s="69"/>
      <c r="E253" s="69"/>
      <c r="F253" s="69"/>
      <c r="G253" s="69"/>
      <c r="H253" s="69"/>
      <c r="I253" s="69"/>
      <c r="J253" s="69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9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69"/>
      <c r="BR253" s="69"/>
      <c r="BS253" s="69"/>
      <c r="BT253" s="69"/>
      <c r="BU253" s="69"/>
      <c r="BV253" s="69"/>
      <c r="BW253" s="69"/>
      <c r="BX253" s="69"/>
      <c r="BY253" s="69"/>
      <c r="BZ253" s="69"/>
      <c r="CA253" s="27"/>
      <c r="CB253" s="39" t="str">
        <f t="shared" si="34"/>
        <v>Riadok bude skrytý.</v>
      </c>
      <c r="CC253" s="33" t="s">
        <v>78</v>
      </c>
      <c r="CW253" s="20">
        <f t="shared" si="36"/>
        <v>0</v>
      </c>
      <c r="CZ253" s="20">
        <f t="shared" si="35"/>
        <v>1</v>
      </c>
      <c r="DA253" s="20">
        <f t="shared" si="32"/>
        <v>0</v>
      </c>
      <c r="DZ253" s="62"/>
    </row>
    <row r="254" spans="1:130">
      <c r="A254" s="11"/>
      <c r="B254" s="69"/>
      <c r="C254" s="69"/>
      <c r="D254" s="69"/>
      <c r="E254" s="69"/>
      <c r="F254" s="69"/>
      <c r="G254" s="69"/>
      <c r="H254" s="69"/>
      <c r="I254" s="69"/>
      <c r="J254" s="69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9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69"/>
      <c r="BR254" s="69"/>
      <c r="BS254" s="69"/>
      <c r="BT254" s="69"/>
      <c r="BU254" s="69"/>
      <c r="BV254" s="69"/>
      <c r="BW254" s="69"/>
      <c r="BX254" s="69"/>
      <c r="BY254" s="69"/>
      <c r="BZ254" s="69"/>
      <c r="CA254" s="27"/>
      <c r="CB254" s="39" t="str">
        <f t="shared" si="34"/>
        <v>Riadok bude skrytý.</v>
      </c>
      <c r="CC254" s="33" t="s">
        <v>78</v>
      </c>
      <c r="CW254" s="20">
        <f t="shared" si="36"/>
        <v>0</v>
      </c>
      <c r="CZ254" s="20">
        <f t="shared" si="35"/>
        <v>1</v>
      </c>
      <c r="DA254" s="20">
        <f t="shared" si="32"/>
        <v>0</v>
      </c>
      <c r="DZ254" s="62"/>
    </row>
    <row r="255" spans="1:130">
      <c r="A255" s="11"/>
      <c r="B255" s="69"/>
      <c r="C255" s="69"/>
      <c r="D255" s="69"/>
      <c r="E255" s="69"/>
      <c r="F255" s="69"/>
      <c r="G255" s="69"/>
      <c r="H255" s="69"/>
      <c r="I255" s="69"/>
      <c r="J255" s="69"/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69"/>
      <c r="AB255" s="69"/>
      <c r="AC255" s="69"/>
      <c r="AD255" s="69"/>
      <c r="AE255" s="69"/>
      <c r="AF255" s="69"/>
      <c r="AG255" s="69"/>
      <c r="AH255" s="69"/>
      <c r="AI255" s="69"/>
      <c r="AJ255" s="69"/>
      <c r="AK255" s="69"/>
      <c r="AL255" s="69"/>
      <c r="AM255" s="69"/>
      <c r="AN255" s="69"/>
      <c r="AO255" s="69"/>
      <c r="AP255" s="69"/>
      <c r="AQ255" s="69"/>
      <c r="AR255" s="69"/>
      <c r="AS255" s="69"/>
      <c r="AT255" s="69"/>
      <c r="AU255" s="69"/>
      <c r="AV255" s="69"/>
      <c r="AW255" s="69"/>
      <c r="AX255" s="69"/>
      <c r="AY255" s="69"/>
      <c r="AZ255" s="69"/>
      <c r="BA255" s="69"/>
      <c r="BB255" s="69"/>
      <c r="BC255" s="69"/>
      <c r="BD255" s="69"/>
      <c r="BE255" s="69"/>
      <c r="BF255" s="69"/>
      <c r="BG255" s="69"/>
      <c r="BH255" s="69"/>
      <c r="BI255" s="69"/>
      <c r="BJ255" s="69"/>
      <c r="BK255" s="69"/>
      <c r="BL255" s="69"/>
      <c r="BM255" s="69"/>
      <c r="BN255" s="69"/>
      <c r="BO255" s="69"/>
      <c r="BP255" s="69"/>
      <c r="BQ255" s="69"/>
      <c r="BR255" s="69"/>
      <c r="BS255" s="69"/>
      <c r="BT255" s="69"/>
      <c r="BU255" s="69"/>
      <c r="BV255" s="69"/>
      <c r="BW255" s="69"/>
      <c r="BX255" s="69"/>
      <c r="BY255" s="69"/>
      <c r="BZ255" s="69"/>
      <c r="CA255" s="27"/>
      <c r="CB255" s="39" t="str">
        <f t="shared" si="34"/>
        <v>Riadok bude skrytý.</v>
      </c>
      <c r="CC255" s="33" t="s">
        <v>78</v>
      </c>
      <c r="CW255" s="20">
        <f t="shared" si="36"/>
        <v>0</v>
      </c>
      <c r="CZ255" s="20">
        <f t="shared" si="35"/>
        <v>1</v>
      </c>
      <c r="DA255" s="20">
        <f t="shared" si="32"/>
        <v>0</v>
      </c>
      <c r="DZ255" s="62"/>
    </row>
    <row r="256" spans="1:130">
      <c r="A256" s="11"/>
      <c r="B256" s="69"/>
      <c r="C256" s="69"/>
      <c r="D256" s="69"/>
      <c r="E256" s="69"/>
      <c r="F256" s="69"/>
      <c r="G256" s="69"/>
      <c r="H256" s="69"/>
      <c r="I256" s="69"/>
      <c r="J256" s="69"/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69"/>
      <c r="AB256" s="69"/>
      <c r="AC256" s="69"/>
      <c r="AD256" s="69"/>
      <c r="AE256" s="69"/>
      <c r="AF256" s="69"/>
      <c r="AG256" s="69"/>
      <c r="AH256" s="69"/>
      <c r="AI256" s="69"/>
      <c r="AJ256" s="69"/>
      <c r="AK256" s="69"/>
      <c r="AL256" s="69"/>
      <c r="AM256" s="69"/>
      <c r="AN256" s="69"/>
      <c r="AO256" s="69"/>
      <c r="AP256" s="69"/>
      <c r="AQ256" s="69"/>
      <c r="AR256" s="69"/>
      <c r="AS256" s="69"/>
      <c r="AT256" s="69"/>
      <c r="AU256" s="69"/>
      <c r="AV256" s="69"/>
      <c r="AW256" s="69"/>
      <c r="AX256" s="69"/>
      <c r="AY256" s="69"/>
      <c r="AZ256" s="69"/>
      <c r="BA256" s="69"/>
      <c r="BB256" s="69"/>
      <c r="BC256" s="69"/>
      <c r="BD256" s="69"/>
      <c r="BE256" s="69"/>
      <c r="BF256" s="69"/>
      <c r="BG256" s="69"/>
      <c r="BH256" s="69"/>
      <c r="BI256" s="69"/>
      <c r="BJ256" s="69"/>
      <c r="BK256" s="69"/>
      <c r="BL256" s="69"/>
      <c r="BM256" s="69"/>
      <c r="BN256" s="69"/>
      <c r="BO256" s="69"/>
      <c r="BP256" s="69"/>
      <c r="BQ256" s="69"/>
      <c r="BR256" s="69"/>
      <c r="BS256" s="69"/>
      <c r="BT256" s="69"/>
      <c r="BU256" s="69"/>
      <c r="BV256" s="69"/>
      <c r="BW256" s="69"/>
      <c r="BX256" s="69"/>
      <c r="BY256" s="69"/>
      <c r="BZ256" s="69"/>
      <c r="CA256" s="27"/>
      <c r="CB256" s="39" t="str">
        <f t="shared" si="34"/>
        <v>Riadok bude skrytý.</v>
      </c>
      <c r="CC256" s="33" t="s">
        <v>78</v>
      </c>
      <c r="CW256" s="20">
        <f t="shared" si="36"/>
        <v>0</v>
      </c>
      <c r="CZ256" s="20">
        <f t="shared" si="35"/>
        <v>1</v>
      </c>
      <c r="DA256" s="20">
        <f t="shared" si="32"/>
        <v>0</v>
      </c>
      <c r="DZ256" s="62"/>
    </row>
    <row r="257" spans="1:130">
      <c r="A257" s="11"/>
      <c r="B257" s="69"/>
      <c r="C257" s="69"/>
      <c r="D257" s="69"/>
      <c r="E257" s="69"/>
      <c r="F257" s="69"/>
      <c r="G257" s="69"/>
      <c r="H257" s="69"/>
      <c r="I257" s="69"/>
      <c r="J257" s="69"/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9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69"/>
      <c r="BR257" s="69"/>
      <c r="BS257" s="69"/>
      <c r="BT257" s="69"/>
      <c r="BU257" s="69"/>
      <c r="BV257" s="69"/>
      <c r="BW257" s="69"/>
      <c r="BX257" s="69"/>
      <c r="BY257" s="69"/>
      <c r="BZ257" s="69"/>
      <c r="CA257" s="27"/>
      <c r="CB257" s="39" t="str">
        <f t="shared" si="34"/>
        <v>Riadok bude skrytý.</v>
      </c>
      <c r="CC257" s="33" t="s">
        <v>78</v>
      </c>
      <c r="CW257" s="20">
        <f t="shared" si="36"/>
        <v>0</v>
      </c>
      <c r="CZ257" s="20">
        <f t="shared" si="35"/>
        <v>1</v>
      </c>
      <c r="DA257" s="20">
        <f t="shared" si="32"/>
        <v>0</v>
      </c>
      <c r="DZ257" s="62"/>
    </row>
    <row r="258" spans="1:130">
      <c r="A258" s="11"/>
      <c r="B258" s="69"/>
      <c r="C258" s="69"/>
      <c r="D258" s="69"/>
      <c r="E258" s="69"/>
      <c r="F258" s="69"/>
      <c r="G258" s="69"/>
      <c r="H258" s="69"/>
      <c r="I258" s="69"/>
      <c r="J258" s="69"/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9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69"/>
      <c r="BR258" s="69"/>
      <c r="BS258" s="69"/>
      <c r="BT258" s="69"/>
      <c r="BU258" s="69"/>
      <c r="BV258" s="69"/>
      <c r="BW258" s="69"/>
      <c r="BX258" s="69"/>
      <c r="BY258" s="69"/>
      <c r="BZ258" s="69"/>
      <c r="CA258" s="27"/>
      <c r="CB258" s="39" t="str">
        <f t="shared" si="34"/>
        <v>Riadok bude skrytý.</v>
      </c>
      <c r="CC258" s="33" t="s">
        <v>78</v>
      </c>
      <c r="CW258" s="20">
        <f t="shared" si="36"/>
        <v>0</v>
      </c>
      <c r="CZ258" s="20">
        <f t="shared" si="35"/>
        <v>1</v>
      </c>
      <c r="DA258" s="20">
        <f t="shared" si="32"/>
        <v>0</v>
      </c>
      <c r="DZ258" s="62"/>
    </row>
    <row r="259" spans="1:130">
      <c r="A259" s="11"/>
      <c r="B259" s="69"/>
      <c r="C259" s="69"/>
      <c r="D259" s="69"/>
      <c r="E259" s="69"/>
      <c r="F259" s="69"/>
      <c r="G259" s="69"/>
      <c r="H259" s="69"/>
      <c r="I259" s="69"/>
      <c r="J259" s="69"/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9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69"/>
      <c r="BR259" s="69"/>
      <c r="BS259" s="69"/>
      <c r="BT259" s="69"/>
      <c r="BU259" s="69"/>
      <c r="BV259" s="69"/>
      <c r="BW259" s="69"/>
      <c r="BX259" s="69"/>
      <c r="BY259" s="69"/>
      <c r="BZ259" s="69"/>
      <c r="CA259" s="27"/>
      <c r="CB259" s="39" t="str">
        <f t="shared" si="34"/>
        <v>Riadok bude skrytý.</v>
      </c>
      <c r="CC259" s="33" t="s">
        <v>78</v>
      </c>
      <c r="CW259" s="20">
        <f t="shared" si="36"/>
        <v>0</v>
      </c>
      <c r="CZ259" s="20">
        <f t="shared" si="35"/>
        <v>1</v>
      </c>
      <c r="DA259" s="20">
        <f t="shared" si="32"/>
        <v>0</v>
      </c>
      <c r="DZ259" s="62"/>
    </row>
    <row r="260" spans="1:130">
      <c r="A260" s="11"/>
      <c r="B260" s="69"/>
      <c r="C260" s="69"/>
      <c r="D260" s="69"/>
      <c r="E260" s="69"/>
      <c r="F260" s="69"/>
      <c r="G260" s="69"/>
      <c r="H260" s="69"/>
      <c r="I260" s="69"/>
      <c r="J260" s="69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9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69"/>
      <c r="BR260" s="69"/>
      <c r="BS260" s="69"/>
      <c r="BT260" s="69"/>
      <c r="BU260" s="69"/>
      <c r="BV260" s="69"/>
      <c r="BW260" s="69"/>
      <c r="BX260" s="69"/>
      <c r="BY260" s="69"/>
      <c r="BZ260" s="69"/>
      <c r="CA260" s="27"/>
      <c r="CB260" s="39" t="str">
        <f t="shared" si="34"/>
        <v>Riadok bude skrytý.</v>
      </c>
      <c r="CC260" s="33" t="s">
        <v>78</v>
      </c>
      <c r="CW260" s="20">
        <f t="shared" si="36"/>
        <v>0</v>
      </c>
      <c r="CZ260" s="20">
        <f t="shared" si="35"/>
        <v>1</v>
      </c>
      <c r="DA260" s="20">
        <f t="shared" si="32"/>
        <v>0</v>
      </c>
      <c r="DZ260" s="62"/>
    </row>
    <row r="261" spans="1:130">
      <c r="A261" s="11"/>
      <c r="B261" s="69"/>
      <c r="C261" s="69"/>
      <c r="D261" s="69"/>
      <c r="E261" s="69"/>
      <c r="F261" s="69"/>
      <c r="G261" s="69"/>
      <c r="H261" s="69"/>
      <c r="I261" s="69"/>
      <c r="J261" s="69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9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69"/>
      <c r="BR261" s="69"/>
      <c r="BS261" s="69"/>
      <c r="BT261" s="69"/>
      <c r="BU261" s="69"/>
      <c r="BV261" s="69"/>
      <c r="BW261" s="69"/>
      <c r="BX261" s="69"/>
      <c r="BY261" s="69"/>
      <c r="BZ261" s="69"/>
      <c r="CA261" s="27"/>
      <c r="CB261" s="39" t="str">
        <f t="shared" si="34"/>
        <v>Riadok bude skrytý.</v>
      </c>
      <c r="CC261" s="33" t="s">
        <v>78</v>
      </c>
      <c r="CW261" s="20">
        <f t="shared" si="36"/>
        <v>0</v>
      </c>
      <c r="CZ261" s="20">
        <f t="shared" si="35"/>
        <v>1</v>
      </c>
      <c r="DA261" s="20">
        <f t="shared" si="32"/>
        <v>0</v>
      </c>
      <c r="DZ261" s="62"/>
    </row>
    <row r="262" spans="1:130">
      <c r="A262" s="11"/>
      <c r="B262" s="69"/>
      <c r="C262" s="69"/>
      <c r="D262" s="69"/>
      <c r="E262" s="69"/>
      <c r="F262" s="69"/>
      <c r="G262" s="69"/>
      <c r="H262" s="69"/>
      <c r="I262" s="69"/>
      <c r="J262" s="69"/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9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69"/>
      <c r="BR262" s="69"/>
      <c r="BS262" s="69"/>
      <c r="BT262" s="69"/>
      <c r="BU262" s="69"/>
      <c r="BV262" s="69"/>
      <c r="BW262" s="69"/>
      <c r="BX262" s="69"/>
      <c r="BY262" s="69"/>
      <c r="BZ262" s="69"/>
      <c r="CA262" s="27"/>
      <c r="CB262" s="39" t="str">
        <f t="shared" si="34"/>
        <v>Riadok bude skrytý.</v>
      </c>
      <c r="CC262" s="33" t="s">
        <v>78</v>
      </c>
      <c r="CW262" s="20">
        <f t="shared" si="36"/>
        <v>0</v>
      </c>
      <c r="CZ262" s="20">
        <f t="shared" si="35"/>
        <v>1</v>
      </c>
      <c r="DA262" s="20">
        <f t="shared" si="32"/>
        <v>0</v>
      </c>
      <c r="DZ262" s="62"/>
    </row>
    <row r="263" spans="1:130">
      <c r="A263" s="11"/>
      <c r="B263" s="69"/>
      <c r="C263" s="69"/>
      <c r="D263" s="69"/>
      <c r="E263" s="69"/>
      <c r="F263" s="69"/>
      <c r="G263" s="69"/>
      <c r="H263" s="69"/>
      <c r="I263" s="69"/>
      <c r="J263" s="69"/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69"/>
      <c r="AB263" s="69"/>
      <c r="AC263" s="69"/>
      <c r="AD263" s="69"/>
      <c r="AE263" s="69"/>
      <c r="AF263" s="69"/>
      <c r="AG263" s="69"/>
      <c r="AH263" s="69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9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69"/>
      <c r="BR263" s="69"/>
      <c r="BS263" s="69"/>
      <c r="BT263" s="69"/>
      <c r="BU263" s="69"/>
      <c r="BV263" s="69"/>
      <c r="BW263" s="69"/>
      <c r="BX263" s="69"/>
      <c r="BY263" s="69"/>
      <c r="BZ263" s="69"/>
      <c r="CA263" s="27"/>
      <c r="CB263" s="39" t="str">
        <f t="shared" si="34"/>
        <v>Riadok bude skrytý.</v>
      </c>
      <c r="CC263" s="33" t="s">
        <v>78</v>
      </c>
      <c r="CW263" s="20">
        <f t="shared" si="36"/>
        <v>0</v>
      </c>
      <c r="CZ263" s="20">
        <f t="shared" si="35"/>
        <v>1</v>
      </c>
      <c r="DA263" s="20">
        <f t="shared" ref="DA263:DA282" si="37">+IF(CW263+CX263+CY263=0,0,IF(CZ263=0,0,1))</f>
        <v>0</v>
      </c>
      <c r="DZ263" s="62"/>
    </row>
    <row r="264" spans="1:130">
      <c r="A264" s="11"/>
      <c r="B264" s="69"/>
      <c r="C264" s="69"/>
      <c r="D264" s="69"/>
      <c r="E264" s="69"/>
      <c r="F264" s="69"/>
      <c r="G264" s="69"/>
      <c r="H264" s="69"/>
      <c r="I264" s="69"/>
      <c r="J264" s="69"/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9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69"/>
      <c r="BR264" s="69"/>
      <c r="BS264" s="69"/>
      <c r="BT264" s="69"/>
      <c r="BU264" s="69"/>
      <c r="BV264" s="69"/>
      <c r="BW264" s="69"/>
      <c r="BX264" s="69"/>
      <c r="BY264" s="69"/>
      <c r="BZ264" s="69"/>
      <c r="CA264" s="27"/>
      <c r="CB264" s="39" t="str">
        <f t="shared" si="34"/>
        <v>Riadok bude skrytý.</v>
      </c>
      <c r="CC264" s="33" t="s">
        <v>78</v>
      </c>
      <c r="CW264" s="20">
        <f t="shared" si="36"/>
        <v>0</v>
      </c>
      <c r="CZ264" s="20">
        <f t="shared" si="35"/>
        <v>1</v>
      </c>
      <c r="DA264" s="20">
        <f t="shared" si="37"/>
        <v>0</v>
      </c>
      <c r="DZ264" s="62"/>
    </row>
    <row r="265" spans="1:130">
      <c r="A265" s="11"/>
      <c r="B265" s="69"/>
      <c r="C265" s="69"/>
      <c r="D265" s="69"/>
      <c r="E265" s="69"/>
      <c r="F265" s="69"/>
      <c r="G265" s="69"/>
      <c r="H265" s="69"/>
      <c r="I265" s="69"/>
      <c r="J265" s="69"/>
      <c r="K265" s="69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9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69"/>
      <c r="BR265" s="69"/>
      <c r="BS265" s="69"/>
      <c r="BT265" s="69"/>
      <c r="BU265" s="69"/>
      <c r="BV265" s="69"/>
      <c r="BW265" s="69"/>
      <c r="BX265" s="69"/>
      <c r="BY265" s="69"/>
      <c r="BZ265" s="69"/>
      <c r="CA265" s="27"/>
      <c r="CB265" s="39" t="str">
        <f t="shared" si="34"/>
        <v>Riadok bude skrytý.</v>
      </c>
      <c r="CC265" s="33" t="s">
        <v>78</v>
      </c>
      <c r="CW265" s="20">
        <f t="shared" si="36"/>
        <v>0</v>
      </c>
      <c r="CZ265" s="20">
        <f t="shared" si="35"/>
        <v>1</v>
      </c>
      <c r="DA265" s="20">
        <f t="shared" si="37"/>
        <v>0</v>
      </c>
      <c r="DZ265" s="62"/>
    </row>
    <row r="266" spans="1:130">
      <c r="A266" s="11"/>
      <c r="B266" s="69"/>
      <c r="C266" s="69"/>
      <c r="D266" s="69"/>
      <c r="E266" s="69"/>
      <c r="F266" s="69"/>
      <c r="G266" s="69"/>
      <c r="H266" s="69"/>
      <c r="I266" s="69"/>
      <c r="J266" s="69"/>
      <c r="K266" s="69"/>
      <c r="L266" s="69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X266" s="69"/>
      <c r="Y266" s="69"/>
      <c r="Z266" s="69"/>
      <c r="AA266" s="69"/>
      <c r="AB266" s="69"/>
      <c r="AC266" s="69"/>
      <c r="AD266" s="69"/>
      <c r="AE266" s="69"/>
      <c r="AF266" s="69"/>
      <c r="AG266" s="69"/>
      <c r="AH266" s="69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9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69"/>
      <c r="BR266" s="69"/>
      <c r="BS266" s="69"/>
      <c r="BT266" s="69"/>
      <c r="BU266" s="69"/>
      <c r="BV266" s="69"/>
      <c r="BW266" s="69"/>
      <c r="BX266" s="69"/>
      <c r="BY266" s="69"/>
      <c r="BZ266" s="69"/>
      <c r="CA266" s="27"/>
      <c r="CB266" s="39" t="str">
        <f t="shared" si="34"/>
        <v>Riadok bude skrytý.</v>
      </c>
      <c r="CC266" s="33" t="s">
        <v>78</v>
      </c>
      <c r="CW266" s="20">
        <f t="shared" si="36"/>
        <v>0</v>
      </c>
      <c r="CZ266" s="20">
        <f t="shared" si="35"/>
        <v>1</v>
      </c>
      <c r="DA266" s="20">
        <f t="shared" si="37"/>
        <v>0</v>
      </c>
      <c r="DZ266" s="62"/>
    </row>
    <row r="267" spans="1:130">
      <c r="A267" s="11"/>
      <c r="B267" s="69"/>
      <c r="C267" s="69"/>
      <c r="D267" s="69"/>
      <c r="E267" s="69"/>
      <c r="F267" s="69"/>
      <c r="G267" s="69"/>
      <c r="H267" s="69"/>
      <c r="I267" s="69"/>
      <c r="J267" s="69"/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9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69"/>
      <c r="BR267" s="69"/>
      <c r="BS267" s="69"/>
      <c r="BT267" s="69"/>
      <c r="BU267" s="69"/>
      <c r="BV267" s="69"/>
      <c r="BW267" s="69"/>
      <c r="BX267" s="69"/>
      <c r="BY267" s="69"/>
      <c r="BZ267" s="69"/>
      <c r="CA267" s="27"/>
      <c r="CB267" s="39" t="str">
        <f t="shared" si="34"/>
        <v>Riadok bude skrytý.</v>
      </c>
      <c r="CC267" s="33" t="s">
        <v>78</v>
      </c>
      <c r="CW267" s="20">
        <f t="shared" si="36"/>
        <v>0</v>
      </c>
      <c r="CZ267" s="20">
        <f t="shared" si="35"/>
        <v>1</v>
      </c>
      <c r="DA267" s="20">
        <f t="shared" si="37"/>
        <v>0</v>
      </c>
      <c r="DZ267" s="62"/>
    </row>
    <row r="268" spans="1:130">
      <c r="A268" s="11"/>
      <c r="CA268" s="25"/>
      <c r="CB268" s="39" t="str">
        <f t="shared" si="34"/>
        <v>Riadok bude vidieť.</v>
      </c>
      <c r="CC268" s="33" t="s">
        <v>78</v>
      </c>
      <c r="CW268" s="22">
        <f>+IF(SUM(CW270:CW289)=0,0,1)</f>
        <v>1</v>
      </c>
      <c r="CZ268" s="20">
        <f t="shared" si="35"/>
        <v>1</v>
      </c>
      <c r="DA268" s="20">
        <f t="shared" si="37"/>
        <v>1</v>
      </c>
      <c r="DZ268" s="62"/>
    </row>
    <row r="269" spans="1:130">
      <c r="A269" s="11"/>
      <c r="B269" s="49" t="s">
        <v>82</v>
      </c>
      <c r="C269" s="5" t="s">
        <v>177</v>
      </c>
      <c r="D269" s="5"/>
      <c r="E269" s="5"/>
      <c r="F269" s="5"/>
      <c r="CA269" s="26" t="s">
        <v>69</v>
      </c>
      <c r="CB269" s="39" t="str">
        <f t="shared" ref="CB269:CB300" si="38">+IF(DA269=0,"Riadok bude skrytý.","Riadok bude vidieť.")</f>
        <v>Riadok bude vidieť.</v>
      </c>
      <c r="CC269" s="33" t="s">
        <v>78</v>
      </c>
      <c r="CW269" s="20">
        <f>+IF(SUM(CW270:CW289)=0,0,1)</f>
        <v>1</v>
      </c>
      <c r="CZ269" s="20">
        <f t="shared" ref="CZ269:CZ300" si="39">IF(CC269="",1,IF(CC269="Chcem skryť riadok.",0,1))</f>
        <v>1</v>
      </c>
      <c r="DA269" s="20">
        <f t="shared" si="37"/>
        <v>1</v>
      </c>
      <c r="DZ269" s="62"/>
    </row>
    <row r="270" spans="1:130">
      <c r="A270" s="11"/>
      <c r="B270" s="69" t="s">
        <v>28</v>
      </c>
      <c r="C270" s="69"/>
      <c r="D270" s="69"/>
      <c r="E270" s="69"/>
      <c r="F270" s="69"/>
      <c r="G270" s="69"/>
      <c r="H270" s="69"/>
      <c r="I270" s="69"/>
      <c r="J270" s="69"/>
      <c r="K270" s="69"/>
      <c r="L270" s="69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X270" s="69"/>
      <c r="Y270" s="69"/>
      <c r="Z270" s="69"/>
      <c r="AA270" s="69"/>
      <c r="AB270" s="69"/>
      <c r="AC270" s="69"/>
      <c r="AD270" s="69"/>
      <c r="AE270" s="69"/>
      <c r="AF270" s="69"/>
      <c r="AG270" s="69"/>
      <c r="AH270" s="69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9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69"/>
      <c r="BR270" s="69"/>
      <c r="BS270" s="69"/>
      <c r="BT270" s="69"/>
      <c r="BU270" s="69"/>
      <c r="BV270" s="69"/>
      <c r="BW270" s="69"/>
      <c r="BX270" s="69"/>
      <c r="BY270" s="69"/>
      <c r="BZ270" s="69"/>
      <c r="CA270" s="27"/>
      <c r="CB270" s="39" t="str">
        <f t="shared" si="38"/>
        <v>Riadok bude vidieť.</v>
      </c>
      <c r="CC270" s="33" t="s">
        <v>78</v>
      </c>
      <c r="CW270" s="20">
        <f t="shared" ref="CW270:CW289" si="40">+IF(B270="",0,1)</f>
        <v>1</v>
      </c>
      <c r="CZ270" s="20">
        <f t="shared" si="39"/>
        <v>1</v>
      </c>
      <c r="DA270" s="20">
        <f t="shared" si="37"/>
        <v>1</v>
      </c>
      <c r="DZ270" s="62"/>
    </row>
    <row r="271" spans="1:130">
      <c r="A271" s="11"/>
      <c r="B271" s="69" t="s">
        <v>64</v>
      </c>
      <c r="C271" s="69"/>
      <c r="D271" s="69"/>
      <c r="E271" s="69"/>
      <c r="F271" s="69"/>
      <c r="G271" s="69"/>
      <c r="H271" s="69"/>
      <c r="I271" s="69"/>
      <c r="J271" s="69"/>
      <c r="K271" s="69"/>
      <c r="L271" s="69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X271" s="69"/>
      <c r="Y271" s="69"/>
      <c r="Z271" s="69"/>
      <c r="AA271" s="69"/>
      <c r="AB271" s="69"/>
      <c r="AC271" s="69"/>
      <c r="AD271" s="69"/>
      <c r="AE271" s="69"/>
      <c r="AF271" s="69"/>
      <c r="AG271" s="69"/>
      <c r="AH271" s="69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9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69"/>
      <c r="BR271" s="69"/>
      <c r="BS271" s="69"/>
      <c r="BT271" s="69"/>
      <c r="BU271" s="69"/>
      <c r="BV271" s="69"/>
      <c r="BW271" s="69"/>
      <c r="BX271" s="69"/>
      <c r="BY271" s="69"/>
      <c r="BZ271" s="69"/>
      <c r="CA271" s="27"/>
      <c r="CB271" s="39" t="str">
        <f t="shared" si="38"/>
        <v>Riadok bude vidieť.</v>
      </c>
      <c r="CC271" s="33" t="s">
        <v>78</v>
      </c>
      <c r="CW271" s="20">
        <f t="shared" si="40"/>
        <v>1</v>
      </c>
      <c r="CZ271" s="20">
        <f t="shared" si="39"/>
        <v>1</v>
      </c>
      <c r="DA271" s="20">
        <f t="shared" si="37"/>
        <v>1</v>
      </c>
      <c r="DZ271" s="62"/>
    </row>
    <row r="272" spans="1:130">
      <c r="A272" s="11"/>
      <c r="B272" s="69" t="s">
        <v>29</v>
      </c>
      <c r="C272" s="69"/>
      <c r="D272" s="69"/>
      <c r="E272" s="69"/>
      <c r="F272" s="69"/>
      <c r="G272" s="69"/>
      <c r="H272" s="69"/>
      <c r="I272" s="69"/>
      <c r="J272" s="69"/>
      <c r="K272" s="69"/>
      <c r="L272" s="69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X272" s="69"/>
      <c r="Y272" s="69"/>
      <c r="Z272" s="69"/>
      <c r="AA272" s="69"/>
      <c r="AB272" s="69"/>
      <c r="AC272" s="69"/>
      <c r="AD272" s="69"/>
      <c r="AE272" s="69"/>
      <c r="AF272" s="69"/>
      <c r="AG272" s="69"/>
      <c r="AH272" s="69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9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69"/>
      <c r="BR272" s="69"/>
      <c r="BS272" s="69"/>
      <c r="BT272" s="69"/>
      <c r="BU272" s="69"/>
      <c r="BV272" s="69"/>
      <c r="BW272" s="69"/>
      <c r="BX272" s="69"/>
      <c r="BY272" s="69"/>
      <c r="BZ272" s="69"/>
      <c r="CA272" s="27"/>
      <c r="CB272" s="39" t="str">
        <f t="shared" si="38"/>
        <v>Riadok bude vidieť.</v>
      </c>
      <c r="CC272" s="33" t="s">
        <v>78</v>
      </c>
      <c r="CW272" s="20">
        <f t="shared" si="40"/>
        <v>1</v>
      </c>
      <c r="CZ272" s="20">
        <f t="shared" si="39"/>
        <v>1</v>
      </c>
      <c r="DA272" s="20">
        <f t="shared" si="37"/>
        <v>1</v>
      </c>
      <c r="DZ272" s="62"/>
    </row>
    <row r="273" spans="1:130">
      <c r="A273" s="11"/>
      <c r="B273" s="69" t="s">
        <v>65</v>
      </c>
      <c r="C273" s="69"/>
      <c r="D273" s="69"/>
      <c r="E273" s="69"/>
      <c r="F273" s="69"/>
      <c r="G273" s="69"/>
      <c r="H273" s="69"/>
      <c r="I273" s="69"/>
      <c r="J273" s="69"/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9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69"/>
      <c r="BR273" s="69"/>
      <c r="BS273" s="69"/>
      <c r="BT273" s="69"/>
      <c r="BU273" s="69"/>
      <c r="BV273" s="69"/>
      <c r="BW273" s="69"/>
      <c r="BX273" s="69"/>
      <c r="BY273" s="69"/>
      <c r="BZ273" s="69"/>
      <c r="CA273" s="27"/>
      <c r="CB273" s="39" t="str">
        <f t="shared" si="38"/>
        <v>Riadok bude vidieť.</v>
      </c>
      <c r="CC273" s="33" t="s">
        <v>78</v>
      </c>
      <c r="CW273" s="20">
        <f t="shared" si="40"/>
        <v>1</v>
      </c>
      <c r="CZ273" s="20">
        <f t="shared" si="39"/>
        <v>1</v>
      </c>
      <c r="DA273" s="20">
        <f t="shared" si="37"/>
        <v>1</v>
      </c>
      <c r="DZ273" s="62"/>
    </row>
    <row r="274" spans="1:130">
      <c r="A274" s="11"/>
      <c r="B274" s="69" t="s">
        <v>66</v>
      </c>
      <c r="C274" s="69"/>
      <c r="D274" s="69"/>
      <c r="E274" s="69"/>
      <c r="F274" s="69"/>
      <c r="G274" s="69"/>
      <c r="H274" s="69"/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X274" s="69"/>
      <c r="Y274" s="69"/>
      <c r="Z274" s="69"/>
      <c r="AA274" s="69"/>
      <c r="AB274" s="69"/>
      <c r="AC274" s="69"/>
      <c r="AD274" s="69"/>
      <c r="AE274" s="69"/>
      <c r="AF274" s="69"/>
      <c r="AG274" s="69"/>
      <c r="AH274" s="69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9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69"/>
      <c r="BR274" s="69"/>
      <c r="BS274" s="69"/>
      <c r="BT274" s="69"/>
      <c r="BU274" s="69"/>
      <c r="BV274" s="69"/>
      <c r="BW274" s="69"/>
      <c r="BX274" s="69"/>
      <c r="BY274" s="69"/>
      <c r="BZ274" s="69"/>
      <c r="CA274" s="27"/>
      <c r="CB274" s="39" t="str">
        <f t="shared" si="38"/>
        <v>Riadok bude vidieť.</v>
      </c>
      <c r="CC274" s="33" t="s">
        <v>78</v>
      </c>
      <c r="CW274" s="20">
        <f t="shared" si="40"/>
        <v>1</v>
      </c>
      <c r="CZ274" s="20">
        <f t="shared" si="39"/>
        <v>1</v>
      </c>
      <c r="DA274" s="20">
        <f t="shared" si="37"/>
        <v>1</v>
      </c>
      <c r="DZ274" s="62"/>
    </row>
    <row r="275" spans="1:130">
      <c r="A275" s="11"/>
      <c r="B275" s="69"/>
      <c r="C275" s="69"/>
      <c r="D275" s="69"/>
      <c r="E275" s="69"/>
      <c r="F275" s="69"/>
      <c r="G275" s="69"/>
      <c r="H275" s="69"/>
      <c r="I275" s="69"/>
      <c r="J275" s="69"/>
      <c r="K275" s="69"/>
      <c r="L275" s="69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X275" s="69"/>
      <c r="Y275" s="69"/>
      <c r="Z275" s="69"/>
      <c r="AA275" s="69"/>
      <c r="AB275" s="69"/>
      <c r="AC275" s="69"/>
      <c r="AD275" s="69"/>
      <c r="AE275" s="69"/>
      <c r="AF275" s="69"/>
      <c r="AG275" s="69"/>
      <c r="AH275" s="69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9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69"/>
      <c r="BR275" s="69"/>
      <c r="BS275" s="69"/>
      <c r="BT275" s="69"/>
      <c r="BU275" s="69"/>
      <c r="BV275" s="69"/>
      <c r="BW275" s="69"/>
      <c r="BX275" s="69"/>
      <c r="BY275" s="69"/>
      <c r="BZ275" s="69"/>
      <c r="CA275" s="27"/>
      <c r="CB275" s="39" t="str">
        <f t="shared" si="38"/>
        <v>Riadok bude skrytý.</v>
      </c>
      <c r="CC275" s="33" t="s">
        <v>78</v>
      </c>
      <c r="CW275" s="20">
        <f t="shared" si="40"/>
        <v>0</v>
      </c>
      <c r="CZ275" s="20">
        <f t="shared" si="39"/>
        <v>1</v>
      </c>
      <c r="DA275" s="20">
        <f t="shared" si="37"/>
        <v>0</v>
      </c>
      <c r="DZ275" s="62"/>
    </row>
    <row r="276" spans="1:130">
      <c r="A276" s="11"/>
      <c r="B276" s="69"/>
      <c r="C276" s="69"/>
      <c r="D276" s="69"/>
      <c r="E276" s="69"/>
      <c r="F276" s="69"/>
      <c r="G276" s="69"/>
      <c r="H276" s="69"/>
      <c r="I276" s="69"/>
      <c r="J276" s="69"/>
      <c r="K276" s="69"/>
      <c r="L276" s="69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X276" s="69"/>
      <c r="Y276" s="69"/>
      <c r="Z276" s="69"/>
      <c r="AA276" s="69"/>
      <c r="AB276" s="69"/>
      <c r="AC276" s="69"/>
      <c r="AD276" s="69"/>
      <c r="AE276" s="69"/>
      <c r="AF276" s="69"/>
      <c r="AG276" s="69"/>
      <c r="AH276" s="69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9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69"/>
      <c r="BR276" s="69"/>
      <c r="BS276" s="69"/>
      <c r="BT276" s="69"/>
      <c r="BU276" s="69"/>
      <c r="BV276" s="69"/>
      <c r="BW276" s="69"/>
      <c r="BX276" s="69"/>
      <c r="BY276" s="69"/>
      <c r="BZ276" s="69"/>
      <c r="CA276" s="27"/>
      <c r="CB276" s="39" t="str">
        <f t="shared" si="38"/>
        <v>Riadok bude skrytý.</v>
      </c>
      <c r="CC276" s="33" t="s">
        <v>78</v>
      </c>
      <c r="CW276" s="20">
        <f t="shared" si="40"/>
        <v>0</v>
      </c>
      <c r="CZ276" s="20">
        <f t="shared" si="39"/>
        <v>1</v>
      </c>
      <c r="DA276" s="20">
        <f t="shared" si="37"/>
        <v>0</v>
      </c>
      <c r="DZ276" s="62"/>
    </row>
    <row r="277" spans="1:130">
      <c r="A277" s="11"/>
      <c r="B277" s="69"/>
      <c r="C277" s="69"/>
      <c r="D277" s="69"/>
      <c r="E277" s="69"/>
      <c r="F277" s="69"/>
      <c r="G277" s="69"/>
      <c r="H277" s="69"/>
      <c r="I277" s="69"/>
      <c r="J277" s="69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9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69"/>
      <c r="BR277" s="69"/>
      <c r="BS277" s="69"/>
      <c r="BT277" s="69"/>
      <c r="BU277" s="69"/>
      <c r="BV277" s="69"/>
      <c r="BW277" s="69"/>
      <c r="BX277" s="69"/>
      <c r="BY277" s="69"/>
      <c r="BZ277" s="69"/>
      <c r="CA277" s="27"/>
      <c r="CB277" s="39" t="str">
        <f t="shared" si="38"/>
        <v>Riadok bude skrytý.</v>
      </c>
      <c r="CC277" s="33" t="s">
        <v>78</v>
      </c>
      <c r="CW277" s="20">
        <f t="shared" si="40"/>
        <v>0</v>
      </c>
      <c r="CZ277" s="20">
        <f t="shared" si="39"/>
        <v>1</v>
      </c>
      <c r="DA277" s="20">
        <f t="shared" si="37"/>
        <v>0</v>
      </c>
      <c r="DZ277" s="62"/>
    </row>
    <row r="278" spans="1:130">
      <c r="A278" s="11"/>
      <c r="B278" s="69"/>
      <c r="C278" s="69"/>
      <c r="D278" s="69"/>
      <c r="E278" s="69"/>
      <c r="F278" s="69"/>
      <c r="G278" s="69"/>
      <c r="H278" s="69"/>
      <c r="I278" s="69"/>
      <c r="J278" s="69"/>
      <c r="K278" s="69"/>
      <c r="L278" s="69"/>
      <c r="M278" s="69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X278" s="69"/>
      <c r="Y278" s="69"/>
      <c r="Z278" s="69"/>
      <c r="AA278" s="69"/>
      <c r="AB278" s="69"/>
      <c r="AC278" s="69"/>
      <c r="AD278" s="69"/>
      <c r="AE278" s="69"/>
      <c r="AF278" s="69"/>
      <c r="AG278" s="69"/>
      <c r="AH278" s="69"/>
      <c r="AI278" s="69"/>
      <c r="AJ278" s="69"/>
      <c r="AK278" s="69"/>
      <c r="AL278" s="69"/>
      <c r="AM278" s="69"/>
      <c r="AN278" s="69"/>
      <c r="AO278" s="69"/>
      <c r="AP278" s="69"/>
      <c r="AQ278" s="69"/>
      <c r="AR278" s="69"/>
      <c r="AS278" s="69"/>
      <c r="AT278" s="69"/>
      <c r="AU278" s="69"/>
      <c r="AV278" s="69"/>
      <c r="AW278" s="69"/>
      <c r="AX278" s="69"/>
      <c r="AY278" s="69"/>
      <c r="AZ278" s="69"/>
      <c r="BA278" s="69"/>
      <c r="BB278" s="69"/>
      <c r="BC278" s="69"/>
      <c r="BD278" s="69"/>
      <c r="BE278" s="69"/>
      <c r="BF278" s="69"/>
      <c r="BG278" s="69"/>
      <c r="BH278" s="69"/>
      <c r="BI278" s="69"/>
      <c r="BJ278" s="69"/>
      <c r="BK278" s="69"/>
      <c r="BL278" s="69"/>
      <c r="BM278" s="69"/>
      <c r="BN278" s="69"/>
      <c r="BO278" s="69"/>
      <c r="BP278" s="69"/>
      <c r="BQ278" s="69"/>
      <c r="BR278" s="69"/>
      <c r="BS278" s="69"/>
      <c r="BT278" s="69"/>
      <c r="BU278" s="69"/>
      <c r="BV278" s="69"/>
      <c r="BW278" s="69"/>
      <c r="BX278" s="69"/>
      <c r="BY278" s="69"/>
      <c r="BZ278" s="69"/>
      <c r="CA278" s="27"/>
      <c r="CB278" s="39" t="str">
        <f t="shared" si="38"/>
        <v>Riadok bude skrytý.</v>
      </c>
      <c r="CC278" s="33" t="s">
        <v>78</v>
      </c>
      <c r="CW278" s="20">
        <f t="shared" si="40"/>
        <v>0</v>
      </c>
      <c r="CZ278" s="20">
        <f t="shared" si="39"/>
        <v>1</v>
      </c>
      <c r="DA278" s="20">
        <f t="shared" si="37"/>
        <v>0</v>
      </c>
      <c r="DZ278" s="62"/>
    </row>
    <row r="279" spans="1:130">
      <c r="A279" s="11"/>
      <c r="B279" s="69"/>
      <c r="C279" s="69"/>
      <c r="D279" s="69"/>
      <c r="E279" s="69"/>
      <c r="F279" s="69"/>
      <c r="G279" s="69"/>
      <c r="H279" s="69"/>
      <c r="I279" s="69"/>
      <c r="J279" s="69"/>
      <c r="K279" s="69"/>
      <c r="L279" s="69"/>
      <c r="M279" s="69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X279" s="69"/>
      <c r="Y279" s="69"/>
      <c r="Z279" s="69"/>
      <c r="AA279" s="69"/>
      <c r="AB279" s="69"/>
      <c r="AC279" s="69"/>
      <c r="AD279" s="69"/>
      <c r="AE279" s="69"/>
      <c r="AF279" s="69"/>
      <c r="AG279" s="69"/>
      <c r="AH279" s="69"/>
      <c r="AI279" s="69"/>
      <c r="AJ279" s="69"/>
      <c r="AK279" s="69"/>
      <c r="AL279" s="69"/>
      <c r="AM279" s="69"/>
      <c r="AN279" s="69"/>
      <c r="AO279" s="69"/>
      <c r="AP279" s="69"/>
      <c r="AQ279" s="69"/>
      <c r="AR279" s="69"/>
      <c r="AS279" s="69"/>
      <c r="AT279" s="69"/>
      <c r="AU279" s="69"/>
      <c r="AV279" s="69"/>
      <c r="AW279" s="69"/>
      <c r="AX279" s="69"/>
      <c r="AY279" s="69"/>
      <c r="AZ279" s="69"/>
      <c r="BA279" s="69"/>
      <c r="BB279" s="69"/>
      <c r="BC279" s="69"/>
      <c r="BD279" s="69"/>
      <c r="BE279" s="69"/>
      <c r="BF279" s="69"/>
      <c r="BG279" s="69"/>
      <c r="BH279" s="69"/>
      <c r="BI279" s="69"/>
      <c r="BJ279" s="69"/>
      <c r="BK279" s="69"/>
      <c r="BL279" s="69"/>
      <c r="BM279" s="69"/>
      <c r="BN279" s="69"/>
      <c r="BO279" s="69"/>
      <c r="BP279" s="69"/>
      <c r="BQ279" s="69"/>
      <c r="BR279" s="69"/>
      <c r="BS279" s="69"/>
      <c r="BT279" s="69"/>
      <c r="BU279" s="69"/>
      <c r="BV279" s="69"/>
      <c r="BW279" s="69"/>
      <c r="BX279" s="69"/>
      <c r="BY279" s="69"/>
      <c r="BZ279" s="69"/>
      <c r="CA279" s="27"/>
      <c r="CB279" s="39" t="str">
        <f t="shared" si="38"/>
        <v>Riadok bude skrytý.</v>
      </c>
      <c r="CC279" s="33" t="s">
        <v>78</v>
      </c>
      <c r="CW279" s="20">
        <f t="shared" si="40"/>
        <v>0</v>
      </c>
      <c r="CZ279" s="20">
        <f t="shared" si="39"/>
        <v>1</v>
      </c>
      <c r="DA279" s="20">
        <f t="shared" si="37"/>
        <v>0</v>
      </c>
      <c r="DZ279" s="62"/>
    </row>
    <row r="280" spans="1:130">
      <c r="A280" s="11"/>
      <c r="B280" s="69"/>
      <c r="C280" s="69"/>
      <c r="D280" s="69"/>
      <c r="E280" s="69"/>
      <c r="F280" s="69"/>
      <c r="G280" s="69"/>
      <c r="H280" s="69"/>
      <c r="I280" s="69"/>
      <c r="J280" s="69"/>
      <c r="K280" s="69"/>
      <c r="L280" s="69"/>
      <c r="M280" s="69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X280" s="69"/>
      <c r="Y280" s="69"/>
      <c r="Z280" s="69"/>
      <c r="AA280" s="69"/>
      <c r="AB280" s="69"/>
      <c r="AC280" s="69"/>
      <c r="AD280" s="69"/>
      <c r="AE280" s="69"/>
      <c r="AF280" s="69"/>
      <c r="AG280" s="69"/>
      <c r="AH280" s="69"/>
      <c r="AI280" s="69"/>
      <c r="AJ280" s="69"/>
      <c r="AK280" s="69"/>
      <c r="AL280" s="69"/>
      <c r="AM280" s="69"/>
      <c r="AN280" s="69"/>
      <c r="AO280" s="69"/>
      <c r="AP280" s="69"/>
      <c r="AQ280" s="69"/>
      <c r="AR280" s="69"/>
      <c r="AS280" s="69"/>
      <c r="AT280" s="69"/>
      <c r="AU280" s="69"/>
      <c r="AV280" s="69"/>
      <c r="AW280" s="69"/>
      <c r="AX280" s="69"/>
      <c r="AY280" s="69"/>
      <c r="AZ280" s="69"/>
      <c r="BA280" s="69"/>
      <c r="BB280" s="69"/>
      <c r="BC280" s="69"/>
      <c r="BD280" s="69"/>
      <c r="BE280" s="69"/>
      <c r="BF280" s="69"/>
      <c r="BG280" s="69"/>
      <c r="BH280" s="69"/>
      <c r="BI280" s="69"/>
      <c r="BJ280" s="69"/>
      <c r="BK280" s="69"/>
      <c r="BL280" s="69"/>
      <c r="BM280" s="69"/>
      <c r="BN280" s="69"/>
      <c r="BO280" s="69"/>
      <c r="BP280" s="69"/>
      <c r="BQ280" s="69"/>
      <c r="BR280" s="69"/>
      <c r="BS280" s="69"/>
      <c r="BT280" s="69"/>
      <c r="BU280" s="69"/>
      <c r="BV280" s="69"/>
      <c r="BW280" s="69"/>
      <c r="BX280" s="69"/>
      <c r="BY280" s="69"/>
      <c r="BZ280" s="69"/>
      <c r="CA280" s="27"/>
      <c r="CB280" s="39" t="str">
        <f t="shared" si="38"/>
        <v>Riadok bude skrytý.</v>
      </c>
      <c r="CC280" s="33" t="s">
        <v>78</v>
      </c>
      <c r="CW280" s="20">
        <f t="shared" si="40"/>
        <v>0</v>
      </c>
      <c r="CZ280" s="20">
        <f t="shared" si="39"/>
        <v>1</v>
      </c>
      <c r="DA280" s="20">
        <f t="shared" si="37"/>
        <v>0</v>
      </c>
      <c r="DZ280" s="62"/>
    </row>
    <row r="281" spans="1:130">
      <c r="A281" s="11"/>
      <c r="B281" s="69"/>
      <c r="C281" s="69"/>
      <c r="D281" s="69"/>
      <c r="E281" s="69"/>
      <c r="F281" s="69"/>
      <c r="G281" s="69"/>
      <c r="H281" s="69"/>
      <c r="I281" s="69"/>
      <c r="J281" s="69"/>
      <c r="K281" s="69"/>
      <c r="L281" s="69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X281" s="69"/>
      <c r="Y281" s="69"/>
      <c r="Z281" s="69"/>
      <c r="AA281" s="69"/>
      <c r="AB281" s="69"/>
      <c r="AC281" s="69"/>
      <c r="AD281" s="69"/>
      <c r="AE281" s="69"/>
      <c r="AF281" s="69"/>
      <c r="AG281" s="69"/>
      <c r="AH281" s="69"/>
      <c r="AI281" s="69"/>
      <c r="AJ281" s="69"/>
      <c r="AK281" s="69"/>
      <c r="AL281" s="69"/>
      <c r="AM281" s="69"/>
      <c r="AN281" s="69"/>
      <c r="AO281" s="69"/>
      <c r="AP281" s="69"/>
      <c r="AQ281" s="69"/>
      <c r="AR281" s="69"/>
      <c r="AS281" s="69"/>
      <c r="AT281" s="69"/>
      <c r="AU281" s="69"/>
      <c r="AV281" s="69"/>
      <c r="AW281" s="69"/>
      <c r="AX281" s="69"/>
      <c r="AY281" s="69"/>
      <c r="AZ281" s="69"/>
      <c r="BA281" s="69"/>
      <c r="BB281" s="69"/>
      <c r="BC281" s="69"/>
      <c r="BD281" s="69"/>
      <c r="BE281" s="69"/>
      <c r="BF281" s="69"/>
      <c r="BG281" s="69"/>
      <c r="BH281" s="69"/>
      <c r="BI281" s="69"/>
      <c r="BJ281" s="69"/>
      <c r="BK281" s="69"/>
      <c r="BL281" s="69"/>
      <c r="BM281" s="69"/>
      <c r="BN281" s="69"/>
      <c r="BO281" s="69"/>
      <c r="BP281" s="69"/>
      <c r="BQ281" s="69"/>
      <c r="BR281" s="69"/>
      <c r="BS281" s="69"/>
      <c r="BT281" s="69"/>
      <c r="BU281" s="69"/>
      <c r="BV281" s="69"/>
      <c r="BW281" s="69"/>
      <c r="BX281" s="69"/>
      <c r="BY281" s="69"/>
      <c r="BZ281" s="69"/>
      <c r="CA281" s="27"/>
      <c r="CB281" s="39" t="str">
        <f t="shared" si="38"/>
        <v>Riadok bude skrytý.</v>
      </c>
      <c r="CC281" s="33" t="s">
        <v>78</v>
      </c>
      <c r="CW281" s="20">
        <f t="shared" si="40"/>
        <v>0</v>
      </c>
      <c r="CZ281" s="20">
        <f t="shared" si="39"/>
        <v>1</v>
      </c>
      <c r="DA281" s="20">
        <f t="shared" si="37"/>
        <v>0</v>
      </c>
      <c r="DZ281" s="62"/>
    </row>
    <row r="282" spans="1:130">
      <c r="A282" s="11"/>
      <c r="B282" s="69"/>
      <c r="C282" s="69"/>
      <c r="D282" s="69"/>
      <c r="E282" s="69"/>
      <c r="F282" s="69"/>
      <c r="G282" s="69"/>
      <c r="H282" s="69"/>
      <c r="I282" s="69"/>
      <c r="J282" s="69"/>
      <c r="K282" s="69"/>
      <c r="L282" s="69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X282" s="69"/>
      <c r="Y282" s="69"/>
      <c r="Z282" s="69"/>
      <c r="AA282" s="69"/>
      <c r="AB282" s="69"/>
      <c r="AC282" s="69"/>
      <c r="AD282" s="69"/>
      <c r="AE282" s="69"/>
      <c r="AF282" s="69"/>
      <c r="AG282" s="69"/>
      <c r="AH282" s="69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9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69"/>
      <c r="BR282" s="69"/>
      <c r="BS282" s="69"/>
      <c r="BT282" s="69"/>
      <c r="BU282" s="69"/>
      <c r="BV282" s="69"/>
      <c r="BW282" s="69"/>
      <c r="BX282" s="69"/>
      <c r="BY282" s="69"/>
      <c r="BZ282" s="69"/>
      <c r="CA282" s="27"/>
      <c r="CB282" s="39" t="str">
        <f t="shared" si="38"/>
        <v>Riadok bude skrytý.</v>
      </c>
      <c r="CC282" s="33" t="s">
        <v>78</v>
      </c>
      <c r="CW282" s="20">
        <f t="shared" si="40"/>
        <v>0</v>
      </c>
      <c r="CZ282" s="20">
        <f t="shared" si="39"/>
        <v>1</v>
      </c>
      <c r="DA282" s="20">
        <f t="shared" si="37"/>
        <v>0</v>
      </c>
      <c r="DZ282" s="62"/>
    </row>
    <row r="283" spans="1:130">
      <c r="A283" s="11"/>
      <c r="B283" s="69"/>
      <c r="C283" s="69"/>
      <c r="D283" s="69"/>
      <c r="E283" s="69"/>
      <c r="F283" s="69"/>
      <c r="G283" s="69"/>
      <c r="H283" s="69"/>
      <c r="I283" s="69"/>
      <c r="J283" s="69"/>
      <c r="K283" s="69"/>
      <c r="L283" s="69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X283" s="69"/>
      <c r="Y283" s="69"/>
      <c r="Z283" s="69"/>
      <c r="AA283" s="69"/>
      <c r="AB283" s="69"/>
      <c r="AC283" s="69"/>
      <c r="AD283" s="69"/>
      <c r="AE283" s="69"/>
      <c r="AF283" s="69"/>
      <c r="AG283" s="69"/>
      <c r="AH283" s="69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9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69"/>
      <c r="BR283" s="69"/>
      <c r="BS283" s="69"/>
      <c r="BT283" s="69"/>
      <c r="BU283" s="69"/>
      <c r="BV283" s="69"/>
      <c r="BW283" s="69"/>
      <c r="BX283" s="69"/>
      <c r="BY283" s="69"/>
      <c r="BZ283" s="69"/>
      <c r="CA283" s="27"/>
      <c r="CB283" s="39" t="str">
        <f t="shared" si="38"/>
        <v>Riadok bude skrytý.</v>
      </c>
      <c r="CC283" s="33" t="s">
        <v>78</v>
      </c>
      <c r="CW283" s="20">
        <f t="shared" si="40"/>
        <v>0</v>
      </c>
      <c r="CZ283" s="20">
        <f t="shared" si="39"/>
        <v>1</v>
      </c>
      <c r="DA283" s="20">
        <f t="shared" ref="DA283:DA312" si="41">+IF(CW283+CX283+CY283=0,0,IF(CZ283=0,0,1))</f>
        <v>0</v>
      </c>
      <c r="DZ283" s="62"/>
    </row>
    <row r="284" spans="1:130">
      <c r="A284" s="11"/>
      <c r="B284" s="69"/>
      <c r="C284" s="69"/>
      <c r="D284" s="69"/>
      <c r="E284" s="69"/>
      <c r="F284" s="69"/>
      <c r="G284" s="69"/>
      <c r="H284" s="69"/>
      <c r="I284" s="69"/>
      <c r="J284" s="69"/>
      <c r="K284" s="69"/>
      <c r="L284" s="69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X284" s="69"/>
      <c r="Y284" s="69"/>
      <c r="Z284" s="69"/>
      <c r="AA284" s="69"/>
      <c r="AB284" s="69"/>
      <c r="AC284" s="69"/>
      <c r="AD284" s="69"/>
      <c r="AE284" s="69"/>
      <c r="AF284" s="69"/>
      <c r="AG284" s="69"/>
      <c r="AH284" s="69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9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69"/>
      <c r="BR284" s="69"/>
      <c r="BS284" s="69"/>
      <c r="BT284" s="69"/>
      <c r="BU284" s="69"/>
      <c r="BV284" s="69"/>
      <c r="BW284" s="69"/>
      <c r="BX284" s="69"/>
      <c r="BY284" s="69"/>
      <c r="BZ284" s="69"/>
      <c r="CA284" s="27"/>
      <c r="CB284" s="39" t="str">
        <f t="shared" si="38"/>
        <v>Riadok bude skrytý.</v>
      </c>
      <c r="CC284" s="33" t="s">
        <v>78</v>
      </c>
      <c r="CW284" s="20">
        <f t="shared" si="40"/>
        <v>0</v>
      </c>
      <c r="CZ284" s="20">
        <f t="shared" si="39"/>
        <v>1</v>
      </c>
      <c r="DA284" s="20">
        <f t="shared" si="41"/>
        <v>0</v>
      </c>
      <c r="DZ284" s="62"/>
    </row>
    <row r="285" spans="1:130">
      <c r="A285" s="11"/>
      <c r="B285" s="69"/>
      <c r="C285" s="69"/>
      <c r="D285" s="69"/>
      <c r="E285" s="69"/>
      <c r="F285" s="69"/>
      <c r="G285" s="69"/>
      <c r="H285" s="69"/>
      <c r="I285" s="69"/>
      <c r="J285" s="69"/>
      <c r="K285" s="69"/>
      <c r="L285" s="69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X285" s="69"/>
      <c r="Y285" s="69"/>
      <c r="Z285" s="69"/>
      <c r="AA285" s="69"/>
      <c r="AB285" s="69"/>
      <c r="AC285" s="69"/>
      <c r="AD285" s="69"/>
      <c r="AE285" s="69"/>
      <c r="AF285" s="69"/>
      <c r="AG285" s="69"/>
      <c r="AH285" s="69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9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69"/>
      <c r="BR285" s="69"/>
      <c r="BS285" s="69"/>
      <c r="BT285" s="69"/>
      <c r="BU285" s="69"/>
      <c r="BV285" s="69"/>
      <c r="BW285" s="69"/>
      <c r="BX285" s="69"/>
      <c r="BY285" s="69"/>
      <c r="BZ285" s="69"/>
      <c r="CA285" s="27"/>
      <c r="CB285" s="39" t="str">
        <f t="shared" si="38"/>
        <v>Riadok bude skrytý.</v>
      </c>
      <c r="CC285" s="33" t="s">
        <v>78</v>
      </c>
      <c r="CW285" s="20">
        <f t="shared" si="40"/>
        <v>0</v>
      </c>
      <c r="CZ285" s="20">
        <f t="shared" si="39"/>
        <v>1</v>
      </c>
      <c r="DA285" s="20">
        <f t="shared" si="41"/>
        <v>0</v>
      </c>
      <c r="DZ285" s="62"/>
    </row>
    <row r="286" spans="1:130">
      <c r="A286" s="11"/>
      <c r="B286" s="69"/>
      <c r="C286" s="69"/>
      <c r="D286" s="69"/>
      <c r="E286" s="69"/>
      <c r="F286" s="69"/>
      <c r="G286" s="69"/>
      <c r="H286" s="69"/>
      <c r="I286" s="69"/>
      <c r="J286" s="69"/>
      <c r="K286" s="69"/>
      <c r="L286" s="69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69"/>
      <c r="AG286" s="69"/>
      <c r="AH286" s="69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9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69"/>
      <c r="BR286" s="69"/>
      <c r="BS286" s="69"/>
      <c r="BT286" s="69"/>
      <c r="BU286" s="69"/>
      <c r="BV286" s="69"/>
      <c r="BW286" s="69"/>
      <c r="BX286" s="69"/>
      <c r="BY286" s="69"/>
      <c r="BZ286" s="69"/>
      <c r="CA286" s="27"/>
      <c r="CB286" s="39" t="str">
        <f t="shared" si="38"/>
        <v>Riadok bude skrytý.</v>
      </c>
      <c r="CC286" s="33" t="s">
        <v>78</v>
      </c>
      <c r="CW286" s="20">
        <f t="shared" si="40"/>
        <v>0</v>
      </c>
      <c r="CZ286" s="20">
        <f t="shared" si="39"/>
        <v>1</v>
      </c>
      <c r="DA286" s="20">
        <f t="shared" si="41"/>
        <v>0</v>
      </c>
      <c r="DZ286" s="62"/>
    </row>
    <row r="287" spans="1:130">
      <c r="A287" s="11"/>
      <c r="B287" s="69"/>
      <c r="C287" s="69"/>
      <c r="D287" s="69"/>
      <c r="E287" s="69"/>
      <c r="F287" s="69"/>
      <c r="G287" s="69"/>
      <c r="H287" s="69"/>
      <c r="I287" s="69"/>
      <c r="J287" s="69"/>
      <c r="K287" s="69"/>
      <c r="L287" s="69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69"/>
      <c r="AG287" s="69"/>
      <c r="AH287" s="69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9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69"/>
      <c r="BR287" s="69"/>
      <c r="BS287" s="69"/>
      <c r="BT287" s="69"/>
      <c r="BU287" s="69"/>
      <c r="BV287" s="69"/>
      <c r="BW287" s="69"/>
      <c r="BX287" s="69"/>
      <c r="BY287" s="69"/>
      <c r="BZ287" s="69"/>
      <c r="CA287" s="27"/>
      <c r="CB287" s="39" t="str">
        <f t="shared" si="38"/>
        <v>Riadok bude skrytý.</v>
      </c>
      <c r="CC287" s="33" t="s">
        <v>78</v>
      </c>
      <c r="CW287" s="20">
        <f t="shared" si="40"/>
        <v>0</v>
      </c>
      <c r="CZ287" s="20">
        <f t="shared" si="39"/>
        <v>1</v>
      </c>
      <c r="DA287" s="20">
        <f t="shared" si="41"/>
        <v>0</v>
      </c>
      <c r="DZ287" s="62"/>
    </row>
    <row r="288" spans="1:130">
      <c r="A288" s="11"/>
      <c r="B288" s="69"/>
      <c r="C288" s="69"/>
      <c r="D288" s="69"/>
      <c r="E288" s="69"/>
      <c r="F288" s="69"/>
      <c r="G288" s="69"/>
      <c r="H288" s="69"/>
      <c r="I288" s="69"/>
      <c r="J288" s="69"/>
      <c r="K288" s="69"/>
      <c r="L288" s="69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69"/>
      <c r="AG288" s="69"/>
      <c r="AH288" s="69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9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69"/>
      <c r="BR288" s="69"/>
      <c r="BS288" s="69"/>
      <c r="BT288" s="69"/>
      <c r="BU288" s="69"/>
      <c r="BV288" s="69"/>
      <c r="BW288" s="69"/>
      <c r="BX288" s="69"/>
      <c r="BY288" s="69"/>
      <c r="BZ288" s="69"/>
      <c r="CA288" s="27"/>
      <c r="CB288" s="39" t="str">
        <f t="shared" si="38"/>
        <v>Riadok bude skrytý.</v>
      </c>
      <c r="CC288" s="33" t="s">
        <v>78</v>
      </c>
      <c r="CW288" s="20">
        <f t="shared" si="40"/>
        <v>0</v>
      </c>
      <c r="CZ288" s="20">
        <f t="shared" si="39"/>
        <v>1</v>
      </c>
      <c r="DA288" s="20">
        <f t="shared" si="41"/>
        <v>0</v>
      </c>
      <c r="DZ288" s="62"/>
    </row>
    <row r="289" spans="1:130">
      <c r="A289" s="11"/>
      <c r="B289" s="69"/>
      <c r="C289" s="69"/>
      <c r="D289" s="69"/>
      <c r="E289" s="69"/>
      <c r="F289" s="69"/>
      <c r="G289" s="69"/>
      <c r="H289" s="69"/>
      <c r="I289" s="69"/>
      <c r="J289" s="69"/>
      <c r="K289" s="69"/>
      <c r="L289" s="69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69"/>
      <c r="AG289" s="69"/>
      <c r="AH289" s="69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9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69"/>
      <c r="BR289" s="69"/>
      <c r="BS289" s="69"/>
      <c r="BT289" s="69"/>
      <c r="BU289" s="69"/>
      <c r="BV289" s="69"/>
      <c r="BW289" s="69"/>
      <c r="BX289" s="69"/>
      <c r="BY289" s="69"/>
      <c r="BZ289" s="69"/>
      <c r="CA289" s="27"/>
      <c r="CB289" s="39" t="str">
        <f t="shared" si="38"/>
        <v>Riadok bude skrytý.</v>
      </c>
      <c r="CC289" s="33" t="s">
        <v>78</v>
      </c>
      <c r="CW289" s="20">
        <f t="shared" si="40"/>
        <v>0</v>
      </c>
      <c r="CZ289" s="20">
        <f t="shared" si="39"/>
        <v>1</v>
      </c>
      <c r="DA289" s="20">
        <f t="shared" si="41"/>
        <v>0</v>
      </c>
      <c r="DZ289" s="62"/>
    </row>
    <row r="290" spans="1:130">
      <c r="A290" s="11"/>
      <c r="CA290" s="25"/>
      <c r="CB290" s="39" t="str">
        <f t="shared" si="38"/>
        <v>Riadok bude vidieť.</v>
      </c>
      <c r="CC290" s="33" t="s">
        <v>78</v>
      </c>
      <c r="CW290" s="22">
        <f>+IF(SUM(CW292:CW311)=0,0,1)</f>
        <v>1</v>
      </c>
      <c r="CZ290" s="20">
        <f t="shared" si="39"/>
        <v>1</v>
      </c>
      <c r="DA290" s="20">
        <f t="shared" si="41"/>
        <v>1</v>
      </c>
      <c r="DZ290" s="62"/>
    </row>
    <row r="291" spans="1:130">
      <c r="A291" s="11"/>
      <c r="B291" s="49" t="s">
        <v>82</v>
      </c>
      <c r="C291" s="5" t="s">
        <v>178</v>
      </c>
      <c r="D291" s="5"/>
      <c r="E291" s="5"/>
      <c r="F291" s="5"/>
      <c r="CA291" s="26" t="s">
        <v>69</v>
      </c>
      <c r="CB291" s="39" t="str">
        <f t="shared" si="38"/>
        <v>Riadok bude vidieť.</v>
      </c>
      <c r="CC291" s="33" t="s">
        <v>78</v>
      </c>
      <c r="CW291" s="20">
        <f>+IF(SUM(CW292:CW311)=0,0,1)</f>
        <v>1</v>
      </c>
      <c r="CZ291" s="20">
        <f t="shared" si="39"/>
        <v>1</v>
      </c>
      <c r="DA291" s="20">
        <f t="shared" si="41"/>
        <v>1</v>
      </c>
      <c r="DZ291" s="62"/>
    </row>
    <row r="292" spans="1:130">
      <c r="A292" s="11"/>
      <c r="B292" s="69" t="s">
        <v>30</v>
      </c>
      <c r="C292" s="69"/>
      <c r="D292" s="69"/>
      <c r="E292" s="69"/>
      <c r="F292" s="69"/>
      <c r="G292" s="69"/>
      <c r="H292" s="69"/>
      <c r="I292" s="69"/>
      <c r="J292" s="69"/>
      <c r="K292" s="69"/>
      <c r="L292" s="69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X292" s="69"/>
      <c r="Y292" s="69"/>
      <c r="Z292" s="69"/>
      <c r="AA292" s="69"/>
      <c r="AB292" s="69"/>
      <c r="AC292" s="69"/>
      <c r="AD292" s="69"/>
      <c r="AE292" s="69"/>
      <c r="AF292" s="69"/>
      <c r="AG292" s="69"/>
      <c r="AH292" s="69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9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69"/>
      <c r="BR292" s="69"/>
      <c r="BS292" s="69"/>
      <c r="BT292" s="69"/>
      <c r="BU292" s="69"/>
      <c r="BV292" s="69"/>
      <c r="BW292" s="69"/>
      <c r="BX292" s="69"/>
      <c r="BY292" s="69"/>
      <c r="BZ292" s="69"/>
      <c r="CA292" s="27"/>
      <c r="CB292" s="39" t="str">
        <f t="shared" si="38"/>
        <v>Riadok bude vidieť.</v>
      </c>
      <c r="CC292" s="33" t="s">
        <v>78</v>
      </c>
      <c r="CW292" s="20">
        <f t="shared" ref="CW292:CW311" si="42">+IF(B292="",0,1)</f>
        <v>1</v>
      </c>
      <c r="CZ292" s="20">
        <f t="shared" si="39"/>
        <v>1</v>
      </c>
      <c r="DA292" s="20">
        <f t="shared" si="41"/>
        <v>1</v>
      </c>
      <c r="DZ292" s="62"/>
    </row>
    <row r="293" spans="1:130">
      <c r="A293" s="11"/>
      <c r="B293" s="69" t="s">
        <v>31</v>
      </c>
      <c r="C293" s="69"/>
      <c r="D293" s="69"/>
      <c r="E293" s="69"/>
      <c r="F293" s="69"/>
      <c r="G293" s="69"/>
      <c r="H293" s="69"/>
      <c r="I293" s="69"/>
      <c r="J293" s="69"/>
      <c r="K293" s="69"/>
      <c r="L293" s="69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X293" s="69"/>
      <c r="Y293" s="69"/>
      <c r="Z293" s="69"/>
      <c r="AA293" s="69"/>
      <c r="AB293" s="69"/>
      <c r="AC293" s="69"/>
      <c r="AD293" s="69"/>
      <c r="AE293" s="69"/>
      <c r="AF293" s="69"/>
      <c r="AG293" s="69"/>
      <c r="AH293" s="69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9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69"/>
      <c r="BR293" s="69"/>
      <c r="BS293" s="69"/>
      <c r="BT293" s="69"/>
      <c r="BU293" s="69"/>
      <c r="BV293" s="69"/>
      <c r="BW293" s="69"/>
      <c r="BX293" s="69"/>
      <c r="BY293" s="69"/>
      <c r="BZ293" s="69"/>
      <c r="CA293" s="27"/>
      <c r="CB293" s="39" t="str">
        <f t="shared" si="38"/>
        <v>Riadok bude vidieť.</v>
      </c>
      <c r="CC293" s="33" t="s">
        <v>78</v>
      </c>
      <c r="CW293" s="20">
        <f t="shared" si="42"/>
        <v>1</v>
      </c>
      <c r="CZ293" s="20">
        <f t="shared" si="39"/>
        <v>1</v>
      </c>
      <c r="DA293" s="20">
        <f t="shared" si="41"/>
        <v>1</v>
      </c>
      <c r="DZ293" s="62"/>
    </row>
    <row r="294" spans="1:130">
      <c r="A294" s="11"/>
      <c r="B294" s="69" t="s">
        <v>32</v>
      </c>
      <c r="C294" s="69"/>
      <c r="D294" s="69"/>
      <c r="E294" s="69"/>
      <c r="F294" s="69"/>
      <c r="G294" s="69"/>
      <c r="H294" s="69"/>
      <c r="I294" s="69"/>
      <c r="J294" s="69"/>
      <c r="K294" s="69"/>
      <c r="L294" s="69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X294" s="69"/>
      <c r="Y294" s="69"/>
      <c r="Z294" s="69"/>
      <c r="AA294" s="69"/>
      <c r="AB294" s="69"/>
      <c r="AC294" s="69"/>
      <c r="AD294" s="69"/>
      <c r="AE294" s="69"/>
      <c r="AF294" s="69"/>
      <c r="AG294" s="69"/>
      <c r="AH294" s="69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9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69"/>
      <c r="BR294" s="69"/>
      <c r="BS294" s="69"/>
      <c r="BT294" s="69"/>
      <c r="BU294" s="69"/>
      <c r="BV294" s="69"/>
      <c r="BW294" s="69"/>
      <c r="BX294" s="69"/>
      <c r="BY294" s="69"/>
      <c r="BZ294" s="69"/>
      <c r="CA294" s="27"/>
      <c r="CB294" s="39" t="str">
        <f t="shared" si="38"/>
        <v>Riadok bude vidieť.</v>
      </c>
      <c r="CC294" s="33" t="s">
        <v>78</v>
      </c>
      <c r="CW294" s="20">
        <f t="shared" si="42"/>
        <v>1</v>
      </c>
      <c r="CZ294" s="20">
        <f t="shared" si="39"/>
        <v>1</v>
      </c>
      <c r="DA294" s="20">
        <f t="shared" si="41"/>
        <v>1</v>
      </c>
      <c r="DZ294" s="62"/>
    </row>
    <row r="295" spans="1:130">
      <c r="A295" s="11"/>
      <c r="B295" s="69"/>
      <c r="C295" s="69"/>
      <c r="D295" s="69"/>
      <c r="E295" s="69"/>
      <c r="F295" s="69"/>
      <c r="G295" s="69"/>
      <c r="H295" s="69"/>
      <c r="I295" s="69"/>
      <c r="J295" s="69"/>
      <c r="K295" s="69"/>
      <c r="L295" s="69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X295" s="69"/>
      <c r="Y295" s="69"/>
      <c r="Z295" s="69"/>
      <c r="AA295" s="69"/>
      <c r="AB295" s="69"/>
      <c r="AC295" s="69"/>
      <c r="AD295" s="69"/>
      <c r="AE295" s="69"/>
      <c r="AF295" s="69"/>
      <c r="AG295" s="69"/>
      <c r="AH295" s="69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9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69"/>
      <c r="BR295" s="69"/>
      <c r="BS295" s="69"/>
      <c r="BT295" s="69"/>
      <c r="BU295" s="69"/>
      <c r="BV295" s="69"/>
      <c r="BW295" s="69"/>
      <c r="BX295" s="69"/>
      <c r="BY295" s="69"/>
      <c r="BZ295" s="69"/>
      <c r="CA295" s="27"/>
      <c r="CB295" s="39" t="str">
        <f t="shared" si="38"/>
        <v>Riadok bude skrytý.</v>
      </c>
      <c r="CC295" s="33" t="s">
        <v>78</v>
      </c>
      <c r="CW295" s="20">
        <f t="shared" si="42"/>
        <v>0</v>
      </c>
      <c r="CZ295" s="20">
        <f t="shared" si="39"/>
        <v>1</v>
      </c>
      <c r="DA295" s="20">
        <f t="shared" si="41"/>
        <v>0</v>
      </c>
      <c r="DZ295" s="62"/>
    </row>
    <row r="296" spans="1:130">
      <c r="A296" s="11"/>
      <c r="B296" s="69"/>
      <c r="C296" s="69"/>
      <c r="D296" s="69"/>
      <c r="E296" s="69"/>
      <c r="F296" s="69"/>
      <c r="G296" s="69"/>
      <c r="H296" s="69"/>
      <c r="I296" s="69"/>
      <c r="J296" s="69"/>
      <c r="K296" s="69"/>
      <c r="L296" s="69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X296" s="69"/>
      <c r="Y296" s="69"/>
      <c r="Z296" s="69"/>
      <c r="AA296" s="69"/>
      <c r="AB296" s="69"/>
      <c r="AC296" s="69"/>
      <c r="AD296" s="69"/>
      <c r="AE296" s="69"/>
      <c r="AF296" s="69"/>
      <c r="AG296" s="69"/>
      <c r="AH296" s="69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9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69"/>
      <c r="BR296" s="69"/>
      <c r="BS296" s="69"/>
      <c r="BT296" s="69"/>
      <c r="BU296" s="69"/>
      <c r="BV296" s="69"/>
      <c r="BW296" s="69"/>
      <c r="BX296" s="69"/>
      <c r="BY296" s="69"/>
      <c r="BZ296" s="69"/>
      <c r="CA296" s="27"/>
      <c r="CB296" s="39" t="str">
        <f t="shared" si="38"/>
        <v>Riadok bude skrytý.</v>
      </c>
      <c r="CC296" s="33" t="s">
        <v>78</v>
      </c>
      <c r="CW296" s="20">
        <f t="shared" si="42"/>
        <v>0</v>
      </c>
      <c r="CZ296" s="20">
        <f t="shared" si="39"/>
        <v>1</v>
      </c>
      <c r="DA296" s="20">
        <f t="shared" si="41"/>
        <v>0</v>
      </c>
      <c r="DZ296" s="62"/>
    </row>
    <row r="297" spans="1:130">
      <c r="A297" s="11"/>
      <c r="B297" s="69"/>
      <c r="C297" s="69"/>
      <c r="D297" s="69"/>
      <c r="E297" s="69"/>
      <c r="F297" s="69"/>
      <c r="G297" s="69"/>
      <c r="H297" s="69"/>
      <c r="I297" s="69"/>
      <c r="J297" s="69"/>
      <c r="K297" s="69"/>
      <c r="L297" s="69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X297" s="69"/>
      <c r="Y297" s="69"/>
      <c r="Z297" s="69"/>
      <c r="AA297" s="69"/>
      <c r="AB297" s="69"/>
      <c r="AC297" s="69"/>
      <c r="AD297" s="69"/>
      <c r="AE297" s="69"/>
      <c r="AF297" s="69"/>
      <c r="AG297" s="69"/>
      <c r="AH297" s="69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9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69"/>
      <c r="BR297" s="69"/>
      <c r="BS297" s="69"/>
      <c r="BT297" s="69"/>
      <c r="BU297" s="69"/>
      <c r="BV297" s="69"/>
      <c r="BW297" s="69"/>
      <c r="BX297" s="69"/>
      <c r="BY297" s="69"/>
      <c r="BZ297" s="69"/>
      <c r="CA297" s="27"/>
      <c r="CB297" s="39" t="str">
        <f t="shared" si="38"/>
        <v>Riadok bude skrytý.</v>
      </c>
      <c r="CC297" s="33" t="s">
        <v>78</v>
      </c>
      <c r="CW297" s="20">
        <f t="shared" si="42"/>
        <v>0</v>
      </c>
      <c r="CZ297" s="20">
        <f t="shared" si="39"/>
        <v>1</v>
      </c>
      <c r="DA297" s="20">
        <f t="shared" si="41"/>
        <v>0</v>
      </c>
      <c r="DZ297" s="62"/>
    </row>
    <row r="298" spans="1:130">
      <c r="A298" s="11"/>
      <c r="B298" s="69"/>
      <c r="C298" s="69"/>
      <c r="D298" s="69"/>
      <c r="E298" s="69"/>
      <c r="F298" s="69"/>
      <c r="G298" s="69"/>
      <c r="H298" s="69"/>
      <c r="I298" s="69"/>
      <c r="J298" s="69"/>
      <c r="K298" s="69"/>
      <c r="L298" s="69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X298" s="69"/>
      <c r="Y298" s="69"/>
      <c r="Z298" s="69"/>
      <c r="AA298" s="69"/>
      <c r="AB298" s="69"/>
      <c r="AC298" s="69"/>
      <c r="AD298" s="69"/>
      <c r="AE298" s="69"/>
      <c r="AF298" s="69"/>
      <c r="AG298" s="69"/>
      <c r="AH298" s="69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9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69"/>
      <c r="BR298" s="69"/>
      <c r="BS298" s="69"/>
      <c r="BT298" s="69"/>
      <c r="BU298" s="69"/>
      <c r="BV298" s="69"/>
      <c r="BW298" s="69"/>
      <c r="BX298" s="69"/>
      <c r="BY298" s="69"/>
      <c r="BZ298" s="69"/>
      <c r="CA298" s="27"/>
      <c r="CB298" s="39" t="str">
        <f t="shared" si="38"/>
        <v>Riadok bude skrytý.</v>
      </c>
      <c r="CC298" s="33" t="s">
        <v>78</v>
      </c>
      <c r="CW298" s="20">
        <f t="shared" si="42"/>
        <v>0</v>
      </c>
      <c r="CZ298" s="20">
        <f t="shared" si="39"/>
        <v>1</v>
      </c>
      <c r="DA298" s="20">
        <f t="shared" si="41"/>
        <v>0</v>
      </c>
      <c r="DZ298" s="62"/>
    </row>
    <row r="299" spans="1:130">
      <c r="A299" s="11"/>
      <c r="B299" s="69"/>
      <c r="C299" s="69"/>
      <c r="D299" s="69"/>
      <c r="E299" s="69"/>
      <c r="F299" s="69"/>
      <c r="G299" s="69"/>
      <c r="H299" s="69"/>
      <c r="I299" s="69"/>
      <c r="J299" s="69"/>
      <c r="K299" s="69"/>
      <c r="L299" s="69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X299" s="69"/>
      <c r="Y299" s="69"/>
      <c r="Z299" s="69"/>
      <c r="AA299" s="69"/>
      <c r="AB299" s="69"/>
      <c r="AC299" s="69"/>
      <c r="AD299" s="69"/>
      <c r="AE299" s="69"/>
      <c r="AF299" s="69"/>
      <c r="AG299" s="69"/>
      <c r="AH299" s="69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9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69"/>
      <c r="BR299" s="69"/>
      <c r="BS299" s="69"/>
      <c r="BT299" s="69"/>
      <c r="BU299" s="69"/>
      <c r="BV299" s="69"/>
      <c r="BW299" s="69"/>
      <c r="BX299" s="69"/>
      <c r="BY299" s="69"/>
      <c r="BZ299" s="69"/>
      <c r="CA299" s="27"/>
      <c r="CB299" s="39" t="str">
        <f t="shared" si="38"/>
        <v>Riadok bude skrytý.</v>
      </c>
      <c r="CC299" s="33" t="s">
        <v>78</v>
      </c>
      <c r="CW299" s="20">
        <f t="shared" si="42"/>
        <v>0</v>
      </c>
      <c r="CZ299" s="20">
        <f t="shared" si="39"/>
        <v>1</v>
      </c>
      <c r="DA299" s="20">
        <f t="shared" si="41"/>
        <v>0</v>
      </c>
      <c r="DZ299" s="62"/>
    </row>
    <row r="300" spans="1:130">
      <c r="A300" s="11"/>
      <c r="B300" s="69"/>
      <c r="C300" s="69"/>
      <c r="D300" s="69"/>
      <c r="E300" s="69"/>
      <c r="F300" s="69"/>
      <c r="G300" s="69"/>
      <c r="H300" s="69"/>
      <c r="I300" s="69"/>
      <c r="J300" s="69"/>
      <c r="K300" s="69"/>
      <c r="L300" s="69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X300" s="69"/>
      <c r="Y300" s="69"/>
      <c r="Z300" s="69"/>
      <c r="AA300" s="69"/>
      <c r="AB300" s="69"/>
      <c r="AC300" s="69"/>
      <c r="AD300" s="69"/>
      <c r="AE300" s="69"/>
      <c r="AF300" s="69"/>
      <c r="AG300" s="69"/>
      <c r="AH300" s="69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9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69"/>
      <c r="BR300" s="69"/>
      <c r="BS300" s="69"/>
      <c r="BT300" s="69"/>
      <c r="BU300" s="69"/>
      <c r="BV300" s="69"/>
      <c r="BW300" s="69"/>
      <c r="BX300" s="69"/>
      <c r="BY300" s="69"/>
      <c r="BZ300" s="69"/>
      <c r="CA300" s="27"/>
      <c r="CB300" s="39" t="str">
        <f t="shared" si="38"/>
        <v>Riadok bude skrytý.</v>
      </c>
      <c r="CC300" s="33" t="s">
        <v>78</v>
      </c>
      <c r="CW300" s="20">
        <f t="shared" si="42"/>
        <v>0</v>
      </c>
      <c r="CZ300" s="20">
        <f t="shared" si="39"/>
        <v>1</v>
      </c>
      <c r="DA300" s="20">
        <f t="shared" si="41"/>
        <v>0</v>
      </c>
      <c r="DZ300" s="62"/>
    </row>
    <row r="301" spans="1:130">
      <c r="A301" s="11"/>
      <c r="B301" s="69"/>
      <c r="C301" s="69"/>
      <c r="D301" s="69"/>
      <c r="E301" s="69"/>
      <c r="F301" s="69"/>
      <c r="G301" s="69"/>
      <c r="H301" s="69"/>
      <c r="I301" s="69"/>
      <c r="J301" s="69"/>
      <c r="K301" s="69"/>
      <c r="L301" s="69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X301" s="69"/>
      <c r="Y301" s="69"/>
      <c r="Z301" s="69"/>
      <c r="AA301" s="69"/>
      <c r="AB301" s="69"/>
      <c r="AC301" s="69"/>
      <c r="AD301" s="69"/>
      <c r="AE301" s="69"/>
      <c r="AF301" s="69"/>
      <c r="AG301" s="69"/>
      <c r="AH301" s="69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9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69"/>
      <c r="BR301" s="69"/>
      <c r="BS301" s="69"/>
      <c r="BT301" s="69"/>
      <c r="BU301" s="69"/>
      <c r="BV301" s="69"/>
      <c r="BW301" s="69"/>
      <c r="BX301" s="69"/>
      <c r="BY301" s="69"/>
      <c r="BZ301" s="69"/>
      <c r="CA301" s="27"/>
      <c r="CB301" s="39" t="str">
        <f t="shared" ref="CB301:CB312" si="43">+IF(DA301=0,"Riadok bude skrytý.","Riadok bude vidieť.")</f>
        <v>Riadok bude skrytý.</v>
      </c>
      <c r="CC301" s="33" t="s">
        <v>78</v>
      </c>
      <c r="CW301" s="20">
        <f t="shared" si="42"/>
        <v>0</v>
      </c>
      <c r="CZ301" s="20">
        <f t="shared" ref="CZ301:CZ312" si="44">IF(CC301="",1,IF(CC301="Chcem skryť riadok.",0,1))</f>
        <v>1</v>
      </c>
      <c r="DA301" s="20">
        <f t="shared" si="41"/>
        <v>0</v>
      </c>
      <c r="DZ301" s="62"/>
    </row>
    <row r="302" spans="1:130">
      <c r="A302" s="11"/>
      <c r="B302" s="69"/>
      <c r="C302" s="69"/>
      <c r="D302" s="69"/>
      <c r="E302" s="69"/>
      <c r="F302" s="69"/>
      <c r="G302" s="69"/>
      <c r="H302" s="69"/>
      <c r="I302" s="69"/>
      <c r="J302" s="69"/>
      <c r="K302" s="69"/>
      <c r="L302" s="69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X302" s="69"/>
      <c r="Y302" s="69"/>
      <c r="Z302" s="69"/>
      <c r="AA302" s="69"/>
      <c r="AB302" s="69"/>
      <c r="AC302" s="69"/>
      <c r="AD302" s="69"/>
      <c r="AE302" s="69"/>
      <c r="AF302" s="69"/>
      <c r="AG302" s="69"/>
      <c r="AH302" s="69"/>
      <c r="AI302" s="69"/>
      <c r="AJ302" s="69"/>
      <c r="AK302" s="69"/>
      <c r="AL302" s="69"/>
      <c r="AM302" s="69"/>
      <c r="AN302" s="69"/>
      <c r="AO302" s="69"/>
      <c r="AP302" s="69"/>
      <c r="AQ302" s="69"/>
      <c r="AR302" s="69"/>
      <c r="AS302" s="69"/>
      <c r="AT302" s="69"/>
      <c r="AU302" s="69"/>
      <c r="AV302" s="69"/>
      <c r="AW302" s="69"/>
      <c r="AX302" s="69"/>
      <c r="AY302" s="69"/>
      <c r="AZ302" s="69"/>
      <c r="BA302" s="69"/>
      <c r="BB302" s="69"/>
      <c r="BC302" s="69"/>
      <c r="BD302" s="69"/>
      <c r="BE302" s="69"/>
      <c r="BF302" s="69"/>
      <c r="BG302" s="69"/>
      <c r="BH302" s="69"/>
      <c r="BI302" s="69"/>
      <c r="BJ302" s="69"/>
      <c r="BK302" s="69"/>
      <c r="BL302" s="69"/>
      <c r="BM302" s="69"/>
      <c r="BN302" s="69"/>
      <c r="BO302" s="69"/>
      <c r="BP302" s="69"/>
      <c r="BQ302" s="69"/>
      <c r="BR302" s="69"/>
      <c r="BS302" s="69"/>
      <c r="BT302" s="69"/>
      <c r="BU302" s="69"/>
      <c r="BV302" s="69"/>
      <c r="BW302" s="69"/>
      <c r="BX302" s="69"/>
      <c r="BY302" s="69"/>
      <c r="BZ302" s="69"/>
      <c r="CA302" s="27"/>
      <c r="CB302" s="39" t="str">
        <f t="shared" si="43"/>
        <v>Riadok bude skrytý.</v>
      </c>
      <c r="CC302" s="33" t="s">
        <v>78</v>
      </c>
      <c r="CW302" s="20">
        <f t="shared" si="42"/>
        <v>0</v>
      </c>
      <c r="CZ302" s="20">
        <f t="shared" si="44"/>
        <v>1</v>
      </c>
      <c r="DA302" s="20">
        <f t="shared" si="41"/>
        <v>0</v>
      </c>
      <c r="DZ302" s="62"/>
    </row>
    <row r="303" spans="1:130">
      <c r="A303" s="11"/>
      <c r="B303" s="69"/>
      <c r="C303" s="69"/>
      <c r="D303" s="69"/>
      <c r="E303" s="69"/>
      <c r="F303" s="69"/>
      <c r="G303" s="69"/>
      <c r="H303" s="69"/>
      <c r="I303" s="69"/>
      <c r="J303" s="69"/>
      <c r="K303" s="69"/>
      <c r="L303" s="69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9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69"/>
      <c r="BR303" s="69"/>
      <c r="BS303" s="69"/>
      <c r="BT303" s="69"/>
      <c r="BU303" s="69"/>
      <c r="BV303" s="69"/>
      <c r="BW303" s="69"/>
      <c r="BX303" s="69"/>
      <c r="BY303" s="69"/>
      <c r="BZ303" s="69"/>
      <c r="CA303" s="27"/>
      <c r="CB303" s="39" t="str">
        <f t="shared" si="43"/>
        <v>Riadok bude skrytý.</v>
      </c>
      <c r="CC303" s="33" t="s">
        <v>78</v>
      </c>
      <c r="CW303" s="20">
        <f t="shared" si="42"/>
        <v>0</v>
      </c>
      <c r="CZ303" s="20">
        <f t="shared" si="44"/>
        <v>1</v>
      </c>
      <c r="DA303" s="20">
        <f t="shared" si="41"/>
        <v>0</v>
      </c>
      <c r="DZ303" s="62"/>
    </row>
    <row r="304" spans="1:130">
      <c r="A304" s="11"/>
      <c r="B304" s="69"/>
      <c r="C304" s="69"/>
      <c r="D304" s="69"/>
      <c r="E304" s="69"/>
      <c r="F304" s="69"/>
      <c r="G304" s="69"/>
      <c r="H304" s="69"/>
      <c r="I304" s="69"/>
      <c r="J304" s="69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69"/>
      <c r="Y304" s="69"/>
      <c r="Z304" s="69"/>
      <c r="AA304" s="69"/>
      <c r="AB304" s="69"/>
      <c r="AC304" s="69"/>
      <c r="AD304" s="69"/>
      <c r="AE304" s="69"/>
      <c r="AF304" s="69"/>
      <c r="AG304" s="69"/>
      <c r="AH304" s="69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9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69"/>
      <c r="BR304" s="69"/>
      <c r="BS304" s="69"/>
      <c r="BT304" s="69"/>
      <c r="BU304" s="69"/>
      <c r="BV304" s="69"/>
      <c r="BW304" s="69"/>
      <c r="BX304" s="69"/>
      <c r="BY304" s="69"/>
      <c r="BZ304" s="69"/>
      <c r="CA304" s="27"/>
      <c r="CB304" s="39" t="str">
        <f t="shared" si="43"/>
        <v>Riadok bude skrytý.</v>
      </c>
      <c r="CC304" s="33" t="s">
        <v>78</v>
      </c>
      <c r="CW304" s="20">
        <f t="shared" si="42"/>
        <v>0</v>
      </c>
      <c r="CZ304" s="20">
        <f t="shared" si="44"/>
        <v>1</v>
      </c>
      <c r="DA304" s="20">
        <f t="shared" si="41"/>
        <v>0</v>
      </c>
      <c r="DZ304" s="62"/>
    </row>
    <row r="305" spans="1:130">
      <c r="A305" s="11"/>
      <c r="B305" s="69"/>
      <c r="C305" s="69"/>
      <c r="D305" s="69"/>
      <c r="E305" s="69"/>
      <c r="F305" s="69"/>
      <c r="G305" s="69"/>
      <c r="H305" s="69"/>
      <c r="I305" s="69"/>
      <c r="J305" s="69"/>
      <c r="K305" s="69"/>
      <c r="L305" s="69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X305" s="69"/>
      <c r="Y305" s="69"/>
      <c r="Z305" s="69"/>
      <c r="AA305" s="69"/>
      <c r="AB305" s="69"/>
      <c r="AC305" s="69"/>
      <c r="AD305" s="69"/>
      <c r="AE305" s="69"/>
      <c r="AF305" s="69"/>
      <c r="AG305" s="69"/>
      <c r="AH305" s="69"/>
      <c r="AI305" s="69"/>
      <c r="AJ305" s="69"/>
      <c r="AK305" s="69"/>
      <c r="AL305" s="69"/>
      <c r="AM305" s="69"/>
      <c r="AN305" s="69"/>
      <c r="AO305" s="69"/>
      <c r="AP305" s="69"/>
      <c r="AQ305" s="69"/>
      <c r="AR305" s="69"/>
      <c r="AS305" s="69"/>
      <c r="AT305" s="69"/>
      <c r="AU305" s="69"/>
      <c r="AV305" s="69"/>
      <c r="AW305" s="69"/>
      <c r="AX305" s="69"/>
      <c r="AY305" s="69"/>
      <c r="AZ305" s="69"/>
      <c r="BA305" s="69"/>
      <c r="BB305" s="69"/>
      <c r="BC305" s="69"/>
      <c r="BD305" s="69"/>
      <c r="BE305" s="69"/>
      <c r="BF305" s="69"/>
      <c r="BG305" s="69"/>
      <c r="BH305" s="69"/>
      <c r="BI305" s="69"/>
      <c r="BJ305" s="69"/>
      <c r="BK305" s="69"/>
      <c r="BL305" s="69"/>
      <c r="BM305" s="69"/>
      <c r="BN305" s="69"/>
      <c r="BO305" s="69"/>
      <c r="BP305" s="69"/>
      <c r="BQ305" s="69"/>
      <c r="BR305" s="69"/>
      <c r="BS305" s="69"/>
      <c r="BT305" s="69"/>
      <c r="BU305" s="69"/>
      <c r="BV305" s="69"/>
      <c r="BW305" s="69"/>
      <c r="BX305" s="69"/>
      <c r="BY305" s="69"/>
      <c r="BZ305" s="69"/>
      <c r="CA305" s="27"/>
      <c r="CB305" s="39" t="str">
        <f t="shared" si="43"/>
        <v>Riadok bude skrytý.</v>
      </c>
      <c r="CC305" s="33" t="s">
        <v>78</v>
      </c>
      <c r="CW305" s="20">
        <f t="shared" si="42"/>
        <v>0</v>
      </c>
      <c r="CZ305" s="20">
        <f t="shared" si="44"/>
        <v>1</v>
      </c>
      <c r="DA305" s="20">
        <f t="shared" si="41"/>
        <v>0</v>
      </c>
      <c r="DZ305" s="62"/>
    </row>
    <row r="306" spans="1:130">
      <c r="A306" s="11"/>
      <c r="B306" s="69"/>
      <c r="C306" s="69"/>
      <c r="D306" s="69"/>
      <c r="E306" s="69"/>
      <c r="F306" s="69"/>
      <c r="G306" s="69"/>
      <c r="H306" s="69"/>
      <c r="I306" s="69"/>
      <c r="J306" s="69"/>
      <c r="K306" s="69"/>
      <c r="L306" s="69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X306" s="69"/>
      <c r="Y306" s="69"/>
      <c r="Z306" s="69"/>
      <c r="AA306" s="69"/>
      <c r="AB306" s="69"/>
      <c r="AC306" s="69"/>
      <c r="AD306" s="69"/>
      <c r="AE306" s="69"/>
      <c r="AF306" s="69"/>
      <c r="AG306" s="69"/>
      <c r="AH306" s="69"/>
      <c r="AI306" s="69"/>
      <c r="AJ306" s="69"/>
      <c r="AK306" s="69"/>
      <c r="AL306" s="69"/>
      <c r="AM306" s="69"/>
      <c r="AN306" s="69"/>
      <c r="AO306" s="69"/>
      <c r="AP306" s="69"/>
      <c r="AQ306" s="69"/>
      <c r="AR306" s="69"/>
      <c r="AS306" s="69"/>
      <c r="AT306" s="69"/>
      <c r="AU306" s="69"/>
      <c r="AV306" s="69"/>
      <c r="AW306" s="69"/>
      <c r="AX306" s="69"/>
      <c r="AY306" s="69"/>
      <c r="AZ306" s="69"/>
      <c r="BA306" s="69"/>
      <c r="BB306" s="69"/>
      <c r="BC306" s="69"/>
      <c r="BD306" s="69"/>
      <c r="BE306" s="69"/>
      <c r="BF306" s="69"/>
      <c r="BG306" s="69"/>
      <c r="BH306" s="69"/>
      <c r="BI306" s="69"/>
      <c r="BJ306" s="69"/>
      <c r="BK306" s="69"/>
      <c r="BL306" s="69"/>
      <c r="BM306" s="69"/>
      <c r="BN306" s="69"/>
      <c r="BO306" s="69"/>
      <c r="BP306" s="69"/>
      <c r="BQ306" s="69"/>
      <c r="BR306" s="69"/>
      <c r="BS306" s="69"/>
      <c r="BT306" s="69"/>
      <c r="BU306" s="69"/>
      <c r="BV306" s="69"/>
      <c r="BW306" s="69"/>
      <c r="BX306" s="69"/>
      <c r="BY306" s="69"/>
      <c r="BZ306" s="69"/>
      <c r="CA306" s="27"/>
      <c r="CB306" s="39" t="str">
        <f t="shared" si="43"/>
        <v>Riadok bude skrytý.</v>
      </c>
      <c r="CC306" s="33" t="s">
        <v>78</v>
      </c>
      <c r="CW306" s="20">
        <f t="shared" si="42"/>
        <v>0</v>
      </c>
      <c r="CZ306" s="20">
        <f t="shared" si="44"/>
        <v>1</v>
      </c>
      <c r="DA306" s="20">
        <f t="shared" si="41"/>
        <v>0</v>
      </c>
      <c r="DZ306" s="62"/>
    </row>
    <row r="307" spans="1:130">
      <c r="A307" s="11"/>
      <c r="B307" s="69"/>
      <c r="C307" s="69"/>
      <c r="D307" s="69"/>
      <c r="E307" s="69"/>
      <c r="F307" s="69"/>
      <c r="G307" s="69"/>
      <c r="H307" s="69"/>
      <c r="I307" s="69"/>
      <c r="J307" s="69"/>
      <c r="K307" s="69"/>
      <c r="L307" s="69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X307" s="69"/>
      <c r="Y307" s="69"/>
      <c r="Z307" s="69"/>
      <c r="AA307" s="69"/>
      <c r="AB307" s="69"/>
      <c r="AC307" s="69"/>
      <c r="AD307" s="69"/>
      <c r="AE307" s="69"/>
      <c r="AF307" s="69"/>
      <c r="AG307" s="69"/>
      <c r="AH307" s="69"/>
      <c r="AI307" s="69"/>
      <c r="AJ307" s="69"/>
      <c r="AK307" s="69"/>
      <c r="AL307" s="69"/>
      <c r="AM307" s="69"/>
      <c r="AN307" s="69"/>
      <c r="AO307" s="69"/>
      <c r="AP307" s="69"/>
      <c r="AQ307" s="69"/>
      <c r="AR307" s="69"/>
      <c r="AS307" s="69"/>
      <c r="AT307" s="69"/>
      <c r="AU307" s="69"/>
      <c r="AV307" s="69"/>
      <c r="AW307" s="69"/>
      <c r="AX307" s="69"/>
      <c r="AY307" s="69"/>
      <c r="AZ307" s="69"/>
      <c r="BA307" s="69"/>
      <c r="BB307" s="69"/>
      <c r="BC307" s="69"/>
      <c r="BD307" s="69"/>
      <c r="BE307" s="69"/>
      <c r="BF307" s="69"/>
      <c r="BG307" s="69"/>
      <c r="BH307" s="69"/>
      <c r="BI307" s="69"/>
      <c r="BJ307" s="69"/>
      <c r="BK307" s="69"/>
      <c r="BL307" s="69"/>
      <c r="BM307" s="69"/>
      <c r="BN307" s="69"/>
      <c r="BO307" s="69"/>
      <c r="BP307" s="69"/>
      <c r="BQ307" s="69"/>
      <c r="BR307" s="69"/>
      <c r="BS307" s="69"/>
      <c r="BT307" s="69"/>
      <c r="BU307" s="69"/>
      <c r="BV307" s="69"/>
      <c r="BW307" s="69"/>
      <c r="BX307" s="69"/>
      <c r="BY307" s="69"/>
      <c r="BZ307" s="69"/>
      <c r="CA307" s="27"/>
      <c r="CB307" s="39" t="str">
        <f t="shared" si="43"/>
        <v>Riadok bude skrytý.</v>
      </c>
      <c r="CC307" s="33" t="s">
        <v>78</v>
      </c>
      <c r="CW307" s="20">
        <f t="shared" si="42"/>
        <v>0</v>
      </c>
      <c r="CZ307" s="20">
        <f t="shared" si="44"/>
        <v>1</v>
      </c>
      <c r="DA307" s="20">
        <f t="shared" si="41"/>
        <v>0</v>
      </c>
      <c r="DZ307" s="62"/>
    </row>
    <row r="308" spans="1:130">
      <c r="A308" s="11"/>
      <c r="B308" s="69"/>
      <c r="C308" s="69"/>
      <c r="D308" s="69"/>
      <c r="E308" s="69"/>
      <c r="F308" s="69"/>
      <c r="G308" s="69"/>
      <c r="H308" s="69"/>
      <c r="I308" s="69"/>
      <c r="J308" s="69"/>
      <c r="K308" s="69"/>
      <c r="L308" s="69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X308" s="69"/>
      <c r="Y308" s="69"/>
      <c r="Z308" s="69"/>
      <c r="AA308" s="69"/>
      <c r="AB308" s="69"/>
      <c r="AC308" s="69"/>
      <c r="AD308" s="69"/>
      <c r="AE308" s="69"/>
      <c r="AF308" s="69"/>
      <c r="AG308" s="69"/>
      <c r="AH308" s="69"/>
      <c r="AI308" s="69"/>
      <c r="AJ308" s="69"/>
      <c r="AK308" s="69"/>
      <c r="AL308" s="69"/>
      <c r="AM308" s="69"/>
      <c r="AN308" s="69"/>
      <c r="AO308" s="69"/>
      <c r="AP308" s="69"/>
      <c r="AQ308" s="69"/>
      <c r="AR308" s="69"/>
      <c r="AS308" s="69"/>
      <c r="AT308" s="69"/>
      <c r="AU308" s="69"/>
      <c r="AV308" s="69"/>
      <c r="AW308" s="69"/>
      <c r="AX308" s="69"/>
      <c r="AY308" s="69"/>
      <c r="AZ308" s="69"/>
      <c r="BA308" s="69"/>
      <c r="BB308" s="69"/>
      <c r="BC308" s="69"/>
      <c r="BD308" s="69"/>
      <c r="BE308" s="69"/>
      <c r="BF308" s="69"/>
      <c r="BG308" s="69"/>
      <c r="BH308" s="69"/>
      <c r="BI308" s="69"/>
      <c r="BJ308" s="69"/>
      <c r="BK308" s="69"/>
      <c r="BL308" s="69"/>
      <c r="BM308" s="69"/>
      <c r="BN308" s="69"/>
      <c r="BO308" s="69"/>
      <c r="BP308" s="69"/>
      <c r="BQ308" s="69"/>
      <c r="BR308" s="69"/>
      <c r="BS308" s="69"/>
      <c r="BT308" s="69"/>
      <c r="BU308" s="69"/>
      <c r="BV308" s="69"/>
      <c r="BW308" s="69"/>
      <c r="BX308" s="69"/>
      <c r="BY308" s="69"/>
      <c r="BZ308" s="69"/>
      <c r="CA308" s="27"/>
      <c r="CB308" s="39" t="str">
        <f t="shared" si="43"/>
        <v>Riadok bude skrytý.</v>
      </c>
      <c r="CC308" s="33" t="s">
        <v>78</v>
      </c>
      <c r="CW308" s="20">
        <f t="shared" si="42"/>
        <v>0</v>
      </c>
      <c r="CZ308" s="20">
        <f t="shared" si="44"/>
        <v>1</v>
      </c>
      <c r="DA308" s="20">
        <f t="shared" si="41"/>
        <v>0</v>
      </c>
      <c r="DZ308" s="62"/>
    </row>
    <row r="309" spans="1:130">
      <c r="A309" s="11"/>
      <c r="B309" s="69"/>
      <c r="C309" s="69"/>
      <c r="D309" s="69"/>
      <c r="E309" s="69"/>
      <c r="F309" s="69"/>
      <c r="G309" s="69"/>
      <c r="H309" s="69"/>
      <c r="I309" s="69"/>
      <c r="J309" s="69"/>
      <c r="K309" s="69"/>
      <c r="L309" s="69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X309" s="69"/>
      <c r="Y309" s="69"/>
      <c r="Z309" s="69"/>
      <c r="AA309" s="69"/>
      <c r="AB309" s="69"/>
      <c r="AC309" s="69"/>
      <c r="AD309" s="69"/>
      <c r="AE309" s="69"/>
      <c r="AF309" s="69"/>
      <c r="AG309" s="69"/>
      <c r="AH309" s="69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9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69"/>
      <c r="BR309" s="69"/>
      <c r="BS309" s="69"/>
      <c r="BT309" s="69"/>
      <c r="BU309" s="69"/>
      <c r="BV309" s="69"/>
      <c r="BW309" s="69"/>
      <c r="BX309" s="69"/>
      <c r="BY309" s="69"/>
      <c r="BZ309" s="69"/>
      <c r="CA309" s="27"/>
      <c r="CB309" s="39" t="str">
        <f t="shared" si="43"/>
        <v>Riadok bude skrytý.</v>
      </c>
      <c r="CC309" s="33" t="s">
        <v>78</v>
      </c>
      <c r="CW309" s="20">
        <f t="shared" si="42"/>
        <v>0</v>
      </c>
      <c r="CZ309" s="20">
        <f t="shared" si="44"/>
        <v>1</v>
      </c>
      <c r="DA309" s="20">
        <f t="shared" si="41"/>
        <v>0</v>
      </c>
      <c r="DZ309" s="62"/>
    </row>
    <row r="310" spans="1:130">
      <c r="A310" s="11"/>
      <c r="B310" s="69"/>
      <c r="C310" s="69"/>
      <c r="D310" s="69"/>
      <c r="E310" s="69"/>
      <c r="F310" s="69"/>
      <c r="G310" s="69"/>
      <c r="H310" s="69"/>
      <c r="I310" s="69"/>
      <c r="J310" s="69"/>
      <c r="K310" s="69"/>
      <c r="L310" s="69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X310" s="69"/>
      <c r="Y310" s="69"/>
      <c r="Z310" s="69"/>
      <c r="AA310" s="69"/>
      <c r="AB310" s="69"/>
      <c r="AC310" s="69"/>
      <c r="AD310" s="69"/>
      <c r="AE310" s="69"/>
      <c r="AF310" s="69"/>
      <c r="AG310" s="69"/>
      <c r="AH310" s="69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9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69"/>
      <c r="BR310" s="69"/>
      <c r="BS310" s="69"/>
      <c r="BT310" s="69"/>
      <c r="BU310" s="69"/>
      <c r="BV310" s="69"/>
      <c r="BW310" s="69"/>
      <c r="BX310" s="69"/>
      <c r="BY310" s="69"/>
      <c r="BZ310" s="69"/>
      <c r="CA310" s="27"/>
      <c r="CB310" s="39" t="str">
        <f t="shared" si="43"/>
        <v>Riadok bude skrytý.</v>
      </c>
      <c r="CC310" s="33" t="s">
        <v>78</v>
      </c>
      <c r="CW310" s="20">
        <f t="shared" si="42"/>
        <v>0</v>
      </c>
      <c r="CZ310" s="20">
        <f t="shared" si="44"/>
        <v>1</v>
      </c>
      <c r="DA310" s="20">
        <f t="shared" si="41"/>
        <v>0</v>
      </c>
      <c r="DZ310" s="62"/>
    </row>
    <row r="311" spans="1:130">
      <c r="A311" s="11"/>
      <c r="B311" s="69"/>
      <c r="C311" s="69"/>
      <c r="D311" s="69"/>
      <c r="E311" s="69"/>
      <c r="F311" s="69"/>
      <c r="G311" s="69"/>
      <c r="H311" s="69"/>
      <c r="I311" s="69"/>
      <c r="J311" s="69"/>
      <c r="K311" s="69"/>
      <c r="L311" s="69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X311" s="69"/>
      <c r="Y311" s="69"/>
      <c r="Z311" s="69"/>
      <c r="AA311" s="69"/>
      <c r="AB311" s="69"/>
      <c r="AC311" s="69"/>
      <c r="AD311" s="69"/>
      <c r="AE311" s="69"/>
      <c r="AF311" s="69"/>
      <c r="AG311" s="69"/>
      <c r="AH311" s="69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9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69"/>
      <c r="BR311" s="69"/>
      <c r="BS311" s="69"/>
      <c r="BT311" s="69"/>
      <c r="BU311" s="69"/>
      <c r="BV311" s="69"/>
      <c r="BW311" s="69"/>
      <c r="BX311" s="69"/>
      <c r="BY311" s="69"/>
      <c r="BZ311" s="69"/>
      <c r="CA311" s="27"/>
      <c r="CB311" s="39" t="str">
        <f t="shared" si="43"/>
        <v>Riadok bude skrytý.</v>
      </c>
      <c r="CC311" s="33" t="s">
        <v>78</v>
      </c>
      <c r="CW311" s="20">
        <f t="shared" si="42"/>
        <v>0</v>
      </c>
      <c r="CZ311" s="20">
        <f t="shared" si="44"/>
        <v>1</v>
      </c>
      <c r="DA311" s="20">
        <f t="shared" si="41"/>
        <v>0</v>
      </c>
      <c r="DZ311" s="62"/>
    </row>
    <row r="312" spans="1:130">
      <c r="A312" s="11"/>
      <c r="CA312" s="25"/>
      <c r="CB312" s="39" t="str">
        <f t="shared" si="43"/>
        <v>Riadok bude vidieť.</v>
      </c>
      <c r="CC312" s="33" t="s">
        <v>78</v>
      </c>
      <c r="CW312" s="22">
        <f>+IF(SUM(CW314:CW333)=0,0,1)</f>
        <v>1</v>
      </c>
      <c r="CZ312" s="20">
        <f t="shared" si="44"/>
        <v>1</v>
      </c>
      <c r="DA312" s="20">
        <f t="shared" si="41"/>
        <v>1</v>
      </c>
      <c r="DZ312" s="62"/>
    </row>
    <row r="313" spans="1:130">
      <c r="A313" s="11"/>
      <c r="B313" s="49" t="s">
        <v>82</v>
      </c>
      <c r="C313" s="5" t="s">
        <v>179</v>
      </c>
      <c r="D313" s="5"/>
      <c r="E313" s="5"/>
      <c r="F313" s="5"/>
      <c r="CA313" s="26" t="s">
        <v>69</v>
      </c>
      <c r="CB313" s="39" t="str">
        <f t="shared" ref="CB313:CB334" si="45">+IF(DA313=0,"Riadok bude skrytý.","Riadok bude vidieť.")</f>
        <v>Riadok bude vidieť.</v>
      </c>
      <c r="CC313" s="33" t="s">
        <v>78</v>
      </c>
      <c r="CW313" s="20">
        <f>+IF(SUM(CW314:CW333)=0,0,1)</f>
        <v>1</v>
      </c>
      <c r="CZ313" s="20">
        <f t="shared" ref="CZ313:CZ334" si="46">IF(CC313="",1,IF(CC313="Chcem skryť riadok.",0,1))</f>
        <v>1</v>
      </c>
      <c r="DA313" s="20">
        <f t="shared" ref="DA313:DA334" si="47">+IF(CW313+CX313+CY313=0,0,IF(CZ313=0,0,1))</f>
        <v>1</v>
      </c>
      <c r="DZ313" s="62"/>
    </row>
    <row r="314" spans="1:130">
      <c r="A314" s="11"/>
      <c r="B314" s="69" t="s">
        <v>61</v>
      </c>
      <c r="C314" s="69"/>
      <c r="D314" s="69"/>
      <c r="E314" s="69"/>
      <c r="F314" s="69"/>
      <c r="G314" s="69"/>
      <c r="H314" s="69"/>
      <c r="I314" s="69"/>
      <c r="J314" s="69"/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9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69"/>
      <c r="BR314" s="69"/>
      <c r="BS314" s="69"/>
      <c r="BT314" s="69"/>
      <c r="BU314" s="69"/>
      <c r="BV314" s="69"/>
      <c r="BW314" s="69"/>
      <c r="BX314" s="69"/>
      <c r="BY314" s="69"/>
      <c r="BZ314" s="69"/>
      <c r="CA314" s="27"/>
      <c r="CB314" s="39" t="str">
        <f t="shared" si="45"/>
        <v>Riadok bude vidieť.</v>
      </c>
      <c r="CC314" s="33" t="s">
        <v>78</v>
      </c>
      <c r="CW314" s="20">
        <f t="shared" ref="CW314:CW333" si="48">+IF(B314="",0,1)</f>
        <v>1</v>
      </c>
      <c r="CZ314" s="20">
        <f t="shared" si="46"/>
        <v>1</v>
      </c>
      <c r="DA314" s="20">
        <f t="shared" si="47"/>
        <v>1</v>
      </c>
      <c r="DZ314" s="62"/>
    </row>
    <row r="315" spans="1:130">
      <c r="A315" s="11"/>
      <c r="B315" s="69" t="s">
        <v>62</v>
      </c>
      <c r="C315" s="69"/>
      <c r="D315" s="69"/>
      <c r="E315" s="69"/>
      <c r="F315" s="69"/>
      <c r="G315" s="69"/>
      <c r="H315" s="69"/>
      <c r="I315" s="69"/>
      <c r="J315" s="69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9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69"/>
      <c r="BR315" s="69"/>
      <c r="BS315" s="69"/>
      <c r="BT315" s="69"/>
      <c r="BU315" s="69"/>
      <c r="BV315" s="69"/>
      <c r="BW315" s="69"/>
      <c r="BX315" s="69"/>
      <c r="BY315" s="69"/>
      <c r="BZ315" s="69"/>
      <c r="CA315" s="27"/>
      <c r="CB315" s="39" t="str">
        <f t="shared" si="45"/>
        <v>Riadok bude vidieť.</v>
      </c>
      <c r="CC315" s="33" t="s">
        <v>78</v>
      </c>
      <c r="CW315" s="20">
        <f t="shared" si="48"/>
        <v>1</v>
      </c>
      <c r="CZ315" s="20">
        <f t="shared" si="46"/>
        <v>1</v>
      </c>
      <c r="DA315" s="20">
        <f t="shared" si="47"/>
        <v>1</v>
      </c>
      <c r="DZ315" s="62"/>
    </row>
    <row r="316" spans="1:130">
      <c r="A316" s="11"/>
      <c r="B316" s="69" t="s">
        <v>63</v>
      </c>
      <c r="C316" s="69"/>
      <c r="D316" s="69"/>
      <c r="E316" s="69"/>
      <c r="F316" s="69"/>
      <c r="G316" s="69"/>
      <c r="H316" s="69"/>
      <c r="I316" s="69"/>
      <c r="J316" s="69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9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69"/>
      <c r="BR316" s="69"/>
      <c r="BS316" s="69"/>
      <c r="BT316" s="69"/>
      <c r="BU316" s="69"/>
      <c r="BV316" s="69"/>
      <c r="BW316" s="69"/>
      <c r="BX316" s="69"/>
      <c r="BY316" s="69"/>
      <c r="BZ316" s="69"/>
      <c r="CA316" s="27"/>
      <c r="CB316" s="39" t="str">
        <f t="shared" si="45"/>
        <v>Riadok bude vidieť.</v>
      </c>
      <c r="CC316" s="33" t="s">
        <v>78</v>
      </c>
      <c r="CW316" s="20">
        <f t="shared" si="48"/>
        <v>1</v>
      </c>
      <c r="CZ316" s="20">
        <f t="shared" si="46"/>
        <v>1</v>
      </c>
      <c r="DA316" s="20">
        <f t="shared" si="47"/>
        <v>1</v>
      </c>
      <c r="DZ316" s="62"/>
    </row>
    <row r="317" spans="1:130">
      <c r="A317" s="11"/>
      <c r="B317" s="182" t="s">
        <v>26</v>
      </c>
      <c r="C317" s="69"/>
      <c r="D317" s="69"/>
      <c r="E317" s="69"/>
      <c r="F317" s="69"/>
      <c r="G317" s="69"/>
      <c r="H317" s="69"/>
      <c r="I317" s="69"/>
      <c r="J317" s="69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9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69"/>
      <c r="BR317" s="69"/>
      <c r="BS317" s="69"/>
      <c r="BT317" s="69"/>
      <c r="BU317" s="69"/>
      <c r="BV317" s="69"/>
      <c r="BW317" s="69"/>
      <c r="BX317" s="69"/>
      <c r="BY317" s="69"/>
      <c r="BZ317" s="69"/>
      <c r="CA317" s="27"/>
      <c r="CB317" s="39" t="str">
        <f t="shared" si="45"/>
        <v>Riadok bude vidieť.</v>
      </c>
      <c r="CC317" s="33" t="s">
        <v>78</v>
      </c>
      <c r="CW317" s="20">
        <f t="shared" si="48"/>
        <v>1</v>
      </c>
      <c r="CZ317" s="20">
        <f t="shared" si="46"/>
        <v>1</v>
      </c>
      <c r="DA317" s="20">
        <f t="shared" si="47"/>
        <v>1</v>
      </c>
      <c r="DZ317" s="62"/>
    </row>
    <row r="318" spans="1:130">
      <c r="A318" s="11"/>
      <c r="B318" s="69" t="s">
        <v>25</v>
      </c>
      <c r="C318" s="69"/>
      <c r="D318" s="69"/>
      <c r="E318" s="69"/>
      <c r="F318" s="69"/>
      <c r="G318" s="69"/>
      <c r="H318" s="69"/>
      <c r="I318" s="69"/>
      <c r="J318" s="69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9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69"/>
      <c r="BR318" s="69"/>
      <c r="BS318" s="69"/>
      <c r="BT318" s="69"/>
      <c r="BU318" s="69"/>
      <c r="BV318" s="69"/>
      <c r="BW318" s="69"/>
      <c r="BX318" s="69"/>
      <c r="BY318" s="69"/>
      <c r="BZ318" s="69"/>
      <c r="CA318" s="27"/>
      <c r="CB318" s="39" t="str">
        <f t="shared" si="45"/>
        <v>Riadok bude vidieť.</v>
      </c>
      <c r="CC318" s="33" t="s">
        <v>78</v>
      </c>
      <c r="CW318" s="20">
        <f t="shared" si="48"/>
        <v>1</v>
      </c>
      <c r="CZ318" s="20">
        <f t="shared" si="46"/>
        <v>1</v>
      </c>
      <c r="DA318" s="20">
        <f t="shared" si="47"/>
        <v>1</v>
      </c>
      <c r="DZ318" s="62"/>
    </row>
    <row r="319" spans="1:130">
      <c r="A319" s="11"/>
      <c r="B319" s="69" t="s">
        <v>27</v>
      </c>
      <c r="C319" s="69"/>
      <c r="D319" s="69"/>
      <c r="E319" s="69"/>
      <c r="F319" s="69"/>
      <c r="G319" s="69"/>
      <c r="H319" s="69"/>
      <c r="I319" s="69"/>
      <c r="J319" s="69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9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69"/>
      <c r="BR319" s="69"/>
      <c r="BS319" s="69"/>
      <c r="BT319" s="69"/>
      <c r="BU319" s="69"/>
      <c r="BV319" s="69"/>
      <c r="BW319" s="69"/>
      <c r="BX319" s="69"/>
      <c r="BY319" s="69"/>
      <c r="BZ319" s="69"/>
      <c r="CA319" s="27"/>
      <c r="CB319" s="39" t="str">
        <f t="shared" si="45"/>
        <v>Riadok bude vidieť.</v>
      </c>
      <c r="CC319" s="33" t="s">
        <v>78</v>
      </c>
      <c r="CW319" s="20">
        <f t="shared" si="48"/>
        <v>1</v>
      </c>
      <c r="CZ319" s="20">
        <f t="shared" si="46"/>
        <v>1</v>
      </c>
      <c r="DA319" s="20">
        <f t="shared" si="47"/>
        <v>1</v>
      </c>
      <c r="DZ319" s="62"/>
    </row>
    <row r="320" spans="1:130">
      <c r="A320" s="11"/>
      <c r="B320" s="95"/>
      <c r="C320" s="95"/>
      <c r="D320" s="95"/>
      <c r="E320" s="95"/>
      <c r="F320" s="95"/>
      <c r="G320" s="95"/>
      <c r="H320" s="95"/>
      <c r="I320" s="95"/>
      <c r="J320" s="95"/>
      <c r="K320" s="95"/>
      <c r="L320" s="95"/>
      <c r="M320" s="95"/>
      <c r="N320" s="95"/>
      <c r="O320" s="95"/>
      <c r="P320" s="95"/>
      <c r="Q320" s="95"/>
      <c r="R320" s="95"/>
      <c r="S320" s="95"/>
      <c r="T320" s="95"/>
      <c r="U320" s="95"/>
      <c r="V320" s="95"/>
      <c r="W320" s="95"/>
      <c r="X320" s="95"/>
      <c r="Y320" s="95"/>
      <c r="Z320" s="95"/>
      <c r="AA320" s="95"/>
      <c r="AB320" s="95"/>
      <c r="AC320" s="95"/>
      <c r="AD320" s="95"/>
      <c r="AE320" s="95"/>
      <c r="AF320" s="95"/>
      <c r="AG320" s="95"/>
      <c r="AH320" s="95"/>
      <c r="AI320" s="95"/>
      <c r="AJ320" s="95"/>
      <c r="AK320" s="95"/>
      <c r="AL320" s="95"/>
      <c r="AM320" s="95"/>
      <c r="AN320" s="95"/>
      <c r="AO320" s="95"/>
      <c r="AP320" s="95"/>
      <c r="AQ320" s="95"/>
      <c r="AR320" s="95"/>
      <c r="AS320" s="95"/>
      <c r="AT320" s="95"/>
      <c r="AU320" s="95"/>
      <c r="AV320" s="95"/>
      <c r="AW320" s="95"/>
      <c r="AX320" s="95"/>
      <c r="AY320" s="95"/>
      <c r="AZ320" s="95"/>
      <c r="BA320" s="95"/>
      <c r="BB320" s="95"/>
      <c r="BC320" s="95"/>
      <c r="BD320" s="95"/>
      <c r="BE320" s="95"/>
      <c r="BF320" s="95"/>
      <c r="BG320" s="95"/>
      <c r="BH320" s="95"/>
      <c r="BI320" s="95"/>
      <c r="BJ320" s="95"/>
      <c r="BK320" s="95"/>
      <c r="BL320" s="95"/>
      <c r="BM320" s="95"/>
      <c r="BN320" s="95"/>
      <c r="BO320" s="95"/>
      <c r="BP320" s="95"/>
      <c r="BQ320" s="95"/>
      <c r="BR320" s="95"/>
      <c r="BS320" s="95"/>
      <c r="BT320" s="95"/>
      <c r="BU320" s="95"/>
      <c r="BV320" s="95"/>
      <c r="BW320" s="95"/>
      <c r="BX320" s="95"/>
      <c r="BY320" s="95"/>
      <c r="BZ320" s="95"/>
      <c r="CA320" s="27"/>
      <c r="CB320" s="39" t="str">
        <f t="shared" si="45"/>
        <v>Riadok bude skrytý.</v>
      </c>
      <c r="CC320" s="33" t="s">
        <v>78</v>
      </c>
      <c r="CW320" s="20">
        <f t="shared" si="48"/>
        <v>0</v>
      </c>
      <c r="CZ320" s="20">
        <f t="shared" si="46"/>
        <v>1</v>
      </c>
      <c r="DA320" s="20">
        <f t="shared" si="47"/>
        <v>0</v>
      </c>
      <c r="DZ320" s="62"/>
    </row>
    <row r="321" spans="1:130">
      <c r="A321" s="11"/>
      <c r="B321" s="95"/>
      <c r="C321" s="95"/>
      <c r="D321" s="95"/>
      <c r="E321" s="95"/>
      <c r="F321" s="95"/>
      <c r="G321" s="95"/>
      <c r="H321" s="95"/>
      <c r="I321" s="95"/>
      <c r="J321" s="95"/>
      <c r="K321" s="95"/>
      <c r="L321" s="95"/>
      <c r="M321" s="95"/>
      <c r="N321" s="95"/>
      <c r="O321" s="95"/>
      <c r="P321" s="95"/>
      <c r="Q321" s="95"/>
      <c r="R321" s="95"/>
      <c r="S321" s="95"/>
      <c r="T321" s="95"/>
      <c r="U321" s="95"/>
      <c r="V321" s="95"/>
      <c r="W321" s="95"/>
      <c r="X321" s="95"/>
      <c r="Y321" s="95"/>
      <c r="Z321" s="95"/>
      <c r="AA321" s="95"/>
      <c r="AB321" s="95"/>
      <c r="AC321" s="95"/>
      <c r="AD321" s="95"/>
      <c r="AE321" s="95"/>
      <c r="AF321" s="95"/>
      <c r="AG321" s="95"/>
      <c r="AH321" s="95"/>
      <c r="AI321" s="95"/>
      <c r="AJ321" s="95"/>
      <c r="AK321" s="95"/>
      <c r="AL321" s="95"/>
      <c r="AM321" s="95"/>
      <c r="AN321" s="95"/>
      <c r="AO321" s="95"/>
      <c r="AP321" s="95"/>
      <c r="AQ321" s="95"/>
      <c r="AR321" s="95"/>
      <c r="AS321" s="95"/>
      <c r="AT321" s="95"/>
      <c r="AU321" s="95"/>
      <c r="AV321" s="95"/>
      <c r="AW321" s="95"/>
      <c r="AX321" s="95"/>
      <c r="AY321" s="95"/>
      <c r="AZ321" s="95"/>
      <c r="BA321" s="95"/>
      <c r="BB321" s="95"/>
      <c r="BC321" s="95"/>
      <c r="BD321" s="95"/>
      <c r="BE321" s="95"/>
      <c r="BF321" s="95"/>
      <c r="BG321" s="95"/>
      <c r="BH321" s="95"/>
      <c r="BI321" s="95"/>
      <c r="BJ321" s="95"/>
      <c r="BK321" s="95"/>
      <c r="BL321" s="95"/>
      <c r="BM321" s="95"/>
      <c r="BN321" s="95"/>
      <c r="BO321" s="95"/>
      <c r="BP321" s="95"/>
      <c r="BQ321" s="95"/>
      <c r="BR321" s="95"/>
      <c r="BS321" s="95"/>
      <c r="BT321" s="95"/>
      <c r="BU321" s="95"/>
      <c r="BV321" s="95"/>
      <c r="BW321" s="95"/>
      <c r="BX321" s="95"/>
      <c r="BY321" s="95"/>
      <c r="BZ321" s="95"/>
      <c r="CA321" s="27"/>
      <c r="CB321" s="39" t="str">
        <f t="shared" si="45"/>
        <v>Riadok bude skrytý.</v>
      </c>
      <c r="CC321" s="33" t="s">
        <v>78</v>
      </c>
      <c r="CW321" s="20">
        <f t="shared" si="48"/>
        <v>0</v>
      </c>
      <c r="CZ321" s="20">
        <f t="shared" si="46"/>
        <v>1</v>
      </c>
      <c r="DA321" s="20">
        <f t="shared" si="47"/>
        <v>0</v>
      </c>
      <c r="DZ321" s="62"/>
    </row>
    <row r="322" spans="1:130">
      <c r="A322" s="11"/>
      <c r="B322" s="95"/>
      <c r="C322" s="95"/>
      <c r="D322" s="95"/>
      <c r="E322" s="95"/>
      <c r="F322" s="95"/>
      <c r="G322" s="95"/>
      <c r="H322" s="95"/>
      <c r="I322" s="95"/>
      <c r="J322" s="95"/>
      <c r="K322" s="95"/>
      <c r="L322" s="95"/>
      <c r="M322" s="95"/>
      <c r="N322" s="95"/>
      <c r="O322" s="95"/>
      <c r="P322" s="95"/>
      <c r="Q322" s="95"/>
      <c r="R322" s="95"/>
      <c r="S322" s="95"/>
      <c r="T322" s="95"/>
      <c r="U322" s="95"/>
      <c r="V322" s="95"/>
      <c r="W322" s="95"/>
      <c r="X322" s="95"/>
      <c r="Y322" s="95"/>
      <c r="Z322" s="95"/>
      <c r="AA322" s="95"/>
      <c r="AB322" s="95"/>
      <c r="AC322" s="95"/>
      <c r="AD322" s="95"/>
      <c r="AE322" s="95"/>
      <c r="AF322" s="95"/>
      <c r="AG322" s="95"/>
      <c r="AH322" s="95"/>
      <c r="AI322" s="95"/>
      <c r="AJ322" s="95"/>
      <c r="AK322" s="95"/>
      <c r="AL322" s="95"/>
      <c r="AM322" s="95"/>
      <c r="AN322" s="95"/>
      <c r="AO322" s="95"/>
      <c r="AP322" s="95"/>
      <c r="AQ322" s="95"/>
      <c r="AR322" s="95"/>
      <c r="AS322" s="95"/>
      <c r="AT322" s="95"/>
      <c r="AU322" s="95"/>
      <c r="AV322" s="95"/>
      <c r="AW322" s="95"/>
      <c r="AX322" s="95"/>
      <c r="AY322" s="95"/>
      <c r="AZ322" s="95"/>
      <c r="BA322" s="95"/>
      <c r="BB322" s="95"/>
      <c r="BC322" s="95"/>
      <c r="BD322" s="95"/>
      <c r="BE322" s="95"/>
      <c r="BF322" s="95"/>
      <c r="BG322" s="95"/>
      <c r="BH322" s="95"/>
      <c r="BI322" s="95"/>
      <c r="BJ322" s="95"/>
      <c r="BK322" s="95"/>
      <c r="BL322" s="95"/>
      <c r="BM322" s="95"/>
      <c r="BN322" s="95"/>
      <c r="BO322" s="95"/>
      <c r="BP322" s="95"/>
      <c r="BQ322" s="95"/>
      <c r="BR322" s="95"/>
      <c r="BS322" s="95"/>
      <c r="BT322" s="95"/>
      <c r="BU322" s="95"/>
      <c r="BV322" s="95"/>
      <c r="BW322" s="95"/>
      <c r="BX322" s="95"/>
      <c r="BY322" s="95"/>
      <c r="BZ322" s="95"/>
      <c r="CA322" s="27"/>
      <c r="CB322" s="39" t="str">
        <f t="shared" si="45"/>
        <v>Riadok bude skrytý.</v>
      </c>
      <c r="CC322" s="33" t="s">
        <v>78</v>
      </c>
      <c r="CW322" s="20">
        <f t="shared" si="48"/>
        <v>0</v>
      </c>
      <c r="CZ322" s="20">
        <f t="shared" si="46"/>
        <v>1</v>
      </c>
      <c r="DA322" s="20">
        <f t="shared" si="47"/>
        <v>0</v>
      </c>
      <c r="DZ322" s="62"/>
    </row>
    <row r="323" spans="1:130">
      <c r="A323" s="11"/>
      <c r="B323" s="95"/>
      <c r="C323" s="95"/>
      <c r="D323" s="95"/>
      <c r="E323" s="95"/>
      <c r="F323" s="95"/>
      <c r="G323" s="95"/>
      <c r="H323" s="95"/>
      <c r="I323" s="95"/>
      <c r="J323" s="95"/>
      <c r="K323" s="95"/>
      <c r="L323" s="95"/>
      <c r="M323" s="95"/>
      <c r="N323" s="95"/>
      <c r="O323" s="95"/>
      <c r="P323" s="95"/>
      <c r="Q323" s="95"/>
      <c r="R323" s="95"/>
      <c r="S323" s="95"/>
      <c r="T323" s="95"/>
      <c r="U323" s="95"/>
      <c r="V323" s="95"/>
      <c r="W323" s="95"/>
      <c r="X323" s="95"/>
      <c r="Y323" s="95"/>
      <c r="Z323" s="95"/>
      <c r="AA323" s="95"/>
      <c r="AB323" s="95"/>
      <c r="AC323" s="95"/>
      <c r="AD323" s="95"/>
      <c r="AE323" s="95"/>
      <c r="AF323" s="95"/>
      <c r="AG323" s="95"/>
      <c r="AH323" s="95"/>
      <c r="AI323" s="95"/>
      <c r="AJ323" s="95"/>
      <c r="AK323" s="95"/>
      <c r="AL323" s="95"/>
      <c r="AM323" s="95"/>
      <c r="AN323" s="95"/>
      <c r="AO323" s="95"/>
      <c r="AP323" s="95"/>
      <c r="AQ323" s="95"/>
      <c r="AR323" s="95"/>
      <c r="AS323" s="95"/>
      <c r="AT323" s="95"/>
      <c r="AU323" s="95"/>
      <c r="AV323" s="95"/>
      <c r="AW323" s="95"/>
      <c r="AX323" s="95"/>
      <c r="AY323" s="95"/>
      <c r="AZ323" s="95"/>
      <c r="BA323" s="95"/>
      <c r="BB323" s="95"/>
      <c r="BC323" s="95"/>
      <c r="BD323" s="95"/>
      <c r="BE323" s="95"/>
      <c r="BF323" s="95"/>
      <c r="BG323" s="95"/>
      <c r="BH323" s="95"/>
      <c r="BI323" s="95"/>
      <c r="BJ323" s="95"/>
      <c r="BK323" s="95"/>
      <c r="BL323" s="95"/>
      <c r="BM323" s="95"/>
      <c r="BN323" s="95"/>
      <c r="BO323" s="95"/>
      <c r="BP323" s="95"/>
      <c r="BQ323" s="95"/>
      <c r="BR323" s="95"/>
      <c r="BS323" s="95"/>
      <c r="BT323" s="95"/>
      <c r="BU323" s="95"/>
      <c r="BV323" s="95"/>
      <c r="BW323" s="95"/>
      <c r="BX323" s="95"/>
      <c r="BY323" s="95"/>
      <c r="BZ323" s="95"/>
      <c r="CA323" s="27"/>
      <c r="CB323" s="39" t="str">
        <f t="shared" si="45"/>
        <v>Riadok bude skrytý.</v>
      </c>
      <c r="CC323" s="33" t="s">
        <v>78</v>
      </c>
      <c r="CW323" s="20">
        <f t="shared" si="48"/>
        <v>0</v>
      </c>
      <c r="CZ323" s="20">
        <f t="shared" si="46"/>
        <v>1</v>
      </c>
      <c r="DA323" s="20">
        <f t="shared" si="47"/>
        <v>0</v>
      </c>
      <c r="DZ323" s="62"/>
    </row>
    <row r="324" spans="1:130">
      <c r="A324" s="11"/>
      <c r="B324" s="95"/>
      <c r="C324" s="95"/>
      <c r="D324" s="95"/>
      <c r="E324" s="95"/>
      <c r="F324" s="95"/>
      <c r="G324" s="95"/>
      <c r="H324" s="95"/>
      <c r="I324" s="95"/>
      <c r="J324" s="95"/>
      <c r="K324" s="95"/>
      <c r="L324" s="95"/>
      <c r="M324" s="95"/>
      <c r="N324" s="95"/>
      <c r="O324" s="95"/>
      <c r="P324" s="95"/>
      <c r="Q324" s="95"/>
      <c r="R324" s="95"/>
      <c r="S324" s="95"/>
      <c r="T324" s="95"/>
      <c r="U324" s="95"/>
      <c r="V324" s="95"/>
      <c r="W324" s="95"/>
      <c r="X324" s="95"/>
      <c r="Y324" s="95"/>
      <c r="Z324" s="95"/>
      <c r="AA324" s="95"/>
      <c r="AB324" s="95"/>
      <c r="AC324" s="95"/>
      <c r="AD324" s="95"/>
      <c r="AE324" s="95"/>
      <c r="AF324" s="95"/>
      <c r="AG324" s="95"/>
      <c r="AH324" s="95"/>
      <c r="AI324" s="95"/>
      <c r="AJ324" s="95"/>
      <c r="AK324" s="95"/>
      <c r="AL324" s="95"/>
      <c r="AM324" s="95"/>
      <c r="AN324" s="95"/>
      <c r="AO324" s="95"/>
      <c r="AP324" s="95"/>
      <c r="AQ324" s="95"/>
      <c r="AR324" s="95"/>
      <c r="AS324" s="95"/>
      <c r="AT324" s="95"/>
      <c r="AU324" s="95"/>
      <c r="AV324" s="95"/>
      <c r="AW324" s="95"/>
      <c r="AX324" s="95"/>
      <c r="AY324" s="95"/>
      <c r="AZ324" s="95"/>
      <c r="BA324" s="95"/>
      <c r="BB324" s="95"/>
      <c r="BC324" s="95"/>
      <c r="BD324" s="95"/>
      <c r="BE324" s="95"/>
      <c r="BF324" s="95"/>
      <c r="BG324" s="95"/>
      <c r="BH324" s="95"/>
      <c r="BI324" s="95"/>
      <c r="BJ324" s="95"/>
      <c r="BK324" s="95"/>
      <c r="BL324" s="95"/>
      <c r="BM324" s="95"/>
      <c r="BN324" s="95"/>
      <c r="BO324" s="95"/>
      <c r="BP324" s="95"/>
      <c r="BQ324" s="95"/>
      <c r="BR324" s="95"/>
      <c r="BS324" s="95"/>
      <c r="BT324" s="95"/>
      <c r="BU324" s="95"/>
      <c r="BV324" s="95"/>
      <c r="BW324" s="95"/>
      <c r="BX324" s="95"/>
      <c r="BY324" s="95"/>
      <c r="BZ324" s="95"/>
      <c r="CA324" s="27"/>
      <c r="CB324" s="39" t="str">
        <f t="shared" si="45"/>
        <v>Riadok bude skrytý.</v>
      </c>
      <c r="CC324" s="33" t="s">
        <v>78</v>
      </c>
      <c r="CW324" s="20">
        <f t="shared" si="48"/>
        <v>0</v>
      </c>
      <c r="CZ324" s="20">
        <f t="shared" si="46"/>
        <v>1</v>
      </c>
      <c r="DA324" s="20">
        <f t="shared" si="47"/>
        <v>0</v>
      </c>
      <c r="DZ324" s="62"/>
    </row>
    <row r="325" spans="1:130">
      <c r="A325" s="11"/>
      <c r="B325" s="95"/>
      <c r="C325" s="95"/>
      <c r="D325" s="95"/>
      <c r="E325" s="95"/>
      <c r="F325" s="95"/>
      <c r="G325" s="95"/>
      <c r="H325" s="95"/>
      <c r="I325" s="95"/>
      <c r="J325" s="95"/>
      <c r="K325" s="95"/>
      <c r="L325" s="95"/>
      <c r="M325" s="95"/>
      <c r="N325" s="95"/>
      <c r="O325" s="95"/>
      <c r="P325" s="95"/>
      <c r="Q325" s="95"/>
      <c r="R325" s="95"/>
      <c r="S325" s="95"/>
      <c r="T325" s="95"/>
      <c r="U325" s="95"/>
      <c r="V325" s="95"/>
      <c r="W325" s="95"/>
      <c r="X325" s="95"/>
      <c r="Y325" s="95"/>
      <c r="Z325" s="95"/>
      <c r="AA325" s="95"/>
      <c r="AB325" s="95"/>
      <c r="AC325" s="95"/>
      <c r="AD325" s="95"/>
      <c r="AE325" s="95"/>
      <c r="AF325" s="95"/>
      <c r="AG325" s="95"/>
      <c r="AH325" s="95"/>
      <c r="AI325" s="95"/>
      <c r="AJ325" s="95"/>
      <c r="AK325" s="95"/>
      <c r="AL325" s="95"/>
      <c r="AM325" s="95"/>
      <c r="AN325" s="95"/>
      <c r="AO325" s="95"/>
      <c r="AP325" s="95"/>
      <c r="AQ325" s="95"/>
      <c r="AR325" s="95"/>
      <c r="AS325" s="95"/>
      <c r="AT325" s="95"/>
      <c r="AU325" s="95"/>
      <c r="AV325" s="95"/>
      <c r="AW325" s="95"/>
      <c r="AX325" s="95"/>
      <c r="AY325" s="95"/>
      <c r="AZ325" s="95"/>
      <c r="BA325" s="95"/>
      <c r="BB325" s="95"/>
      <c r="BC325" s="95"/>
      <c r="BD325" s="95"/>
      <c r="BE325" s="95"/>
      <c r="BF325" s="95"/>
      <c r="BG325" s="95"/>
      <c r="BH325" s="95"/>
      <c r="BI325" s="95"/>
      <c r="BJ325" s="95"/>
      <c r="BK325" s="95"/>
      <c r="BL325" s="95"/>
      <c r="BM325" s="95"/>
      <c r="BN325" s="95"/>
      <c r="BO325" s="95"/>
      <c r="BP325" s="95"/>
      <c r="BQ325" s="95"/>
      <c r="BR325" s="95"/>
      <c r="BS325" s="95"/>
      <c r="BT325" s="95"/>
      <c r="BU325" s="95"/>
      <c r="BV325" s="95"/>
      <c r="BW325" s="95"/>
      <c r="BX325" s="95"/>
      <c r="BY325" s="95"/>
      <c r="BZ325" s="95"/>
      <c r="CA325" s="27"/>
      <c r="CB325" s="39" t="str">
        <f t="shared" si="45"/>
        <v>Riadok bude skrytý.</v>
      </c>
      <c r="CC325" s="33" t="s">
        <v>78</v>
      </c>
      <c r="CW325" s="20">
        <f t="shared" si="48"/>
        <v>0</v>
      </c>
      <c r="CZ325" s="20">
        <f t="shared" si="46"/>
        <v>1</v>
      </c>
      <c r="DA325" s="20">
        <f t="shared" si="47"/>
        <v>0</v>
      </c>
      <c r="DZ325" s="62"/>
    </row>
    <row r="326" spans="1:130">
      <c r="A326" s="11"/>
      <c r="B326" s="95"/>
      <c r="C326" s="95"/>
      <c r="D326" s="95"/>
      <c r="E326" s="95"/>
      <c r="F326" s="95"/>
      <c r="G326" s="95"/>
      <c r="H326" s="95"/>
      <c r="I326" s="95"/>
      <c r="J326" s="95"/>
      <c r="K326" s="95"/>
      <c r="L326" s="95"/>
      <c r="M326" s="95"/>
      <c r="N326" s="95"/>
      <c r="O326" s="95"/>
      <c r="P326" s="95"/>
      <c r="Q326" s="95"/>
      <c r="R326" s="95"/>
      <c r="S326" s="95"/>
      <c r="T326" s="95"/>
      <c r="U326" s="95"/>
      <c r="V326" s="95"/>
      <c r="W326" s="95"/>
      <c r="X326" s="95"/>
      <c r="Y326" s="95"/>
      <c r="Z326" s="95"/>
      <c r="AA326" s="95"/>
      <c r="AB326" s="95"/>
      <c r="AC326" s="95"/>
      <c r="AD326" s="95"/>
      <c r="AE326" s="95"/>
      <c r="AF326" s="95"/>
      <c r="AG326" s="95"/>
      <c r="AH326" s="95"/>
      <c r="AI326" s="95"/>
      <c r="AJ326" s="95"/>
      <c r="AK326" s="95"/>
      <c r="AL326" s="95"/>
      <c r="AM326" s="95"/>
      <c r="AN326" s="95"/>
      <c r="AO326" s="95"/>
      <c r="AP326" s="95"/>
      <c r="AQ326" s="95"/>
      <c r="AR326" s="95"/>
      <c r="AS326" s="95"/>
      <c r="AT326" s="95"/>
      <c r="AU326" s="95"/>
      <c r="AV326" s="95"/>
      <c r="AW326" s="95"/>
      <c r="AX326" s="95"/>
      <c r="AY326" s="95"/>
      <c r="AZ326" s="95"/>
      <c r="BA326" s="95"/>
      <c r="BB326" s="95"/>
      <c r="BC326" s="95"/>
      <c r="BD326" s="95"/>
      <c r="BE326" s="95"/>
      <c r="BF326" s="95"/>
      <c r="BG326" s="95"/>
      <c r="BH326" s="95"/>
      <c r="BI326" s="95"/>
      <c r="BJ326" s="95"/>
      <c r="BK326" s="95"/>
      <c r="BL326" s="95"/>
      <c r="BM326" s="95"/>
      <c r="BN326" s="95"/>
      <c r="BO326" s="95"/>
      <c r="BP326" s="95"/>
      <c r="BQ326" s="95"/>
      <c r="BR326" s="95"/>
      <c r="BS326" s="95"/>
      <c r="BT326" s="95"/>
      <c r="BU326" s="95"/>
      <c r="BV326" s="95"/>
      <c r="BW326" s="95"/>
      <c r="BX326" s="95"/>
      <c r="BY326" s="95"/>
      <c r="BZ326" s="95"/>
      <c r="CA326" s="27"/>
      <c r="CB326" s="39" t="str">
        <f t="shared" si="45"/>
        <v>Riadok bude skrytý.</v>
      </c>
      <c r="CC326" s="33" t="s">
        <v>78</v>
      </c>
      <c r="CW326" s="20">
        <f t="shared" si="48"/>
        <v>0</v>
      </c>
      <c r="CZ326" s="20">
        <f t="shared" si="46"/>
        <v>1</v>
      </c>
      <c r="DA326" s="20">
        <f t="shared" si="47"/>
        <v>0</v>
      </c>
      <c r="DZ326" s="62"/>
    </row>
    <row r="327" spans="1:130">
      <c r="A327" s="11"/>
      <c r="B327" s="95"/>
      <c r="C327" s="95"/>
      <c r="D327" s="95"/>
      <c r="E327" s="95"/>
      <c r="F327" s="95"/>
      <c r="G327" s="95"/>
      <c r="H327" s="95"/>
      <c r="I327" s="95"/>
      <c r="J327" s="95"/>
      <c r="K327" s="95"/>
      <c r="L327" s="95"/>
      <c r="M327" s="95"/>
      <c r="N327" s="95"/>
      <c r="O327" s="95"/>
      <c r="P327" s="95"/>
      <c r="Q327" s="95"/>
      <c r="R327" s="95"/>
      <c r="S327" s="95"/>
      <c r="T327" s="95"/>
      <c r="U327" s="95"/>
      <c r="V327" s="95"/>
      <c r="W327" s="95"/>
      <c r="X327" s="95"/>
      <c r="Y327" s="95"/>
      <c r="Z327" s="95"/>
      <c r="AA327" s="95"/>
      <c r="AB327" s="95"/>
      <c r="AC327" s="95"/>
      <c r="AD327" s="95"/>
      <c r="AE327" s="95"/>
      <c r="AF327" s="95"/>
      <c r="AG327" s="95"/>
      <c r="AH327" s="95"/>
      <c r="AI327" s="95"/>
      <c r="AJ327" s="95"/>
      <c r="AK327" s="95"/>
      <c r="AL327" s="95"/>
      <c r="AM327" s="95"/>
      <c r="AN327" s="95"/>
      <c r="AO327" s="95"/>
      <c r="AP327" s="95"/>
      <c r="AQ327" s="95"/>
      <c r="AR327" s="95"/>
      <c r="AS327" s="95"/>
      <c r="AT327" s="95"/>
      <c r="AU327" s="95"/>
      <c r="AV327" s="95"/>
      <c r="AW327" s="95"/>
      <c r="AX327" s="95"/>
      <c r="AY327" s="95"/>
      <c r="AZ327" s="95"/>
      <c r="BA327" s="95"/>
      <c r="BB327" s="95"/>
      <c r="BC327" s="95"/>
      <c r="BD327" s="95"/>
      <c r="BE327" s="95"/>
      <c r="BF327" s="95"/>
      <c r="BG327" s="95"/>
      <c r="BH327" s="95"/>
      <c r="BI327" s="95"/>
      <c r="BJ327" s="95"/>
      <c r="BK327" s="95"/>
      <c r="BL327" s="95"/>
      <c r="BM327" s="95"/>
      <c r="BN327" s="95"/>
      <c r="BO327" s="95"/>
      <c r="BP327" s="95"/>
      <c r="BQ327" s="95"/>
      <c r="BR327" s="95"/>
      <c r="BS327" s="95"/>
      <c r="BT327" s="95"/>
      <c r="BU327" s="95"/>
      <c r="BV327" s="95"/>
      <c r="BW327" s="95"/>
      <c r="BX327" s="95"/>
      <c r="BY327" s="95"/>
      <c r="BZ327" s="95"/>
      <c r="CA327" s="27"/>
      <c r="CB327" s="39" t="str">
        <f t="shared" si="45"/>
        <v>Riadok bude skrytý.</v>
      </c>
      <c r="CC327" s="33" t="s">
        <v>78</v>
      </c>
      <c r="CW327" s="20">
        <f t="shared" si="48"/>
        <v>0</v>
      </c>
      <c r="CZ327" s="20">
        <f t="shared" si="46"/>
        <v>1</v>
      </c>
      <c r="DA327" s="20">
        <f t="shared" si="47"/>
        <v>0</v>
      </c>
      <c r="DZ327" s="62"/>
    </row>
    <row r="328" spans="1:130">
      <c r="A328" s="11"/>
      <c r="B328" s="95"/>
      <c r="C328" s="95"/>
      <c r="D328" s="95"/>
      <c r="E328" s="95"/>
      <c r="F328" s="95"/>
      <c r="G328" s="95"/>
      <c r="H328" s="95"/>
      <c r="I328" s="95"/>
      <c r="J328" s="95"/>
      <c r="K328" s="95"/>
      <c r="L328" s="95"/>
      <c r="M328" s="95"/>
      <c r="N328" s="95"/>
      <c r="O328" s="95"/>
      <c r="P328" s="95"/>
      <c r="Q328" s="95"/>
      <c r="R328" s="95"/>
      <c r="S328" s="95"/>
      <c r="T328" s="95"/>
      <c r="U328" s="95"/>
      <c r="V328" s="95"/>
      <c r="W328" s="95"/>
      <c r="X328" s="95"/>
      <c r="Y328" s="95"/>
      <c r="Z328" s="95"/>
      <c r="AA328" s="95"/>
      <c r="AB328" s="95"/>
      <c r="AC328" s="95"/>
      <c r="AD328" s="95"/>
      <c r="AE328" s="95"/>
      <c r="AF328" s="95"/>
      <c r="AG328" s="95"/>
      <c r="AH328" s="95"/>
      <c r="AI328" s="95"/>
      <c r="AJ328" s="95"/>
      <c r="AK328" s="95"/>
      <c r="AL328" s="95"/>
      <c r="AM328" s="95"/>
      <c r="AN328" s="95"/>
      <c r="AO328" s="95"/>
      <c r="AP328" s="95"/>
      <c r="AQ328" s="95"/>
      <c r="AR328" s="95"/>
      <c r="AS328" s="95"/>
      <c r="AT328" s="95"/>
      <c r="AU328" s="95"/>
      <c r="AV328" s="95"/>
      <c r="AW328" s="95"/>
      <c r="AX328" s="95"/>
      <c r="AY328" s="95"/>
      <c r="AZ328" s="95"/>
      <c r="BA328" s="95"/>
      <c r="BB328" s="95"/>
      <c r="BC328" s="95"/>
      <c r="BD328" s="95"/>
      <c r="BE328" s="95"/>
      <c r="BF328" s="95"/>
      <c r="BG328" s="95"/>
      <c r="BH328" s="95"/>
      <c r="BI328" s="95"/>
      <c r="BJ328" s="95"/>
      <c r="BK328" s="95"/>
      <c r="BL328" s="95"/>
      <c r="BM328" s="95"/>
      <c r="BN328" s="95"/>
      <c r="BO328" s="95"/>
      <c r="BP328" s="95"/>
      <c r="BQ328" s="95"/>
      <c r="BR328" s="95"/>
      <c r="BS328" s="95"/>
      <c r="BT328" s="95"/>
      <c r="BU328" s="95"/>
      <c r="BV328" s="95"/>
      <c r="BW328" s="95"/>
      <c r="BX328" s="95"/>
      <c r="BY328" s="95"/>
      <c r="BZ328" s="95"/>
      <c r="CA328" s="27"/>
      <c r="CB328" s="39" t="str">
        <f t="shared" si="45"/>
        <v>Riadok bude skrytý.</v>
      </c>
      <c r="CC328" s="33" t="s">
        <v>78</v>
      </c>
      <c r="CW328" s="20">
        <f t="shared" si="48"/>
        <v>0</v>
      </c>
      <c r="CZ328" s="20">
        <f t="shared" si="46"/>
        <v>1</v>
      </c>
      <c r="DA328" s="20">
        <f t="shared" si="47"/>
        <v>0</v>
      </c>
      <c r="DZ328" s="62"/>
    </row>
    <row r="329" spans="1:130">
      <c r="A329" s="11"/>
      <c r="B329" s="95"/>
      <c r="C329" s="95"/>
      <c r="D329" s="95"/>
      <c r="E329" s="95"/>
      <c r="F329" s="95"/>
      <c r="G329" s="95"/>
      <c r="H329" s="95"/>
      <c r="I329" s="95"/>
      <c r="J329" s="95"/>
      <c r="K329" s="95"/>
      <c r="L329" s="95"/>
      <c r="M329" s="95"/>
      <c r="N329" s="95"/>
      <c r="O329" s="95"/>
      <c r="P329" s="95"/>
      <c r="Q329" s="95"/>
      <c r="R329" s="95"/>
      <c r="S329" s="95"/>
      <c r="T329" s="95"/>
      <c r="U329" s="95"/>
      <c r="V329" s="95"/>
      <c r="W329" s="95"/>
      <c r="X329" s="95"/>
      <c r="Y329" s="95"/>
      <c r="Z329" s="95"/>
      <c r="AA329" s="95"/>
      <c r="AB329" s="95"/>
      <c r="AC329" s="95"/>
      <c r="AD329" s="95"/>
      <c r="AE329" s="95"/>
      <c r="AF329" s="95"/>
      <c r="AG329" s="95"/>
      <c r="AH329" s="95"/>
      <c r="AI329" s="95"/>
      <c r="AJ329" s="95"/>
      <c r="AK329" s="95"/>
      <c r="AL329" s="95"/>
      <c r="AM329" s="95"/>
      <c r="AN329" s="95"/>
      <c r="AO329" s="95"/>
      <c r="AP329" s="95"/>
      <c r="AQ329" s="95"/>
      <c r="AR329" s="95"/>
      <c r="AS329" s="95"/>
      <c r="AT329" s="95"/>
      <c r="AU329" s="95"/>
      <c r="AV329" s="95"/>
      <c r="AW329" s="95"/>
      <c r="AX329" s="95"/>
      <c r="AY329" s="95"/>
      <c r="AZ329" s="95"/>
      <c r="BA329" s="95"/>
      <c r="BB329" s="95"/>
      <c r="BC329" s="95"/>
      <c r="BD329" s="95"/>
      <c r="BE329" s="95"/>
      <c r="BF329" s="95"/>
      <c r="BG329" s="95"/>
      <c r="BH329" s="95"/>
      <c r="BI329" s="95"/>
      <c r="BJ329" s="95"/>
      <c r="BK329" s="95"/>
      <c r="BL329" s="95"/>
      <c r="BM329" s="95"/>
      <c r="BN329" s="95"/>
      <c r="BO329" s="95"/>
      <c r="BP329" s="95"/>
      <c r="BQ329" s="95"/>
      <c r="BR329" s="95"/>
      <c r="BS329" s="95"/>
      <c r="BT329" s="95"/>
      <c r="BU329" s="95"/>
      <c r="BV329" s="95"/>
      <c r="BW329" s="95"/>
      <c r="BX329" s="95"/>
      <c r="BY329" s="95"/>
      <c r="BZ329" s="95"/>
      <c r="CA329" s="27"/>
      <c r="CB329" s="39" t="str">
        <f t="shared" si="45"/>
        <v>Riadok bude skrytý.</v>
      </c>
      <c r="CC329" s="33" t="s">
        <v>78</v>
      </c>
      <c r="CW329" s="20">
        <f t="shared" si="48"/>
        <v>0</v>
      </c>
      <c r="CZ329" s="20">
        <f t="shared" si="46"/>
        <v>1</v>
      </c>
      <c r="DA329" s="20">
        <f t="shared" si="47"/>
        <v>0</v>
      </c>
      <c r="DZ329" s="62"/>
    </row>
    <row r="330" spans="1:130">
      <c r="A330" s="11"/>
      <c r="B330" s="95"/>
      <c r="C330" s="95"/>
      <c r="D330" s="95"/>
      <c r="E330" s="95"/>
      <c r="F330" s="95"/>
      <c r="G330" s="95"/>
      <c r="H330" s="95"/>
      <c r="I330" s="95"/>
      <c r="J330" s="95"/>
      <c r="K330" s="95"/>
      <c r="L330" s="95"/>
      <c r="M330" s="95"/>
      <c r="N330" s="95"/>
      <c r="O330" s="95"/>
      <c r="P330" s="95"/>
      <c r="Q330" s="95"/>
      <c r="R330" s="95"/>
      <c r="S330" s="95"/>
      <c r="T330" s="95"/>
      <c r="U330" s="95"/>
      <c r="V330" s="95"/>
      <c r="W330" s="95"/>
      <c r="X330" s="95"/>
      <c r="Y330" s="95"/>
      <c r="Z330" s="95"/>
      <c r="AA330" s="95"/>
      <c r="AB330" s="95"/>
      <c r="AC330" s="95"/>
      <c r="AD330" s="95"/>
      <c r="AE330" s="95"/>
      <c r="AF330" s="95"/>
      <c r="AG330" s="95"/>
      <c r="AH330" s="95"/>
      <c r="AI330" s="95"/>
      <c r="AJ330" s="95"/>
      <c r="AK330" s="95"/>
      <c r="AL330" s="95"/>
      <c r="AM330" s="95"/>
      <c r="AN330" s="95"/>
      <c r="AO330" s="95"/>
      <c r="AP330" s="95"/>
      <c r="AQ330" s="95"/>
      <c r="AR330" s="95"/>
      <c r="AS330" s="95"/>
      <c r="AT330" s="95"/>
      <c r="AU330" s="95"/>
      <c r="AV330" s="95"/>
      <c r="AW330" s="95"/>
      <c r="AX330" s="95"/>
      <c r="AY330" s="95"/>
      <c r="AZ330" s="95"/>
      <c r="BA330" s="95"/>
      <c r="BB330" s="95"/>
      <c r="BC330" s="95"/>
      <c r="BD330" s="95"/>
      <c r="BE330" s="95"/>
      <c r="BF330" s="95"/>
      <c r="BG330" s="95"/>
      <c r="BH330" s="95"/>
      <c r="BI330" s="95"/>
      <c r="BJ330" s="95"/>
      <c r="BK330" s="95"/>
      <c r="BL330" s="95"/>
      <c r="BM330" s="95"/>
      <c r="BN330" s="95"/>
      <c r="BO330" s="95"/>
      <c r="BP330" s="95"/>
      <c r="BQ330" s="95"/>
      <c r="BR330" s="95"/>
      <c r="BS330" s="95"/>
      <c r="BT330" s="95"/>
      <c r="BU330" s="95"/>
      <c r="BV330" s="95"/>
      <c r="BW330" s="95"/>
      <c r="BX330" s="95"/>
      <c r="BY330" s="95"/>
      <c r="BZ330" s="95"/>
      <c r="CA330" s="27"/>
      <c r="CB330" s="39" t="str">
        <f t="shared" si="45"/>
        <v>Riadok bude skrytý.</v>
      </c>
      <c r="CC330" s="33" t="s">
        <v>78</v>
      </c>
      <c r="CW330" s="20">
        <f t="shared" si="48"/>
        <v>0</v>
      </c>
      <c r="CZ330" s="20">
        <f t="shared" si="46"/>
        <v>1</v>
      </c>
      <c r="DA330" s="20">
        <f t="shared" si="47"/>
        <v>0</v>
      </c>
      <c r="DZ330" s="62"/>
    </row>
    <row r="331" spans="1:130">
      <c r="A331" s="11"/>
      <c r="B331" s="95"/>
      <c r="C331" s="95"/>
      <c r="D331" s="95"/>
      <c r="E331" s="95"/>
      <c r="F331" s="95"/>
      <c r="G331" s="95"/>
      <c r="H331" s="95"/>
      <c r="I331" s="95"/>
      <c r="J331" s="95"/>
      <c r="K331" s="95"/>
      <c r="L331" s="95"/>
      <c r="M331" s="95"/>
      <c r="N331" s="95"/>
      <c r="O331" s="95"/>
      <c r="P331" s="95"/>
      <c r="Q331" s="95"/>
      <c r="R331" s="95"/>
      <c r="S331" s="95"/>
      <c r="T331" s="95"/>
      <c r="U331" s="95"/>
      <c r="V331" s="95"/>
      <c r="W331" s="95"/>
      <c r="X331" s="95"/>
      <c r="Y331" s="95"/>
      <c r="Z331" s="95"/>
      <c r="AA331" s="95"/>
      <c r="AB331" s="95"/>
      <c r="AC331" s="95"/>
      <c r="AD331" s="95"/>
      <c r="AE331" s="95"/>
      <c r="AF331" s="95"/>
      <c r="AG331" s="95"/>
      <c r="AH331" s="95"/>
      <c r="AI331" s="95"/>
      <c r="AJ331" s="95"/>
      <c r="AK331" s="95"/>
      <c r="AL331" s="95"/>
      <c r="AM331" s="95"/>
      <c r="AN331" s="95"/>
      <c r="AO331" s="95"/>
      <c r="AP331" s="95"/>
      <c r="AQ331" s="95"/>
      <c r="AR331" s="95"/>
      <c r="AS331" s="95"/>
      <c r="AT331" s="95"/>
      <c r="AU331" s="95"/>
      <c r="AV331" s="95"/>
      <c r="AW331" s="95"/>
      <c r="AX331" s="95"/>
      <c r="AY331" s="95"/>
      <c r="AZ331" s="95"/>
      <c r="BA331" s="95"/>
      <c r="BB331" s="95"/>
      <c r="BC331" s="95"/>
      <c r="BD331" s="95"/>
      <c r="BE331" s="95"/>
      <c r="BF331" s="95"/>
      <c r="BG331" s="95"/>
      <c r="BH331" s="95"/>
      <c r="BI331" s="95"/>
      <c r="BJ331" s="95"/>
      <c r="BK331" s="95"/>
      <c r="BL331" s="95"/>
      <c r="BM331" s="95"/>
      <c r="BN331" s="95"/>
      <c r="BO331" s="95"/>
      <c r="BP331" s="95"/>
      <c r="BQ331" s="95"/>
      <c r="BR331" s="95"/>
      <c r="BS331" s="95"/>
      <c r="BT331" s="95"/>
      <c r="BU331" s="95"/>
      <c r="BV331" s="95"/>
      <c r="BW331" s="95"/>
      <c r="BX331" s="95"/>
      <c r="BY331" s="95"/>
      <c r="BZ331" s="95"/>
      <c r="CA331" s="27"/>
      <c r="CB331" s="39" t="str">
        <f t="shared" si="45"/>
        <v>Riadok bude skrytý.</v>
      </c>
      <c r="CC331" s="33" t="s">
        <v>78</v>
      </c>
      <c r="CW331" s="20">
        <f t="shared" si="48"/>
        <v>0</v>
      </c>
      <c r="CZ331" s="20">
        <f t="shared" si="46"/>
        <v>1</v>
      </c>
      <c r="DA331" s="20">
        <f t="shared" si="47"/>
        <v>0</v>
      </c>
      <c r="DZ331" s="62"/>
    </row>
    <row r="332" spans="1:130">
      <c r="A332" s="11"/>
      <c r="B332" s="95"/>
      <c r="C332" s="95"/>
      <c r="D332" s="95"/>
      <c r="E332" s="95"/>
      <c r="F332" s="95"/>
      <c r="G332" s="95"/>
      <c r="H332" s="95"/>
      <c r="I332" s="95"/>
      <c r="J332" s="95"/>
      <c r="K332" s="95"/>
      <c r="L332" s="95"/>
      <c r="M332" s="95"/>
      <c r="N332" s="95"/>
      <c r="O332" s="95"/>
      <c r="P332" s="95"/>
      <c r="Q332" s="95"/>
      <c r="R332" s="95"/>
      <c r="S332" s="95"/>
      <c r="T332" s="95"/>
      <c r="U332" s="95"/>
      <c r="V332" s="95"/>
      <c r="W332" s="95"/>
      <c r="X332" s="95"/>
      <c r="Y332" s="95"/>
      <c r="Z332" s="95"/>
      <c r="AA332" s="95"/>
      <c r="AB332" s="95"/>
      <c r="AC332" s="95"/>
      <c r="AD332" s="95"/>
      <c r="AE332" s="95"/>
      <c r="AF332" s="95"/>
      <c r="AG332" s="95"/>
      <c r="AH332" s="95"/>
      <c r="AI332" s="95"/>
      <c r="AJ332" s="95"/>
      <c r="AK332" s="95"/>
      <c r="AL332" s="95"/>
      <c r="AM332" s="95"/>
      <c r="AN332" s="95"/>
      <c r="AO332" s="95"/>
      <c r="AP332" s="95"/>
      <c r="AQ332" s="95"/>
      <c r="AR332" s="95"/>
      <c r="AS332" s="95"/>
      <c r="AT332" s="95"/>
      <c r="AU332" s="95"/>
      <c r="AV332" s="95"/>
      <c r="AW332" s="95"/>
      <c r="AX332" s="95"/>
      <c r="AY332" s="95"/>
      <c r="AZ332" s="95"/>
      <c r="BA332" s="95"/>
      <c r="BB332" s="95"/>
      <c r="BC332" s="95"/>
      <c r="BD332" s="95"/>
      <c r="BE332" s="95"/>
      <c r="BF332" s="95"/>
      <c r="BG332" s="95"/>
      <c r="BH332" s="95"/>
      <c r="BI332" s="95"/>
      <c r="BJ332" s="95"/>
      <c r="BK332" s="95"/>
      <c r="BL332" s="95"/>
      <c r="BM332" s="95"/>
      <c r="BN332" s="95"/>
      <c r="BO332" s="95"/>
      <c r="BP332" s="95"/>
      <c r="BQ332" s="95"/>
      <c r="BR332" s="95"/>
      <c r="BS332" s="95"/>
      <c r="BT332" s="95"/>
      <c r="BU332" s="95"/>
      <c r="BV332" s="95"/>
      <c r="BW332" s="95"/>
      <c r="BX332" s="95"/>
      <c r="BY332" s="95"/>
      <c r="BZ332" s="95"/>
      <c r="CA332" s="27"/>
      <c r="CB332" s="39" t="str">
        <f t="shared" si="45"/>
        <v>Riadok bude skrytý.</v>
      </c>
      <c r="CC332" s="33" t="s">
        <v>78</v>
      </c>
      <c r="CW332" s="20">
        <f t="shared" si="48"/>
        <v>0</v>
      </c>
      <c r="CZ332" s="20">
        <f t="shared" si="46"/>
        <v>1</v>
      </c>
      <c r="DA332" s="20">
        <f t="shared" si="47"/>
        <v>0</v>
      </c>
      <c r="DZ332" s="62"/>
    </row>
    <row r="333" spans="1:130">
      <c r="A333" s="11"/>
      <c r="B333" s="95"/>
      <c r="C333" s="95"/>
      <c r="D333" s="95"/>
      <c r="E333" s="95"/>
      <c r="F333" s="95"/>
      <c r="G333" s="95"/>
      <c r="H333" s="95"/>
      <c r="I333" s="95"/>
      <c r="J333" s="95"/>
      <c r="K333" s="95"/>
      <c r="L333" s="95"/>
      <c r="M333" s="95"/>
      <c r="N333" s="95"/>
      <c r="O333" s="95"/>
      <c r="P333" s="95"/>
      <c r="Q333" s="95"/>
      <c r="R333" s="95"/>
      <c r="S333" s="95"/>
      <c r="T333" s="95"/>
      <c r="U333" s="95"/>
      <c r="V333" s="95"/>
      <c r="W333" s="95"/>
      <c r="X333" s="95"/>
      <c r="Y333" s="95"/>
      <c r="Z333" s="95"/>
      <c r="AA333" s="95"/>
      <c r="AB333" s="95"/>
      <c r="AC333" s="95"/>
      <c r="AD333" s="95"/>
      <c r="AE333" s="95"/>
      <c r="AF333" s="95"/>
      <c r="AG333" s="95"/>
      <c r="AH333" s="95"/>
      <c r="AI333" s="95"/>
      <c r="AJ333" s="95"/>
      <c r="AK333" s="95"/>
      <c r="AL333" s="95"/>
      <c r="AM333" s="95"/>
      <c r="AN333" s="95"/>
      <c r="AO333" s="95"/>
      <c r="AP333" s="95"/>
      <c r="AQ333" s="95"/>
      <c r="AR333" s="95"/>
      <c r="AS333" s="95"/>
      <c r="AT333" s="95"/>
      <c r="AU333" s="95"/>
      <c r="AV333" s="95"/>
      <c r="AW333" s="95"/>
      <c r="AX333" s="95"/>
      <c r="AY333" s="95"/>
      <c r="AZ333" s="95"/>
      <c r="BA333" s="95"/>
      <c r="BB333" s="95"/>
      <c r="BC333" s="95"/>
      <c r="BD333" s="95"/>
      <c r="BE333" s="95"/>
      <c r="BF333" s="95"/>
      <c r="BG333" s="95"/>
      <c r="BH333" s="95"/>
      <c r="BI333" s="95"/>
      <c r="BJ333" s="95"/>
      <c r="BK333" s="95"/>
      <c r="BL333" s="95"/>
      <c r="BM333" s="95"/>
      <c r="BN333" s="95"/>
      <c r="BO333" s="95"/>
      <c r="BP333" s="95"/>
      <c r="BQ333" s="95"/>
      <c r="BR333" s="95"/>
      <c r="BS333" s="95"/>
      <c r="BT333" s="95"/>
      <c r="BU333" s="95"/>
      <c r="BV333" s="95"/>
      <c r="BW333" s="95"/>
      <c r="BX333" s="95"/>
      <c r="BY333" s="95"/>
      <c r="BZ333" s="95"/>
      <c r="CA333" s="27"/>
      <c r="CB333" s="39" t="str">
        <f t="shared" si="45"/>
        <v>Riadok bude skrytý.</v>
      </c>
      <c r="CC333" s="33" t="s">
        <v>78</v>
      </c>
      <c r="CW333" s="20">
        <f t="shared" si="48"/>
        <v>0</v>
      </c>
      <c r="CZ333" s="20">
        <f t="shared" si="46"/>
        <v>1</v>
      </c>
      <c r="DA333" s="20">
        <f t="shared" si="47"/>
        <v>0</v>
      </c>
      <c r="DZ333" s="62"/>
    </row>
    <row r="334" spans="1:130">
      <c r="A334" s="11"/>
      <c r="B334" s="6"/>
      <c r="CA334" s="25"/>
      <c r="CB334" s="39" t="str">
        <f t="shared" si="45"/>
        <v>Riadok bude skrytý.</v>
      </c>
      <c r="CC334" s="33" t="s">
        <v>78</v>
      </c>
      <c r="CW334" s="20">
        <f>+IF($AE$337="nevykonala",0,1)</f>
        <v>0</v>
      </c>
      <c r="CZ334" s="20">
        <f t="shared" si="46"/>
        <v>1</v>
      </c>
      <c r="DA334" s="20">
        <f t="shared" si="47"/>
        <v>0</v>
      </c>
      <c r="DZ334" s="62"/>
    </row>
    <row r="335" spans="1:130">
      <c r="A335" s="11"/>
      <c r="B335" s="57" t="s">
        <v>82</v>
      </c>
      <c r="C335" s="169" t="s">
        <v>94</v>
      </c>
      <c r="D335" s="169"/>
      <c r="E335" s="169"/>
      <c r="F335" s="169"/>
      <c r="G335" s="169"/>
      <c r="H335" s="169"/>
      <c r="I335" s="169"/>
      <c r="J335" s="169"/>
      <c r="K335" s="169"/>
      <c r="L335" s="169"/>
      <c r="M335" s="169"/>
      <c r="N335" s="169"/>
      <c r="O335" s="169"/>
      <c r="P335" s="169"/>
      <c r="Q335" s="169"/>
      <c r="R335" s="169"/>
      <c r="S335" s="169"/>
      <c r="T335" s="169"/>
      <c r="U335" s="169"/>
      <c r="V335" s="169"/>
      <c r="W335" s="169"/>
      <c r="X335" s="169"/>
      <c r="Y335" s="169"/>
      <c r="Z335" s="169"/>
      <c r="AA335" s="169"/>
      <c r="AB335" s="169"/>
      <c r="AC335" s="169"/>
      <c r="AD335" s="169"/>
      <c r="AE335" s="169"/>
      <c r="AF335" s="169"/>
      <c r="AG335" s="169"/>
      <c r="AH335" s="169"/>
      <c r="AI335" s="169"/>
      <c r="AJ335" s="169"/>
      <c r="AK335" s="169"/>
      <c r="AL335" s="169"/>
      <c r="AM335" s="169"/>
      <c r="AN335" s="169"/>
      <c r="AO335" s="169"/>
      <c r="AP335" s="169"/>
      <c r="AQ335" s="169"/>
      <c r="AR335" s="169"/>
      <c r="AS335" s="169"/>
      <c r="AT335" s="169"/>
      <c r="AU335" s="169"/>
      <c r="AV335" s="169"/>
      <c r="AW335" s="169"/>
      <c r="AX335" s="169"/>
      <c r="AY335" s="169"/>
      <c r="AZ335" s="169"/>
      <c r="BA335" s="169"/>
      <c r="BB335" s="169"/>
      <c r="BC335" s="169"/>
      <c r="BD335" s="169"/>
      <c r="BE335" s="169"/>
      <c r="BF335" s="169"/>
      <c r="BG335" s="169"/>
      <c r="BH335" s="169"/>
      <c r="BI335" s="169"/>
      <c r="BJ335" s="169"/>
      <c r="BK335" s="169"/>
      <c r="BL335" s="169"/>
      <c r="BM335" s="169"/>
      <c r="BN335" s="169"/>
      <c r="BO335" s="169"/>
      <c r="BP335" s="169"/>
      <c r="BQ335" s="169"/>
      <c r="BR335" s="169"/>
      <c r="BS335" s="169"/>
      <c r="BT335" s="169"/>
      <c r="BU335" s="169"/>
      <c r="BV335" s="169"/>
      <c r="BW335" s="169"/>
      <c r="BX335" s="169"/>
      <c r="BY335" s="169"/>
      <c r="BZ335" s="169"/>
      <c r="CA335" s="26" t="s">
        <v>69</v>
      </c>
      <c r="CB335" s="39" t="str">
        <f>+IF(DA335=0,"Riadok bude skrytý.","Riadok bude vidieť.")</f>
        <v>Riadok bude skrytý.</v>
      </c>
      <c r="CC335" s="33" t="s">
        <v>78</v>
      </c>
      <c r="CW335" s="20">
        <f>+IF($AE$337="nevykonala",0,1)</f>
        <v>0</v>
      </c>
      <c r="CZ335" s="20">
        <f>IF(CC335="",1,IF(CC335="Chcem skryť riadok.",0,1))</f>
        <v>1</v>
      </c>
      <c r="DA335" s="20">
        <f t="shared" ref="DA335:DA353" si="49">+IF(CW335+CX335+CY335=0,0,IF(CZ335=0,0,1))</f>
        <v>0</v>
      </c>
      <c r="DZ335" s="62"/>
    </row>
    <row r="336" spans="1:130">
      <c r="A336" s="11"/>
      <c r="CA336" s="27"/>
      <c r="CB336" s="39" t="str">
        <f>+IF(DA336=0,"Riadok bude skrytý.","Riadok bude vidieť.")</f>
        <v>Riadok bude skrytý.</v>
      </c>
      <c r="CC336" s="33" t="s">
        <v>78</v>
      </c>
      <c r="CW336" s="20">
        <f>+IF($AE$337="nevykonala",0,1)</f>
        <v>0</v>
      </c>
      <c r="CZ336" s="20">
        <f>IF(CC336="",1,IF(CC336="Chcem skryť riadok.",0,1))</f>
        <v>1</v>
      </c>
      <c r="DA336" s="20">
        <f t="shared" si="49"/>
        <v>0</v>
      </c>
      <c r="DZ336" s="62"/>
    </row>
    <row r="337" spans="1:130">
      <c r="A337" s="11"/>
      <c r="B337" s="6" t="s">
        <v>95</v>
      </c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102" t="s">
        <v>194</v>
      </c>
      <c r="AF337" s="102"/>
      <c r="AG337" s="102"/>
      <c r="AH337" s="102"/>
      <c r="AI337" s="102"/>
      <c r="AJ337" s="102"/>
      <c r="AK337" s="102"/>
      <c r="AL337" s="102"/>
      <c r="AM337" s="102"/>
      <c r="AN337" s="6" t="s">
        <v>96</v>
      </c>
      <c r="AQ337" s="45"/>
      <c r="AR337" s="45"/>
      <c r="AS337" s="45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27"/>
      <c r="CB337" s="39" t="str">
        <f>+IF(DA337=0,"Riadok bude skrytý.","Riadok bude vidieť.")</f>
        <v>Riadok bude skrytý.</v>
      </c>
      <c r="CC337" s="33" t="s">
        <v>78</v>
      </c>
      <c r="CW337" s="20">
        <f>+IF($AE$337="nevykonala",0,1)</f>
        <v>0</v>
      </c>
      <c r="CZ337" s="20">
        <f>IF(CC337="",1,IF(CC337="Chcem skryť riadok.",0,1))</f>
        <v>1</v>
      </c>
      <c r="DA337" s="20">
        <f t="shared" si="49"/>
        <v>0</v>
      </c>
      <c r="DZ337" s="62"/>
    </row>
    <row r="338" spans="1:130">
      <c r="A338" s="11"/>
      <c r="B338" s="2" t="str">
        <f>+IF(AE337="vykonala","Údaje o významnej oprave chýb minulých účtovných období sú uvedené v tabuľke:","")</f>
        <v/>
      </c>
      <c r="CA338" s="27"/>
      <c r="CB338" s="39" t="str">
        <f>+IF(DA338=0,"Riadok bude skrytý.","Riadok bude vidieť.")</f>
        <v>Riadok bude skrytý.</v>
      </c>
      <c r="CC338" s="33" t="s">
        <v>78</v>
      </c>
      <c r="CW338" s="20">
        <f>+IF($AE$337="nevykonala",0,1)</f>
        <v>0</v>
      </c>
      <c r="CX338" s="2"/>
      <c r="CZ338" s="20">
        <f>IF(CC338="",1,IF(CC338="Chcem skryť riadok.",0,1))</f>
        <v>1</v>
      </c>
      <c r="DA338" s="20">
        <f t="shared" si="49"/>
        <v>0</v>
      </c>
      <c r="DZ338" s="62"/>
    </row>
    <row r="339" spans="1:130" ht="15" customHeight="1">
      <c r="A339" s="11"/>
      <c r="CA339" s="27"/>
      <c r="CB339" s="39" t="str">
        <f t="shared" ref="CB339:CB353" si="50">+IF(DA339=0,"Riadok bude skrytý.","Riadok bude vidieť.")</f>
        <v>Riadok bude skrytý.</v>
      </c>
      <c r="CC339" s="33" t="s">
        <v>78</v>
      </c>
      <c r="CW339" s="20">
        <f t="shared" ref="CW339:CW350" si="51">+IF($AE$337="nevykonala",0,1)</f>
        <v>0</v>
      </c>
      <c r="CX339" s="2"/>
      <c r="CZ339" s="20">
        <f t="shared" ref="CZ339:CZ353" si="52">IF(CC339="",1,IF(CC339="Chcem skryť riadok.",0,1))</f>
        <v>1</v>
      </c>
      <c r="DA339" s="20">
        <f t="shared" si="49"/>
        <v>0</v>
      </c>
      <c r="DZ339" s="62"/>
    </row>
    <row r="340" spans="1:130" ht="24.75" customHeight="1">
      <c r="A340" s="11"/>
      <c r="B340" s="170" t="s">
        <v>97</v>
      </c>
      <c r="C340" s="171"/>
      <c r="D340" s="171"/>
      <c r="E340" s="171"/>
      <c r="F340" s="171"/>
      <c r="G340" s="171"/>
      <c r="H340" s="171"/>
      <c r="I340" s="171"/>
      <c r="J340" s="171"/>
      <c r="K340" s="171"/>
      <c r="L340" s="171"/>
      <c r="M340" s="171"/>
      <c r="N340" s="171"/>
      <c r="O340" s="171"/>
      <c r="P340" s="171"/>
      <c r="Q340" s="171"/>
      <c r="R340" s="171"/>
      <c r="S340" s="171"/>
      <c r="T340" s="171"/>
      <c r="U340" s="171"/>
      <c r="V340" s="171"/>
      <c r="W340" s="171"/>
      <c r="X340" s="171"/>
      <c r="Y340" s="171"/>
      <c r="Z340" s="171"/>
      <c r="AA340" s="171"/>
      <c r="AB340" s="171"/>
      <c r="AC340" s="171"/>
      <c r="AD340" s="171"/>
      <c r="AE340" s="171"/>
      <c r="AF340" s="171"/>
      <c r="AG340" s="171"/>
      <c r="AH340" s="171"/>
      <c r="AI340" s="171"/>
      <c r="AJ340" s="171"/>
      <c r="AK340" s="171"/>
      <c r="AL340" s="171"/>
      <c r="AM340" s="171"/>
      <c r="AN340" s="171"/>
      <c r="AO340" s="171"/>
      <c r="AP340" s="171"/>
      <c r="AQ340" s="171"/>
      <c r="AR340" s="172"/>
      <c r="AS340" s="122" t="s">
        <v>98</v>
      </c>
      <c r="AT340" s="123"/>
      <c r="AU340" s="123"/>
      <c r="AV340" s="123"/>
      <c r="AW340" s="123"/>
      <c r="AX340" s="123"/>
      <c r="AY340" s="123"/>
      <c r="AZ340" s="123"/>
      <c r="BA340" s="123"/>
      <c r="BB340" s="123"/>
      <c r="BC340" s="123"/>
      <c r="BD340" s="123"/>
      <c r="BE340" s="123"/>
      <c r="BF340" s="123"/>
      <c r="BG340" s="123"/>
      <c r="BH340" s="123"/>
      <c r="BI340" s="123"/>
      <c r="BJ340" s="123"/>
      <c r="BK340" s="123"/>
      <c r="BL340" s="123"/>
      <c r="BM340" s="123"/>
      <c r="BN340" s="123"/>
      <c r="BO340" s="123"/>
      <c r="BP340" s="123"/>
      <c r="BQ340" s="123"/>
      <c r="BR340" s="123"/>
      <c r="BS340" s="123"/>
      <c r="BT340" s="123"/>
      <c r="BU340" s="123"/>
      <c r="BV340" s="123"/>
      <c r="BW340" s="123"/>
      <c r="BX340" s="123"/>
      <c r="BY340" s="123"/>
      <c r="BZ340" s="124"/>
      <c r="CA340" s="26" t="s">
        <v>69</v>
      </c>
      <c r="CB340" s="39" t="str">
        <f t="shared" si="50"/>
        <v>Riadok bude skrytý.</v>
      </c>
      <c r="CC340" s="33" t="s">
        <v>78</v>
      </c>
      <c r="CW340" s="20">
        <f t="shared" si="51"/>
        <v>0</v>
      </c>
      <c r="CX340" s="2"/>
      <c r="CZ340" s="20">
        <f t="shared" si="52"/>
        <v>1</v>
      </c>
      <c r="DA340" s="20">
        <f t="shared" si="49"/>
        <v>0</v>
      </c>
      <c r="DZ340" s="62"/>
    </row>
    <row r="341" spans="1:130">
      <c r="A341" s="11"/>
      <c r="B341" s="125"/>
      <c r="C341" s="126"/>
      <c r="D341" s="126"/>
      <c r="E341" s="126"/>
      <c r="F341" s="126"/>
      <c r="G341" s="126"/>
      <c r="H341" s="126"/>
      <c r="I341" s="126"/>
      <c r="J341" s="126"/>
      <c r="K341" s="126"/>
      <c r="L341" s="126"/>
      <c r="M341" s="126"/>
      <c r="N341" s="126"/>
      <c r="O341" s="126"/>
      <c r="P341" s="126"/>
      <c r="Q341" s="126"/>
      <c r="R341" s="126"/>
      <c r="S341" s="126"/>
      <c r="T341" s="126"/>
      <c r="U341" s="126"/>
      <c r="V341" s="126"/>
      <c r="W341" s="126"/>
      <c r="X341" s="126"/>
      <c r="Y341" s="126"/>
      <c r="Z341" s="126"/>
      <c r="AA341" s="126"/>
      <c r="AB341" s="126"/>
      <c r="AC341" s="126"/>
      <c r="AD341" s="126"/>
      <c r="AE341" s="126"/>
      <c r="AF341" s="126"/>
      <c r="AG341" s="126"/>
      <c r="AH341" s="126"/>
      <c r="AI341" s="126"/>
      <c r="AJ341" s="126"/>
      <c r="AK341" s="126"/>
      <c r="AL341" s="126"/>
      <c r="AM341" s="126"/>
      <c r="AN341" s="126"/>
      <c r="AO341" s="126"/>
      <c r="AP341" s="126"/>
      <c r="AQ341" s="126"/>
      <c r="AR341" s="127"/>
      <c r="AS341" s="125"/>
      <c r="AT341" s="126"/>
      <c r="AU341" s="126"/>
      <c r="AV341" s="126"/>
      <c r="AW341" s="126"/>
      <c r="AX341" s="126"/>
      <c r="AY341" s="126"/>
      <c r="AZ341" s="126"/>
      <c r="BA341" s="126"/>
      <c r="BB341" s="126"/>
      <c r="BC341" s="126"/>
      <c r="BD341" s="126"/>
      <c r="BE341" s="126"/>
      <c r="BF341" s="126"/>
      <c r="BG341" s="126"/>
      <c r="BH341" s="126"/>
      <c r="BI341" s="126"/>
      <c r="BJ341" s="126"/>
      <c r="BK341" s="126"/>
      <c r="BL341" s="126"/>
      <c r="BM341" s="126"/>
      <c r="BN341" s="126"/>
      <c r="BO341" s="126"/>
      <c r="BP341" s="126"/>
      <c r="BQ341" s="126"/>
      <c r="BR341" s="126"/>
      <c r="BS341" s="126"/>
      <c r="BT341" s="126"/>
      <c r="BU341" s="126"/>
      <c r="BV341" s="126"/>
      <c r="BW341" s="126"/>
      <c r="BX341" s="126"/>
      <c r="BY341" s="126"/>
      <c r="BZ341" s="128"/>
      <c r="CA341" s="27"/>
      <c r="CB341" s="39" t="str">
        <f t="shared" si="50"/>
        <v>Riadok bude skrytý.</v>
      </c>
      <c r="CC341" s="33" t="s">
        <v>78</v>
      </c>
      <c r="CW341" s="20">
        <f t="shared" si="51"/>
        <v>0</v>
      </c>
      <c r="CX341" s="20">
        <f>+IF(B341="",0,1)</f>
        <v>0</v>
      </c>
      <c r="CZ341" s="20">
        <f t="shared" si="52"/>
        <v>1</v>
      </c>
      <c r="DA341" s="37">
        <f t="shared" ref="DA341:DA349" si="53">+IF(CW341*CX341=0,0,IF(CZ341=0,0,1))</f>
        <v>0</v>
      </c>
      <c r="DZ341" s="62"/>
    </row>
    <row r="342" spans="1:130">
      <c r="A342" s="11"/>
      <c r="B342" s="82"/>
      <c r="C342" s="83"/>
      <c r="D342" s="83"/>
      <c r="E342" s="83"/>
      <c r="F342" s="83"/>
      <c r="G342" s="83"/>
      <c r="H342" s="83"/>
      <c r="I342" s="83"/>
      <c r="J342" s="83"/>
      <c r="K342" s="83"/>
      <c r="L342" s="83"/>
      <c r="M342" s="83"/>
      <c r="N342" s="83"/>
      <c r="O342" s="83"/>
      <c r="P342" s="83"/>
      <c r="Q342" s="83"/>
      <c r="R342" s="83"/>
      <c r="S342" s="83"/>
      <c r="T342" s="83"/>
      <c r="U342" s="83"/>
      <c r="V342" s="83"/>
      <c r="W342" s="83"/>
      <c r="X342" s="83"/>
      <c r="Y342" s="83"/>
      <c r="Z342" s="83"/>
      <c r="AA342" s="83"/>
      <c r="AB342" s="83"/>
      <c r="AC342" s="83"/>
      <c r="AD342" s="83"/>
      <c r="AE342" s="83"/>
      <c r="AF342" s="83"/>
      <c r="AG342" s="83"/>
      <c r="AH342" s="83"/>
      <c r="AI342" s="83"/>
      <c r="AJ342" s="83"/>
      <c r="AK342" s="83"/>
      <c r="AL342" s="83"/>
      <c r="AM342" s="83"/>
      <c r="AN342" s="83"/>
      <c r="AO342" s="83"/>
      <c r="AP342" s="83"/>
      <c r="AQ342" s="83"/>
      <c r="AR342" s="121"/>
      <c r="AS342" s="82"/>
      <c r="AT342" s="83"/>
      <c r="AU342" s="83"/>
      <c r="AV342" s="83"/>
      <c r="AW342" s="83"/>
      <c r="AX342" s="83"/>
      <c r="AY342" s="83"/>
      <c r="AZ342" s="83"/>
      <c r="BA342" s="83"/>
      <c r="BB342" s="83"/>
      <c r="BC342" s="83"/>
      <c r="BD342" s="83"/>
      <c r="BE342" s="83"/>
      <c r="BF342" s="83"/>
      <c r="BG342" s="83"/>
      <c r="BH342" s="83"/>
      <c r="BI342" s="83"/>
      <c r="BJ342" s="83"/>
      <c r="BK342" s="83"/>
      <c r="BL342" s="83"/>
      <c r="BM342" s="83"/>
      <c r="BN342" s="83"/>
      <c r="BO342" s="83"/>
      <c r="BP342" s="83"/>
      <c r="BQ342" s="83"/>
      <c r="BR342" s="83"/>
      <c r="BS342" s="83"/>
      <c r="BT342" s="83"/>
      <c r="BU342" s="83"/>
      <c r="BV342" s="83"/>
      <c r="BW342" s="83"/>
      <c r="BX342" s="83"/>
      <c r="BY342" s="83"/>
      <c r="BZ342" s="84"/>
      <c r="CA342" s="27"/>
      <c r="CB342" s="39" t="str">
        <f t="shared" si="50"/>
        <v>Riadok bude skrytý.</v>
      </c>
      <c r="CC342" s="33" t="s">
        <v>78</v>
      </c>
      <c r="CW342" s="20">
        <f t="shared" si="51"/>
        <v>0</v>
      </c>
      <c r="CX342" s="20">
        <f t="shared" ref="CX342:CX349" si="54">+IF(B342="",0,1)</f>
        <v>0</v>
      </c>
      <c r="CZ342" s="20">
        <f t="shared" si="52"/>
        <v>1</v>
      </c>
      <c r="DA342" s="37">
        <f t="shared" si="53"/>
        <v>0</v>
      </c>
      <c r="DZ342" s="62"/>
    </row>
    <row r="343" spans="1:130">
      <c r="A343" s="11"/>
      <c r="B343" s="82"/>
      <c r="C343" s="83"/>
      <c r="D343" s="83"/>
      <c r="E343" s="83"/>
      <c r="F343" s="83"/>
      <c r="G343" s="83"/>
      <c r="H343" s="83"/>
      <c r="I343" s="83"/>
      <c r="J343" s="83"/>
      <c r="K343" s="83"/>
      <c r="L343" s="83"/>
      <c r="M343" s="83"/>
      <c r="N343" s="83"/>
      <c r="O343" s="83"/>
      <c r="P343" s="83"/>
      <c r="Q343" s="83"/>
      <c r="R343" s="83"/>
      <c r="S343" s="83"/>
      <c r="T343" s="83"/>
      <c r="U343" s="83"/>
      <c r="V343" s="83"/>
      <c r="W343" s="83"/>
      <c r="X343" s="83"/>
      <c r="Y343" s="83"/>
      <c r="Z343" s="83"/>
      <c r="AA343" s="83"/>
      <c r="AB343" s="83"/>
      <c r="AC343" s="83"/>
      <c r="AD343" s="83"/>
      <c r="AE343" s="83"/>
      <c r="AF343" s="83"/>
      <c r="AG343" s="83"/>
      <c r="AH343" s="83"/>
      <c r="AI343" s="83"/>
      <c r="AJ343" s="83"/>
      <c r="AK343" s="83"/>
      <c r="AL343" s="83"/>
      <c r="AM343" s="83"/>
      <c r="AN343" s="83"/>
      <c r="AO343" s="83"/>
      <c r="AP343" s="83"/>
      <c r="AQ343" s="83"/>
      <c r="AR343" s="121"/>
      <c r="AS343" s="82"/>
      <c r="AT343" s="83"/>
      <c r="AU343" s="83"/>
      <c r="AV343" s="83"/>
      <c r="AW343" s="83"/>
      <c r="AX343" s="83"/>
      <c r="AY343" s="83"/>
      <c r="AZ343" s="83"/>
      <c r="BA343" s="83"/>
      <c r="BB343" s="83"/>
      <c r="BC343" s="83"/>
      <c r="BD343" s="83"/>
      <c r="BE343" s="83"/>
      <c r="BF343" s="83"/>
      <c r="BG343" s="83"/>
      <c r="BH343" s="83"/>
      <c r="BI343" s="83"/>
      <c r="BJ343" s="83"/>
      <c r="BK343" s="83"/>
      <c r="BL343" s="83"/>
      <c r="BM343" s="83"/>
      <c r="BN343" s="83"/>
      <c r="BO343" s="83"/>
      <c r="BP343" s="83"/>
      <c r="BQ343" s="83"/>
      <c r="BR343" s="83"/>
      <c r="BS343" s="83"/>
      <c r="BT343" s="83"/>
      <c r="BU343" s="83"/>
      <c r="BV343" s="83"/>
      <c r="BW343" s="83"/>
      <c r="BX343" s="83"/>
      <c r="BY343" s="83"/>
      <c r="BZ343" s="84"/>
      <c r="CA343" s="27"/>
      <c r="CB343" s="39" t="str">
        <f t="shared" si="50"/>
        <v>Riadok bude skrytý.</v>
      </c>
      <c r="CC343" s="33" t="s">
        <v>78</v>
      </c>
      <c r="CW343" s="20">
        <f t="shared" si="51"/>
        <v>0</v>
      </c>
      <c r="CX343" s="20">
        <f t="shared" si="54"/>
        <v>0</v>
      </c>
      <c r="CZ343" s="20">
        <f t="shared" si="52"/>
        <v>1</v>
      </c>
      <c r="DA343" s="37">
        <f t="shared" si="53"/>
        <v>0</v>
      </c>
      <c r="DZ343" s="62"/>
    </row>
    <row r="344" spans="1:130">
      <c r="A344" s="11"/>
      <c r="B344" s="82"/>
      <c r="C344" s="83"/>
      <c r="D344" s="83"/>
      <c r="E344" s="83"/>
      <c r="F344" s="83"/>
      <c r="G344" s="83"/>
      <c r="H344" s="83"/>
      <c r="I344" s="83"/>
      <c r="J344" s="83"/>
      <c r="K344" s="83"/>
      <c r="L344" s="83"/>
      <c r="M344" s="83"/>
      <c r="N344" s="83"/>
      <c r="O344" s="83"/>
      <c r="P344" s="83"/>
      <c r="Q344" s="83"/>
      <c r="R344" s="83"/>
      <c r="S344" s="83"/>
      <c r="T344" s="83"/>
      <c r="U344" s="83"/>
      <c r="V344" s="83"/>
      <c r="W344" s="83"/>
      <c r="X344" s="83"/>
      <c r="Y344" s="83"/>
      <c r="Z344" s="83"/>
      <c r="AA344" s="83"/>
      <c r="AB344" s="83"/>
      <c r="AC344" s="83"/>
      <c r="AD344" s="83"/>
      <c r="AE344" s="83"/>
      <c r="AF344" s="83"/>
      <c r="AG344" s="83"/>
      <c r="AH344" s="83"/>
      <c r="AI344" s="83"/>
      <c r="AJ344" s="83"/>
      <c r="AK344" s="83"/>
      <c r="AL344" s="83"/>
      <c r="AM344" s="83"/>
      <c r="AN344" s="83"/>
      <c r="AO344" s="83"/>
      <c r="AP344" s="83"/>
      <c r="AQ344" s="83"/>
      <c r="AR344" s="121"/>
      <c r="AS344" s="82"/>
      <c r="AT344" s="83"/>
      <c r="AU344" s="83"/>
      <c r="AV344" s="83"/>
      <c r="AW344" s="83"/>
      <c r="AX344" s="83"/>
      <c r="AY344" s="83"/>
      <c r="AZ344" s="83"/>
      <c r="BA344" s="83"/>
      <c r="BB344" s="83"/>
      <c r="BC344" s="83"/>
      <c r="BD344" s="83"/>
      <c r="BE344" s="83"/>
      <c r="BF344" s="83"/>
      <c r="BG344" s="83"/>
      <c r="BH344" s="83"/>
      <c r="BI344" s="83"/>
      <c r="BJ344" s="83"/>
      <c r="BK344" s="83"/>
      <c r="BL344" s="83"/>
      <c r="BM344" s="83"/>
      <c r="BN344" s="83"/>
      <c r="BO344" s="83"/>
      <c r="BP344" s="83"/>
      <c r="BQ344" s="83"/>
      <c r="BR344" s="83"/>
      <c r="BS344" s="83"/>
      <c r="BT344" s="83"/>
      <c r="BU344" s="83"/>
      <c r="BV344" s="83"/>
      <c r="BW344" s="83"/>
      <c r="BX344" s="83"/>
      <c r="BY344" s="83"/>
      <c r="BZ344" s="84"/>
      <c r="CA344" s="27"/>
      <c r="CB344" s="39" t="str">
        <f t="shared" si="50"/>
        <v>Riadok bude skrytý.</v>
      </c>
      <c r="CC344" s="33" t="s">
        <v>78</v>
      </c>
      <c r="CW344" s="20">
        <f t="shared" si="51"/>
        <v>0</v>
      </c>
      <c r="CX344" s="20">
        <f t="shared" si="54"/>
        <v>0</v>
      </c>
      <c r="CZ344" s="20">
        <f t="shared" si="52"/>
        <v>1</v>
      </c>
      <c r="DA344" s="37">
        <f t="shared" si="53"/>
        <v>0</v>
      </c>
      <c r="DZ344" s="62"/>
    </row>
    <row r="345" spans="1:130">
      <c r="A345" s="11"/>
      <c r="B345" s="82"/>
      <c r="C345" s="83"/>
      <c r="D345" s="83"/>
      <c r="E345" s="83"/>
      <c r="F345" s="83"/>
      <c r="G345" s="83"/>
      <c r="H345" s="83"/>
      <c r="I345" s="83"/>
      <c r="J345" s="83"/>
      <c r="K345" s="83"/>
      <c r="L345" s="83"/>
      <c r="M345" s="83"/>
      <c r="N345" s="83"/>
      <c r="O345" s="83"/>
      <c r="P345" s="83"/>
      <c r="Q345" s="83"/>
      <c r="R345" s="83"/>
      <c r="S345" s="83"/>
      <c r="T345" s="83"/>
      <c r="U345" s="83"/>
      <c r="V345" s="83"/>
      <c r="W345" s="83"/>
      <c r="X345" s="83"/>
      <c r="Y345" s="83"/>
      <c r="Z345" s="83"/>
      <c r="AA345" s="83"/>
      <c r="AB345" s="83"/>
      <c r="AC345" s="83"/>
      <c r="AD345" s="83"/>
      <c r="AE345" s="83"/>
      <c r="AF345" s="83"/>
      <c r="AG345" s="83"/>
      <c r="AH345" s="83"/>
      <c r="AI345" s="83"/>
      <c r="AJ345" s="83"/>
      <c r="AK345" s="83"/>
      <c r="AL345" s="83"/>
      <c r="AM345" s="83"/>
      <c r="AN345" s="83"/>
      <c r="AO345" s="83"/>
      <c r="AP345" s="83"/>
      <c r="AQ345" s="83"/>
      <c r="AR345" s="121"/>
      <c r="AS345" s="82"/>
      <c r="AT345" s="83"/>
      <c r="AU345" s="83"/>
      <c r="AV345" s="83"/>
      <c r="AW345" s="83"/>
      <c r="AX345" s="83"/>
      <c r="AY345" s="83"/>
      <c r="AZ345" s="83"/>
      <c r="BA345" s="83"/>
      <c r="BB345" s="83"/>
      <c r="BC345" s="83"/>
      <c r="BD345" s="83"/>
      <c r="BE345" s="83"/>
      <c r="BF345" s="83"/>
      <c r="BG345" s="83"/>
      <c r="BH345" s="83"/>
      <c r="BI345" s="83"/>
      <c r="BJ345" s="83"/>
      <c r="BK345" s="83"/>
      <c r="BL345" s="83"/>
      <c r="BM345" s="83"/>
      <c r="BN345" s="83"/>
      <c r="BO345" s="83"/>
      <c r="BP345" s="83"/>
      <c r="BQ345" s="83"/>
      <c r="BR345" s="83"/>
      <c r="BS345" s="83"/>
      <c r="BT345" s="83"/>
      <c r="BU345" s="83"/>
      <c r="BV345" s="83"/>
      <c r="BW345" s="83"/>
      <c r="BX345" s="83"/>
      <c r="BY345" s="83"/>
      <c r="BZ345" s="84"/>
      <c r="CA345" s="27"/>
      <c r="CB345" s="39" t="str">
        <f t="shared" si="50"/>
        <v>Riadok bude skrytý.</v>
      </c>
      <c r="CC345" s="33" t="s">
        <v>78</v>
      </c>
      <c r="CW345" s="20">
        <f t="shared" si="51"/>
        <v>0</v>
      </c>
      <c r="CX345" s="20">
        <f t="shared" si="54"/>
        <v>0</v>
      </c>
      <c r="CZ345" s="20">
        <f t="shared" si="52"/>
        <v>1</v>
      </c>
      <c r="DA345" s="37">
        <f t="shared" si="53"/>
        <v>0</v>
      </c>
      <c r="DZ345" s="62"/>
    </row>
    <row r="346" spans="1:130">
      <c r="A346" s="11"/>
      <c r="B346" s="82"/>
      <c r="C346" s="83"/>
      <c r="D346" s="83"/>
      <c r="E346" s="83"/>
      <c r="F346" s="83"/>
      <c r="G346" s="83"/>
      <c r="H346" s="83"/>
      <c r="I346" s="83"/>
      <c r="J346" s="83"/>
      <c r="K346" s="83"/>
      <c r="L346" s="83"/>
      <c r="M346" s="83"/>
      <c r="N346" s="83"/>
      <c r="O346" s="83"/>
      <c r="P346" s="83"/>
      <c r="Q346" s="83"/>
      <c r="R346" s="83"/>
      <c r="S346" s="83"/>
      <c r="T346" s="83"/>
      <c r="U346" s="83"/>
      <c r="V346" s="83"/>
      <c r="W346" s="83"/>
      <c r="X346" s="83"/>
      <c r="Y346" s="83"/>
      <c r="Z346" s="83"/>
      <c r="AA346" s="83"/>
      <c r="AB346" s="83"/>
      <c r="AC346" s="83"/>
      <c r="AD346" s="83"/>
      <c r="AE346" s="83"/>
      <c r="AF346" s="83"/>
      <c r="AG346" s="83"/>
      <c r="AH346" s="83"/>
      <c r="AI346" s="83"/>
      <c r="AJ346" s="83"/>
      <c r="AK346" s="83"/>
      <c r="AL346" s="83"/>
      <c r="AM346" s="83"/>
      <c r="AN346" s="83"/>
      <c r="AO346" s="83"/>
      <c r="AP346" s="83"/>
      <c r="AQ346" s="83"/>
      <c r="AR346" s="121"/>
      <c r="AS346" s="82"/>
      <c r="AT346" s="83"/>
      <c r="AU346" s="83"/>
      <c r="AV346" s="83"/>
      <c r="AW346" s="83"/>
      <c r="AX346" s="83"/>
      <c r="AY346" s="83"/>
      <c r="AZ346" s="83"/>
      <c r="BA346" s="83"/>
      <c r="BB346" s="83"/>
      <c r="BC346" s="83"/>
      <c r="BD346" s="83"/>
      <c r="BE346" s="83"/>
      <c r="BF346" s="83"/>
      <c r="BG346" s="83"/>
      <c r="BH346" s="83"/>
      <c r="BI346" s="83"/>
      <c r="BJ346" s="83"/>
      <c r="BK346" s="83"/>
      <c r="BL346" s="83"/>
      <c r="BM346" s="83"/>
      <c r="BN346" s="83"/>
      <c r="BO346" s="83"/>
      <c r="BP346" s="83"/>
      <c r="BQ346" s="83"/>
      <c r="BR346" s="83"/>
      <c r="BS346" s="83"/>
      <c r="BT346" s="83"/>
      <c r="BU346" s="83"/>
      <c r="BV346" s="83"/>
      <c r="BW346" s="83"/>
      <c r="BX346" s="83"/>
      <c r="BY346" s="83"/>
      <c r="BZ346" s="84"/>
      <c r="CA346" s="27"/>
      <c r="CB346" s="39" t="str">
        <f t="shared" si="50"/>
        <v>Riadok bude skrytý.</v>
      </c>
      <c r="CC346" s="33" t="s">
        <v>78</v>
      </c>
      <c r="CW346" s="20">
        <f t="shared" si="51"/>
        <v>0</v>
      </c>
      <c r="CX346" s="20">
        <f t="shared" si="54"/>
        <v>0</v>
      </c>
      <c r="CZ346" s="20">
        <f t="shared" si="52"/>
        <v>1</v>
      </c>
      <c r="DA346" s="37">
        <f t="shared" si="53"/>
        <v>0</v>
      </c>
      <c r="DZ346" s="62"/>
    </row>
    <row r="347" spans="1:130">
      <c r="A347" s="11"/>
      <c r="B347" s="82"/>
      <c r="C347" s="83"/>
      <c r="D347" s="83"/>
      <c r="E347" s="83"/>
      <c r="F347" s="83"/>
      <c r="G347" s="83"/>
      <c r="H347" s="83"/>
      <c r="I347" s="83"/>
      <c r="J347" s="83"/>
      <c r="K347" s="83"/>
      <c r="L347" s="83"/>
      <c r="M347" s="83"/>
      <c r="N347" s="83"/>
      <c r="O347" s="83"/>
      <c r="P347" s="83"/>
      <c r="Q347" s="83"/>
      <c r="R347" s="83"/>
      <c r="S347" s="83"/>
      <c r="T347" s="83"/>
      <c r="U347" s="83"/>
      <c r="V347" s="83"/>
      <c r="W347" s="83"/>
      <c r="X347" s="83"/>
      <c r="Y347" s="83"/>
      <c r="Z347" s="83"/>
      <c r="AA347" s="83"/>
      <c r="AB347" s="83"/>
      <c r="AC347" s="83"/>
      <c r="AD347" s="83"/>
      <c r="AE347" s="83"/>
      <c r="AF347" s="83"/>
      <c r="AG347" s="83"/>
      <c r="AH347" s="83"/>
      <c r="AI347" s="83"/>
      <c r="AJ347" s="83"/>
      <c r="AK347" s="83"/>
      <c r="AL347" s="83"/>
      <c r="AM347" s="83"/>
      <c r="AN347" s="83"/>
      <c r="AO347" s="83"/>
      <c r="AP347" s="83"/>
      <c r="AQ347" s="83"/>
      <c r="AR347" s="121"/>
      <c r="AS347" s="82"/>
      <c r="AT347" s="83"/>
      <c r="AU347" s="83"/>
      <c r="AV347" s="83"/>
      <c r="AW347" s="83"/>
      <c r="AX347" s="83"/>
      <c r="AY347" s="83"/>
      <c r="AZ347" s="83"/>
      <c r="BA347" s="83"/>
      <c r="BB347" s="83"/>
      <c r="BC347" s="83"/>
      <c r="BD347" s="83"/>
      <c r="BE347" s="83"/>
      <c r="BF347" s="83"/>
      <c r="BG347" s="83"/>
      <c r="BH347" s="83"/>
      <c r="BI347" s="83"/>
      <c r="BJ347" s="83"/>
      <c r="BK347" s="83"/>
      <c r="BL347" s="83"/>
      <c r="BM347" s="83"/>
      <c r="BN347" s="83"/>
      <c r="BO347" s="83"/>
      <c r="BP347" s="83"/>
      <c r="BQ347" s="83"/>
      <c r="BR347" s="83"/>
      <c r="BS347" s="83"/>
      <c r="BT347" s="83"/>
      <c r="BU347" s="83"/>
      <c r="BV347" s="83"/>
      <c r="BW347" s="83"/>
      <c r="BX347" s="83"/>
      <c r="BY347" s="83"/>
      <c r="BZ347" s="84"/>
      <c r="CA347" s="27"/>
      <c r="CB347" s="39" t="str">
        <f t="shared" si="50"/>
        <v>Riadok bude skrytý.</v>
      </c>
      <c r="CC347" s="33" t="s">
        <v>78</v>
      </c>
      <c r="CW347" s="20">
        <f t="shared" si="51"/>
        <v>0</v>
      </c>
      <c r="CX347" s="20">
        <f t="shared" si="54"/>
        <v>0</v>
      </c>
      <c r="CZ347" s="20">
        <f t="shared" si="52"/>
        <v>1</v>
      </c>
      <c r="DA347" s="37">
        <f t="shared" si="53"/>
        <v>0</v>
      </c>
      <c r="DZ347" s="62"/>
    </row>
    <row r="348" spans="1:130">
      <c r="A348" s="11"/>
      <c r="B348" s="82"/>
      <c r="C348" s="83"/>
      <c r="D348" s="83"/>
      <c r="E348" s="83"/>
      <c r="F348" s="83"/>
      <c r="G348" s="83"/>
      <c r="H348" s="83"/>
      <c r="I348" s="83"/>
      <c r="J348" s="83"/>
      <c r="K348" s="83"/>
      <c r="L348" s="83"/>
      <c r="M348" s="83"/>
      <c r="N348" s="83"/>
      <c r="O348" s="83"/>
      <c r="P348" s="83"/>
      <c r="Q348" s="83"/>
      <c r="R348" s="83"/>
      <c r="S348" s="83"/>
      <c r="T348" s="83"/>
      <c r="U348" s="83"/>
      <c r="V348" s="83"/>
      <c r="W348" s="83"/>
      <c r="X348" s="83"/>
      <c r="Y348" s="83"/>
      <c r="Z348" s="83"/>
      <c r="AA348" s="83"/>
      <c r="AB348" s="83"/>
      <c r="AC348" s="83"/>
      <c r="AD348" s="83"/>
      <c r="AE348" s="83"/>
      <c r="AF348" s="83"/>
      <c r="AG348" s="83"/>
      <c r="AH348" s="83"/>
      <c r="AI348" s="83"/>
      <c r="AJ348" s="83"/>
      <c r="AK348" s="83"/>
      <c r="AL348" s="83"/>
      <c r="AM348" s="83"/>
      <c r="AN348" s="83"/>
      <c r="AO348" s="83"/>
      <c r="AP348" s="83"/>
      <c r="AQ348" s="83"/>
      <c r="AR348" s="121"/>
      <c r="AS348" s="82"/>
      <c r="AT348" s="83"/>
      <c r="AU348" s="83"/>
      <c r="AV348" s="83"/>
      <c r="AW348" s="83"/>
      <c r="AX348" s="83"/>
      <c r="AY348" s="83"/>
      <c r="AZ348" s="83"/>
      <c r="BA348" s="83"/>
      <c r="BB348" s="83"/>
      <c r="BC348" s="83"/>
      <c r="BD348" s="83"/>
      <c r="BE348" s="83"/>
      <c r="BF348" s="83"/>
      <c r="BG348" s="83"/>
      <c r="BH348" s="83"/>
      <c r="BI348" s="83"/>
      <c r="BJ348" s="83"/>
      <c r="BK348" s="83"/>
      <c r="BL348" s="83"/>
      <c r="BM348" s="83"/>
      <c r="BN348" s="83"/>
      <c r="BO348" s="83"/>
      <c r="BP348" s="83"/>
      <c r="BQ348" s="83"/>
      <c r="BR348" s="83"/>
      <c r="BS348" s="83"/>
      <c r="BT348" s="83"/>
      <c r="BU348" s="83"/>
      <c r="BV348" s="83"/>
      <c r="BW348" s="83"/>
      <c r="BX348" s="83"/>
      <c r="BY348" s="83"/>
      <c r="BZ348" s="84"/>
      <c r="CA348" s="27"/>
      <c r="CB348" s="39" t="str">
        <f t="shared" si="50"/>
        <v>Riadok bude skrytý.</v>
      </c>
      <c r="CC348" s="33" t="s">
        <v>78</v>
      </c>
      <c r="CW348" s="20">
        <f t="shared" si="51"/>
        <v>0</v>
      </c>
      <c r="CX348" s="20">
        <f t="shared" si="54"/>
        <v>0</v>
      </c>
      <c r="CZ348" s="20">
        <f t="shared" si="52"/>
        <v>1</v>
      </c>
      <c r="DA348" s="37">
        <f t="shared" si="53"/>
        <v>0</v>
      </c>
      <c r="DZ348" s="62"/>
    </row>
    <row r="349" spans="1:130">
      <c r="A349" s="11"/>
      <c r="B349" s="82"/>
      <c r="C349" s="83"/>
      <c r="D349" s="83"/>
      <c r="E349" s="83"/>
      <c r="F349" s="83"/>
      <c r="G349" s="83"/>
      <c r="H349" s="83"/>
      <c r="I349" s="83"/>
      <c r="J349" s="83"/>
      <c r="K349" s="83"/>
      <c r="L349" s="83"/>
      <c r="M349" s="83"/>
      <c r="N349" s="83"/>
      <c r="O349" s="83"/>
      <c r="P349" s="83"/>
      <c r="Q349" s="83"/>
      <c r="R349" s="83"/>
      <c r="S349" s="83"/>
      <c r="T349" s="83"/>
      <c r="U349" s="83"/>
      <c r="V349" s="83"/>
      <c r="W349" s="83"/>
      <c r="X349" s="83"/>
      <c r="Y349" s="83"/>
      <c r="Z349" s="83"/>
      <c r="AA349" s="83"/>
      <c r="AB349" s="83"/>
      <c r="AC349" s="83"/>
      <c r="AD349" s="83"/>
      <c r="AE349" s="83"/>
      <c r="AF349" s="83"/>
      <c r="AG349" s="83"/>
      <c r="AH349" s="83"/>
      <c r="AI349" s="83"/>
      <c r="AJ349" s="83"/>
      <c r="AK349" s="83"/>
      <c r="AL349" s="83"/>
      <c r="AM349" s="83"/>
      <c r="AN349" s="83"/>
      <c r="AO349" s="83"/>
      <c r="AP349" s="83"/>
      <c r="AQ349" s="83"/>
      <c r="AR349" s="121"/>
      <c r="AS349" s="82"/>
      <c r="AT349" s="83"/>
      <c r="AU349" s="83"/>
      <c r="AV349" s="83"/>
      <c r="AW349" s="83"/>
      <c r="AX349" s="83"/>
      <c r="AY349" s="83"/>
      <c r="AZ349" s="83"/>
      <c r="BA349" s="83"/>
      <c r="BB349" s="83"/>
      <c r="BC349" s="83"/>
      <c r="BD349" s="83"/>
      <c r="BE349" s="83"/>
      <c r="BF349" s="83"/>
      <c r="BG349" s="83"/>
      <c r="BH349" s="83"/>
      <c r="BI349" s="83"/>
      <c r="BJ349" s="83"/>
      <c r="BK349" s="83"/>
      <c r="BL349" s="83"/>
      <c r="BM349" s="83"/>
      <c r="BN349" s="83"/>
      <c r="BO349" s="83"/>
      <c r="BP349" s="83"/>
      <c r="BQ349" s="83"/>
      <c r="BR349" s="83"/>
      <c r="BS349" s="83"/>
      <c r="BT349" s="83"/>
      <c r="BU349" s="83"/>
      <c r="BV349" s="83"/>
      <c r="BW349" s="83"/>
      <c r="BX349" s="83"/>
      <c r="BY349" s="83"/>
      <c r="BZ349" s="84"/>
      <c r="CA349" s="27"/>
      <c r="CB349" s="39" t="str">
        <f t="shared" si="50"/>
        <v>Riadok bude skrytý.</v>
      </c>
      <c r="CC349" s="33" t="s">
        <v>78</v>
      </c>
      <c r="CW349" s="20">
        <f t="shared" si="51"/>
        <v>0</v>
      </c>
      <c r="CX349" s="20">
        <f t="shared" si="54"/>
        <v>0</v>
      </c>
      <c r="CZ349" s="20">
        <f t="shared" si="52"/>
        <v>1</v>
      </c>
      <c r="DA349" s="37">
        <f t="shared" si="53"/>
        <v>0</v>
      </c>
      <c r="DZ349" s="62"/>
    </row>
    <row r="350" spans="1:130">
      <c r="A350" s="11"/>
      <c r="B350" s="109"/>
      <c r="C350" s="110"/>
      <c r="D350" s="110"/>
      <c r="E350" s="110"/>
      <c r="F350" s="110"/>
      <c r="G350" s="110"/>
      <c r="H350" s="110"/>
      <c r="I350" s="110"/>
      <c r="J350" s="110"/>
      <c r="K350" s="110"/>
      <c r="L350" s="110"/>
      <c r="M350" s="110"/>
      <c r="N350" s="110"/>
      <c r="O350" s="110"/>
      <c r="P350" s="110"/>
      <c r="Q350" s="110"/>
      <c r="R350" s="110"/>
      <c r="S350" s="110"/>
      <c r="T350" s="110"/>
      <c r="U350" s="110"/>
      <c r="V350" s="110"/>
      <c r="W350" s="110"/>
      <c r="X350" s="110"/>
      <c r="Y350" s="110"/>
      <c r="Z350" s="110"/>
      <c r="AA350" s="110"/>
      <c r="AB350" s="110"/>
      <c r="AC350" s="110"/>
      <c r="AD350" s="110"/>
      <c r="AE350" s="110"/>
      <c r="AF350" s="110"/>
      <c r="AG350" s="110"/>
      <c r="AH350" s="110"/>
      <c r="AI350" s="110"/>
      <c r="AJ350" s="110"/>
      <c r="AK350" s="110"/>
      <c r="AL350" s="110"/>
      <c r="AM350" s="110"/>
      <c r="AN350" s="110"/>
      <c r="AO350" s="110"/>
      <c r="AP350" s="110"/>
      <c r="AQ350" s="110"/>
      <c r="AR350" s="112"/>
      <c r="AS350" s="109"/>
      <c r="AT350" s="110"/>
      <c r="AU350" s="110"/>
      <c r="AV350" s="110"/>
      <c r="AW350" s="110"/>
      <c r="AX350" s="110"/>
      <c r="AY350" s="110"/>
      <c r="AZ350" s="110"/>
      <c r="BA350" s="110"/>
      <c r="BB350" s="110"/>
      <c r="BC350" s="110"/>
      <c r="BD350" s="110"/>
      <c r="BE350" s="110"/>
      <c r="BF350" s="110"/>
      <c r="BG350" s="110"/>
      <c r="BH350" s="110"/>
      <c r="BI350" s="110"/>
      <c r="BJ350" s="110"/>
      <c r="BK350" s="110"/>
      <c r="BL350" s="110"/>
      <c r="BM350" s="110"/>
      <c r="BN350" s="110"/>
      <c r="BO350" s="110"/>
      <c r="BP350" s="110"/>
      <c r="BQ350" s="110"/>
      <c r="BR350" s="110"/>
      <c r="BS350" s="110"/>
      <c r="BT350" s="110"/>
      <c r="BU350" s="110"/>
      <c r="BV350" s="110"/>
      <c r="BW350" s="110"/>
      <c r="BX350" s="110"/>
      <c r="BY350" s="110"/>
      <c r="BZ350" s="111"/>
      <c r="CA350" s="27"/>
      <c r="CB350" s="39" t="str">
        <f t="shared" si="50"/>
        <v>Riadok bude skrytý.</v>
      </c>
      <c r="CC350" s="33" t="s">
        <v>78</v>
      </c>
      <c r="CW350" s="20">
        <f t="shared" si="51"/>
        <v>0</v>
      </c>
      <c r="CX350" s="2"/>
      <c r="CZ350" s="20">
        <f t="shared" si="52"/>
        <v>1</v>
      </c>
      <c r="DA350" s="20">
        <f t="shared" si="49"/>
        <v>0</v>
      </c>
      <c r="DZ350" s="62"/>
    </row>
    <row r="351" spans="1:130" ht="15.75" thickBot="1">
      <c r="A351" s="11"/>
      <c r="CA351" s="27"/>
      <c r="CB351" s="39" t="str">
        <f t="shared" si="50"/>
        <v>Riadok bude vidieť.</v>
      </c>
      <c r="CC351" s="33" t="s">
        <v>78</v>
      </c>
      <c r="CW351" s="34">
        <v>1</v>
      </c>
      <c r="CX351" s="2"/>
      <c r="CZ351" s="20">
        <f t="shared" si="52"/>
        <v>1</v>
      </c>
      <c r="DA351" s="20">
        <f t="shared" si="49"/>
        <v>1</v>
      </c>
      <c r="DZ351" s="62"/>
    </row>
    <row r="352" spans="1:130" ht="16.5" thickBot="1">
      <c r="A352" s="11"/>
      <c r="B352" s="13" t="s">
        <v>40</v>
      </c>
      <c r="C352" s="14"/>
      <c r="D352" s="14"/>
      <c r="E352" s="15" t="s">
        <v>180</v>
      </c>
      <c r="F352" s="14"/>
      <c r="G352" s="58"/>
      <c r="H352" s="15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59"/>
      <c r="BE352" s="59"/>
      <c r="BF352" s="59"/>
      <c r="BG352" s="59"/>
      <c r="BH352" s="59"/>
      <c r="BI352" s="59"/>
      <c r="BJ352" s="59"/>
      <c r="BK352" s="59"/>
      <c r="BL352" s="59"/>
      <c r="BM352" s="59"/>
      <c r="BN352" s="59"/>
      <c r="BO352" s="59"/>
      <c r="BP352" s="59"/>
      <c r="BQ352" s="59"/>
      <c r="BR352" s="59"/>
      <c r="BS352" s="59"/>
      <c r="BT352" s="59"/>
      <c r="BU352" s="59"/>
      <c r="BV352" s="59"/>
      <c r="BW352" s="59"/>
      <c r="BX352" s="59"/>
      <c r="BY352" s="59"/>
      <c r="BZ352" s="65"/>
      <c r="CA352" s="26" t="s">
        <v>69</v>
      </c>
      <c r="CB352" s="39" t="str">
        <f t="shared" si="50"/>
        <v>Riadok bude vidieť.</v>
      </c>
      <c r="CW352" s="34">
        <v>1</v>
      </c>
      <c r="CZ352" s="20">
        <f t="shared" si="52"/>
        <v>1</v>
      </c>
      <c r="DA352" s="20">
        <f t="shared" si="49"/>
        <v>1</v>
      </c>
      <c r="DZ352" s="62"/>
    </row>
    <row r="353" spans="1:130">
      <c r="A353" s="11"/>
      <c r="CA353" s="24"/>
      <c r="CB353" s="39" t="str">
        <f t="shared" si="50"/>
        <v>Riadok bude vidieť.</v>
      </c>
      <c r="CW353" s="34">
        <v>1</v>
      </c>
      <c r="CZ353" s="20">
        <f t="shared" si="52"/>
        <v>1</v>
      </c>
      <c r="DA353" s="20">
        <f t="shared" si="49"/>
        <v>1</v>
      </c>
      <c r="DZ353" s="62"/>
    </row>
    <row r="354" spans="1:130">
      <c r="A354" s="11"/>
      <c r="B354" s="64" t="s">
        <v>123</v>
      </c>
      <c r="C354" s="1"/>
      <c r="D354" s="1"/>
      <c r="E354" s="1"/>
      <c r="F354" s="1"/>
      <c r="CA354" s="26"/>
      <c r="CB354" s="39" t="str">
        <f t="shared" ref="CB354:CB386" si="55">+IF(DA354=0,"Riadok bude skrytý.","Riadok bude vidieť.")</f>
        <v>Riadok bude vidieť.</v>
      </c>
      <c r="CC354" s="33" t="s">
        <v>78</v>
      </c>
      <c r="CW354" s="20">
        <f>+IF($J$356="neeviduje",0,1)</f>
        <v>1</v>
      </c>
      <c r="CZ354" s="20">
        <f t="shared" ref="CZ354:CZ394" si="56">IF(CC354="",1,IF(CC354="Chcem skryť riadok.",0,1))</f>
        <v>1</v>
      </c>
      <c r="DA354" s="20">
        <f>+IF(CW354+CX354+CY354=0,0,IF(CZ354=0,0,1))</f>
        <v>1</v>
      </c>
      <c r="DZ354" s="62"/>
    </row>
    <row r="355" spans="1:130">
      <c r="A355" s="11"/>
      <c r="B355" s="5"/>
      <c r="G355" s="5"/>
      <c r="H355" s="5"/>
      <c r="CA355" s="24"/>
      <c r="CB355" s="39" t="str">
        <f t="shared" si="55"/>
        <v>Riadok bude vidieť.</v>
      </c>
      <c r="CC355" s="33" t="s">
        <v>78</v>
      </c>
      <c r="CW355" s="20">
        <f>+IF($J$356="neeviduje",0,1)</f>
        <v>1</v>
      </c>
      <c r="CZ355" s="20">
        <f t="shared" si="56"/>
        <v>1</v>
      </c>
      <c r="DA355" s="20">
        <f>+IF(CW355+CX355+CY355=0,0,IF(CZ355=0,0,1))</f>
        <v>1</v>
      </c>
      <c r="DZ355" s="62"/>
    </row>
    <row r="356" spans="1:130">
      <c r="A356" s="11"/>
      <c r="B356" s="8" t="s">
        <v>33</v>
      </c>
      <c r="C356" s="8"/>
      <c r="D356" s="8"/>
      <c r="E356" s="8"/>
      <c r="F356" s="8"/>
      <c r="G356" s="8"/>
      <c r="H356" s="8"/>
      <c r="I356" s="8"/>
      <c r="J356" s="113" t="s">
        <v>34</v>
      </c>
      <c r="K356" s="113"/>
      <c r="L356" s="113"/>
      <c r="M356" s="113"/>
      <c r="N356" s="113"/>
      <c r="O356" s="113"/>
      <c r="P356" s="113"/>
      <c r="Q356" s="113"/>
      <c r="R356" s="113"/>
      <c r="S356" s="2" t="s">
        <v>181</v>
      </c>
      <c r="T356" s="47"/>
      <c r="CA356" s="24"/>
      <c r="CB356" s="39" t="str">
        <f t="shared" si="55"/>
        <v>Riadok bude vidieť.</v>
      </c>
      <c r="CC356" s="33" t="s">
        <v>78</v>
      </c>
      <c r="CF356" s="7"/>
      <c r="CW356" s="20">
        <f>+IF($J$356="neeviduje",0,1)</f>
        <v>1</v>
      </c>
      <c r="CY356" s="32"/>
      <c r="CZ356" s="20">
        <f t="shared" si="56"/>
        <v>1</v>
      </c>
      <c r="DA356" s="20">
        <f>+IF(CW356+CX356+CY356=0,0,IF(CZ356=0,0,1))</f>
        <v>1</v>
      </c>
      <c r="DZ356" s="62"/>
    </row>
    <row r="357" spans="1:130">
      <c r="A357" s="11"/>
      <c r="B357" s="2" t="str">
        <f>+IF(J356="neeviduje","","K záväzkom Spoločnosť uvádza nasledujúce informácie:")</f>
        <v>K záväzkom Spoločnosť uvádza nasledujúce informácie:</v>
      </c>
      <c r="CA357" s="24"/>
      <c r="CB357" s="39" t="str">
        <f t="shared" si="55"/>
        <v>Riadok bude vidieť.</v>
      </c>
      <c r="CC357" s="33" t="s">
        <v>78</v>
      </c>
      <c r="CW357" s="20">
        <f>+IF($J$356="neeviduje",0,1)</f>
        <v>1</v>
      </c>
      <c r="CX357" s="20">
        <f>+IF(SUM(CX358:CX377)=0,0,1)</f>
        <v>1</v>
      </c>
      <c r="CZ357" s="20">
        <f t="shared" si="56"/>
        <v>1</v>
      </c>
      <c r="DA357" s="37">
        <f t="shared" ref="DA357:DA393" si="57">+IF(CW357*CX357=0,0,IF(CZ357=0,0,1))</f>
        <v>1</v>
      </c>
      <c r="DZ357" s="62"/>
    </row>
    <row r="358" spans="1:130">
      <c r="A358" s="11"/>
      <c r="B358" s="69" t="s">
        <v>201</v>
      </c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  <c r="AH358" s="69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9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69"/>
      <c r="BR358" s="69"/>
      <c r="BS358" s="69"/>
      <c r="BT358" s="69"/>
      <c r="BU358" s="69"/>
      <c r="BV358" s="69"/>
      <c r="BW358" s="69"/>
      <c r="BX358" s="69"/>
      <c r="BY358" s="69"/>
      <c r="BZ358" s="69"/>
      <c r="CA358" s="27"/>
      <c r="CB358" s="39" t="str">
        <f t="shared" si="55"/>
        <v>Riadok bude vidieť.</v>
      </c>
      <c r="CC358" s="33" t="s">
        <v>78</v>
      </c>
      <c r="CW358" s="20">
        <f t="shared" ref="CW358:CW393" si="58">+IF($J$356="neeviduje",0,1)</f>
        <v>1</v>
      </c>
      <c r="CX358" s="20">
        <f t="shared" ref="CX358:CX377" si="59">+IF(B358="",0,1)</f>
        <v>1</v>
      </c>
      <c r="CZ358" s="20">
        <f t="shared" si="56"/>
        <v>1</v>
      </c>
      <c r="DA358" s="37">
        <f t="shared" si="57"/>
        <v>1</v>
      </c>
      <c r="DZ358" s="62"/>
    </row>
    <row r="359" spans="1:130">
      <c r="A359" s="11"/>
      <c r="B359" s="69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9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69"/>
      <c r="BR359" s="69"/>
      <c r="BS359" s="69"/>
      <c r="BT359" s="69"/>
      <c r="BU359" s="69"/>
      <c r="BV359" s="69"/>
      <c r="BW359" s="69"/>
      <c r="BX359" s="69"/>
      <c r="BY359" s="69"/>
      <c r="BZ359" s="69"/>
      <c r="CA359" s="27"/>
      <c r="CB359" s="39" t="str">
        <f t="shared" si="55"/>
        <v>Riadok bude skrytý.</v>
      </c>
      <c r="CC359" s="33" t="s">
        <v>78</v>
      </c>
      <c r="CW359" s="20">
        <f t="shared" si="58"/>
        <v>1</v>
      </c>
      <c r="CX359" s="20">
        <f t="shared" si="59"/>
        <v>0</v>
      </c>
      <c r="CZ359" s="20">
        <f t="shared" si="56"/>
        <v>1</v>
      </c>
      <c r="DA359" s="37">
        <f t="shared" si="57"/>
        <v>0</v>
      </c>
      <c r="DZ359" s="62"/>
    </row>
    <row r="360" spans="1:130">
      <c r="A360" s="11"/>
      <c r="B360" s="69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  <c r="AH360" s="69"/>
      <c r="AI360" s="69"/>
      <c r="AJ360" s="69"/>
      <c r="AK360" s="69"/>
      <c r="AL360" s="69"/>
      <c r="AM360" s="69"/>
      <c r="AN360" s="69"/>
      <c r="AO360" s="69"/>
      <c r="AP360" s="69"/>
      <c r="AQ360" s="69"/>
      <c r="AR360" s="69"/>
      <c r="AS360" s="69"/>
      <c r="AT360" s="69"/>
      <c r="AU360" s="69"/>
      <c r="AV360" s="69"/>
      <c r="AW360" s="69"/>
      <c r="AX360" s="69"/>
      <c r="AY360" s="69"/>
      <c r="AZ360" s="69"/>
      <c r="BA360" s="69"/>
      <c r="BB360" s="69"/>
      <c r="BC360" s="69"/>
      <c r="BD360" s="69"/>
      <c r="BE360" s="69"/>
      <c r="BF360" s="69"/>
      <c r="BG360" s="69"/>
      <c r="BH360" s="69"/>
      <c r="BI360" s="69"/>
      <c r="BJ360" s="69"/>
      <c r="BK360" s="69"/>
      <c r="BL360" s="69"/>
      <c r="BM360" s="69"/>
      <c r="BN360" s="69"/>
      <c r="BO360" s="69"/>
      <c r="BP360" s="69"/>
      <c r="BQ360" s="69"/>
      <c r="BR360" s="69"/>
      <c r="BS360" s="69"/>
      <c r="BT360" s="69"/>
      <c r="BU360" s="69"/>
      <c r="BV360" s="69"/>
      <c r="BW360" s="69"/>
      <c r="BX360" s="69"/>
      <c r="BY360" s="69"/>
      <c r="BZ360" s="69"/>
      <c r="CA360" s="27"/>
      <c r="CB360" s="39" t="str">
        <f t="shared" si="55"/>
        <v>Riadok bude skrytý.</v>
      </c>
      <c r="CC360" s="33" t="s">
        <v>78</v>
      </c>
      <c r="CW360" s="20">
        <f t="shared" si="58"/>
        <v>1</v>
      </c>
      <c r="CX360" s="20">
        <f t="shared" si="59"/>
        <v>0</v>
      </c>
      <c r="CZ360" s="20">
        <f t="shared" si="56"/>
        <v>1</v>
      </c>
      <c r="DA360" s="37">
        <f t="shared" si="57"/>
        <v>0</v>
      </c>
      <c r="DZ360" s="62"/>
    </row>
    <row r="361" spans="1:130">
      <c r="A361" s="11"/>
      <c r="B361" s="69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  <c r="AH361" s="69"/>
      <c r="AI361" s="69"/>
      <c r="AJ361" s="69"/>
      <c r="AK361" s="69"/>
      <c r="AL361" s="69"/>
      <c r="AM361" s="69"/>
      <c r="AN361" s="69"/>
      <c r="AO361" s="69"/>
      <c r="AP361" s="69"/>
      <c r="AQ361" s="69"/>
      <c r="AR361" s="69"/>
      <c r="AS361" s="69"/>
      <c r="AT361" s="69"/>
      <c r="AU361" s="69"/>
      <c r="AV361" s="69"/>
      <c r="AW361" s="69"/>
      <c r="AX361" s="69"/>
      <c r="AY361" s="69"/>
      <c r="AZ361" s="69"/>
      <c r="BA361" s="69"/>
      <c r="BB361" s="69"/>
      <c r="BC361" s="69"/>
      <c r="BD361" s="69"/>
      <c r="BE361" s="69"/>
      <c r="BF361" s="69"/>
      <c r="BG361" s="69"/>
      <c r="BH361" s="69"/>
      <c r="BI361" s="69"/>
      <c r="BJ361" s="69"/>
      <c r="BK361" s="69"/>
      <c r="BL361" s="69"/>
      <c r="BM361" s="69"/>
      <c r="BN361" s="69"/>
      <c r="BO361" s="69"/>
      <c r="BP361" s="69"/>
      <c r="BQ361" s="69"/>
      <c r="BR361" s="69"/>
      <c r="BS361" s="69"/>
      <c r="BT361" s="69"/>
      <c r="BU361" s="69"/>
      <c r="BV361" s="69"/>
      <c r="BW361" s="69"/>
      <c r="BX361" s="69"/>
      <c r="BY361" s="69"/>
      <c r="BZ361" s="69"/>
      <c r="CA361" s="27"/>
      <c r="CB361" s="39" t="str">
        <f t="shared" si="55"/>
        <v>Riadok bude skrytý.</v>
      </c>
      <c r="CC361" s="33" t="s">
        <v>78</v>
      </c>
      <c r="CW361" s="20">
        <f t="shared" si="58"/>
        <v>1</v>
      </c>
      <c r="CX361" s="20">
        <f t="shared" si="59"/>
        <v>0</v>
      </c>
      <c r="CZ361" s="20">
        <f t="shared" si="56"/>
        <v>1</v>
      </c>
      <c r="DA361" s="37">
        <f t="shared" si="57"/>
        <v>0</v>
      </c>
      <c r="DZ361" s="62"/>
    </row>
    <row r="362" spans="1:130">
      <c r="A362" s="11"/>
      <c r="B362" s="69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  <c r="AH362" s="69"/>
      <c r="AI362" s="69"/>
      <c r="AJ362" s="69"/>
      <c r="AK362" s="69"/>
      <c r="AL362" s="69"/>
      <c r="AM362" s="69"/>
      <c r="AN362" s="69"/>
      <c r="AO362" s="69"/>
      <c r="AP362" s="69"/>
      <c r="AQ362" s="69"/>
      <c r="AR362" s="69"/>
      <c r="AS362" s="69"/>
      <c r="AT362" s="69"/>
      <c r="AU362" s="69"/>
      <c r="AV362" s="69"/>
      <c r="AW362" s="69"/>
      <c r="AX362" s="69"/>
      <c r="AY362" s="69"/>
      <c r="AZ362" s="69"/>
      <c r="BA362" s="69"/>
      <c r="BB362" s="69"/>
      <c r="BC362" s="69"/>
      <c r="BD362" s="69"/>
      <c r="BE362" s="69"/>
      <c r="BF362" s="69"/>
      <c r="BG362" s="69"/>
      <c r="BH362" s="69"/>
      <c r="BI362" s="69"/>
      <c r="BJ362" s="69"/>
      <c r="BK362" s="69"/>
      <c r="BL362" s="69"/>
      <c r="BM362" s="69"/>
      <c r="BN362" s="69"/>
      <c r="BO362" s="69"/>
      <c r="BP362" s="69"/>
      <c r="BQ362" s="69"/>
      <c r="BR362" s="69"/>
      <c r="BS362" s="69"/>
      <c r="BT362" s="69"/>
      <c r="BU362" s="69"/>
      <c r="BV362" s="69"/>
      <c r="BW362" s="69"/>
      <c r="BX362" s="69"/>
      <c r="BY362" s="69"/>
      <c r="BZ362" s="69"/>
      <c r="CA362" s="27"/>
      <c r="CB362" s="39" t="str">
        <f t="shared" si="55"/>
        <v>Riadok bude skrytý.</v>
      </c>
      <c r="CC362" s="33" t="s">
        <v>78</v>
      </c>
      <c r="CW362" s="20">
        <f t="shared" si="58"/>
        <v>1</v>
      </c>
      <c r="CX362" s="20">
        <f t="shared" si="59"/>
        <v>0</v>
      </c>
      <c r="CZ362" s="20">
        <f t="shared" si="56"/>
        <v>1</v>
      </c>
      <c r="DA362" s="37">
        <f t="shared" si="57"/>
        <v>0</v>
      </c>
      <c r="DZ362" s="62"/>
    </row>
    <row r="363" spans="1:130">
      <c r="A363" s="11"/>
      <c r="B363" s="69"/>
      <c r="C363" s="69"/>
      <c r="D363" s="69"/>
      <c r="E363" s="69"/>
      <c r="F363" s="69"/>
      <c r="G363" s="69"/>
      <c r="H363" s="69"/>
      <c r="I363" s="69"/>
      <c r="J363" s="69"/>
      <c r="K363" s="69"/>
      <c r="L363" s="69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X363" s="69"/>
      <c r="Y363" s="69"/>
      <c r="Z363" s="69"/>
      <c r="AA363" s="69"/>
      <c r="AB363" s="69"/>
      <c r="AC363" s="69"/>
      <c r="AD363" s="69"/>
      <c r="AE363" s="69"/>
      <c r="AF363" s="69"/>
      <c r="AG363" s="69"/>
      <c r="AH363" s="69"/>
      <c r="AI363" s="69"/>
      <c r="AJ363" s="69"/>
      <c r="AK363" s="69"/>
      <c r="AL363" s="69"/>
      <c r="AM363" s="69"/>
      <c r="AN363" s="69"/>
      <c r="AO363" s="69"/>
      <c r="AP363" s="69"/>
      <c r="AQ363" s="69"/>
      <c r="AR363" s="69"/>
      <c r="AS363" s="69"/>
      <c r="AT363" s="69"/>
      <c r="AU363" s="69"/>
      <c r="AV363" s="69"/>
      <c r="AW363" s="69"/>
      <c r="AX363" s="69"/>
      <c r="AY363" s="69"/>
      <c r="AZ363" s="69"/>
      <c r="BA363" s="69"/>
      <c r="BB363" s="69"/>
      <c r="BC363" s="69"/>
      <c r="BD363" s="69"/>
      <c r="BE363" s="69"/>
      <c r="BF363" s="69"/>
      <c r="BG363" s="69"/>
      <c r="BH363" s="69"/>
      <c r="BI363" s="69"/>
      <c r="BJ363" s="69"/>
      <c r="BK363" s="69"/>
      <c r="BL363" s="69"/>
      <c r="BM363" s="69"/>
      <c r="BN363" s="69"/>
      <c r="BO363" s="69"/>
      <c r="BP363" s="69"/>
      <c r="BQ363" s="69"/>
      <c r="BR363" s="69"/>
      <c r="BS363" s="69"/>
      <c r="BT363" s="69"/>
      <c r="BU363" s="69"/>
      <c r="BV363" s="69"/>
      <c r="BW363" s="69"/>
      <c r="BX363" s="69"/>
      <c r="BY363" s="69"/>
      <c r="BZ363" s="69"/>
      <c r="CA363" s="27"/>
      <c r="CB363" s="39" t="str">
        <f t="shared" si="55"/>
        <v>Riadok bude skrytý.</v>
      </c>
      <c r="CC363" s="33" t="s">
        <v>78</v>
      </c>
      <c r="CW363" s="20">
        <f t="shared" si="58"/>
        <v>1</v>
      </c>
      <c r="CX363" s="20">
        <f t="shared" si="59"/>
        <v>0</v>
      </c>
      <c r="CZ363" s="20">
        <f t="shared" si="56"/>
        <v>1</v>
      </c>
      <c r="DA363" s="37">
        <f t="shared" si="57"/>
        <v>0</v>
      </c>
      <c r="DZ363" s="62"/>
    </row>
    <row r="364" spans="1:130">
      <c r="A364" s="11"/>
      <c r="B364" s="69"/>
      <c r="C364" s="69"/>
      <c r="D364" s="69"/>
      <c r="E364" s="69"/>
      <c r="F364" s="69"/>
      <c r="G364" s="69"/>
      <c r="H364" s="69"/>
      <c r="I364" s="69"/>
      <c r="J364" s="69"/>
      <c r="K364" s="69"/>
      <c r="L364" s="69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X364" s="69"/>
      <c r="Y364" s="69"/>
      <c r="Z364" s="69"/>
      <c r="AA364" s="69"/>
      <c r="AB364" s="69"/>
      <c r="AC364" s="69"/>
      <c r="AD364" s="69"/>
      <c r="AE364" s="69"/>
      <c r="AF364" s="69"/>
      <c r="AG364" s="69"/>
      <c r="AH364" s="69"/>
      <c r="AI364" s="69"/>
      <c r="AJ364" s="69"/>
      <c r="AK364" s="69"/>
      <c r="AL364" s="69"/>
      <c r="AM364" s="69"/>
      <c r="AN364" s="69"/>
      <c r="AO364" s="69"/>
      <c r="AP364" s="69"/>
      <c r="AQ364" s="69"/>
      <c r="AR364" s="69"/>
      <c r="AS364" s="69"/>
      <c r="AT364" s="69"/>
      <c r="AU364" s="69"/>
      <c r="AV364" s="69"/>
      <c r="AW364" s="69"/>
      <c r="AX364" s="69"/>
      <c r="AY364" s="69"/>
      <c r="AZ364" s="69"/>
      <c r="BA364" s="69"/>
      <c r="BB364" s="69"/>
      <c r="BC364" s="69"/>
      <c r="BD364" s="69"/>
      <c r="BE364" s="69"/>
      <c r="BF364" s="69"/>
      <c r="BG364" s="69"/>
      <c r="BH364" s="69"/>
      <c r="BI364" s="69"/>
      <c r="BJ364" s="69"/>
      <c r="BK364" s="69"/>
      <c r="BL364" s="69"/>
      <c r="BM364" s="69"/>
      <c r="BN364" s="69"/>
      <c r="BO364" s="69"/>
      <c r="BP364" s="69"/>
      <c r="BQ364" s="69"/>
      <c r="BR364" s="69"/>
      <c r="BS364" s="69"/>
      <c r="BT364" s="69"/>
      <c r="BU364" s="69"/>
      <c r="BV364" s="69"/>
      <c r="BW364" s="69"/>
      <c r="BX364" s="69"/>
      <c r="BY364" s="69"/>
      <c r="BZ364" s="69"/>
      <c r="CA364" s="27"/>
      <c r="CB364" s="39" t="str">
        <f t="shared" si="55"/>
        <v>Riadok bude skrytý.</v>
      </c>
      <c r="CC364" s="33" t="s">
        <v>78</v>
      </c>
      <c r="CW364" s="20">
        <f t="shared" si="58"/>
        <v>1</v>
      </c>
      <c r="CX364" s="20">
        <f t="shared" si="59"/>
        <v>0</v>
      </c>
      <c r="CZ364" s="20">
        <f t="shared" si="56"/>
        <v>1</v>
      </c>
      <c r="DA364" s="37">
        <f t="shared" si="57"/>
        <v>0</v>
      </c>
      <c r="DZ364" s="62"/>
    </row>
    <row r="365" spans="1:130">
      <c r="A365" s="11"/>
      <c r="B365" s="69"/>
      <c r="C365" s="69"/>
      <c r="D365" s="69"/>
      <c r="E365" s="69"/>
      <c r="F365" s="69"/>
      <c r="G365" s="69"/>
      <c r="H365" s="69"/>
      <c r="I365" s="69"/>
      <c r="J365" s="69"/>
      <c r="K365" s="69"/>
      <c r="L365" s="69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X365" s="69"/>
      <c r="Y365" s="69"/>
      <c r="Z365" s="69"/>
      <c r="AA365" s="69"/>
      <c r="AB365" s="69"/>
      <c r="AC365" s="69"/>
      <c r="AD365" s="69"/>
      <c r="AE365" s="69"/>
      <c r="AF365" s="69"/>
      <c r="AG365" s="69"/>
      <c r="AH365" s="69"/>
      <c r="AI365" s="69"/>
      <c r="AJ365" s="69"/>
      <c r="AK365" s="69"/>
      <c r="AL365" s="69"/>
      <c r="AM365" s="69"/>
      <c r="AN365" s="69"/>
      <c r="AO365" s="69"/>
      <c r="AP365" s="69"/>
      <c r="AQ365" s="69"/>
      <c r="AR365" s="69"/>
      <c r="AS365" s="69"/>
      <c r="AT365" s="69"/>
      <c r="AU365" s="69"/>
      <c r="AV365" s="69"/>
      <c r="AW365" s="69"/>
      <c r="AX365" s="69"/>
      <c r="AY365" s="69"/>
      <c r="AZ365" s="69"/>
      <c r="BA365" s="69"/>
      <c r="BB365" s="69"/>
      <c r="BC365" s="69"/>
      <c r="BD365" s="69"/>
      <c r="BE365" s="69"/>
      <c r="BF365" s="69"/>
      <c r="BG365" s="69"/>
      <c r="BH365" s="69"/>
      <c r="BI365" s="69"/>
      <c r="BJ365" s="69"/>
      <c r="BK365" s="69"/>
      <c r="BL365" s="69"/>
      <c r="BM365" s="69"/>
      <c r="BN365" s="69"/>
      <c r="BO365" s="69"/>
      <c r="BP365" s="69"/>
      <c r="BQ365" s="69"/>
      <c r="BR365" s="69"/>
      <c r="BS365" s="69"/>
      <c r="BT365" s="69"/>
      <c r="BU365" s="69"/>
      <c r="BV365" s="69"/>
      <c r="BW365" s="69"/>
      <c r="BX365" s="69"/>
      <c r="BY365" s="69"/>
      <c r="BZ365" s="69"/>
      <c r="CA365" s="27"/>
      <c r="CB365" s="39" t="str">
        <f t="shared" si="55"/>
        <v>Riadok bude skrytý.</v>
      </c>
      <c r="CC365" s="33" t="s">
        <v>78</v>
      </c>
      <c r="CW365" s="20">
        <f t="shared" si="58"/>
        <v>1</v>
      </c>
      <c r="CX365" s="20">
        <f t="shared" si="59"/>
        <v>0</v>
      </c>
      <c r="CZ365" s="20">
        <f t="shared" si="56"/>
        <v>1</v>
      </c>
      <c r="DA365" s="37">
        <f t="shared" si="57"/>
        <v>0</v>
      </c>
      <c r="DZ365" s="62"/>
    </row>
    <row r="366" spans="1:130">
      <c r="A366" s="11"/>
      <c r="B366" s="69"/>
      <c r="C366" s="69"/>
      <c r="D366" s="69"/>
      <c r="E366" s="69"/>
      <c r="F366" s="69"/>
      <c r="G366" s="69"/>
      <c r="H366" s="69"/>
      <c r="I366" s="69"/>
      <c r="J366" s="69"/>
      <c r="K366" s="69"/>
      <c r="L366" s="69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X366" s="69"/>
      <c r="Y366" s="69"/>
      <c r="Z366" s="69"/>
      <c r="AA366" s="69"/>
      <c r="AB366" s="69"/>
      <c r="AC366" s="69"/>
      <c r="AD366" s="69"/>
      <c r="AE366" s="69"/>
      <c r="AF366" s="69"/>
      <c r="AG366" s="69"/>
      <c r="AH366" s="69"/>
      <c r="AI366" s="69"/>
      <c r="AJ366" s="69"/>
      <c r="AK366" s="69"/>
      <c r="AL366" s="69"/>
      <c r="AM366" s="69"/>
      <c r="AN366" s="69"/>
      <c r="AO366" s="69"/>
      <c r="AP366" s="69"/>
      <c r="AQ366" s="69"/>
      <c r="AR366" s="69"/>
      <c r="AS366" s="69"/>
      <c r="AT366" s="69"/>
      <c r="AU366" s="69"/>
      <c r="AV366" s="69"/>
      <c r="AW366" s="69"/>
      <c r="AX366" s="69"/>
      <c r="AY366" s="69"/>
      <c r="AZ366" s="69"/>
      <c r="BA366" s="69"/>
      <c r="BB366" s="69"/>
      <c r="BC366" s="69"/>
      <c r="BD366" s="69"/>
      <c r="BE366" s="69"/>
      <c r="BF366" s="69"/>
      <c r="BG366" s="69"/>
      <c r="BH366" s="69"/>
      <c r="BI366" s="69"/>
      <c r="BJ366" s="69"/>
      <c r="BK366" s="69"/>
      <c r="BL366" s="69"/>
      <c r="BM366" s="69"/>
      <c r="BN366" s="69"/>
      <c r="BO366" s="69"/>
      <c r="BP366" s="69"/>
      <c r="BQ366" s="69"/>
      <c r="BR366" s="69"/>
      <c r="BS366" s="69"/>
      <c r="BT366" s="69"/>
      <c r="BU366" s="69"/>
      <c r="BV366" s="69"/>
      <c r="BW366" s="69"/>
      <c r="BX366" s="69"/>
      <c r="BY366" s="69"/>
      <c r="BZ366" s="69"/>
      <c r="CA366" s="27"/>
      <c r="CB366" s="39" t="str">
        <f t="shared" si="55"/>
        <v>Riadok bude skrytý.</v>
      </c>
      <c r="CC366" s="33" t="s">
        <v>78</v>
      </c>
      <c r="CW366" s="20">
        <f t="shared" si="58"/>
        <v>1</v>
      </c>
      <c r="CX366" s="20">
        <f t="shared" si="59"/>
        <v>0</v>
      </c>
      <c r="CZ366" s="20">
        <f t="shared" si="56"/>
        <v>1</v>
      </c>
      <c r="DA366" s="37">
        <f t="shared" si="57"/>
        <v>0</v>
      </c>
      <c r="DZ366" s="62"/>
    </row>
    <row r="367" spans="1:130">
      <c r="A367" s="11"/>
      <c r="B367" s="69"/>
      <c r="C367" s="69"/>
      <c r="D367" s="69"/>
      <c r="E367" s="69"/>
      <c r="F367" s="69"/>
      <c r="G367" s="69"/>
      <c r="H367" s="69"/>
      <c r="I367" s="69"/>
      <c r="J367" s="69"/>
      <c r="K367" s="69"/>
      <c r="L367" s="69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X367" s="69"/>
      <c r="Y367" s="69"/>
      <c r="Z367" s="69"/>
      <c r="AA367" s="69"/>
      <c r="AB367" s="69"/>
      <c r="AC367" s="69"/>
      <c r="AD367" s="69"/>
      <c r="AE367" s="69"/>
      <c r="AF367" s="69"/>
      <c r="AG367" s="69"/>
      <c r="AH367" s="69"/>
      <c r="AI367" s="69"/>
      <c r="AJ367" s="69"/>
      <c r="AK367" s="69"/>
      <c r="AL367" s="69"/>
      <c r="AM367" s="69"/>
      <c r="AN367" s="69"/>
      <c r="AO367" s="69"/>
      <c r="AP367" s="69"/>
      <c r="AQ367" s="69"/>
      <c r="AR367" s="69"/>
      <c r="AS367" s="69"/>
      <c r="AT367" s="69"/>
      <c r="AU367" s="69"/>
      <c r="AV367" s="69"/>
      <c r="AW367" s="69"/>
      <c r="AX367" s="69"/>
      <c r="AY367" s="69"/>
      <c r="AZ367" s="69"/>
      <c r="BA367" s="69"/>
      <c r="BB367" s="69"/>
      <c r="BC367" s="69"/>
      <c r="BD367" s="69"/>
      <c r="BE367" s="69"/>
      <c r="BF367" s="69"/>
      <c r="BG367" s="69"/>
      <c r="BH367" s="69"/>
      <c r="BI367" s="69"/>
      <c r="BJ367" s="69"/>
      <c r="BK367" s="69"/>
      <c r="BL367" s="69"/>
      <c r="BM367" s="69"/>
      <c r="BN367" s="69"/>
      <c r="BO367" s="69"/>
      <c r="BP367" s="69"/>
      <c r="BQ367" s="69"/>
      <c r="BR367" s="69"/>
      <c r="BS367" s="69"/>
      <c r="BT367" s="69"/>
      <c r="BU367" s="69"/>
      <c r="BV367" s="69"/>
      <c r="BW367" s="69"/>
      <c r="BX367" s="69"/>
      <c r="BY367" s="69"/>
      <c r="BZ367" s="69"/>
      <c r="CA367" s="27"/>
      <c r="CB367" s="39" t="str">
        <f t="shared" si="55"/>
        <v>Riadok bude skrytý.</v>
      </c>
      <c r="CC367" s="33" t="s">
        <v>78</v>
      </c>
      <c r="CW367" s="20">
        <f t="shared" si="58"/>
        <v>1</v>
      </c>
      <c r="CX367" s="20">
        <f t="shared" si="59"/>
        <v>0</v>
      </c>
      <c r="CZ367" s="20">
        <f t="shared" si="56"/>
        <v>1</v>
      </c>
      <c r="DA367" s="37">
        <f t="shared" si="57"/>
        <v>0</v>
      </c>
      <c r="DZ367" s="62"/>
    </row>
    <row r="368" spans="1:130">
      <c r="A368" s="11"/>
      <c r="B368" s="69"/>
      <c r="C368" s="69"/>
      <c r="D368" s="69"/>
      <c r="E368" s="69"/>
      <c r="F368" s="69"/>
      <c r="G368" s="69"/>
      <c r="H368" s="69"/>
      <c r="I368" s="69"/>
      <c r="J368" s="69"/>
      <c r="K368" s="69"/>
      <c r="L368" s="69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X368" s="69"/>
      <c r="Y368" s="69"/>
      <c r="Z368" s="69"/>
      <c r="AA368" s="69"/>
      <c r="AB368" s="69"/>
      <c r="AC368" s="69"/>
      <c r="AD368" s="69"/>
      <c r="AE368" s="69"/>
      <c r="AF368" s="69"/>
      <c r="AG368" s="69"/>
      <c r="AH368" s="69"/>
      <c r="AI368" s="69"/>
      <c r="AJ368" s="69"/>
      <c r="AK368" s="69"/>
      <c r="AL368" s="69"/>
      <c r="AM368" s="69"/>
      <c r="AN368" s="69"/>
      <c r="AO368" s="69"/>
      <c r="AP368" s="69"/>
      <c r="AQ368" s="69"/>
      <c r="AR368" s="69"/>
      <c r="AS368" s="69"/>
      <c r="AT368" s="69"/>
      <c r="AU368" s="69"/>
      <c r="AV368" s="69"/>
      <c r="AW368" s="69"/>
      <c r="AX368" s="69"/>
      <c r="AY368" s="69"/>
      <c r="AZ368" s="69"/>
      <c r="BA368" s="69"/>
      <c r="BB368" s="69"/>
      <c r="BC368" s="69"/>
      <c r="BD368" s="69"/>
      <c r="BE368" s="69"/>
      <c r="BF368" s="69"/>
      <c r="BG368" s="69"/>
      <c r="BH368" s="69"/>
      <c r="BI368" s="69"/>
      <c r="BJ368" s="69"/>
      <c r="BK368" s="69"/>
      <c r="BL368" s="69"/>
      <c r="BM368" s="69"/>
      <c r="BN368" s="69"/>
      <c r="BO368" s="69"/>
      <c r="BP368" s="69"/>
      <c r="BQ368" s="69"/>
      <c r="BR368" s="69"/>
      <c r="BS368" s="69"/>
      <c r="BT368" s="69"/>
      <c r="BU368" s="69"/>
      <c r="BV368" s="69"/>
      <c r="BW368" s="69"/>
      <c r="BX368" s="69"/>
      <c r="BY368" s="69"/>
      <c r="BZ368" s="69"/>
      <c r="CA368" s="27"/>
      <c r="CB368" s="39" t="str">
        <f t="shared" si="55"/>
        <v>Riadok bude skrytý.</v>
      </c>
      <c r="CC368" s="33" t="s">
        <v>78</v>
      </c>
      <c r="CW368" s="20">
        <f t="shared" si="58"/>
        <v>1</v>
      </c>
      <c r="CX368" s="20">
        <f t="shared" si="59"/>
        <v>0</v>
      </c>
      <c r="CZ368" s="20">
        <f t="shared" si="56"/>
        <v>1</v>
      </c>
      <c r="DA368" s="37">
        <f t="shared" si="57"/>
        <v>0</v>
      </c>
      <c r="DZ368" s="62"/>
    </row>
    <row r="369" spans="1:130">
      <c r="A369" s="11"/>
      <c r="B369" s="69"/>
      <c r="C369" s="69"/>
      <c r="D369" s="69"/>
      <c r="E369" s="69"/>
      <c r="F369" s="69"/>
      <c r="G369" s="69"/>
      <c r="H369" s="69"/>
      <c r="I369" s="69"/>
      <c r="J369" s="69"/>
      <c r="K369" s="69"/>
      <c r="L369" s="69"/>
      <c r="M369" s="69"/>
      <c r="N369" s="69"/>
      <c r="O369" s="69"/>
      <c r="P369" s="69"/>
      <c r="Q369" s="69"/>
      <c r="R369" s="69"/>
      <c r="S369" s="69"/>
      <c r="T369" s="69"/>
      <c r="U369" s="69"/>
      <c r="V369" s="69"/>
      <c r="W369" s="69"/>
      <c r="X369" s="69"/>
      <c r="Y369" s="69"/>
      <c r="Z369" s="69"/>
      <c r="AA369" s="69"/>
      <c r="AB369" s="69"/>
      <c r="AC369" s="69"/>
      <c r="AD369" s="69"/>
      <c r="AE369" s="69"/>
      <c r="AF369" s="69"/>
      <c r="AG369" s="69"/>
      <c r="AH369" s="69"/>
      <c r="AI369" s="69"/>
      <c r="AJ369" s="69"/>
      <c r="AK369" s="69"/>
      <c r="AL369" s="69"/>
      <c r="AM369" s="69"/>
      <c r="AN369" s="69"/>
      <c r="AO369" s="69"/>
      <c r="AP369" s="69"/>
      <c r="AQ369" s="69"/>
      <c r="AR369" s="69"/>
      <c r="AS369" s="69"/>
      <c r="AT369" s="69"/>
      <c r="AU369" s="69"/>
      <c r="AV369" s="69"/>
      <c r="AW369" s="69"/>
      <c r="AX369" s="69"/>
      <c r="AY369" s="69"/>
      <c r="AZ369" s="69"/>
      <c r="BA369" s="69"/>
      <c r="BB369" s="69"/>
      <c r="BC369" s="69"/>
      <c r="BD369" s="69"/>
      <c r="BE369" s="69"/>
      <c r="BF369" s="69"/>
      <c r="BG369" s="69"/>
      <c r="BH369" s="69"/>
      <c r="BI369" s="69"/>
      <c r="BJ369" s="69"/>
      <c r="BK369" s="69"/>
      <c r="BL369" s="69"/>
      <c r="BM369" s="69"/>
      <c r="BN369" s="69"/>
      <c r="BO369" s="69"/>
      <c r="BP369" s="69"/>
      <c r="BQ369" s="69"/>
      <c r="BR369" s="69"/>
      <c r="BS369" s="69"/>
      <c r="BT369" s="69"/>
      <c r="BU369" s="69"/>
      <c r="BV369" s="69"/>
      <c r="BW369" s="69"/>
      <c r="BX369" s="69"/>
      <c r="BY369" s="69"/>
      <c r="BZ369" s="69"/>
      <c r="CA369" s="27"/>
      <c r="CB369" s="39" t="str">
        <f t="shared" si="55"/>
        <v>Riadok bude skrytý.</v>
      </c>
      <c r="CC369" s="33" t="s">
        <v>78</v>
      </c>
      <c r="CW369" s="20">
        <f t="shared" si="58"/>
        <v>1</v>
      </c>
      <c r="CX369" s="20">
        <f t="shared" si="59"/>
        <v>0</v>
      </c>
      <c r="CZ369" s="20">
        <f t="shared" si="56"/>
        <v>1</v>
      </c>
      <c r="DA369" s="37">
        <f t="shared" si="57"/>
        <v>0</v>
      </c>
      <c r="DZ369" s="62"/>
    </row>
    <row r="370" spans="1:130">
      <c r="A370" s="11"/>
      <c r="B370" s="69"/>
      <c r="C370" s="69"/>
      <c r="D370" s="69"/>
      <c r="E370" s="69"/>
      <c r="F370" s="69"/>
      <c r="G370" s="69"/>
      <c r="H370" s="69"/>
      <c r="I370" s="69"/>
      <c r="J370" s="69"/>
      <c r="K370" s="69"/>
      <c r="L370" s="69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X370" s="69"/>
      <c r="Y370" s="69"/>
      <c r="Z370" s="69"/>
      <c r="AA370" s="69"/>
      <c r="AB370" s="69"/>
      <c r="AC370" s="69"/>
      <c r="AD370" s="69"/>
      <c r="AE370" s="69"/>
      <c r="AF370" s="69"/>
      <c r="AG370" s="69"/>
      <c r="AH370" s="69"/>
      <c r="AI370" s="69"/>
      <c r="AJ370" s="69"/>
      <c r="AK370" s="69"/>
      <c r="AL370" s="69"/>
      <c r="AM370" s="69"/>
      <c r="AN370" s="69"/>
      <c r="AO370" s="69"/>
      <c r="AP370" s="69"/>
      <c r="AQ370" s="69"/>
      <c r="AR370" s="69"/>
      <c r="AS370" s="69"/>
      <c r="AT370" s="69"/>
      <c r="AU370" s="69"/>
      <c r="AV370" s="69"/>
      <c r="AW370" s="69"/>
      <c r="AX370" s="69"/>
      <c r="AY370" s="69"/>
      <c r="AZ370" s="69"/>
      <c r="BA370" s="69"/>
      <c r="BB370" s="69"/>
      <c r="BC370" s="69"/>
      <c r="BD370" s="69"/>
      <c r="BE370" s="69"/>
      <c r="BF370" s="69"/>
      <c r="BG370" s="69"/>
      <c r="BH370" s="69"/>
      <c r="BI370" s="69"/>
      <c r="BJ370" s="69"/>
      <c r="BK370" s="69"/>
      <c r="BL370" s="69"/>
      <c r="BM370" s="69"/>
      <c r="BN370" s="69"/>
      <c r="BO370" s="69"/>
      <c r="BP370" s="69"/>
      <c r="BQ370" s="69"/>
      <c r="BR370" s="69"/>
      <c r="BS370" s="69"/>
      <c r="BT370" s="69"/>
      <c r="BU370" s="69"/>
      <c r="BV370" s="69"/>
      <c r="BW370" s="69"/>
      <c r="BX370" s="69"/>
      <c r="BY370" s="69"/>
      <c r="BZ370" s="69"/>
      <c r="CA370" s="27"/>
      <c r="CB370" s="39" t="str">
        <f t="shared" si="55"/>
        <v>Riadok bude skrytý.</v>
      </c>
      <c r="CC370" s="33" t="s">
        <v>78</v>
      </c>
      <c r="CW370" s="20">
        <f t="shared" si="58"/>
        <v>1</v>
      </c>
      <c r="CX370" s="20">
        <f t="shared" si="59"/>
        <v>0</v>
      </c>
      <c r="CZ370" s="20">
        <f t="shared" si="56"/>
        <v>1</v>
      </c>
      <c r="DA370" s="37">
        <f t="shared" si="57"/>
        <v>0</v>
      </c>
      <c r="DZ370" s="62"/>
    </row>
    <row r="371" spans="1:130">
      <c r="A371" s="11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X371" s="69"/>
      <c r="Y371" s="69"/>
      <c r="Z371" s="69"/>
      <c r="AA371" s="69"/>
      <c r="AB371" s="69"/>
      <c r="AC371" s="69"/>
      <c r="AD371" s="69"/>
      <c r="AE371" s="69"/>
      <c r="AF371" s="69"/>
      <c r="AG371" s="69"/>
      <c r="AH371" s="69"/>
      <c r="AI371" s="69"/>
      <c r="AJ371" s="69"/>
      <c r="AK371" s="69"/>
      <c r="AL371" s="69"/>
      <c r="AM371" s="69"/>
      <c r="AN371" s="69"/>
      <c r="AO371" s="69"/>
      <c r="AP371" s="69"/>
      <c r="AQ371" s="69"/>
      <c r="AR371" s="69"/>
      <c r="AS371" s="69"/>
      <c r="AT371" s="69"/>
      <c r="AU371" s="69"/>
      <c r="AV371" s="69"/>
      <c r="AW371" s="69"/>
      <c r="AX371" s="69"/>
      <c r="AY371" s="69"/>
      <c r="AZ371" s="69"/>
      <c r="BA371" s="69"/>
      <c r="BB371" s="69"/>
      <c r="BC371" s="69"/>
      <c r="BD371" s="69"/>
      <c r="BE371" s="69"/>
      <c r="BF371" s="69"/>
      <c r="BG371" s="69"/>
      <c r="BH371" s="69"/>
      <c r="BI371" s="69"/>
      <c r="BJ371" s="69"/>
      <c r="BK371" s="69"/>
      <c r="BL371" s="69"/>
      <c r="BM371" s="69"/>
      <c r="BN371" s="69"/>
      <c r="BO371" s="69"/>
      <c r="BP371" s="69"/>
      <c r="BQ371" s="69"/>
      <c r="BR371" s="69"/>
      <c r="BS371" s="69"/>
      <c r="BT371" s="69"/>
      <c r="BU371" s="69"/>
      <c r="BV371" s="69"/>
      <c r="BW371" s="69"/>
      <c r="BX371" s="69"/>
      <c r="BY371" s="69"/>
      <c r="BZ371" s="69"/>
      <c r="CA371" s="27"/>
      <c r="CB371" s="39" t="str">
        <f t="shared" si="55"/>
        <v>Riadok bude skrytý.</v>
      </c>
      <c r="CC371" s="33" t="s">
        <v>78</v>
      </c>
      <c r="CW371" s="20">
        <f t="shared" si="58"/>
        <v>1</v>
      </c>
      <c r="CX371" s="20">
        <f t="shared" si="59"/>
        <v>0</v>
      </c>
      <c r="CZ371" s="20">
        <f t="shared" si="56"/>
        <v>1</v>
      </c>
      <c r="DA371" s="37">
        <f t="shared" si="57"/>
        <v>0</v>
      </c>
      <c r="DZ371" s="62"/>
    </row>
    <row r="372" spans="1:130">
      <c r="A372" s="11"/>
      <c r="B372" s="69"/>
      <c r="C372" s="69"/>
      <c r="D372" s="69"/>
      <c r="E372" s="69"/>
      <c r="F372" s="69"/>
      <c r="G372" s="69"/>
      <c r="H372" s="69"/>
      <c r="I372" s="69"/>
      <c r="J372" s="69"/>
      <c r="K372" s="69"/>
      <c r="L372" s="69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X372" s="69"/>
      <c r="Y372" s="69"/>
      <c r="Z372" s="69"/>
      <c r="AA372" s="69"/>
      <c r="AB372" s="69"/>
      <c r="AC372" s="69"/>
      <c r="AD372" s="69"/>
      <c r="AE372" s="69"/>
      <c r="AF372" s="69"/>
      <c r="AG372" s="69"/>
      <c r="AH372" s="69"/>
      <c r="AI372" s="69"/>
      <c r="AJ372" s="69"/>
      <c r="AK372" s="69"/>
      <c r="AL372" s="69"/>
      <c r="AM372" s="69"/>
      <c r="AN372" s="69"/>
      <c r="AO372" s="69"/>
      <c r="AP372" s="69"/>
      <c r="AQ372" s="69"/>
      <c r="AR372" s="69"/>
      <c r="AS372" s="69"/>
      <c r="AT372" s="69"/>
      <c r="AU372" s="69"/>
      <c r="AV372" s="69"/>
      <c r="AW372" s="69"/>
      <c r="AX372" s="69"/>
      <c r="AY372" s="69"/>
      <c r="AZ372" s="69"/>
      <c r="BA372" s="69"/>
      <c r="BB372" s="69"/>
      <c r="BC372" s="69"/>
      <c r="BD372" s="69"/>
      <c r="BE372" s="69"/>
      <c r="BF372" s="69"/>
      <c r="BG372" s="69"/>
      <c r="BH372" s="69"/>
      <c r="BI372" s="69"/>
      <c r="BJ372" s="69"/>
      <c r="BK372" s="69"/>
      <c r="BL372" s="69"/>
      <c r="BM372" s="69"/>
      <c r="BN372" s="69"/>
      <c r="BO372" s="69"/>
      <c r="BP372" s="69"/>
      <c r="BQ372" s="69"/>
      <c r="BR372" s="69"/>
      <c r="BS372" s="69"/>
      <c r="BT372" s="69"/>
      <c r="BU372" s="69"/>
      <c r="BV372" s="69"/>
      <c r="BW372" s="69"/>
      <c r="BX372" s="69"/>
      <c r="BY372" s="69"/>
      <c r="BZ372" s="69"/>
      <c r="CA372" s="27"/>
      <c r="CB372" s="39" t="str">
        <f t="shared" si="55"/>
        <v>Riadok bude skrytý.</v>
      </c>
      <c r="CC372" s="33" t="s">
        <v>78</v>
      </c>
      <c r="CW372" s="20">
        <f t="shared" si="58"/>
        <v>1</v>
      </c>
      <c r="CX372" s="20">
        <f t="shared" si="59"/>
        <v>0</v>
      </c>
      <c r="CZ372" s="20">
        <f t="shared" si="56"/>
        <v>1</v>
      </c>
      <c r="DA372" s="37">
        <f t="shared" si="57"/>
        <v>0</v>
      </c>
      <c r="DZ372" s="62"/>
    </row>
    <row r="373" spans="1:130">
      <c r="A373" s="11"/>
      <c r="B373" s="69"/>
      <c r="C373" s="69"/>
      <c r="D373" s="69"/>
      <c r="E373" s="69"/>
      <c r="F373" s="69"/>
      <c r="G373" s="69"/>
      <c r="H373" s="69"/>
      <c r="I373" s="69"/>
      <c r="J373" s="69"/>
      <c r="K373" s="69"/>
      <c r="L373" s="69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X373" s="69"/>
      <c r="Y373" s="69"/>
      <c r="Z373" s="69"/>
      <c r="AA373" s="69"/>
      <c r="AB373" s="69"/>
      <c r="AC373" s="69"/>
      <c r="AD373" s="69"/>
      <c r="AE373" s="69"/>
      <c r="AF373" s="69"/>
      <c r="AG373" s="69"/>
      <c r="AH373" s="69"/>
      <c r="AI373" s="69"/>
      <c r="AJ373" s="69"/>
      <c r="AK373" s="69"/>
      <c r="AL373" s="69"/>
      <c r="AM373" s="69"/>
      <c r="AN373" s="69"/>
      <c r="AO373" s="69"/>
      <c r="AP373" s="69"/>
      <c r="AQ373" s="69"/>
      <c r="AR373" s="69"/>
      <c r="AS373" s="69"/>
      <c r="AT373" s="69"/>
      <c r="AU373" s="69"/>
      <c r="AV373" s="69"/>
      <c r="AW373" s="69"/>
      <c r="AX373" s="69"/>
      <c r="AY373" s="69"/>
      <c r="AZ373" s="69"/>
      <c r="BA373" s="69"/>
      <c r="BB373" s="69"/>
      <c r="BC373" s="69"/>
      <c r="BD373" s="69"/>
      <c r="BE373" s="69"/>
      <c r="BF373" s="69"/>
      <c r="BG373" s="69"/>
      <c r="BH373" s="69"/>
      <c r="BI373" s="69"/>
      <c r="BJ373" s="69"/>
      <c r="BK373" s="69"/>
      <c r="BL373" s="69"/>
      <c r="BM373" s="69"/>
      <c r="BN373" s="69"/>
      <c r="BO373" s="69"/>
      <c r="BP373" s="69"/>
      <c r="BQ373" s="69"/>
      <c r="BR373" s="69"/>
      <c r="BS373" s="69"/>
      <c r="BT373" s="69"/>
      <c r="BU373" s="69"/>
      <c r="BV373" s="69"/>
      <c r="BW373" s="69"/>
      <c r="BX373" s="69"/>
      <c r="BY373" s="69"/>
      <c r="BZ373" s="69"/>
      <c r="CA373" s="27"/>
      <c r="CB373" s="39" t="str">
        <f t="shared" si="55"/>
        <v>Riadok bude skrytý.</v>
      </c>
      <c r="CC373" s="33" t="s">
        <v>78</v>
      </c>
      <c r="CW373" s="20">
        <f t="shared" si="58"/>
        <v>1</v>
      </c>
      <c r="CX373" s="20">
        <f t="shared" si="59"/>
        <v>0</v>
      </c>
      <c r="CZ373" s="20">
        <f t="shared" si="56"/>
        <v>1</v>
      </c>
      <c r="DA373" s="37">
        <f t="shared" si="57"/>
        <v>0</v>
      </c>
      <c r="DZ373" s="62"/>
    </row>
    <row r="374" spans="1:130">
      <c r="A374" s="11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X374" s="69"/>
      <c r="Y374" s="69"/>
      <c r="Z374" s="69"/>
      <c r="AA374" s="69"/>
      <c r="AB374" s="69"/>
      <c r="AC374" s="69"/>
      <c r="AD374" s="69"/>
      <c r="AE374" s="69"/>
      <c r="AF374" s="69"/>
      <c r="AG374" s="69"/>
      <c r="AH374" s="69"/>
      <c r="AI374" s="69"/>
      <c r="AJ374" s="69"/>
      <c r="AK374" s="69"/>
      <c r="AL374" s="69"/>
      <c r="AM374" s="69"/>
      <c r="AN374" s="69"/>
      <c r="AO374" s="69"/>
      <c r="AP374" s="69"/>
      <c r="AQ374" s="69"/>
      <c r="AR374" s="69"/>
      <c r="AS374" s="69"/>
      <c r="AT374" s="69"/>
      <c r="AU374" s="69"/>
      <c r="AV374" s="69"/>
      <c r="AW374" s="69"/>
      <c r="AX374" s="69"/>
      <c r="AY374" s="69"/>
      <c r="AZ374" s="69"/>
      <c r="BA374" s="69"/>
      <c r="BB374" s="69"/>
      <c r="BC374" s="69"/>
      <c r="BD374" s="69"/>
      <c r="BE374" s="69"/>
      <c r="BF374" s="69"/>
      <c r="BG374" s="69"/>
      <c r="BH374" s="69"/>
      <c r="BI374" s="69"/>
      <c r="BJ374" s="69"/>
      <c r="BK374" s="69"/>
      <c r="BL374" s="69"/>
      <c r="BM374" s="69"/>
      <c r="BN374" s="69"/>
      <c r="BO374" s="69"/>
      <c r="BP374" s="69"/>
      <c r="BQ374" s="69"/>
      <c r="BR374" s="69"/>
      <c r="BS374" s="69"/>
      <c r="BT374" s="69"/>
      <c r="BU374" s="69"/>
      <c r="BV374" s="69"/>
      <c r="BW374" s="69"/>
      <c r="BX374" s="69"/>
      <c r="BY374" s="69"/>
      <c r="BZ374" s="69"/>
      <c r="CA374" s="27"/>
      <c r="CB374" s="39" t="str">
        <f t="shared" si="55"/>
        <v>Riadok bude skrytý.</v>
      </c>
      <c r="CC374" s="33" t="s">
        <v>78</v>
      </c>
      <c r="CW374" s="20">
        <f t="shared" si="58"/>
        <v>1</v>
      </c>
      <c r="CX374" s="20">
        <f t="shared" si="59"/>
        <v>0</v>
      </c>
      <c r="CZ374" s="20">
        <f t="shared" si="56"/>
        <v>1</v>
      </c>
      <c r="DA374" s="37">
        <f t="shared" si="57"/>
        <v>0</v>
      </c>
      <c r="DZ374" s="62"/>
    </row>
    <row r="375" spans="1:130">
      <c r="A375" s="11"/>
      <c r="B375" s="69"/>
      <c r="C375" s="69"/>
      <c r="D375" s="69"/>
      <c r="E375" s="69"/>
      <c r="F375" s="69"/>
      <c r="G375" s="69"/>
      <c r="H375" s="69"/>
      <c r="I375" s="69"/>
      <c r="J375" s="69"/>
      <c r="K375" s="69"/>
      <c r="L375" s="69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X375" s="69"/>
      <c r="Y375" s="69"/>
      <c r="Z375" s="69"/>
      <c r="AA375" s="69"/>
      <c r="AB375" s="69"/>
      <c r="AC375" s="69"/>
      <c r="AD375" s="69"/>
      <c r="AE375" s="69"/>
      <c r="AF375" s="69"/>
      <c r="AG375" s="69"/>
      <c r="AH375" s="69"/>
      <c r="AI375" s="69"/>
      <c r="AJ375" s="69"/>
      <c r="AK375" s="69"/>
      <c r="AL375" s="69"/>
      <c r="AM375" s="69"/>
      <c r="AN375" s="69"/>
      <c r="AO375" s="69"/>
      <c r="AP375" s="69"/>
      <c r="AQ375" s="69"/>
      <c r="AR375" s="69"/>
      <c r="AS375" s="69"/>
      <c r="AT375" s="69"/>
      <c r="AU375" s="69"/>
      <c r="AV375" s="69"/>
      <c r="AW375" s="69"/>
      <c r="AX375" s="69"/>
      <c r="AY375" s="69"/>
      <c r="AZ375" s="69"/>
      <c r="BA375" s="69"/>
      <c r="BB375" s="69"/>
      <c r="BC375" s="69"/>
      <c r="BD375" s="69"/>
      <c r="BE375" s="69"/>
      <c r="BF375" s="69"/>
      <c r="BG375" s="69"/>
      <c r="BH375" s="69"/>
      <c r="BI375" s="69"/>
      <c r="BJ375" s="69"/>
      <c r="BK375" s="69"/>
      <c r="BL375" s="69"/>
      <c r="BM375" s="69"/>
      <c r="BN375" s="69"/>
      <c r="BO375" s="69"/>
      <c r="BP375" s="69"/>
      <c r="BQ375" s="69"/>
      <c r="BR375" s="69"/>
      <c r="BS375" s="69"/>
      <c r="BT375" s="69"/>
      <c r="BU375" s="69"/>
      <c r="BV375" s="69"/>
      <c r="BW375" s="69"/>
      <c r="BX375" s="69"/>
      <c r="BY375" s="69"/>
      <c r="BZ375" s="69"/>
      <c r="CA375" s="27"/>
      <c r="CB375" s="39" t="str">
        <f t="shared" si="55"/>
        <v>Riadok bude skrytý.</v>
      </c>
      <c r="CC375" s="33" t="s">
        <v>78</v>
      </c>
      <c r="CW375" s="20">
        <f t="shared" si="58"/>
        <v>1</v>
      </c>
      <c r="CX375" s="20">
        <f t="shared" si="59"/>
        <v>0</v>
      </c>
      <c r="CZ375" s="20">
        <f t="shared" si="56"/>
        <v>1</v>
      </c>
      <c r="DA375" s="37">
        <f t="shared" si="57"/>
        <v>0</v>
      </c>
      <c r="DZ375" s="62"/>
    </row>
    <row r="376" spans="1:130">
      <c r="A376" s="11"/>
      <c r="B376" s="69"/>
      <c r="C376" s="69"/>
      <c r="D376" s="69"/>
      <c r="E376" s="69"/>
      <c r="F376" s="69"/>
      <c r="G376" s="69"/>
      <c r="H376" s="69"/>
      <c r="I376" s="69"/>
      <c r="J376" s="69"/>
      <c r="K376" s="69"/>
      <c r="L376" s="69"/>
      <c r="M376" s="69"/>
      <c r="N376" s="69"/>
      <c r="O376" s="69"/>
      <c r="P376" s="69"/>
      <c r="Q376" s="69"/>
      <c r="R376" s="69"/>
      <c r="S376" s="69"/>
      <c r="T376" s="69"/>
      <c r="U376" s="69"/>
      <c r="V376" s="69"/>
      <c r="W376" s="69"/>
      <c r="X376" s="69"/>
      <c r="Y376" s="69"/>
      <c r="Z376" s="69"/>
      <c r="AA376" s="69"/>
      <c r="AB376" s="69"/>
      <c r="AC376" s="69"/>
      <c r="AD376" s="69"/>
      <c r="AE376" s="69"/>
      <c r="AF376" s="69"/>
      <c r="AG376" s="69"/>
      <c r="AH376" s="69"/>
      <c r="AI376" s="69"/>
      <c r="AJ376" s="69"/>
      <c r="AK376" s="69"/>
      <c r="AL376" s="69"/>
      <c r="AM376" s="69"/>
      <c r="AN376" s="69"/>
      <c r="AO376" s="69"/>
      <c r="AP376" s="69"/>
      <c r="AQ376" s="69"/>
      <c r="AR376" s="69"/>
      <c r="AS376" s="69"/>
      <c r="AT376" s="69"/>
      <c r="AU376" s="69"/>
      <c r="AV376" s="69"/>
      <c r="AW376" s="69"/>
      <c r="AX376" s="69"/>
      <c r="AY376" s="69"/>
      <c r="AZ376" s="69"/>
      <c r="BA376" s="69"/>
      <c r="BB376" s="69"/>
      <c r="BC376" s="69"/>
      <c r="BD376" s="69"/>
      <c r="BE376" s="69"/>
      <c r="BF376" s="69"/>
      <c r="BG376" s="69"/>
      <c r="BH376" s="69"/>
      <c r="BI376" s="69"/>
      <c r="BJ376" s="69"/>
      <c r="BK376" s="69"/>
      <c r="BL376" s="69"/>
      <c r="BM376" s="69"/>
      <c r="BN376" s="69"/>
      <c r="BO376" s="69"/>
      <c r="BP376" s="69"/>
      <c r="BQ376" s="69"/>
      <c r="BR376" s="69"/>
      <c r="BS376" s="69"/>
      <c r="BT376" s="69"/>
      <c r="BU376" s="69"/>
      <c r="BV376" s="69"/>
      <c r="BW376" s="69"/>
      <c r="BX376" s="69"/>
      <c r="BY376" s="69"/>
      <c r="BZ376" s="69"/>
      <c r="CA376" s="27"/>
      <c r="CB376" s="39" t="str">
        <f t="shared" si="55"/>
        <v>Riadok bude skrytý.</v>
      </c>
      <c r="CC376" s="33" t="s">
        <v>78</v>
      </c>
      <c r="CW376" s="20">
        <f t="shared" si="58"/>
        <v>1</v>
      </c>
      <c r="CX376" s="20">
        <f t="shared" si="59"/>
        <v>0</v>
      </c>
      <c r="CZ376" s="20">
        <f t="shared" si="56"/>
        <v>1</v>
      </c>
      <c r="DA376" s="37">
        <f t="shared" si="57"/>
        <v>0</v>
      </c>
      <c r="DZ376" s="62"/>
    </row>
    <row r="377" spans="1:130">
      <c r="A377" s="11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  <c r="Q377" s="69"/>
      <c r="R377" s="69"/>
      <c r="S377" s="69"/>
      <c r="T377" s="69"/>
      <c r="U377" s="69"/>
      <c r="V377" s="69"/>
      <c r="W377" s="69"/>
      <c r="X377" s="69"/>
      <c r="Y377" s="69"/>
      <c r="Z377" s="69"/>
      <c r="AA377" s="69"/>
      <c r="AB377" s="69"/>
      <c r="AC377" s="69"/>
      <c r="AD377" s="69"/>
      <c r="AE377" s="69"/>
      <c r="AF377" s="69"/>
      <c r="AG377" s="69"/>
      <c r="AH377" s="69"/>
      <c r="AI377" s="69"/>
      <c r="AJ377" s="69"/>
      <c r="AK377" s="69"/>
      <c r="AL377" s="69"/>
      <c r="AM377" s="69"/>
      <c r="AN377" s="69"/>
      <c r="AO377" s="69"/>
      <c r="AP377" s="69"/>
      <c r="AQ377" s="69"/>
      <c r="AR377" s="69"/>
      <c r="AS377" s="69"/>
      <c r="AT377" s="69"/>
      <c r="AU377" s="69"/>
      <c r="AV377" s="69"/>
      <c r="AW377" s="69"/>
      <c r="AX377" s="69"/>
      <c r="AY377" s="69"/>
      <c r="AZ377" s="69"/>
      <c r="BA377" s="69"/>
      <c r="BB377" s="69"/>
      <c r="BC377" s="69"/>
      <c r="BD377" s="69"/>
      <c r="BE377" s="69"/>
      <c r="BF377" s="69"/>
      <c r="BG377" s="69"/>
      <c r="BH377" s="69"/>
      <c r="BI377" s="69"/>
      <c r="BJ377" s="69"/>
      <c r="BK377" s="69"/>
      <c r="BL377" s="69"/>
      <c r="BM377" s="69"/>
      <c r="BN377" s="69"/>
      <c r="BO377" s="69"/>
      <c r="BP377" s="69"/>
      <c r="BQ377" s="69"/>
      <c r="BR377" s="69"/>
      <c r="BS377" s="69"/>
      <c r="BT377" s="69"/>
      <c r="BU377" s="69"/>
      <c r="BV377" s="69"/>
      <c r="BW377" s="69"/>
      <c r="BX377" s="69"/>
      <c r="BY377" s="69"/>
      <c r="BZ377" s="69"/>
      <c r="CA377" s="27"/>
      <c r="CB377" s="39" t="str">
        <f t="shared" si="55"/>
        <v>Riadok bude skrytý.</v>
      </c>
      <c r="CC377" s="33" t="s">
        <v>78</v>
      </c>
      <c r="CW377" s="20">
        <f t="shared" si="58"/>
        <v>1</v>
      </c>
      <c r="CX377" s="20">
        <f t="shared" si="59"/>
        <v>0</v>
      </c>
      <c r="CZ377" s="20">
        <f t="shared" si="56"/>
        <v>1</v>
      </c>
      <c r="DA377" s="37">
        <f t="shared" si="57"/>
        <v>0</v>
      </c>
      <c r="DZ377" s="62"/>
    </row>
    <row r="378" spans="1:130">
      <c r="A378" s="11"/>
      <c r="CA378" s="25"/>
      <c r="CB378" s="39" t="str">
        <f t="shared" si="55"/>
        <v>Riadok bude skrytý.</v>
      </c>
      <c r="CC378" s="33" t="s">
        <v>78</v>
      </c>
      <c r="CW378" s="20">
        <f t="shared" si="58"/>
        <v>1</v>
      </c>
      <c r="CX378" s="20">
        <f>+IF(SUM(CX384:CX385)=0,0,1)</f>
        <v>0</v>
      </c>
      <c r="CZ378" s="20">
        <f t="shared" si="56"/>
        <v>1</v>
      </c>
      <c r="DA378" s="37">
        <f t="shared" si="57"/>
        <v>0</v>
      </c>
      <c r="DZ378" s="62"/>
    </row>
    <row r="379" spans="1:130">
      <c r="A379" s="11"/>
      <c r="B379" s="2" t="s">
        <v>182</v>
      </c>
      <c r="CA379" s="26" t="s">
        <v>69</v>
      </c>
      <c r="CB379" s="39" t="str">
        <f t="shared" si="55"/>
        <v>Riadok bude skrytý.</v>
      </c>
      <c r="CC379" s="33" t="s">
        <v>78</v>
      </c>
      <c r="CW379" s="20">
        <f t="shared" si="58"/>
        <v>1</v>
      </c>
      <c r="CX379" s="20">
        <f>+IF(SUM(CX384:CX385)=0,0,1)</f>
        <v>0</v>
      </c>
      <c r="CZ379" s="20">
        <f t="shared" si="56"/>
        <v>1</v>
      </c>
      <c r="DA379" s="37">
        <f t="shared" si="57"/>
        <v>0</v>
      </c>
      <c r="DZ379" s="62"/>
    </row>
    <row r="380" spans="1:130">
      <c r="A380" s="11"/>
      <c r="CA380" s="24"/>
      <c r="CB380" s="39" t="str">
        <f t="shared" si="55"/>
        <v>Riadok bude skrytý.</v>
      </c>
      <c r="CC380" s="33" t="s">
        <v>78</v>
      </c>
      <c r="CW380" s="20">
        <f t="shared" si="58"/>
        <v>1</v>
      </c>
      <c r="CX380" s="20">
        <f>+IF(SUM(CX384:CX385)=0,0,1)</f>
        <v>0</v>
      </c>
      <c r="CZ380" s="20">
        <f t="shared" si="56"/>
        <v>1</v>
      </c>
      <c r="DA380" s="37">
        <f t="shared" si="57"/>
        <v>0</v>
      </c>
      <c r="DZ380" s="62"/>
    </row>
    <row r="381" spans="1:130">
      <c r="A381" s="11"/>
      <c r="B381" s="393" t="s">
        <v>35</v>
      </c>
      <c r="C381" s="393"/>
      <c r="D381" s="393"/>
      <c r="E381" s="393"/>
      <c r="F381" s="393"/>
      <c r="G381" s="393"/>
      <c r="H381" s="393"/>
      <c r="I381" s="393"/>
      <c r="J381" s="393"/>
      <c r="K381" s="393"/>
      <c r="L381" s="393"/>
      <c r="M381" s="393"/>
      <c r="N381" s="393"/>
      <c r="O381" s="393"/>
      <c r="P381" s="393"/>
      <c r="Q381" s="393"/>
      <c r="R381" s="393"/>
      <c r="S381" s="393"/>
      <c r="T381" s="393"/>
      <c r="U381" s="393"/>
      <c r="V381" s="393"/>
      <c r="W381" s="393"/>
      <c r="X381" s="393"/>
      <c r="Y381" s="393"/>
      <c r="Z381" s="393"/>
      <c r="AA381" s="393"/>
      <c r="AB381" s="129" t="s">
        <v>99</v>
      </c>
      <c r="AC381" s="130"/>
      <c r="AD381" s="130"/>
      <c r="AE381" s="130"/>
      <c r="AF381" s="130"/>
      <c r="AG381" s="130"/>
      <c r="AH381" s="130"/>
      <c r="AI381" s="130"/>
      <c r="AJ381" s="130"/>
      <c r="AK381" s="130"/>
      <c r="AL381" s="130"/>
      <c r="AM381" s="130"/>
      <c r="AN381" s="130"/>
      <c r="AO381" s="130"/>
      <c r="AP381" s="130"/>
      <c r="AQ381" s="130"/>
      <c r="AR381" s="130"/>
      <c r="AS381" s="130"/>
      <c r="AT381" s="130"/>
      <c r="AU381" s="130"/>
      <c r="AV381" s="130"/>
      <c r="AW381" s="130"/>
      <c r="AX381" s="130"/>
      <c r="AY381" s="130"/>
      <c r="AZ381" s="130"/>
      <c r="BA381" s="130"/>
      <c r="BB381" s="130"/>
      <c r="BC381" s="130"/>
      <c r="BD381" s="130"/>
      <c r="BE381" s="130"/>
      <c r="BF381" s="130"/>
      <c r="BG381" s="130"/>
      <c r="BH381" s="130"/>
      <c r="BI381" s="130"/>
      <c r="BJ381" s="130"/>
      <c r="BK381" s="130"/>
      <c r="BL381" s="130"/>
      <c r="BM381" s="130"/>
      <c r="BN381" s="130"/>
      <c r="BO381" s="130"/>
      <c r="BP381" s="130"/>
      <c r="BQ381" s="130"/>
      <c r="BR381" s="130"/>
      <c r="BS381" s="130"/>
      <c r="BT381" s="130"/>
      <c r="BU381" s="130"/>
      <c r="BV381" s="130"/>
      <c r="BW381" s="130"/>
      <c r="BX381" s="130"/>
      <c r="BY381" s="130"/>
      <c r="BZ381" s="131"/>
      <c r="CA381" s="26" t="s">
        <v>69</v>
      </c>
      <c r="CB381" s="39" t="str">
        <f t="shared" si="55"/>
        <v>Riadok bude skrytý.</v>
      </c>
      <c r="CC381" s="33" t="s">
        <v>78</v>
      </c>
      <c r="CW381" s="20">
        <f t="shared" si="58"/>
        <v>1</v>
      </c>
      <c r="CX381" s="20">
        <f>+IF(SUM(CX384:CX385)=0,0,1)</f>
        <v>0</v>
      </c>
      <c r="CZ381" s="20">
        <f t="shared" si="56"/>
        <v>1</v>
      </c>
      <c r="DA381" s="37">
        <f t="shared" si="57"/>
        <v>0</v>
      </c>
      <c r="DZ381" s="62"/>
    </row>
    <row r="382" spans="1:130">
      <c r="A382" s="11"/>
      <c r="B382" s="393"/>
      <c r="C382" s="393"/>
      <c r="D382" s="393"/>
      <c r="E382" s="393"/>
      <c r="F382" s="393"/>
      <c r="G382" s="393"/>
      <c r="H382" s="393"/>
      <c r="I382" s="393"/>
      <c r="J382" s="393"/>
      <c r="K382" s="393"/>
      <c r="L382" s="393"/>
      <c r="M382" s="393"/>
      <c r="N382" s="393"/>
      <c r="O382" s="393"/>
      <c r="P382" s="393"/>
      <c r="Q382" s="393"/>
      <c r="R382" s="393"/>
      <c r="S382" s="393"/>
      <c r="T382" s="393"/>
      <c r="U382" s="393"/>
      <c r="V382" s="393"/>
      <c r="W382" s="393"/>
      <c r="X382" s="393"/>
      <c r="Y382" s="393"/>
      <c r="Z382" s="393"/>
      <c r="AA382" s="393"/>
      <c r="AB382" s="132">
        <f>+AJ38</f>
        <v>2019</v>
      </c>
      <c r="AC382" s="133"/>
      <c r="AD382" s="133"/>
      <c r="AE382" s="133"/>
      <c r="AF382" s="133"/>
      <c r="AG382" s="133"/>
      <c r="AH382" s="133"/>
      <c r="AI382" s="133"/>
      <c r="AJ382" s="133"/>
      <c r="AK382" s="133"/>
      <c r="AL382" s="133"/>
      <c r="AM382" s="133"/>
      <c r="AN382" s="133"/>
      <c r="AO382" s="133"/>
      <c r="AP382" s="133"/>
      <c r="AQ382" s="133"/>
      <c r="AR382" s="133"/>
      <c r="AS382" s="133"/>
      <c r="AT382" s="133"/>
      <c r="AU382" s="133"/>
      <c r="AV382" s="133"/>
      <c r="AW382" s="133"/>
      <c r="AX382" s="133"/>
      <c r="AY382" s="133"/>
      <c r="AZ382" s="133"/>
      <c r="BA382" s="133"/>
      <c r="BB382" s="133"/>
      <c r="BC382" s="133"/>
      <c r="BD382" s="133"/>
      <c r="BE382" s="133"/>
      <c r="BF382" s="133"/>
      <c r="BG382" s="133"/>
      <c r="BH382" s="133"/>
      <c r="BI382" s="133"/>
      <c r="BJ382" s="133"/>
      <c r="BK382" s="133"/>
      <c r="BL382" s="133"/>
      <c r="BM382" s="133"/>
      <c r="BN382" s="133"/>
      <c r="BO382" s="133"/>
      <c r="BP382" s="133"/>
      <c r="BQ382" s="133"/>
      <c r="BR382" s="133"/>
      <c r="BS382" s="133"/>
      <c r="BT382" s="133"/>
      <c r="BU382" s="133"/>
      <c r="BV382" s="133"/>
      <c r="BW382" s="133"/>
      <c r="BX382" s="133"/>
      <c r="BY382" s="133"/>
      <c r="BZ382" s="134"/>
      <c r="CA382" s="24"/>
      <c r="CB382" s="39" t="str">
        <f t="shared" si="55"/>
        <v>Riadok bude skrytý.</v>
      </c>
      <c r="CC382" s="33" t="s">
        <v>78</v>
      </c>
      <c r="CW382" s="20">
        <f t="shared" si="58"/>
        <v>1</v>
      </c>
      <c r="CX382" s="20">
        <f>+IF(SUM(CX384:CX385)=0,0,1)</f>
        <v>0</v>
      </c>
      <c r="CZ382" s="20">
        <f t="shared" si="56"/>
        <v>1</v>
      </c>
      <c r="DA382" s="37">
        <f t="shared" si="57"/>
        <v>0</v>
      </c>
      <c r="DZ382" s="62"/>
    </row>
    <row r="383" spans="1:130">
      <c r="A383" s="11"/>
      <c r="B383" s="391" t="s">
        <v>39</v>
      </c>
      <c r="C383" s="391"/>
      <c r="D383" s="391"/>
      <c r="E383" s="391"/>
      <c r="F383" s="391"/>
      <c r="G383" s="391"/>
      <c r="H383" s="391"/>
      <c r="I383" s="391"/>
      <c r="J383" s="391"/>
      <c r="K383" s="391"/>
      <c r="L383" s="391"/>
      <c r="M383" s="391"/>
      <c r="N383" s="391"/>
      <c r="O383" s="391"/>
      <c r="P383" s="391"/>
      <c r="Q383" s="391"/>
      <c r="R383" s="391"/>
      <c r="S383" s="391"/>
      <c r="T383" s="391"/>
      <c r="U383" s="391"/>
      <c r="V383" s="391"/>
      <c r="W383" s="391"/>
      <c r="X383" s="391"/>
      <c r="Y383" s="391"/>
      <c r="Z383" s="391"/>
      <c r="AA383" s="392"/>
      <c r="AB383" s="166">
        <f>+SUM(AB384:BA385)</f>
        <v>0</v>
      </c>
      <c r="AC383" s="167"/>
      <c r="AD383" s="167"/>
      <c r="AE383" s="167"/>
      <c r="AF383" s="167"/>
      <c r="AG383" s="167"/>
      <c r="AH383" s="167"/>
      <c r="AI383" s="167"/>
      <c r="AJ383" s="167"/>
      <c r="AK383" s="167"/>
      <c r="AL383" s="167"/>
      <c r="AM383" s="167"/>
      <c r="AN383" s="167"/>
      <c r="AO383" s="167"/>
      <c r="AP383" s="167"/>
      <c r="AQ383" s="167"/>
      <c r="AR383" s="167"/>
      <c r="AS383" s="167"/>
      <c r="AT383" s="167"/>
      <c r="AU383" s="167"/>
      <c r="AV383" s="167"/>
      <c r="AW383" s="167"/>
      <c r="AX383" s="167"/>
      <c r="AY383" s="167"/>
      <c r="AZ383" s="167"/>
      <c r="BA383" s="167"/>
      <c r="BB383" s="167"/>
      <c r="BC383" s="167"/>
      <c r="BD383" s="167"/>
      <c r="BE383" s="167"/>
      <c r="BF383" s="167"/>
      <c r="BG383" s="167"/>
      <c r="BH383" s="167"/>
      <c r="BI383" s="167"/>
      <c r="BJ383" s="167"/>
      <c r="BK383" s="167"/>
      <c r="BL383" s="167"/>
      <c r="BM383" s="167"/>
      <c r="BN383" s="167"/>
      <c r="BO383" s="167"/>
      <c r="BP383" s="167"/>
      <c r="BQ383" s="167"/>
      <c r="BR383" s="167"/>
      <c r="BS383" s="167"/>
      <c r="BT383" s="167"/>
      <c r="BU383" s="167"/>
      <c r="BV383" s="167"/>
      <c r="BW383" s="167"/>
      <c r="BX383" s="167"/>
      <c r="BY383" s="167"/>
      <c r="BZ383" s="168"/>
      <c r="CA383" s="24"/>
      <c r="CB383" s="39" t="str">
        <f t="shared" si="55"/>
        <v>Riadok bude skrytý.</v>
      </c>
      <c r="CC383" s="33" t="s">
        <v>78</v>
      </c>
      <c r="CW383" s="20">
        <f t="shared" si="58"/>
        <v>1</v>
      </c>
      <c r="CX383" s="20">
        <f>+IF(SUM(CX384:CX385)=0,0,1)</f>
        <v>0</v>
      </c>
      <c r="CZ383" s="20">
        <f t="shared" si="56"/>
        <v>1</v>
      </c>
      <c r="DA383" s="37">
        <f t="shared" si="57"/>
        <v>0</v>
      </c>
      <c r="DZ383" s="62"/>
    </row>
    <row r="384" spans="1:130" ht="26.25" customHeight="1">
      <c r="A384" s="11"/>
      <c r="B384" s="179" t="s">
        <v>92</v>
      </c>
      <c r="C384" s="180"/>
      <c r="D384" s="180"/>
      <c r="E384" s="180"/>
      <c r="F384" s="180"/>
      <c r="G384" s="180"/>
      <c r="H384" s="180"/>
      <c r="I384" s="180"/>
      <c r="J384" s="180"/>
      <c r="K384" s="180"/>
      <c r="L384" s="180"/>
      <c r="M384" s="180"/>
      <c r="N384" s="180"/>
      <c r="O384" s="180"/>
      <c r="P384" s="180"/>
      <c r="Q384" s="180"/>
      <c r="R384" s="180"/>
      <c r="S384" s="180"/>
      <c r="T384" s="180"/>
      <c r="U384" s="180"/>
      <c r="V384" s="180"/>
      <c r="W384" s="180"/>
      <c r="X384" s="180"/>
      <c r="Y384" s="180"/>
      <c r="Z384" s="180"/>
      <c r="AA384" s="181"/>
      <c r="AB384" s="163"/>
      <c r="AC384" s="164"/>
      <c r="AD384" s="164"/>
      <c r="AE384" s="164"/>
      <c r="AF384" s="164"/>
      <c r="AG384" s="164"/>
      <c r="AH384" s="164"/>
      <c r="AI384" s="164"/>
      <c r="AJ384" s="164"/>
      <c r="AK384" s="164"/>
      <c r="AL384" s="164"/>
      <c r="AM384" s="164"/>
      <c r="AN384" s="164"/>
      <c r="AO384" s="164"/>
      <c r="AP384" s="164"/>
      <c r="AQ384" s="164"/>
      <c r="AR384" s="164"/>
      <c r="AS384" s="164"/>
      <c r="AT384" s="164"/>
      <c r="AU384" s="164"/>
      <c r="AV384" s="164"/>
      <c r="AW384" s="164"/>
      <c r="AX384" s="164"/>
      <c r="AY384" s="164"/>
      <c r="AZ384" s="164"/>
      <c r="BA384" s="164"/>
      <c r="BB384" s="164"/>
      <c r="BC384" s="164"/>
      <c r="BD384" s="164"/>
      <c r="BE384" s="164"/>
      <c r="BF384" s="164"/>
      <c r="BG384" s="164"/>
      <c r="BH384" s="164"/>
      <c r="BI384" s="164"/>
      <c r="BJ384" s="164"/>
      <c r="BK384" s="164"/>
      <c r="BL384" s="164"/>
      <c r="BM384" s="164"/>
      <c r="BN384" s="164"/>
      <c r="BO384" s="164"/>
      <c r="BP384" s="164"/>
      <c r="BQ384" s="164"/>
      <c r="BR384" s="164"/>
      <c r="BS384" s="164"/>
      <c r="BT384" s="164"/>
      <c r="BU384" s="164"/>
      <c r="BV384" s="164"/>
      <c r="BW384" s="164"/>
      <c r="BX384" s="164"/>
      <c r="BY384" s="164"/>
      <c r="BZ384" s="165"/>
      <c r="CA384" s="24"/>
      <c r="CB384" s="39" t="str">
        <f t="shared" si="55"/>
        <v>Riadok bude skrytý.</v>
      </c>
      <c r="CC384" s="33" t="s">
        <v>78</v>
      </c>
      <c r="CW384" s="20">
        <f t="shared" si="58"/>
        <v>1</v>
      </c>
      <c r="CX384" s="20">
        <f>+IF(AB384="",IF(BB384="",IF(AB385="",IF(BB385="",0,1),1),1),1)</f>
        <v>0</v>
      </c>
      <c r="CZ384" s="20">
        <f t="shared" si="56"/>
        <v>1</v>
      </c>
      <c r="DA384" s="37">
        <f t="shared" si="57"/>
        <v>0</v>
      </c>
      <c r="DZ384" s="62"/>
    </row>
    <row r="385" spans="1:130" ht="29.25" customHeight="1">
      <c r="A385" s="11"/>
      <c r="B385" s="117" t="s">
        <v>38</v>
      </c>
      <c r="C385" s="118"/>
      <c r="D385" s="118"/>
      <c r="E385" s="118"/>
      <c r="F385" s="118"/>
      <c r="G385" s="118"/>
      <c r="H385" s="118"/>
      <c r="I385" s="118"/>
      <c r="J385" s="118"/>
      <c r="K385" s="118"/>
      <c r="L385" s="118"/>
      <c r="M385" s="118"/>
      <c r="N385" s="118"/>
      <c r="O385" s="118"/>
      <c r="P385" s="118"/>
      <c r="Q385" s="118"/>
      <c r="R385" s="118"/>
      <c r="S385" s="118"/>
      <c r="T385" s="118"/>
      <c r="U385" s="118"/>
      <c r="V385" s="118"/>
      <c r="W385" s="118"/>
      <c r="X385" s="118"/>
      <c r="Y385" s="118"/>
      <c r="Z385" s="118"/>
      <c r="AA385" s="119"/>
      <c r="AB385" s="70"/>
      <c r="AC385" s="71"/>
      <c r="AD385" s="71"/>
      <c r="AE385" s="71"/>
      <c r="AF385" s="71"/>
      <c r="AG385" s="71"/>
      <c r="AH385" s="71"/>
      <c r="AI385" s="71"/>
      <c r="AJ385" s="71"/>
      <c r="AK385" s="71"/>
      <c r="AL385" s="71"/>
      <c r="AM385" s="71"/>
      <c r="AN385" s="71"/>
      <c r="AO385" s="71"/>
      <c r="AP385" s="71"/>
      <c r="AQ385" s="71"/>
      <c r="AR385" s="71"/>
      <c r="AS385" s="71"/>
      <c r="AT385" s="71"/>
      <c r="AU385" s="71"/>
      <c r="AV385" s="71"/>
      <c r="AW385" s="71"/>
      <c r="AX385" s="71"/>
      <c r="AY385" s="71"/>
      <c r="AZ385" s="71"/>
      <c r="BA385" s="71"/>
      <c r="BB385" s="71"/>
      <c r="BC385" s="71"/>
      <c r="BD385" s="71"/>
      <c r="BE385" s="71"/>
      <c r="BF385" s="71"/>
      <c r="BG385" s="71"/>
      <c r="BH385" s="71"/>
      <c r="BI385" s="71"/>
      <c r="BJ385" s="71"/>
      <c r="BK385" s="71"/>
      <c r="BL385" s="71"/>
      <c r="BM385" s="71"/>
      <c r="BN385" s="71"/>
      <c r="BO385" s="71"/>
      <c r="BP385" s="71"/>
      <c r="BQ385" s="71"/>
      <c r="BR385" s="71"/>
      <c r="BS385" s="71"/>
      <c r="BT385" s="71"/>
      <c r="BU385" s="71"/>
      <c r="BV385" s="71"/>
      <c r="BW385" s="71"/>
      <c r="BX385" s="71"/>
      <c r="BY385" s="71"/>
      <c r="BZ385" s="72"/>
      <c r="CA385" s="24"/>
      <c r="CB385" s="39" t="str">
        <f t="shared" si="55"/>
        <v>Riadok bude skrytý.</v>
      </c>
      <c r="CC385" s="33" t="s">
        <v>78</v>
      </c>
      <c r="CW385" s="20">
        <f t="shared" si="58"/>
        <v>1</v>
      </c>
      <c r="CX385" s="20">
        <f>+IF(AB384="",IF(BB384="",IF(AB385="",IF(BB385="",0,1),1),1),1)</f>
        <v>0</v>
      </c>
      <c r="CZ385" s="20">
        <f t="shared" si="56"/>
        <v>1</v>
      </c>
      <c r="DA385" s="37">
        <f t="shared" si="57"/>
        <v>0</v>
      </c>
      <c r="DZ385" s="62"/>
    </row>
    <row r="386" spans="1:130">
      <c r="A386" s="11"/>
      <c r="CA386" s="24"/>
      <c r="CB386" s="39" t="str">
        <f t="shared" si="55"/>
        <v>Riadok bude skrytý.</v>
      </c>
      <c r="CC386" s="33" t="s">
        <v>78</v>
      </c>
      <c r="CW386" s="20">
        <f t="shared" si="58"/>
        <v>1</v>
      </c>
      <c r="CX386" s="20">
        <f>+IF($J$387="nemá",0,1)</f>
        <v>0</v>
      </c>
      <c r="CZ386" s="20">
        <f t="shared" si="56"/>
        <v>1</v>
      </c>
      <c r="DA386" s="37">
        <f t="shared" si="57"/>
        <v>0</v>
      </c>
      <c r="DZ386" s="62"/>
    </row>
    <row r="387" spans="1:130">
      <c r="A387" s="11"/>
      <c r="B387" s="2" t="s">
        <v>36</v>
      </c>
      <c r="J387" s="113" t="s">
        <v>158</v>
      </c>
      <c r="K387" s="113"/>
      <c r="L387" s="113"/>
      <c r="M387" s="113"/>
      <c r="N387" s="113"/>
      <c r="O387" s="2" t="s">
        <v>100</v>
      </c>
      <c r="CA387" s="26" t="s">
        <v>69</v>
      </c>
      <c r="CB387" s="39" t="str">
        <f t="shared" ref="CB387:CB394" si="60">+IF(DA387=0,"Riadok bude skrytý.","Riadok bude vidieť.")</f>
        <v>Riadok bude skrytý.</v>
      </c>
      <c r="CC387" s="33" t="s">
        <v>78</v>
      </c>
      <c r="CW387" s="20">
        <f t="shared" si="58"/>
        <v>1</v>
      </c>
      <c r="CX387" s="20">
        <f>+IF($J$387="nemá",0,1)</f>
        <v>0</v>
      </c>
      <c r="CZ387" s="20">
        <f t="shared" si="56"/>
        <v>1</v>
      </c>
      <c r="DA387" s="37">
        <f t="shared" si="57"/>
        <v>0</v>
      </c>
      <c r="DZ387" s="62"/>
    </row>
    <row r="388" spans="1:130">
      <c r="A388" s="11"/>
      <c r="B388" s="2" t="str">
        <f>+IF(J387="má","Údaje o hodnote predmetu, ktorým sú záväzky zabezpečené sú uvedené v tabuľke:","")</f>
        <v/>
      </c>
      <c r="CA388" s="24"/>
      <c r="CB388" s="39" t="str">
        <f t="shared" si="60"/>
        <v>Riadok bude skrytý.</v>
      </c>
      <c r="CC388" s="33" t="s">
        <v>78</v>
      </c>
      <c r="CW388" s="20">
        <f t="shared" si="58"/>
        <v>1</v>
      </c>
      <c r="CX388" s="20">
        <f t="shared" ref="CX388:CX393" si="61">+IF($J$387="nemá",0,1)</f>
        <v>0</v>
      </c>
      <c r="CZ388" s="20">
        <f t="shared" si="56"/>
        <v>1</v>
      </c>
      <c r="DA388" s="37">
        <f t="shared" si="57"/>
        <v>0</v>
      </c>
      <c r="DZ388" s="62"/>
    </row>
    <row r="389" spans="1:130">
      <c r="A389" s="11"/>
      <c r="CA389" s="24"/>
      <c r="CB389" s="39" t="str">
        <f t="shared" si="60"/>
        <v>Riadok bude skrytý.</v>
      </c>
      <c r="CC389" s="33" t="s">
        <v>78</v>
      </c>
      <c r="CW389" s="20">
        <f t="shared" si="58"/>
        <v>1</v>
      </c>
      <c r="CX389" s="20">
        <f t="shared" si="61"/>
        <v>0</v>
      </c>
      <c r="CZ389" s="20">
        <f t="shared" si="56"/>
        <v>1</v>
      </c>
      <c r="DA389" s="37">
        <f t="shared" si="57"/>
        <v>0</v>
      </c>
      <c r="DZ389" s="62"/>
    </row>
    <row r="390" spans="1:130">
      <c r="A390" s="11"/>
      <c r="B390" s="394" t="s">
        <v>37</v>
      </c>
      <c r="C390" s="395"/>
      <c r="D390" s="395"/>
      <c r="E390" s="395"/>
      <c r="F390" s="395"/>
      <c r="G390" s="395"/>
      <c r="H390" s="395"/>
      <c r="I390" s="395"/>
      <c r="J390" s="395"/>
      <c r="K390" s="395"/>
      <c r="L390" s="395"/>
      <c r="M390" s="395"/>
      <c r="N390" s="395"/>
      <c r="O390" s="395"/>
      <c r="P390" s="395"/>
      <c r="Q390" s="395"/>
      <c r="R390" s="395"/>
      <c r="S390" s="395"/>
      <c r="T390" s="395"/>
      <c r="U390" s="395"/>
      <c r="V390" s="395"/>
      <c r="W390" s="395"/>
      <c r="X390" s="395"/>
      <c r="Y390" s="395"/>
      <c r="Z390" s="395"/>
      <c r="AA390" s="395"/>
      <c r="AB390" s="396"/>
      <c r="AC390" s="400">
        <f>+AJ38</f>
        <v>2019</v>
      </c>
      <c r="AD390" s="401"/>
      <c r="AE390" s="401"/>
      <c r="AF390" s="401"/>
      <c r="AG390" s="401"/>
      <c r="AH390" s="401"/>
      <c r="AI390" s="401"/>
      <c r="AJ390" s="401"/>
      <c r="AK390" s="401"/>
      <c r="AL390" s="401"/>
      <c r="AM390" s="401"/>
      <c r="AN390" s="401"/>
      <c r="AO390" s="401"/>
      <c r="AP390" s="401"/>
      <c r="AQ390" s="401"/>
      <c r="AR390" s="401"/>
      <c r="AS390" s="401"/>
      <c r="AT390" s="401"/>
      <c r="AU390" s="401"/>
      <c r="AV390" s="401"/>
      <c r="AW390" s="401"/>
      <c r="AX390" s="401"/>
      <c r="AY390" s="401"/>
      <c r="AZ390" s="401"/>
      <c r="BA390" s="401"/>
      <c r="BB390" s="401"/>
      <c r="BC390" s="401"/>
      <c r="BD390" s="401"/>
      <c r="BE390" s="401"/>
      <c r="BF390" s="401"/>
      <c r="BG390" s="401"/>
      <c r="BH390" s="401"/>
      <c r="BI390" s="401"/>
      <c r="BJ390" s="401"/>
      <c r="BK390" s="401"/>
      <c r="BL390" s="401"/>
      <c r="BM390" s="401"/>
      <c r="BN390" s="401"/>
      <c r="BO390" s="401"/>
      <c r="BP390" s="401"/>
      <c r="BQ390" s="401"/>
      <c r="BR390" s="401"/>
      <c r="BS390" s="401"/>
      <c r="BT390" s="401"/>
      <c r="BU390" s="401"/>
      <c r="BV390" s="401"/>
      <c r="BW390" s="401"/>
      <c r="BX390" s="401"/>
      <c r="BY390" s="401"/>
      <c r="BZ390" s="402"/>
      <c r="CA390" s="26" t="s">
        <v>69</v>
      </c>
      <c r="CB390" s="39" t="str">
        <f t="shared" si="60"/>
        <v>Riadok bude skrytý.</v>
      </c>
      <c r="CC390" s="33" t="s">
        <v>78</v>
      </c>
      <c r="CW390" s="20">
        <f t="shared" si="58"/>
        <v>1</v>
      </c>
      <c r="CX390" s="20">
        <f t="shared" si="61"/>
        <v>0</v>
      </c>
      <c r="CZ390" s="20">
        <f t="shared" si="56"/>
        <v>1</v>
      </c>
      <c r="DA390" s="37">
        <f t="shared" si="57"/>
        <v>0</v>
      </c>
      <c r="DZ390" s="62"/>
    </row>
    <row r="391" spans="1:130">
      <c r="A391" s="11"/>
      <c r="B391" s="397"/>
      <c r="C391" s="398"/>
      <c r="D391" s="398"/>
      <c r="E391" s="398"/>
      <c r="F391" s="398"/>
      <c r="G391" s="398"/>
      <c r="H391" s="398"/>
      <c r="I391" s="398"/>
      <c r="J391" s="398"/>
      <c r="K391" s="398"/>
      <c r="L391" s="398"/>
      <c r="M391" s="398"/>
      <c r="N391" s="398"/>
      <c r="O391" s="398"/>
      <c r="P391" s="398"/>
      <c r="Q391" s="398"/>
      <c r="R391" s="398"/>
      <c r="S391" s="398"/>
      <c r="T391" s="398"/>
      <c r="U391" s="398"/>
      <c r="V391" s="398"/>
      <c r="W391" s="398"/>
      <c r="X391" s="398"/>
      <c r="Y391" s="398"/>
      <c r="Z391" s="398"/>
      <c r="AA391" s="398"/>
      <c r="AB391" s="399"/>
      <c r="AC391" s="403" t="s">
        <v>91</v>
      </c>
      <c r="AD391" s="404"/>
      <c r="AE391" s="404"/>
      <c r="AF391" s="404"/>
      <c r="AG391" s="404"/>
      <c r="AH391" s="404"/>
      <c r="AI391" s="404"/>
      <c r="AJ391" s="404"/>
      <c r="AK391" s="404"/>
      <c r="AL391" s="404"/>
      <c r="AM391" s="404"/>
      <c r="AN391" s="404"/>
      <c r="AO391" s="404"/>
      <c r="AP391" s="404"/>
      <c r="AQ391" s="404"/>
      <c r="AR391" s="404"/>
      <c r="AS391" s="404"/>
      <c r="AT391" s="404"/>
      <c r="AU391" s="404"/>
      <c r="AV391" s="404"/>
      <c r="AW391" s="404"/>
      <c r="AX391" s="404"/>
      <c r="AY391" s="404"/>
      <c r="AZ391" s="404"/>
      <c r="BA391" s="404"/>
      <c r="BB391" s="405"/>
      <c r="BC391" s="381" t="s">
        <v>103</v>
      </c>
      <c r="BD391" s="382"/>
      <c r="BE391" s="382"/>
      <c r="BF391" s="382"/>
      <c r="BG391" s="382"/>
      <c r="BH391" s="382"/>
      <c r="BI391" s="382"/>
      <c r="BJ391" s="382"/>
      <c r="BK391" s="382"/>
      <c r="BL391" s="382"/>
      <c r="BM391" s="382"/>
      <c r="BN391" s="382"/>
      <c r="BO391" s="382"/>
      <c r="BP391" s="382"/>
      <c r="BQ391" s="382"/>
      <c r="BR391" s="382"/>
      <c r="BS391" s="382"/>
      <c r="BT391" s="382"/>
      <c r="BU391" s="382"/>
      <c r="BV391" s="382"/>
      <c r="BW391" s="382"/>
      <c r="BX391" s="382"/>
      <c r="BY391" s="382"/>
      <c r="BZ391" s="383"/>
      <c r="CA391" s="24"/>
      <c r="CB391" s="39" t="str">
        <f t="shared" si="60"/>
        <v>Riadok bude skrytý.</v>
      </c>
      <c r="CC391" s="33" t="s">
        <v>78</v>
      </c>
      <c r="CW391" s="20">
        <f t="shared" si="58"/>
        <v>1</v>
      </c>
      <c r="CX391" s="20">
        <f t="shared" si="61"/>
        <v>0</v>
      </c>
      <c r="CZ391" s="20">
        <f t="shared" si="56"/>
        <v>1</v>
      </c>
      <c r="DA391" s="37">
        <f t="shared" si="57"/>
        <v>0</v>
      </c>
      <c r="DZ391" s="62"/>
    </row>
    <row r="392" spans="1:130" ht="27" customHeight="1">
      <c r="A392" s="11"/>
      <c r="B392" s="417" t="s">
        <v>101</v>
      </c>
      <c r="C392" s="418"/>
      <c r="D392" s="418"/>
      <c r="E392" s="418"/>
      <c r="F392" s="418"/>
      <c r="G392" s="418"/>
      <c r="H392" s="418"/>
      <c r="I392" s="418"/>
      <c r="J392" s="418"/>
      <c r="K392" s="418"/>
      <c r="L392" s="418"/>
      <c r="M392" s="418"/>
      <c r="N392" s="418"/>
      <c r="O392" s="418"/>
      <c r="P392" s="418"/>
      <c r="Q392" s="418"/>
      <c r="R392" s="418"/>
      <c r="S392" s="418"/>
      <c r="T392" s="418"/>
      <c r="U392" s="418"/>
      <c r="V392" s="418"/>
      <c r="W392" s="418"/>
      <c r="X392" s="418"/>
      <c r="Y392" s="418"/>
      <c r="Z392" s="418"/>
      <c r="AA392" s="418"/>
      <c r="AB392" s="419"/>
      <c r="AC392" s="163"/>
      <c r="AD392" s="164"/>
      <c r="AE392" s="164"/>
      <c r="AF392" s="164"/>
      <c r="AG392" s="164"/>
      <c r="AH392" s="164"/>
      <c r="AI392" s="164"/>
      <c r="AJ392" s="164"/>
      <c r="AK392" s="164"/>
      <c r="AL392" s="164"/>
      <c r="AM392" s="164"/>
      <c r="AN392" s="164"/>
      <c r="AO392" s="164"/>
      <c r="AP392" s="164"/>
      <c r="AQ392" s="164"/>
      <c r="AR392" s="164"/>
      <c r="AS392" s="164"/>
      <c r="AT392" s="164"/>
      <c r="AU392" s="164"/>
      <c r="AV392" s="164"/>
      <c r="AW392" s="164"/>
      <c r="AX392" s="164"/>
      <c r="AY392" s="164"/>
      <c r="AZ392" s="164"/>
      <c r="BA392" s="164"/>
      <c r="BB392" s="165"/>
      <c r="BC392" s="163"/>
      <c r="BD392" s="164"/>
      <c r="BE392" s="164"/>
      <c r="BF392" s="164"/>
      <c r="BG392" s="164"/>
      <c r="BH392" s="164"/>
      <c r="BI392" s="164"/>
      <c r="BJ392" s="164"/>
      <c r="BK392" s="164"/>
      <c r="BL392" s="164"/>
      <c r="BM392" s="164"/>
      <c r="BN392" s="164"/>
      <c r="BO392" s="164"/>
      <c r="BP392" s="164"/>
      <c r="BQ392" s="164"/>
      <c r="BR392" s="164"/>
      <c r="BS392" s="164"/>
      <c r="BT392" s="164"/>
      <c r="BU392" s="164"/>
      <c r="BV392" s="164"/>
      <c r="BW392" s="164"/>
      <c r="BX392" s="164"/>
      <c r="BY392" s="164"/>
      <c r="BZ392" s="165"/>
      <c r="CA392" s="24"/>
      <c r="CB392" s="39" t="str">
        <f t="shared" si="60"/>
        <v>Riadok bude skrytý.</v>
      </c>
      <c r="CC392" s="33" t="s">
        <v>78</v>
      </c>
      <c r="CW392" s="20">
        <f t="shared" si="58"/>
        <v>1</v>
      </c>
      <c r="CX392" s="20">
        <f t="shared" si="61"/>
        <v>0</v>
      </c>
      <c r="CZ392" s="20">
        <f t="shared" si="56"/>
        <v>1</v>
      </c>
      <c r="DA392" s="37">
        <f t="shared" si="57"/>
        <v>0</v>
      </c>
      <c r="DZ392" s="62"/>
    </row>
    <row r="393" spans="1:130" ht="27.75" customHeight="1">
      <c r="A393" s="11"/>
      <c r="B393" s="414" t="s">
        <v>102</v>
      </c>
      <c r="C393" s="415"/>
      <c r="D393" s="415"/>
      <c r="E393" s="415"/>
      <c r="F393" s="415"/>
      <c r="G393" s="415"/>
      <c r="H393" s="415"/>
      <c r="I393" s="415"/>
      <c r="J393" s="415"/>
      <c r="K393" s="415"/>
      <c r="L393" s="415"/>
      <c r="M393" s="415"/>
      <c r="N393" s="415"/>
      <c r="O393" s="415"/>
      <c r="P393" s="415"/>
      <c r="Q393" s="415"/>
      <c r="R393" s="415"/>
      <c r="S393" s="415"/>
      <c r="T393" s="415"/>
      <c r="U393" s="415"/>
      <c r="V393" s="415"/>
      <c r="W393" s="415"/>
      <c r="X393" s="415"/>
      <c r="Y393" s="415"/>
      <c r="Z393" s="415"/>
      <c r="AA393" s="415"/>
      <c r="AB393" s="416"/>
      <c r="AC393" s="409" t="s">
        <v>1</v>
      </c>
      <c r="AD393" s="410"/>
      <c r="AE393" s="410"/>
      <c r="AF393" s="410"/>
      <c r="AG393" s="410"/>
      <c r="AH393" s="410"/>
      <c r="AI393" s="410"/>
      <c r="AJ393" s="410"/>
      <c r="AK393" s="410"/>
      <c r="AL393" s="410"/>
      <c r="AM393" s="410"/>
      <c r="AN393" s="410"/>
      <c r="AO393" s="410"/>
      <c r="AP393" s="410"/>
      <c r="AQ393" s="410"/>
      <c r="AR393" s="410"/>
      <c r="AS393" s="410"/>
      <c r="AT393" s="410"/>
      <c r="AU393" s="410"/>
      <c r="AV393" s="410"/>
      <c r="AW393" s="410"/>
      <c r="AX393" s="410"/>
      <c r="AY393" s="410"/>
      <c r="AZ393" s="410"/>
      <c r="BA393" s="410"/>
      <c r="BB393" s="411"/>
      <c r="BC393" s="70"/>
      <c r="BD393" s="71"/>
      <c r="BE393" s="71"/>
      <c r="BF393" s="71"/>
      <c r="BG393" s="71"/>
      <c r="BH393" s="71"/>
      <c r="BI393" s="71"/>
      <c r="BJ393" s="71"/>
      <c r="BK393" s="71"/>
      <c r="BL393" s="71"/>
      <c r="BM393" s="71"/>
      <c r="BN393" s="71"/>
      <c r="BO393" s="71"/>
      <c r="BP393" s="71"/>
      <c r="BQ393" s="71"/>
      <c r="BR393" s="71"/>
      <c r="BS393" s="71"/>
      <c r="BT393" s="71"/>
      <c r="BU393" s="71"/>
      <c r="BV393" s="71"/>
      <c r="BW393" s="71"/>
      <c r="BX393" s="71"/>
      <c r="BY393" s="71"/>
      <c r="BZ393" s="72"/>
      <c r="CA393" s="24"/>
      <c r="CB393" s="39" t="str">
        <f t="shared" si="60"/>
        <v>Riadok bude skrytý.</v>
      </c>
      <c r="CC393" s="33" t="s">
        <v>78</v>
      </c>
      <c r="CW393" s="20">
        <f t="shared" si="58"/>
        <v>1</v>
      </c>
      <c r="CX393" s="20">
        <f t="shared" si="61"/>
        <v>0</v>
      </c>
      <c r="CZ393" s="20">
        <f t="shared" si="56"/>
        <v>1</v>
      </c>
      <c r="DA393" s="37">
        <f t="shared" si="57"/>
        <v>0</v>
      </c>
      <c r="DZ393" s="62"/>
    </row>
    <row r="394" spans="1:130">
      <c r="A394" s="11"/>
      <c r="CA394" s="24"/>
      <c r="CB394" s="39" t="str">
        <f t="shared" si="60"/>
        <v>Riadok bude skrytý.</v>
      </c>
      <c r="CC394" s="33" t="s">
        <v>78</v>
      </c>
      <c r="CW394" s="22">
        <f t="shared" ref="CW394:CW400" si="62">+IF($J$397="neúčtovala",0,1)</f>
        <v>0</v>
      </c>
      <c r="CZ394" s="20">
        <f t="shared" si="56"/>
        <v>1</v>
      </c>
      <c r="DA394" s="20">
        <f>+IF(CW394+CX394+CY394=0,0,IF(CZ394=0,0,1))</f>
        <v>0</v>
      </c>
      <c r="DZ394" s="62"/>
    </row>
    <row r="395" spans="1:130">
      <c r="A395" s="11"/>
      <c r="B395" s="64" t="s">
        <v>124</v>
      </c>
      <c r="C395" s="1"/>
      <c r="D395" s="1"/>
      <c r="E395" s="1"/>
      <c r="F395" s="1"/>
      <c r="CA395" s="26" t="s">
        <v>69</v>
      </c>
      <c r="CB395" s="39" t="str">
        <f t="shared" ref="CB395:CB431" si="63">+IF(DA395=0,"Riadok bude skrytý.","Riadok bude vidieť.")</f>
        <v>Riadok bude skrytý.</v>
      </c>
      <c r="CW395" s="22">
        <f t="shared" si="62"/>
        <v>0</v>
      </c>
      <c r="CZ395" s="20">
        <f t="shared" ref="CZ395:CZ431" si="64">IF(CC395="",1,IF(CC395="Chcem skryť riadok.",0,1))</f>
        <v>1</v>
      </c>
      <c r="DA395" s="20">
        <f>+IF(CW395+CX395+CY395=0,0,IF(CZ395=0,0,1))</f>
        <v>0</v>
      </c>
      <c r="DZ395" s="62"/>
    </row>
    <row r="396" spans="1:130">
      <c r="A396" s="11"/>
      <c r="B396" s="5"/>
      <c r="G396" s="5"/>
      <c r="H396" s="5"/>
      <c r="CA396" s="24"/>
      <c r="CB396" s="39" t="str">
        <f t="shared" si="63"/>
        <v>Riadok bude skrytý.</v>
      </c>
      <c r="CW396" s="22">
        <f t="shared" si="62"/>
        <v>0</v>
      </c>
      <c r="CZ396" s="20">
        <f t="shared" si="64"/>
        <v>1</v>
      </c>
      <c r="DA396" s="20">
        <f>+IF(CW396+CX396+CY396=0,0,IF(CZ396=0,0,1))</f>
        <v>0</v>
      </c>
      <c r="DZ396" s="62"/>
    </row>
    <row r="397" spans="1:130">
      <c r="A397" s="11"/>
      <c r="B397" s="2" t="s">
        <v>36</v>
      </c>
      <c r="J397" s="113" t="s">
        <v>198</v>
      </c>
      <c r="K397" s="113"/>
      <c r="L397" s="113"/>
      <c r="M397" s="113"/>
      <c r="N397" s="113"/>
      <c r="O397" s="113"/>
      <c r="P397" s="113"/>
      <c r="Q397" s="113"/>
      <c r="R397" s="113"/>
      <c r="S397" s="2" t="s">
        <v>183</v>
      </c>
      <c r="T397" s="66"/>
      <c r="V397" s="47"/>
      <c r="W397" s="47"/>
      <c r="X397" s="47"/>
      <c r="CA397" s="24"/>
      <c r="CB397" s="39" t="str">
        <f t="shared" si="63"/>
        <v>Riadok bude skrytý.</v>
      </c>
      <c r="CC397" s="33" t="s">
        <v>78</v>
      </c>
      <c r="CF397" s="7"/>
      <c r="CW397" s="22">
        <f t="shared" si="62"/>
        <v>0</v>
      </c>
      <c r="CZ397" s="20">
        <f t="shared" si="64"/>
        <v>1</v>
      </c>
      <c r="DA397" s="20">
        <f>+IF(CW397+CX397+CY397=0,0,IF(CZ397=0,0,1))</f>
        <v>0</v>
      </c>
      <c r="DZ397" s="62"/>
    </row>
    <row r="398" spans="1:130">
      <c r="A398" s="11"/>
      <c r="B398" s="2" t="s">
        <v>184</v>
      </c>
      <c r="CA398" s="25"/>
      <c r="CB398" s="39" t="str">
        <f t="shared" si="63"/>
        <v>Riadok bude skrytý.</v>
      </c>
      <c r="CC398" s="33" t="s">
        <v>78</v>
      </c>
      <c r="CW398" s="22">
        <f t="shared" si="62"/>
        <v>0</v>
      </c>
      <c r="CX398" s="20">
        <f>+IF(SUM(CX399:CX418)=0,0,1)</f>
        <v>0</v>
      </c>
      <c r="CZ398" s="20">
        <f t="shared" si="64"/>
        <v>1</v>
      </c>
      <c r="DA398" s="37">
        <f t="shared" ref="DA398:DA423" si="65">+IF(CW398*CX398=0,0,IF(CZ398=0,0,1))</f>
        <v>0</v>
      </c>
      <c r="DZ398" s="62"/>
    </row>
    <row r="399" spans="1:130">
      <c r="A399" s="11"/>
      <c r="B399" s="69"/>
      <c r="C399" s="69"/>
      <c r="D399" s="69"/>
      <c r="E399" s="69"/>
      <c r="F399" s="69"/>
      <c r="G399" s="69"/>
      <c r="H399" s="69"/>
      <c r="I399" s="69"/>
      <c r="J399" s="69"/>
      <c r="K399" s="69"/>
      <c r="L399" s="69"/>
      <c r="M399" s="69"/>
      <c r="N399" s="69"/>
      <c r="O399" s="69"/>
      <c r="P399" s="69"/>
      <c r="Q399" s="69"/>
      <c r="R399" s="69"/>
      <c r="S399" s="69"/>
      <c r="T399" s="69"/>
      <c r="U399" s="69"/>
      <c r="V399" s="69"/>
      <c r="W399" s="69"/>
      <c r="X399" s="69"/>
      <c r="Y399" s="69"/>
      <c r="Z399" s="69"/>
      <c r="AA399" s="69"/>
      <c r="AB399" s="69"/>
      <c r="AC399" s="69"/>
      <c r="AD399" s="69"/>
      <c r="AE399" s="69"/>
      <c r="AF399" s="69"/>
      <c r="AG399" s="69"/>
      <c r="AH399" s="69"/>
      <c r="AI399" s="69"/>
      <c r="AJ399" s="69"/>
      <c r="AK399" s="69"/>
      <c r="AL399" s="69"/>
      <c r="AM399" s="69"/>
      <c r="AN399" s="69"/>
      <c r="AO399" s="69"/>
      <c r="AP399" s="69"/>
      <c r="AQ399" s="69"/>
      <c r="AR399" s="69"/>
      <c r="AS399" s="69"/>
      <c r="AT399" s="69"/>
      <c r="AU399" s="69"/>
      <c r="AV399" s="69"/>
      <c r="AW399" s="69"/>
      <c r="AX399" s="69"/>
      <c r="AY399" s="69"/>
      <c r="AZ399" s="69"/>
      <c r="BA399" s="69"/>
      <c r="BB399" s="69"/>
      <c r="BC399" s="69"/>
      <c r="BD399" s="69"/>
      <c r="BE399" s="69"/>
      <c r="BF399" s="69"/>
      <c r="BG399" s="69"/>
      <c r="BH399" s="69"/>
      <c r="BI399" s="69"/>
      <c r="BJ399" s="69"/>
      <c r="BK399" s="69"/>
      <c r="BL399" s="69"/>
      <c r="BM399" s="69"/>
      <c r="BN399" s="69"/>
      <c r="BO399" s="69"/>
      <c r="BP399" s="69"/>
      <c r="BQ399" s="69"/>
      <c r="BR399" s="69"/>
      <c r="BS399" s="69"/>
      <c r="BT399" s="69"/>
      <c r="BU399" s="69"/>
      <c r="BV399" s="69"/>
      <c r="BW399" s="69"/>
      <c r="BX399" s="69"/>
      <c r="BY399" s="69"/>
      <c r="BZ399" s="69"/>
      <c r="CA399" s="27"/>
      <c r="CB399" s="39" t="str">
        <f t="shared" si="63"/>
        <v>Riadok bude skrytý.</v>
      </c>
      <c r="CC399" s="33" t="s">
        <v>78</v>
      </c>
      <c r="CW399" s="22">
        <f t="shared" si="62"/>
        <v>0</v>
      </c>
      <c r="CX399" s="20">
        <f t="shared" ref="CX399:CX418" si="66">+IF(B399="",0,1)</f>
        <v>0</v>
      </c>
      <c r="CZ399" s="20">
        <f t="shared" si="64"/>
        <v>1</v>
      </c>
      <c r="DA399" s="37">
        <f t="shared" si="65"/>
        <v>0</v>
      </c>
      <c r="DZ399" s="62"/>
    </row>
    <row r="400" spans="1:130">
      <c r="A400" s="11"/>
      <c r="B400" s="69"/>
      <c r="C400" s="69"/>
      <c r="D400" s="69"/>
      <c r="E400" s="69"/>
      <c r="F400" s="69"/>
      <c r="G400" s="69"/>
      <c r="H400" s="69"/>
      <c r="I400" s="69"/>
      <c r="J400" s="69"/>
      <c r="K400" s="69"/>
      <c r="L400" s="69"/>
      <c r="M400" s="69"/>
      <c r="N400" s="69"/>
      <c r="O400" s="69"/>
      <c r="P400" s="69"/>
      <c r="Q400" s="69"/>
      <c r="R400" s="69"/>
      <c r="S400" s="69"/>
      <c r="T400" s="69"/>
      <c r="U400" s="69"/>
      <c r="V400" s="69"/>
      <c r="W400" s="69"/>
      <c r="X400" s="69"/>
      <c r="Y400" s="69"/>
      <c r="Z400" s="69"/>
      <c r="AA400" s="69"/>
      <c r="AB400" s="69"/>
      <c r="AC400" s="69"/>
      <c r="AD400" s="69"/>
      <c r="AE400" s="69"/>
      <c r="AF400" s="69"/>
      <c r="AG400" s="69"/>
      <c r="AH400" s="69"/>
      <c r="AI400" s="69"/>
      <c r="AJ400" s="69"/>
      <c r="AK400" s="69"/>
      <c r="AL400" s="69"/>
      <c r="AM400" s="69"/>
      <c r="AN400" s="69"/>
      <c r="AO400" s="69"/>
      <c r="AP400" s="69"/>
      <c r="AQ400" s="69"/>
      <c r="AR400" s="69"/>
      <c r="AS400" s="69"/>
      <c r="AT400" s="69"/>
      <c r="AU400" s="69"/>
      <c r="AV400" s="69"/>
      <c r="AW400" s="69"/>
      <c r="AX400" s="69"/>
      <c r="AY400" s="69"/>
      <c r="AZ400" s="69"/>
      <c r="BA400" s="69"/>
      <c r="BB400" s="69"/>
      <c r="BC400" s="69"/>
      <c r="BD400" s="69"/>
      <c r="BE400" s="69"/>
      <c r="BF400" s="69"/>
      <c r="BG400" s="69"/>
      <c r="BH400" s="69"/>
      <c r="BI400" s="69"/>
      <c r="BJ400" s="69"/>
      <c r="BK400" s="69"/>
      <c r="BL400" s="69"/>
      <c r="BM400" s="69"/>
      <c r="BN400" s="69"/>
      <c r="BO400" s="69"/>
      <c r="BP400" s="69"/>
      <c r="BQ400" s="69"/>
      <c r="BR400" s="69"/>
      <c r="BS400" s="69"/>
      <c r="BT400" s="69"/>
      <c r="BU400" s="69"/>
      <c r="BV400" s="69"/>
      <c r="BW400" s="69"/>
      <c r="BX400" s="69"/>
      <c r="BY400" s="69"/>
      <c r="BZ400" s="69"/>
      <c r="CA400" s="27"/>
      <c r="CB400" s="39" t="str">
        <f t="shared" si="63"/>
        <v>Riadok bude skrytý.</v>
      </c>
      <c r="CC400" s="33" t="s">
        <v>78</v>
      </c>
      <c r="CW400" s="22">
        <f t="shared" si="62"/>
        <v>0</v>
      </c>
      <c r="CX400" s="20">
        <f t="shared" si="66"/>
        <v>0</v>
      </c>
      <c r="CZ400" s="20">
        <f t="shared" si="64"/>
        <v>1</v>
      </c>
      <c r="DA400" s="37">
        <f t="shared" si="65"/>
        <v>0</v>
      </c>
      <c r="DZ400" s="62"/>
    </row>
    <row r="401" spans="1:130">
      <c r="A401" s="11"/>
      <c r="B401" s="69"/>
      <c r="C401" s="69"/>
      <c r="D401" s="69"/>
      <c r="E401" s="69"/>
      <c r="F401" s="69"/>
      <c r="G401" s="69"/>
      <c r="H401" s="69"/>
      <c r="I401" s="69"/>
      <c r="J401" s="69"/>
      <c r="K401" s="69"/>
      <c r="L401" s="69"/>
      <c r="M401" s="69"/>
      <c r="N401" s="69"/>
      <c r="O401" s="69"/>
      <c r="P401" s="69"/>
      <c r="Q401" s="69"/>
      <c r="R401" s="69"/>
      <c r="S401" s="69"/>
      <c r="T401" s="69"/>
      <c r="U401" s="69"/>
      <c r="V401" s="69"/>
      <c r="W401" s="69"/>
      <c r="X401" s="69"/>
      <c r="Y401" s="69"/>
      <c r="Z401" s="69"/>
      <c r="AA401" s="69"/>
      <c r="AB401" s="69"/>
      <c r="AC401" s="69"/>
      <c r="AD401" s="69"/>
      <c r="AE401" s="69"/>
      <c r="AF401" s="69"/>
      <c r="AG401" s="69"/>
      <c r="AH401" s="69"/>
      <c r="AI401" s="69"/>
      <c r="AJ401" s="69"/>
      <c r="AK401" s="69"/>
      <c r="AL401" s="69"/>
      <c r="AM401" s="69"/>
      <c r="AN401" s="69"/>
      <c r="AO401" s="69"/>
      <c r="AP401" s="69"/>
      <c r="AQ401" s="69"/>
      <c r="AR401" s="69"/>
      <c r="AS401" s="69"/>
      <c r="AT401" s="69"/>
      <c r="AU401" s="69"/>
      <c r="AV401" s="69"/>
      <c r="AW401" s="69"/>
      <c r="AX401" s="69"/>
      <c r="AY401" s="69"/>
      <c r="AZ401" s="69"/>
      <c r="BA401" s="69"/>
      <c r="BB401" s="69"/>
      <c r="BC401" s="69"/>
      <c r="BD401" s="69"/>
      <c r="BE401" s="69"/>
      <c r="BF401" s="69"/>
      <c r="BG401" s="69"/>
      <c r="BH401" s="69"/>
      <c r="BI401" s="69"/>
      <c r="BJ401" s="69"/>
      <c r="BK401" s="69"/>
      <c r="BL401" s="69"/>
      <c r="BM401" s="69"/>
      <c r="BN401" s="69"/>
      <c r="BO401" s="69"/>
      <c r="BP401" s="69"/>
      <c r="BQ401" s="69"/>
      <c r="BR401" s="69"/>
      <c r="BS401" s="69"/>
      <c r="BT401" s="69"/>
      <c r="BU401" s="69"/>
      <c r="BV401" s="69"/>
      <c r="BW401" s="69"/>
      <c r="BX401" s="69"/>
      <c r="BY401" s="69"/>
      <c r="BZ401" s="69"/>
      <c r="CA401" s="27"/>
      <c r="CB401" s="39" t="str">
        <f t="shared" si="63"/>
        <v>Riadok bude skrytý.</v>
      </c>
      <c r="CC401" s="33" t="s">
        <v>78</v>
      </c>
      <c r="CW401" s="22">
        <f t="shared" ref="CW401:CW432" si="67">+IF($J$397="neúčtovala",0,1)</f>
        <v>0</v>
      </c>
      <c r="CX401" s="20">
        <f t="shared" si="66"/>
        <v>0</v>
      </c>
      <c r="CZ401" s="20">
        <f t="shared" si="64"/>
        <v>1</v>
      </c>
      <c r="DA401" s="37">
        <f t="shared" si="65"/>
        <v>0</v>
      </c>
      <c r="DZ401" s="62"/>
    </row>
    <row r="402" spans="1:130">
      <c r="A402" s="11"/>
      <c r="B402" s="69"/>
      <c r="C402" s="69"/>
      <c r="D402" s="69"/>
      <c r="E402" s="69"/>
      <c r="F402" s="69"/>
      <c r="G402" s="69"/>
      <c r="H402" s="69"/>
      <c r="I402" s="69"/>
      <c r="J402" s="69"/>
      <c r="K402" s="69"/>
      <c r="L402" s="69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X402" s="69"/>
      <c r="Y402" s="69"/>
      <c r="Z402" s="69"/>
      <c r="AA402" s="69"/>
      <c r="AB402" s="69"/>
      <c r="AC402" s="69"/>
      <c r="AD402" s="69"/>
      <c r="AE402" s="69"/>
      <c r="AF402" s="69"/>
      <c r="AG402" s="69"/>
      <c r="AH402" s="69"/>
      <c r="AI402" s="69"/>
      <c r="AJ402" s="69"/>
      <c r="AK402" s="69"/>
      <c r="AL402" s="69"/>
      <c r="AM402" s="69"/>
      <c r="AN402" s="69"/>
      <c r="AO402" s="69"/>
      <c r="AP402" s="69"/>
      <c r="AQ402" s="69"/>
      <c r="AR402" s="69"/>
      <c r="AS402" s="69"/>
      <c r="AT402" s="69"/>
      <c r="AU402" s="69"/>
      <c r="AV402" s="69"/>
      <c r="AW402" s="69"/>
      <c r="AX402" s="69"/>
      <c r="AY402" s="69"/>
      <c r="AZ402" s="69"/>
      <c r="BA402" s="69"/>
      <c r="BB402" s="69"/>
      <c r="BC402" s="69"/>
      <c r="BD402" s="69"/>
      <c r="BE402" s="69"/>
      <c r="BF402" s="69"/>
      <c r="BG402" s="69"/>
      <c r="BH402" s="69"/>
      <c r="BI402" s="69"/>
      <c r="BJ402" s="69"/>
      <c r="BK402" s="69"/>
      <c r="BL402" s="69"/>
      <c r="BM402" s="69"/>
      <c r="BN402" s="69"/>
      <c r="BO402" s="69"/>
      <c r="BP402" s="69"/>
      <c r="BQ402" s="69"/>
      <c r="BR402" s="69"/>
      <c r="BS402" s="69"/>
      <c r="BT402" s="69"/>
      <c r="BU402" s="69"/>
      <c r="BV402" s="69"/>
      <c r="BW402" s="69"/>
      <c r="BX402" s="69"/>
      <c r="BY402" s="69"/>
      <c r="BZ402" s="69"/>
      <c r="CA402" s="27"/>
      <c r="CB402" s="39" t="str">
        <f t="shared" si="63"/>
        <v>Riadok bude skrytý.</v>
      </c>
      <c r="CC402" s="33" t="s">
        <v>78</v>
      </c>
      <c r="CW402" s="22">
        <f t="shared" si="67"/>
        <v>0</v>
      </c>
      <c r="CX402" s="20">
        <f t="shared" si="66"/>
        <v>0</v>
      </c>
      <c r="CZ402" s="20">
        <f t="shared" si="64"/>
        <v>1</v>
      </c>
      <c r="DA402" s="37">
        <f t="shared" si="65"/>
        <v>0</v>
      </c>
      <c r="DZ402" s="62"/>
    </row>
    <row r="403" spans="1:130">
      <c r="A403" s="11"/>
      <c r="B403" s="69"/>
      <c r="C403" s="69"/>
      <c r="D403" s="69"/>
      <c r="E403" s="69"/>
      <c r="F403" s="69"/>
      <c r="G403" s="69"/>
      <c r="H403" s="69"/>
      <c r="I403" s="69"/>
      <c r="J403" s="69"/>
      <c r="K403" s="69"/>
      <c r="L403" s="69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X403" s="69"/>
      <c r="Y403" s="69"/>
      <c r="Z403" s="69"/>
      <c r="AA403" s="69"/>
      <c r="AB403" s="69"/>
      <c r="AC403" s="69"/>
      <c r="AD403" s="69"/>
      <c r="AE403" s="69"/>
      <c r="AF403" s="69"/>
      <c r="AG403" s="69"/>
      <c r="AH403" s="69"/>
      <c r="AI403" s="69"/>
      <c r="AJ403" s="69"/>
      <c r="AK403" s="69"/>
      <c r="AL403" s="69"/>
      <c r="AM403" s="69"/>
      <c r="AN403" s="69"/>
      <c r="AO403" s="69"/>
      <c r="AP403" s="69"/>
      <c r="AQ403" s="69"/>
      <c r="AR403" s="69"/>
      <c r="AS403" s="69"/>
      <c r="AT403" s="69"/>
      <c r="AU403" s="69"/>
      <c r="AV403" s="69"/>
      <c r="AW403" s="69"/>
      <c r="AX403" s="69"/>
      <c r="AY403" s="69"/>
      <c r="AZ403" s="69"/>
      <c r="BA403" s="69"/>
      <c r="BB403" s="69"/>
      <c r="BC403" s="69"/>
      <c r="BD403" s="69"/>
      <c r="BE403" s="69"/>
      <c r="BF403" s="69"/>
      <c r="BG403" s="69"/>
      <c r="BH403" s="69"/>
      <c r="BI403" s="69"/>
      <c r="BJ403" s="69"/>
      <c r="BK403" s="69"/>
      <c r="BL403" s="69"/>
      <c r="BM403" s="69"/>
      <c r="BN403" s="69"/>
      <c r="BO403" s="69"/>
      <c r="BP403" s="69"/>
      <c r="BQ403" s="69"/>
      <c r="BR403" s="69"/>
      <c r="BS403" s="69"/>
      <c r="BT403" s="69"/>
      <c r="BU403" s="69"/>
      <c r="BV403" s="69"/>
      <c r="BW403" s="69"/>
      <c r="BX403" s="69"/>
      <c r="BY403" s="69"/>
      <c r="BZ403" s="69"/>
      <c r="CA403" s="27"/>
      <c r="CB403" s="39" t="str">
        <f t="shared" si="63"/>
        <v>Riadok bude skrytý.</v>
      </c>
      <c r="CC403" s="33" t="s">
        <v>78</v>
      </c>
      <c r="CW403" s="22">
        <f t="shared" si="67"/>
        <v>0</v>
      </c>
      <c r="CX403" s="20">
        <f t="shared" si="66"/>
        <v>0</v>
      </c>
      <c r="CZ403" s="20">
        <f t="shared" si="64"/>
        <v>1</v>
      </c>
      <c r="DA403" s="37">
        <f t="shared" si="65"/>
        <v>0</v>
      </c>
      <c r="DZ403" s="62"/>
    </row>
    <row r="404" spans="1:130">
      <c r="A404" s="11"/>
      <c r="B404" s="69"/>
      <c r="C404" s="69"/>
      <c r="D404" s="69"/>
      <c r="E404" s="69"/>
      <c r="F404" s="69"/>
      <c r="G404" s="69"/>
      <c r="H404" s="69"/>
      <c r="I404" s="69"/>
      <c r="J404" s="69"/>
      <c r="K404" s="69"/>
      <c r="L404" s="69"/>
      <c r="M404" s="69"/>
      <c r="N404" s="69"/>
      <c r="O404" s="69"/>
      <c r="P404" s="69"/>
      <c r="Q404" s="69"/>
      <c r="R404" s="69"/>
      <c r="S404" s="69"/>
      <c r="T404" s="69"/>
      <c r="U404" s="69"/>
      <c r="V404" s="69"/>
      <c r="W404" s="69"/>
      <c r="X404" s="69"/>
      <c r="Y404" s="69"/>
      <c r="Z404" s="69"/>
      <c r="AA404" s="69"/>
      <c r="AB404" s="69"/>
      <c r="AC404" s="69"/>
      <c r="AD404" s="69"/>
      <c r="AE404" s="69"/>
      <c r="AF404" s="69"/>
      <c r="AG404" s="69"/>
      <c r="AH404" s="69"/>
      <c r="AI404" s="69"/>
      <c r="AJ404" s="69"/>
      <c r="AK404" s="69"/>
      <c r="AL404" s="69"/>
      <c r="AM404" s="69"/>
      <c r="AN404" s="69"/>
      <c r="AO404" s="69"/>
      <c r="AP404" s="69"/>
      <c r="AQ404" s="69"/>
      <c r="AR404" s="69"/>
      <c r="AS404" s="69"/>
      <c r="AT404" s="69"/>
      <c r="AU404" s="69"/>
      <c r="AV404" s="69"/>
      <c r="AW404" s="69"/>
      <c r="AX404" s="69"/>
      <c r="AY404" s="69"/>
      <c r="AZ404" s="69"/>
      <c r="BA404" s="69"/>
      <c r="BB404" s="69"/>
      <c r="BC404" s="69"/>
      <c r="BD404" s="69"/>
      <c r="BE404" s="69"/>
      <c r="BF404" s="69"/>
      <c r="BG404" s="69"/>
      <c r="BH404" s="69"/>
      <c r="BI404" s="69"/>
      <c r="BJ404" s="69"/>
      <c r="BK404" s="69"/>
      <c r="BL404" s="69"/>
      <c r="BM404" s="69"/>
      <c r="BN404" s="69"/>
      <c r="BO404" s="69"/>
      <c r="BP404" s="69"/>
      <c r="BQ404" s="69"/>
      <c r="BR404" s="69"/>
      <c r="BS404" s="69"/>
      <c r="BT404" s="69"/>
      <c r="BU404" s="69"/>
      <c r="BV404" s="69"/>
      <c r="BW404" s="69"/>
      <c r="BX404" s="69"/>
      <c r="BY404" s="69"/>
      <c r="BZ404" s="69"/>
      <c r="CA404" s="27"/>
      <c r="CB404" s="39" t="str">
        <f t="shared" si="63"/>
        <v>Riadok bude skrytý.</v>
      </c>
      <c r="CC404" s="33" t="s">
        <v>78</v>
      </c>
      <c r="CW404" s="22">
        <f t="shared" si="67"/>
        <v>0</v>
      </c>
      <c r="CX404" s="20">
        <f t="shared" si="66"/>
        <v>0</v>
      </c>
      <c r="CZ404" s="20">
        <f t="shared" si="64"/>
        <v>1</v>
      </c>
      <c r="DA404" s="37">
        <f t="shared" si="65"/>
        <v>0</v>
      </c>
      <c r="DZ404" s="62"/>
    </row>
    <row r="405" spans="1:130">
      <c r="A405" s="11"/>
      <c r="B405" s="69"/>
      <c r="C405" s="69"/>
      <c r="D405" s="69"/>
      <c r="E405" s="69"/>
      <c r="F405" s="69"/>
      <c r="G405" s="69"/>
      <c r="H405" s="69"/>
      <c r="I405" s="69"/>
      <c r="J405" s="69"/>
      <c r="K405" s="69"/>
      <c r="L405" s="69"/>
      <c r="M405" s="69"/>
      <c r="N405" s="69"/>
      <c r="O405" s="69"/>
      <c r="P405" s="69"/>
      <c r="Q405" s="69"/>
      <c r="R405" s="69"/>
      <c r="S405" s="69"/>
      <c r="T405" s="69"/>
      <c r="U405" s="69"/>
      <c r="V405" s="69"/>
      <c r="W405" s="69"/>
      <c r="X405" s="69"/>
      <c r="Y405" s="69"/>
      <c r="Z405" s="69"/>
      <c r="AA405" s="69"/>
      <c r="AB405" s="69"/>
      <c r="AC405" s="69"/>
      <c r="AD405" s="69"/>
      <c r="AE405" s="69"/>
      <c r="AF405" s="69"/>
      <c r="AG405" s="69"/>
      <c r="AH405" s="69"/>
      <c r="AI405" s="69"/>
      <c r="AJ405" s="69"/>
      <c r="AK405" s="69"/>
      <c r="AL405" s="69"/>
      <c r="AM405" s="69"/>
      <c r="AN405" s="69"/>
      <c r="AO405" s="69"/>
      <c r="AP405" s="69"/>
      <c r="AQ405" s="69"/>
      <c r="AR405" s="69"/>
      <c r="AS405" s="69"/>
      <c r="AT405" s="69"/>
      <c r="AU405" s="69"/>
      <c r="AV405" s="69"/>
      <c r="AW405" s="69"/>
      <c r="AX405" s="69"/>
      <c r="AY405" s="69"/>
      <c r="AZ405" s="69"/>
      <c r="BA405" s="69"/>
      <c r="BB405" s="69"/>
      <c r="BC405" s="69"/>
      <c r="BD405" s="69"/>
      <c r="BE405" s="69"/>
      <c r="BF405" s="69"/>
      <c r="BG405" s="69"/>
      <c r="BH405" s="69"/>
      <c r="BI405" s="69"/>
      <c r="BJ405" s="69"/>
      <c r="BK405" s="69"/>
      <c r="BL405" s="69"/>
      <c r="BM405" s="69"/>
      <c r="BN405" s="69"/>
      <c r="BO405" s="69"/>
      <c r="BP405" s="69"/>
      <c r="BQ405" s="69"/>
      <c r="BR405" s="69"/>
      <c r="BS405" s="69"/>
      <c r="BT405" s="69"/>
      <c r="BU405" s="69"/>
      <c r="BV405" s="69"/>
      <c r="BW405" s="69"/>
      <c r="BX405" s="69"/>
      <c r="BY405" s="69"/>
      <c r="BZ405" s="69"/>
      <c r="CA405" s="27"/>
      <c r="CB405" s="39" t="str">
        <f t="shared" si="63"/>
        <v>Riadok bude skrytý.</v>
      </c>
      <c r="CC405" s="33" t="s">
        <v>78</v>
      </c>
      <c r="CW405" s="22">
        <f t="shared" si="67"/>
        <v>0</v>
      </c>
      <c r="CX405" s="20">
        <f t="shared" si="66"/>
        <v>0</v>
      </c>
      <c r="CZ405" s="20">
        <f t="shared" si="64"/>
        <v>1</v>
      </c>
      <c r="DA405" s="37">
        <f t="shared" si="65"/>
        <v>0</v>
      </c>
      <c r="DZ405" s="62"/>
    </row>
    <row r="406" spans="1:130">
      <c r="A406" s="11"/>
      <c r="B406" s="69"/>
      <c r="C406" s="69"/>
      <c r="D406" s="69"/>
      <c r="E406" s="69"/>
      <c r="F406" s="69"/>
      <c r="G406" s="69"/>
      <c r="H406" s="69"/>
      <c r="I406" s="69"/>
      <c r="J406" s="69"/>
      <c r="K406" s="69"/>
      <c r="L406" s="69"/>
      <c r="M406" s="69"/>
      <c r="N406" s="69"/>
      <c r="O406" s="69"/>
      <c r="P406" s="69"/>
      <c r="Q406" s="69"/>
      <c r="R406" s="69"/>
      <c r="S406" s="69"/>
      <c r="T406" s="69"/>
      <c r="U406" s="69"/>
      <c r="V406" s="69"/>
      <c r="W406" s="69"/>
      <c r="X406" s="69"/>
      <c r="Y406" s="69"/>
      <c r="Z406" s="69"/>
      <c r="AA406" s="69"/>
      <c r="AB406" s="69"/>
      <c r="AC406" s="69"/>
      <c r="AD406" s="69"/>
      <c r="AE406" s="69"/>
      <c r="AF406" s="69"/>
      <c r="AG406" s="69"/>
      <c r="AH406" s="69"/>
      <c r="AI406" s="69"/>
      <c r="AJ406" s="69"/>
      <c r="AK406" s="69"/>
      <c r="AL406" s="69"/>
      <c r="AM406" s="69"/>
      <c r="AN406" s="69"/>
      <c r="AO406" s="69"/>
      <c r="AP406" s="69"/>
      <c r="AQ406" s="69"/>
      <c r="AR406" s="69"/>
      <c r="AS406" s="69"/>
      <c r="AT406" s="69"/>
      <c r="AU406" s="69"/>
      <c r="AV406" s="69"/>
      <c r="AW406" s="69"/>
      <c r="AX406" s="69"/>
      <c r="AY406" s="69"/>
      <c r="AZ406" s="69"/>
      <c r="BA406" s="69"/>
      <c r="BB406" s="69"/>
      <c r="BC406" s="69"/>
      <c r="BD406" s="69"/>
      <c r="BE406" s="69"/>
      <c r="BF406" s="69"/>
      <c r="BG406" s="69"/>
      <c r="BH406" s="69"/>
      <c r="BI406" s="69"/>
      <c r="BJ406" s="69"/>
      <c r="BK406" s="69"/>
      <c r="BL406" s="69"/>
      <c r="BM406" s="69"/>
      <c r="BN406" s="69"/>
      <c r="BO406" s="69"/>
      <c r="BP406" s="69"/>
      <c r="BQ406" s="69"/>
      <c r="BR406" s="69"/>
      <c r="BS406" s="69"/>
      <c r="BT406" s="69"/>
      <c r="BU406" s="69"/>
      <c r="BV406" s="69"/>
      <c r="BW406" s="69"/>
      <c r="BX406" s="69"/>
      <c r="BY406" s="69"/>
      <c r="BZ406" s="69"/>
      <c r="CA406" s="27"/>
      <c r="CB406" s="39" t="str">
        <f t="shared" si="63"/>
        <v>Riadok bude skrytý.</v>
      </c>
      <c r="CC406" s="33" t="s">
        <v>78</v>
      </c>
      <c r="CW406" s="22">
        <f t="shared" si="67"/>
        <v>0</v>
      </c>
      <c r="CX406" s="20">
        <f t="shared" si="66"/>
        <v>0</v>
      </c>
      <c r="CZ406" s="20">
        <f t="shared" si="64"/>
        <v>1</v>
      </c>
      <c r="DA406" s="37">
        <f t="shared" si="65"/>
        <v>0</v>
      </c>
      <c r="DZ406" s="62"/>
    </row>
    <row r="407" spans="1:130">
      <c r="A407" s="11"/>
      <c r="B407" s="69"/>
      <c r="C407" s="69"/>
      <c r="D407" s="69"/>
      <c r="E407" s="69"/>
      <c r="F407" s="69"/>
      <c r="G407" s="69"/>
      <c r="H407" s="69"/>
      <c r="I407" s="69"/>
      <c r="J407" s="69"/>
      <c r="K407" s="69"/>
      <c r="L407" s="69"/>
      <c r="M407" s="69"/>
      <c r="N407" s="69"/>
      <c r="O407" s="69"/>
      <c r="P407" s="69"/>
      <c r="Q407" s="69"/>
      <c r="R407" s="69"/>
      <c r="S407" s="69"/>
      <c r="T407" s="69"/>
      <c r="U407" s="69"/>
      <c r="V407" s="69"/>
      <c r="W407" s="69"/>
      <c r="X407" s="69"/>
      <c r="Y407" s="69"/>
      <c r="Z407" s="69"/>
      <c r="AA407" s="69"/>
      <c r="AB407" s="69"/>
      <c r="AC407" s="69"/>
      <c r="AD407" s="69"/>
      <c r="AE407" s="69"/>
      <c r="AF407" s="69"/>
      <c r="AG407" s="69"/>
      <c r="AH407" s="69"/>
      <c r="AI407" s="69"/>
      <c r="AJ407" s="69"/>
      <c r="AK407" s="69"/>
      <c r="AL407" s="69"/>
      <c r="AM407" s="69"/>
      <c r="AN407" s="69"/>
      <c r="AO407" s="69"/>
      <c r="AP407" s="69"/>
      <c r="AQ407" s="69"/>
      <c r="AR407" s="69"/>
      <c r="AS407" s="69"/>
      <c r="AT407" s="69"/>
      <c r="AU407" s="69"/>
      <c r="AV407" s="69"/>
      <c r="AW407" s="69"/>
      <c r="AX407" s="69"/>
      <c r="AY407" s="69"/>
      <c r="AZ407" s="69"/>
      <c r="BA407" s="69"/>
      <c r="BB407" s="69"/>
      <c r="BC407" s="69"/>
      <c r="BD407" s="69"/>
      <c r="BE407" s="69"/>
      <c r="BF407" s="69"/>
      <c r="BG407" s="69"/>
      <c r="BH407" s="69"/>
      <c r="BI407" s="69"/>
      <c r="BJ407" s="69"/>
      <c r="BK407" s="69"/>
      <c r="BL407" s="69"/>
      <c r="BM407" s="69"/>
      <c r="BN407" s="69"/>
      <c r="BO407" s="69"/>
      <c r="BP407" s="69"/>
      <c r="BQ407" s="69"/>
      <c r="BR407" s="69"/>
      <c r="BS407" s="69"/>
      <c r="BT407" s="69"/>
      <c r="BU407" s="69"/>
      <c r="BV407" s="69"/>
      <c r="BW407" s="69"/>
      <c r="BX407" s="69"/>
      <c r="BY407" s="69"/>
      <c r="BZ407" s="69"/>
      <c r="CA407" s="27"/>
      <c r="CB407" s="39" t="str">
        <f t="shared" si="63"/>
        <v>Riadok bude skrytý.</v>
      </c>
      <c r="CC407" s="33" t="s">
        <v>78</v>
      </c>
      <c r="CW407" s="22">
        <f t="shared" si="67"/>
        <v>0</v>
      </c>
      <c r="CX407" s="20">
        <f t="shared" si="66"/>
        <v>0</v>
      </c>
      <c r="CZ407" s="20">
        <f t="shared" si="64"/>
        <v>1</v>
      </c>
      <c r="DA407" s="37">
        <f t="shared" si="65"/>
        <v>0</v>
      </c>
      <c r="DZ407" s="62"/>
    </row>
    <row r="408" spans="1:130">
      <c r="A408" s="11"/>
      <c r="B408" s="69"/>
      <c r="C408" s="69"/>
      <c r="D408" s="69"/>
      <c r="E408" s="69"/>
      <c r="F408" s="69"/>
      <c r="G408" s="69"/>
      <c r="H408" s="69"/>
      <c r="I408" s="69"/>
      <c r="J408" s="69"/>
      <c r="K408" s="69"/>
      <c r="L408" s="69"/>
      <c r="M408" s="69"/>
      <c r="N408" s="69"/>
      <c r="O408" s="69"/>
      <c r="P408" s="69"/>
      <c r="Q408" s="69"/>
      <c r="R408" s="69"/>
      <c r="S408" s="69"/>
      <c r="T408" s="69"/>
      <c r="U408" s="69"/>
      <c r="V408" s="69"/>
      <c r="W408" s="69"/>
      <c r="X408" s="69"/>
      <c r="Y408" s="69"/>
      <c r="Z408" s="69"/>
      <c r="AA408" s="69"/>
      <c r="AB408" s="69"/>
      <c r="AC408" s="69"/>
      <c r="AD408" s="69"/>
      <c r="AE408" s="69"/>
      <c r="AF408" s="69"/>
      <c r="AG408" s="69"/>
      <c r="AH408" s="69"/>
      <c r="AI408" s="69"/>
      <c r="AJ408" s="69"/>
      <c r="AK408" s="69"/>
      <c r="AL408" s="69"/>
      <c r="AM408" s="69"/>
      <c r="AN408" s="69"/>
      <c r="AO408" s="69"/>
      <c r="AP408" s="69"/>
      <c r="AQ408" s="69"/>
      <c r="AR408" s="69"/>
      <c r="AS408" s="69"/>
      <c r="AT408" s="69"/>
      <c r="AU408" s="69"/>
      <c r="AV408" s="69"/>
      <c r="AW408" s="69"/>
      <c r="AX408" s="69"/>
      <c r="AY408" s="69"/>
      <c r="AZ408" s="69"/>
      <c r="BA408" s="69"/>
      <c r="BB408" s="69"/>
      <c r="BC408" s="69"/>
      <c r="BD408" s="69"/>
      <c r="BE408" s="69"/>
      <c r="BF408" s="69"/>
      <c r="BG408" s="69"/>
      <c r="BH408" s="69"/>
      <c r="BI408" s="69"/>
      <c r="BJ408" s="69"/>
      <c r="BK408" s="69"/>
      <c r="BL408" s="69"/>
      <c r="BM408" s="69"/>
      <c r="BN408" s="69"/>
      <c r="BO408" s="69"/>
      <c r="BP408" s="69"/>
      <c r="BQ408" s="69"/>
      <c r="BR408" s="69"/>
      <c r="BS408" s="69"/>
      <c r="BT408" s="69"/>
      <c r="BU408" s="69"/>
      <c r="BV408" s="69"/>
      <c r="BW408" s="69"/>
      <c r="BX408" s="69"/>
      <c r="BY408" s="69"/>
      <c r="BZ408" s="69"/>
      <c r="CA408" s="27"/>
      <c r="CB408" s="39" t="str">
        <f t="shared" si="63"/>
        <v>Riadok bude skrytý.</v>
      </c>
      <c r="CC408" s="33" t="s">
        <v>78</v>
      </c>
      <c r="CW408" s="22">
        <f t="shared" si="67"/>
        <v>0</v>
      </c>
      <c r="CX408" s="20">
        <f t="shared" si="66"/>
        <v>0</v>
      </c>
      <c r="CZ408" s="20">
        <f t="shared" si="64"/>
        <v>1</v>
      </c>
      <c r="DA408" s="37">
        <f t="shared" si="65"/>
        <v>0</v>
      </c>
      <c r="DZ408" s="62"/>
    </row>
    <row r="409" spans="1:130">
      <c r="A409" s="11"/>
      <c r="B409" s="69"/>
      <c r="C409" s="69"/>
      <c r="D409" s="69"/>
      <c r="E409" s="69"/>
      <c r="F409" s="69"/>
      <c r="G409" s="69"/>
      <c r="H409" s="69"/>
      <c r="I409" s="69"/>
      <c r="J409" s="69"/>
      <c r="K409" s="69"/>
      <c r="L409" s="69"/>
      <c r="M409" s="69"/>
      <c r="N409" s="69"/>
      <c r="O409" s="69"/>
      <c r="P409" s="69"/>
      <c r="Q409" s="69"/>
      <c r="R409" s="69"/>
      <c r="S409" s="69"/>
      <c r="T409" s="69"/>
      <c r="U409" s="69"/>
      <c r="V409" s="69"/>
      <c r="W409" s="69"/>
      <c r="X409" s="69"/>
      <c r="Y409" s="69"/>
      <c r="Z409" s="69"/>
      <c r="AA409" s="69"/>
      <c r="AB409" s="69"/>
      <c r="AC409" s="69"/>
      <c r="AD409" s="69"/>
      <c r="AE409" s="69"/>
      <c r="AF409" s="69"/>
      <c r="AG409" s="69"/>
      <c r="AH409" s="69"/>
      <c r="AI409" s="69"/>
      <c r="AJ409" s="69"/>
      <c r="AK409" s="69"/>
      <c r="AL409" s="69"/>
      <c r="AM409" s="69"/>
      <c r="AN409" s="69"/>
      <c r="AO409" s="69"/>
      <c r="AP409" s="69"/>
      <c r="AQ409" s="69"/>
      <c r="AR409" s="69"/>
      <c r="AS409" s="69"/>
      <c r="AT409" s="69"/>
      <c r="AU409" s="69"/>
      <c r="AV409" s="69"/>
      <c r="AW409" s="69"/>
      <c r="AX409" s="69"/>
      <c r="AY409" s="69"/>
      <c r="AZ409" s="69"/>
      <c r="BA409" s="69"/>
      <c r="BB409" s="69"/>
      <c r="BC409" s="69"/>
      <c r="BD409" s="69"/>
      <c r="BE409" s="69"/>
      <c r="BF409" s="69"/>
      <c r="BG409" s="69"/>
      <c r="BH409" s="69"/>
      <c r="BI409" s="69"/>
      <c r="BJ409" s="69"/>
      <c r="BK409" s="69"/>
      <c r="BL409" s="69"/>
      <c r="BM409" s="69"/>
      <c r="BN409" s="69"/>
      <c r="BO409" s="69"/>
      <c r="BP409" s="69"/>
      <c r="BQ409" s="69"/>
      <c r="BR409" s="69"/>
      <c r="BS409" s="69"/>
      <c r="BT409" s="69"/>
      <c r="BU409" s="69"/>
      <c r="BV409" s="69"/>
      <c r="BW409" s="69"/>
      <c r="BX409" s="69"/>
      <c r="BY409" s="69"/>
      <c r="BZ409" s="69"/>
      <c r="CA409" s="27"/>
      <c r="CB409" s="39" t="str">
        <f t="shared" si="63"/>
        <v>Riadok bude skrytý.</v>
      </c>
      <c r="CC409" s="33" t="s">
        <v>78</v>
      </c>
      <c r="CW409" s="22">
        <f t="shared" si="67"/>
        <v>0</v>
      </c>
      <c r="CX409" s="20">
        <f t="shared" si="66"/>
        <v>0</v>
      </c>
      <c r="CZ409" s="20">
        <f t="shared" si="64"/>
        <v>1</v>
      </c>
      <c r="DA409" s="37">
        <f t="shared" si="65"/>
        <v>0</v>
      </c>
      <c r="DZ409" s="62"/>
    </row>
    <row r="410" spans="1:130">
      <c r="A410" s="11"/>
      <c r="B410" s="69"/>
      <c r="C410" s="69"/>
      <c r="D410" s="69"/>
      <c r="E410" s="69"/>
      <c r="F410" s="69"/>
      <c r="G410" s="69"/>
      <c r="H410" s="69"/>
      <c r="I410" s="69"/>
      <c r="J410" s="69"/>
      <c r="K410" s="69"/>
      <c r="L410" s="69"/>
      <c r="M410" s="69"/>
      <c r="N410" s="69"/>
      <c r="O410" s="69"/>
      <c r="P410" s="69"/>
      <c r="Q410" s="69"/>
      <c r="R410" s="69"/>
      <c r="S410" s="69"/>
      <c r="T410" s="69"/>
      <c r="U410" s="69"/>
      <c r="V410" s="69"/>
      <c r="W410" s="69"/>
      <c r="X410" s="69"/>
      <c r="Y410" s="69"/>
      <c r="Z410" s="69"/>
      <c r="AA410" s="69"/>
      <c r="AB410" s="69"/>
      <c r="AC410" s="69"/>
      <c r="AD410" s="69"/>
      <c r="AE410" s="69"/>
      <c r="AF410" s="69"/>
      <c r="AG410" s="69"/>
      <c r="AH410" s="69"/>
      <c r="AI410" s="69"/>
      <c r="AJ410" s="69"/>
      <c r="AK410" s="69"/>
      <c r="AL410" s="69"/>
      <c r="AM410" s="69"/>
      <c r="AN410" s="69"/>
      <c r="AO410" s="69"/>
      <c r="AP410" s="69"/>
      <c r="AQ410" s="69"/>
      <c r="AR410" s="69"/>
      <c r="AS410" s="69"/>
      <c r="AT410" s="69"/>
      <c r="AU410" s="69"/>
      <c r="AV410" s="69"/>
      <c r="AW410" s="69"/>
      <c r="AX410" s="69"/>
      <c r="AY410" s="69"/>
      <c r="AZ410" s="69"/>
      <c r="BA410" s="69"/>
      <c r="BB410" s="69"/>
      <c r="BC410" s="69"/>
      <c r="BD410" s="69"/>
      <c r="BE410" s="69"/>
      <c r="BF410" s="69"/>
      <c r="BG410" s="69"/>
      <c r="BH410" s="69"/>
      <c r="BI410" s="69"/>
      <c r="BJ410" s="69"/>
      <c r="BK410" s="69"/>
      <c r="BL410" s="69"/>
      <c r="BM410" s="69"/>
      <c r="BN410" s="69"/>
      <c r="BO410" s="69"/>
      <c r="BP410" s="69"/>
      <c r="BQ410" s="69"/>
      <c r="BR410" s="69"/>
      <c r="BS410" s="69"/>
      <c r="BT410" s="69"/>
      <c r="BU410" s="69"/>
      <c r="BV410" s="69"/>
      <c r="BW410" s="69"/>
      <c r="BX410" s="69"/>
      <c r="BY410" s="69"/>
      <c r="BZ410" s="69"/>
      <c r="CA410" s="27"/>
      <c r="CB410" s="39" t="str">
        <f t="shared" si="63"/>
        <v>Riadok bude skrytý.</v>
      </c>
      <c r="CC410" s="33" t="s">
        <v>78</v>
      </c>
      <c r="CW410" s="22">
        <f t="shared" si="67"/>
        <v>0</v>
      </c>
      <c r="CX410" s="20">
        <f t="shared" si="66"/>
        <v>0</v>
      </c>
      <c r="CZ410" s="20">
        <f t="shared" si="64"/>
        <v>1</v>
      </c>
      <c r="DA410" s="37">
        <f t="shared" si="65"/>
        <v>0</v>
      </c>
      <c r="DZ410" s="62"/>
    </row>
    <row r="411" spans="1:130">
      <c r="A411" s="11"/>
      <c r="B411" s="69"/>
      <c r="C411" s="69"/>
      <c r="D411" s="69"/>
      <c r="E411" s="69"/>
      <c r="F411" s="69"/>
      <c r="G411" s="69"/>
      <c r="H411" s="69"/>
      <c r="I411" s="69"/>
      <c r="J411" s="69"/>
      <c r="K411" s="69"/>
      <c r="L411" s="69"/>
      <c r="M411" s="69"/>
      <c r="N411" s="69"/>
      <c r="O411" s="69"/>
      <c r="P411" s="69"/>
      <c r="Q411" s="69"/>
      <c r="R411" s="69"/>
      <c r="S411" s="69"/>
      <c r="T411" s="69"/>
      <c r="U411" s="69"/>
      <c r="V411" s="69"/>
      <c r="W411" s="69"/>
      <c r="X411" s="69"/>
      <c r="Y411" s="69"/>
      <c r="Z411" s="69"/>
      <c r="AA411" s="69"/>
      <c r="AB411" s="69"/>
      <c r="AC411" s="69"/>
      <c r="AD411" s="69"/>
      <c r="AE411" s="69"/>
      <c r="AF411" s="69"/>
      <c r="AG411" s="69"/>
      <c r="AH411" s="69"/>
      <c r="AI411" s="69"/>
      <c r="AJ411" s="69"/>
      <c r="AK411" s="69"/>
      <c r="AL411" s="69"/>
      <c r="AM411" s="69"/>
      <c r="AN411" s="69"/>
      <c r="AO411" s="69"/>
      <c r="AP411" s="69"/>
      <c r="AQ411" s="69"/>
      <c r="AR411" s="69"/>
      <c r="AS411" s="69"/>
      <c r="AT411" s="69"/>
      <c r="AU411" s="69"/>
      <c r="AV411" s="69"/>
      <c r="AW411" s="69"/>
      <c r="AX411" s="69"/>
      <c r="AY411" s="69"/>
      <c r="AZ411" s="69"/>
      <c r="BA411" s="69"/>
      <c r="BB411" s="69"/>
      <c r="BC411" s="69"/>
      <c r="BD411" s="69"/>
      <c r="BE411" s="69"/>
      <c r="BF411" s="69"/>
      <c r="BG411" s="69"/>
      <c r="BH411" s="69"/>
      <c r="BI411" s="69"/>
      <c r="BJ411" s="69"/>
      <c r="BK411" s="69"/>
      <c r="BL411" s="69"/>
      <c r="BM411" s="69"/>
      <c r="BN411" s="69"/>
      <c r="BO411" s="69"/>
      <c r="BP411" s="69"/>
      <c r="BQ411" s="69"/>
      <c r="BR411" s="69"/>
      <c r="BS411" s="69"/>
      <c r="BT411" s="69"/>
      <c r="BU411" s="69"/>
      <c r="BV411" s="69"/>
      <c r="BW411" s="69"/>
      <c r="BX411" s="69"/>
      <c r="BY411" s="69"/>
      <c r="BZ411" s="69"/>
      <c r="CA411" s="27"/>
      <c r="CB411" s="39" t="str">
        <f t="shared" si="63"/>
        <v>Riadok bude skrytý.</v>
      </c>
      <c r="CC411" s="33" t="s">
        <v>78</v>
      </c>
      <c r="CW411" s="22">
        <f t="shared" si="67"/>
        <v>0</v>
      </c>
      <c r="CX411" s="20">
        <f t="shared" si="66"/>
        <v>0</v>
      </c>
      <c r="CZ411" s="20">
        <f t="shared" si="64"/>
        <v>1</v>
      </c>
      <c r="DA411" s="37">
        <f t="shared" si="65"/>
        <v>0</v>
      </c>
      <c r="DZ411" s="62"/>
    </row>
    <row r="412" spans="1:130">
      <c r="A412" s="11"/>
      <c r="B412" s="69"/>
      <c r="C412" s="69"/>
      <c r="D412" s="69"/>
      <c r="E412" s="69"/>
      <c r="F412" s="69"/>
      <c r="G412" s="69"/>
      <c r="H412" s="69"/>
      <c r="I412" s="69"/>
      <c r="J412" s="69"/>
      <c r="K412" s="69"/>
      <c r="L412" s="69"/>
      <c r="M412" s="69"/>
      <c r="N412" s="69"/>
      <c r="O412" s="69"/>
      <c r="P412" s="69"/>
      <c r="Q412" s="69"/>
      <c r="R412" s="69"/>
      <c r="S412" s="69"/>
      <c r="T412" s="69"/>
      <c r="U412" s="69"/>
      <c r="V412" s="69"/>
      <c r="W412" s="69"/>
      <c r="X412" s="69"/>
      <c r="Y412" s="69"/>
      <c r="Z412" s="69"/>
      <c r="AA412" s="69"/>
      <c r="AB412" s="69"/>
      <c r="AC412" s="69"/>
      <c r="AD412" s="69"/>
      <c r="AE412" s="69"/>
      <c r="AF412" s="69"/>
      <c r="AG412" s="69"/>
      <c r="AH412" s="69"/>
      <c r="AI412" s="69"/>
      <c r="AJ412" s="69"/>
      <c r="AK412" s="69"/>
      <c r="AL412" s="69"/>
      <c r="AM412" s="69"/>
      <c r="AN412" s="69"/>
      <c r="AO412" s="69"/>
      <c r="AP412" s="69"/>
      <c r="AQ412" s="69"/>
      <c r="AR412" s="69"/>
      <c r="AS412" s="69"/>
      <c r="AT412" s="69"/>
      <c r="AU412" s="69"/>
      <c r="AV412" s="69"/>
      <c r="AW412" s="69"/>
      <c r="AX412" s="69"/>
      <c r="AY412" s="69"/>
      <c r="AZ412" s="69"/>
      <c r="BA412" s="69"/>
      <c r="BB412" s="69"/>
      <c r="BC412" s="69"/>
      <c r="BD412" s="69"/>
      <c r="BE412" s="69"/>
      <c r="BF412" s="69"/>
      <c r="BG412" s="69"/>
      <c r="BH412" s="69"/>
      <c r="BI412" s="69"/>
      <c r="BJ412" s="69"/>
      <c r="BK412" s="69"/>
      <c r="BL412" s="69"/>
      <c r="BM412" s="69"/>
      <c r="BN412" s="69"/>
      <c r="BO412" s="69"/>
      <c r="BP412" s="69"/>
      <c r="BQ412" s="69"/>
      <c r="BR412" s="69"/>
      <c r="BS412" s="69"/>
      <c r="BT412" s="69"/>
      <c r="BU412" s="69"/>
      <c r="BV412" s="69"/>
      <c r="BW412" s="69"/>
      <c r="BX412" s="69"/>
      <c r="BY412" s="69"/>
      <c r="BZ412" s="69"/>
      <c r="CA412" s="27"/>
      <c r="CB412" s="39" t="str">
        <f t="shared" si="63"/>
        <v>Riadok bude skrytý.</v>
      </c>
      <c r="CC412" s="33" t="s">
        <v>78</v>
      </c>
      <c r="CW412" s="22">
        <f t="shared" si="67"/>
        <v>0</v>
      </c>
      <c r="CX412" s="20">
        <f t="shared" si="66"/>
        <v>0</v>
      </c>
      <c r="CZ412" s="20">
        <f t="shared" si="64"/>
        <v>1</v>
      </c>
      <c r="DA412" s="37">
        <f t="shared" si="65"/>
        <v>0</v>
      </c>
      <c r="DZ412" s="62"/>
    </row>
    <row r="413" spans="1:130">
      <c r="A413" s="11"/>
      <c r="B413" s="69"/>
      <c r="C413" s="69"/>
      <c r="D413" s="69"/>
      <c r="E413" s="69"/>
      <c r="F413" s="69"/>
      <c r="G413" s="69"/>
      <c r="H413" s="69"/>
      <c r="I413" s="69"/>
      <c r="J413" s="69"/>
      <c r="K413" s="69"/>
      <c r="L413" s="69"/>
      <c r="M413" s="69"/>
      <c r="N413" s="69"/>
      <c r="O413" s="69"/>
      <c r="P413" s="69"/>
      <c r="Q413" s="69"/>
      <c r="R413" s="69"/>
      <c r="S413" s="69"/>
      <c r="T413" s="69"/>
      <c r="U413" s="69"/>
      <c r="V413" s="69"/>
      <c r="W413" s="69"/>
      <c r="X413" s="69"/>
      <c r="Y413" s="69"/>
      <c r="Z413" s="69"/>
      <c r="AA413" s="69"/>
      <c r="AB413" s="69"/>
      <c r="AC413" s="69"/>
      <c r="AD413" s="69"/>
      <c r="AE413" s="69"/>
      <c r="AF413" s="69"/>
      <c r="AG413" s="69"/>
      <c r="AH413" s="69"/>
      <c r="AI413" s="69"/>
      <c r="AJ413" s="69"/>
      <c r="AK413" s="69"/>
      <c r="AL413" s="69"/>
      <c r="AM413" s="69"/>
      <c r="AN413" s="69"/>
      <c r="AO413" s="69"/>
      <c r="AP413" s="69"/>
      <c r="AQ413" s="69"/>
      <c r="AR413" s="69"/>
      <c r="AS413" s="69"/>
      <c r="AT413" s="69"/>
      <c r="AU413" s="69"/>
      <c r="AV413" s="69"/>
      <c r="AW413" s="69"/>
      <c r="AX413" s="69"/>
      <c r="AY413" s="69"/>
      <c r="AZ413" s="69"/>
      <c r="BA413" s="69"/>
      <c r="BB413" s="69"/>
      <c r="BC413" s="69"/>
      <c r="BD413" s="69"/>
      <c r="BE413" s="69"/>
      <c r="BF413" s="69"/>
      <c r="BG413" s="69"/>
      <c r="BH413" s="69"/>
      <c r="BI413" s="69"/>
      <c r="BJ413" s="69"/>
      <c r="BK413" s="69"/>
      <c r="BL413" s="69"/>
      <c r="BM413" s="69"/>
      <c r="BN413" s="69"/>
      <c r="BO413" s="69"/>
      <c r="BP413" s="69"/>
      <c r="BQ413" s="69"/>
      <c r="BR413" s="69"/>
      <c r="BS413" s="69"/>
      <c r="BT413" s="69"/>
      <c r="BU413" s="69"/>
      <c r="BV413" s="69"/>
      <c r="BW413" s="69"/>
      <c r="BX413" s="69"/>
      <c r="BY413" s="69"/>
      <c r="BZ413" s="69"/>
      <c r="CA413" s="27"/>
      <c r="CB413" s="39" t="str">
        <f t="shared" si="63"/>
        <v>Riadok bude skrytý.</v>
      </c>
      <c r="CC413" s="33" t="s">
        <v>78</v>
      </c>
      <c r="CW413" s="22">
        <f t="shared" si="67"/>
        <v>0</v>
      </c>
      <c r="CX413" s="20">
        <f t="shared" si="66"/>
        <v>0</v>
      </c>
      <c r="CZ413" s="20">
        <f t="shared" si="64"/>
        <v>1</v>
      </c>
      <c r="DA413" s="37">
        <f t="shared" si="65"/>
        <v>0</v>
      </c>
      <c r="DZ413" s="62"/>
    </row>
    <row r="414" spans="1:130">
      <c r="A414" s="11"/>
      <c r="B414" s="69"/>
      <c r="C414" s="69"/>
      <c r="D414" s="69"/>
      <c r="E414" s="69"/>
      <c r="F414" s="69"/>
      <c r="G414" s="69"/>
      <c r="H414" s="69"/>
      <c r="I414" s="69"/>
      <c r="J414" s="69"/>
      <c r="K414" s="69"/>
      <c r="L414" s="69"/>
      <c r="M414" s="69"/>
      <c r="N414" s="69"/>
      <c r="O414" s="69"/>
      <c r="P414" s="69"/>
      <c r="Q414" s="69"/>
      <c r="R414" s="69"/>
      <c r="S414" s="69"/>
      <c r="T414" s="69"/>
      <c r="U414" s="69"/>
      <c r="V414" s="69"/>
      <c r="W414" s="69"/>
      <c r="X414" s="69"/>
      <c r="Y414" s="69"/>
      <c r="Z414" s="69"/>
      <c r="AA414" s="69"/>
      <c r="AB414" s="69"/>
      <c r="AC414" s="69"/>
      <c r="AD414" s="69"/>
      <c r="AE414" s="69"/>
      <c r="AF414" s="69"/>
      <c r="AG414" s="69"/>
      <c r="AH414" s="69"/>
      <c r="AI414" s="69"/>
      <c r="AJ414" s="69"/>
      <c r="AK414" s="69"/>
      <c r="AL414" s="69"/>
      <c r="AM414" s="69"/>
      <c r="AN414" s="69"/>
      <c r="AO414" s="69"/>
      <c r="AP414" s="69"/>
      <c r="AQ414" s="69"/>
      <c r="AR414" s="69"/>
      <c r="AS414" s="69"/>
      <c r="AT414" s="69"/>
      <c r="AU414" s="69"/>
      <c r="AV414" s="69"/>
      <c r="AW414" s="69"/>
      <c r="AX414" s="69"/>
      <c r="AY414" s="69"/>
      <c r="AZ414" s="69"/>
      <c r="BA414" s="69"/>
      <c r="BB414" s="69"/>
      <c r="BC414" s="69"/>
      <c r="BD414" s="69"/>
      <c r="BE414" s="69"/>
      <c r="BF414" s="69"/>
      <c r="BG414" s="69"/>
      <c r="BH414" s="69"/>
      <c r="BI414" s="69"/>
      <c r="BJ414" s="69"/>
      <c r="BK414" s="69"/>
      <c r="BL414" s="69"/>
      <c r="BM414" s="69"/>
      <c r="BN414" s="69"/>
      <c r="BO414" s="69"/>
      <c r="BP414" s="69"/>
      <c r="BQ414" s="69"/>
      <c r="BR414" s="69"/>
      <c r="BS414" s="69"/>
      <c r="BT414" s="69"/>
      <c r="BU414" s="69"/>
      <c r="BV414" s="69"/>
      <c r="BW414" s="69"/>
      <c r="BX414" s="69"/>
      <c r="BY414" s="69"/>
      <c r="BZ414" s="69"/>
      <c r="CA414" s="27"/>
      <c r="CB414" s="39" t="str">
        <f t="shared" si="63"/>
        <v>Riadok bude skrytý.</v>
      </c>
      <c r="CC414" s="33" t="s">
        <v>78</v>
      </c>
      <c r="CW414" s="22">
        <f t="shared" si="67"/>
        <v>0</v>
      </c>
      <c r="CX414" s="20">
        <f t="shared" si="66"/>
        <v>0</v>
      </c>
      <c r="CZ414" s="20">
        <f t="shared" si="64"/>
        <v>1</v>
      </c>
      <c r="DA414" s="37">
        <f t="shared" si="65"/>
        <v>0</v>
      </c>
      <c r="DZ414" s="62"/>
    </row>
    <row r="415" spans="1:130">
      <c r="A415" s="11"/>
      <c r="B415" s="69"/>
      <c r="C415" s="69"/>
      <c r="D415" s="69"/>
      <c r="E415" s="69"/>
      <c r="F415" s="69"/>
      <c r="G415" s="69"/>
      <c r="H415" s="69"/>
      <c r="I415" s="69"/>
      <c r="J415" s="69"/>
      <c r="K415" s="69"/>
      <c r="L415" s="69"/>
      <c r="M415" s="69"/>
      <c r="N415" s="69"/>
      <c r="O415" s="69"/>
      <c r="P415" s="69"/>
      <c r="Q415" s="69"/>
      <c r="R415" s="69"/>
      <c r="S415" s="69"/>
      <c r="T415" s="69"/>
      <c r="U415" s="69"/>
      <c r="V415" s="69"/>
      <c r="W415" s="69"/>
      <c r="X415" s="69"/>
      <c r="Y415" s="69"/>
      <c r="Z415" s="69"/>
      <c r="AA415" s="69"/>
      <c r="AB415" s="69"/>
      <c r="AC415" s="69"/>
      <c r="AD415" s="69"/>
      <c r="AE415" s="69"/>
      <c r="AF415" s="69"/>
      <c r="AG415" s="69"/>
      <c r="AH415" s="69"/>
      <c r="AI415" s="69"/>
      <c r="AJ415" s="69"/>
      <c r="AK415" s="69"/>
      <c r="AL415" s="69"/>
      <c r="AM415" s="69"/>
      <c r="AN415" s="69"/>
      <c r="AO415" s="69"/>
      <c r="AP415" s="69"/>
      <c r="AQ415" s="69"/>
      <c r="AR415" s="69"/>
      <c r="AS415" s="69"/>
      <c r="AT415" s="69"/>
      <c r="AU415" s="69"/>
      <c r="AV415" s="69"/>
      <c r="AW415" s="69"/>
      <c r="AX415" s="69"/>
      <c r="AY415" s="69"/>
      <c r="AZ415" s="69"/>
      <c r="BA415" s="69"/>
      <c r="BB415" s="69"/>
      <c r="BC415" s="69"/>
      <c r="BD415" s="69"/>
      <c r="BE415" s="69"/>
      <c r="BF415" s="69"/>
      <c r="BG415" s="69"/>
      <c r="BH415" s="69"/>
      <c r="BI415" s="69"/>
      <c r="BJ415" s="69"/>
      <c r="BK415" s="69"/>
      <c r="BL415" s="69"/>
      <c r="BM415" s="69"/>
      <c r="BN415" s="69"/>
      <c r="BO415" s="69"/>
      <c r="BP415" s="69"/>
      <c r="BQ415" s="69"/>
      <c r="BR415" s="69"/>
      <c r="BS415" s="69"/>
      <c r="BT415" s="69"/>
      <c r="BU415" s="69"/>
      <c r="BV415" s="69"/>
      <c r="BW415" s="69"/>
      <c r="BX415" s="69"/>
      <c r="BY415" s="69"/>
      <c r="BZ415" s="69"/>
      <c r="CA415" s="27"/>
      <c r="CB415" s="39" t="str">
        <f t="shared" si="63"/>
        <v>Riadok bude skrytý.</v>
      </c>
      <c r="CC415" s="33" t="s">
        <v>78</v>
      </c>
      <c r="CW415" s="22">
        <f t="shared" si="67"/>
        <v>0</v>
      </c>
      <c r="CX415" s="20">
        <f t="shared" si="66"/>
        <v>0</v>
      </c>
      <c r="CZ415" s="20">
        <f t="shared" si="64"/>
        <v>1</v>
      </c>
      <c r="DA415" s="37">
        <f t="shared" si="65"/>
        <v>0</v>
      </c>
      <c r="DZ415" s="62"/>
    </row>
    <row r="416" spans="1:130">
      <c r="A416" s="11"/>
      <c r="B416" s="69"/>
      <c r="C416" s="69"/>
      <c r="D416" s="69"/>
      <c r="E416" s="69"/>
      <c r="F416" s="69"/>
      <c r="G416" s="69"/>
      <c r="H416" s="69"/>
      <c r="I416" s="69"/>
      <c r="J416" s="69"/>
      <c r="K416" s="69"/>
      <c r="L416" s="69"/>
      <c r="M416" s="69"/>
      <c r="N416" s="69"/>
      <c r="O416" s="69"/>
      <c r="P416" s="69"/>
      <c r="Q416" s="69"/>
      <c r="R416" s="69"/>
      <c r="S416" s="69"/>
      <c r="T416" s="69"/>
      <c r="U416" s="69"/>
      <c r="V416" s="69"/>
      <c r="W416" s="69"/>
      <c r="X416" s="69"/>
      <c r="Y416" s="69"/>
      <c r="Z416" s="69"/>
      <c r="AA416" s="69"/>
      <c r="AB416" s="69"/>
      <c r="AC416" s="69"/>
      <c r="AD416" s="69"/>
      <c r="AE416" s="69"/>
      <c r="AF416" s="69"/>
      <c r="AG416" s="69"/>
      <c r="AH416" s="69"/>
      <c r="AI416" s="69"/>
      <c r="AJ416" s="69"/>
      <c r="AK416" s="69"/>
      <c r="AL416" s="69"/>
      <c r="AM416" s="69"/>
      <c r="AN416" s="69"/>
      <c r="AO416" s="69"/>
      <c r="AP416" s="69"/>
      <c r="AQ416" s="69"/>
      <c r="AR416" s="69"/>
      <c r="AS416" s="69"/>
      <c r="AT416" s="69"/>
      <c r="AU416" s="69"/>
      <c r="AV416" s="69"/>
      <c r="AW416" s="69"/>
      <c r="AX416" s="69"/>
      <c r="AY416" s="69"/>
      <c r="AZ416" s="69"/>
      <c r="BA416" s="69"/>
      <c r="BB416" s="69"/>
      <c r="BC416" s="69"/>
      <c r="BD416" s="69"/>
      <c r="BE416" s="69"/>
      <c r="BF416" s="69"/>
      <c r="BG416" s="69"/>
      <c r="BH416" s="69"/>
      <c r="BI416" s="69"/>
      <c r="BJ416" s="69"/>
      <c r="BK416" s="69"/>
      <c r="BL416" s="69"/>
      <c r="BM416" s="69"/>
      <c r="BN416" s="69"/>
      <c r="BO416" s="69"/>
      <c r="BP416" s="69"/>
      <c r="BQ416" s="69"/>
      <c r="BR416" s="69"/>
      <c r="BS416" s="69"/>
      <c r="BT416" s="69"/>
      <c r="BU416" s="69"/>
      <c r="BV416" s="69"/>
      <c r="BW416" s="69"/>
      <c r="BX416" s="69"/>
      <c r="BY416" s="69"/>
      <c r="BZ416" s="69"/>
      <c r="CA416" s="27"/>
      <c r="CB416" s="39" t="str">
        <f t="shared" si="63"/>
        <v>Riadok bude skrytý.</v>
      </c>
      <c r="CC416" s="33" t="s">
        <v>78</v>
      </c>
      <c r="CW416" s="22">
        <f t="shared" si="67"/>
        <v>0</v>
      </c>
      <c r="CX416" s="20">
        <f t="shared" si="66"/>
        <v>0</v>
      </c>
      <c r="CZ416" s="20">
        <f t="shared" si="64"/>
        <v>1</v>
      </c>
      <c r="DA416" s="37">
        <f t="shared" si="65"/>
        <v>0</v>
      </c>
      <c r="DZ416" s="62"/>
    </row>
    <row r="417" spans="1:130">
      <c r="A417" s="11"/>
      <c r="B417" s="69"/>
      <c r="C417" s="69"/>
      <c r="D417" s="69"/>
      <c r="E417" s="69"/>
      <c r="F417" s="69"/>
      <c r="G417" s="69"/>
      <c r="H417" s="69"/>
      <c r="I417" s="69"/>
      <c r="J417" s="69"/>
      <c r="K417" s="69"/>
      <c r="L417" s="69"/>
      <c r="M417" s="69"/>
      <c r="N417" s="69"/>
      <c r="O417" s="69"/>
      <c r="P417" s="69"/>
      <c r="Q417" s="69"/>
      <c r="R417" s="69"/>
      <c r="S417" s="69"/>
      <c r="T417" s="69"/>
      <c r="U417" s="69"/>
      <c r="V417" s="69"/>
      <c r="W417" s="69"/>
      <c r="X417" s="69"/>
      <c r="Y417" s="69"/>
      <c r="Z417" s="69"/>
      <c r="AA417" s="69"/>
      <c r="AB417" s="69"/>
      <c r="AC417" s="69"/>
      <c r="AD417" s="69"/>
      <c r="AE417" s="69"/>
      <c r="AF417" s="69"/>
      <c r="AG417" s="69"/>
      <c r="AH417" s="69"/>
      <c r="AI417" s="69"/>
      <c r="AJ417" s="69"/>
      <c r="AK417" s="69"/>
      <c r="AL417" s="69"/>
      <c r="AM417" s="69"/>
      <c r="AN417" s="69"/>
      <c r="AO417" s="69"/>
      <c r="AP417" s="69"/>
      <c r="AQ417" s="69"/>
      <c r="AR417" s="69"/>
      <c r="AS417" s="69"/>
      <c r="AT417" s="69"/>
      <c r="AU417" s="69"/>
      <c r="AV417" s="69"/>
      <c r="AW417" s="69"/>
      <c r="AX417" s="69"/>
      <c r="AY417" s="69"/>
      <c r="AZ417" s="69"/>
      <c r="BA417" s="69"/>
      <c r="BB417" s="69"/>
      <c r="BC417" s="69"/>
      <c r="BD417" s="69"/>
      <c r="BE417" s="69"/>
      <c r="BF417" s="69"/>
      <c r="BG417" s="69"/>
      <c r="BH417" s="69"/>
      <c r="BI417" s="69"/>
      <c r="BJ417" s="69"/>
      <c r="BK417" s="69"/>
      <c r="BL417" s="69"/>
      <c r="BM417" s="69"/>
      <c r="BN417" s="69"/>
      <c r="BO417" s="69"/>
      <c r="BP417" s="69"/>
      <c r="BQ417" s="69"/>
      <c r="BR417" s="69"/>
      <c r="BS417" s="69"/>
      <c r="BT417" s="69"/>
      <c r="BU417" s="69"/>
      <c r="BV417" s="69"/>
      <c r="BW417" s="69"/>
      <c r="BX417" s="69"/>
      <c r="BY417" s="69"/>
      <c r="BZ417" s="69"/>
      <c r="CA417" s="27"/>
      <c r="CB417" s="39" t="str">
        <f t="shared" si="63"/>
        <v>Riadok bude skrytý.</v>
      </c>
      <c r="CC417" s="33" t="s">
        <v>78</v>
      </c>
      <c r="CW417" s="22">
        <f t="shared" si="67"/>
        <v>0</v>
      </c>
      <c r="CX417" s="20">
        <f t="shared" si="66"/>
        <v>0</v>
      </c>
      <c r="CZ417" s="20">
        <f t="shared" si="64"/>
        <v>1</v>
      </c>
      <c r="DA417" s="37">
        <f t="shared" si="65"/>
        <v>0</v>
      </c>
      <c r="DZ417" s="62"/>
    </row>
    <row r="418" spans="1:130">
      <c r="A418" s="11"/>
      <c r="B418" s="69"/>
      <c r="C418" s="69"/>
      <c r="D418" s="69"/>
      <c r="E418" s="69"/>
      <c r="F418" s="69"/>
      <c r="G418" s="69"/>
      <c r="H418" s="69"/>
      <c r="I418" s="69"/>
      <c r="J418" s="69"/>
      <c r="K418" s="69"/>
      <c r="L418" s="69"/>
      <c r="M418" s="69"/>
      <c r="N418" s="69"/>
      <c r="O418" s="69"/>
      <c r="P418" s="69"/>
      <c r="Q418" s="69"/>
      <c r="R418" s="69"/>
      <c r="S418" s="69"/>
      <c r="T418" s="69"/>
      <c r="U418" s="69"/>
      <c r="V418" s="69"/>
      <c r="W418" s="69"/>
      <c r="X418" s="69"/>
      <c r="Y418" s="69"/>
      <c r="Z418" s="69"/>
      <c r="AA418" s="69"/>
      <c r="AB418" s="69"/>
      <c r="AC418" s="69"/>
      <c r="AD418" s="69"/>
      <c r="AE418" s="69"/>
      <c r="AF418" s="69"/>
      <c r="AG418" s="69"/>
      <c r="AH418" s="69"/>
      <c r="AI418" s="69"/>
      <c r="AJ418" s="69"/>
      <c r="AK418" s="69"/>
      <c r="AL418" s="69"/>
      <c r="AM418" s="69"/>
      <c r="AN418" s="69"/>
      <c r="AO418" s="69"/>
      <c r="AP418" s="69"/>
      <c r="AQ418" s="69"/>
      <c r="AR418" s="69"/>
      <c r="AS418" s="69"/>
      <c r="AT418" s="69"/>
      <c r="AU418" s="69"/>
      <c r="AV418" s="69"/>
      <c r="AW418" s="69"/>
      <c r="AX418" s="69"/>
      <c r="AY418" s="69"/>
      <c r="AZ418" s="69"/>
      <c r="BA418" s="69"/>
      <c r="BB418" s="69"/>
      <c r="BC418" s="69"/>
      <c r="BD418" s="69"/>
      <c r="BE418" s="69"/>
      <c r="BF418" s="69"/>
      <c r="BG418" s="69"/>
      <c r="BH418" s="69"/>
      <c r="BI418" s="69"/>
      <c r="BJ418" s="69"/>
      <c r="BK418" s="69"/>
      <c r="BL418" s="69"/>
      <c r="BM418" s="69"/>
      <c r="BN418" s="69"/>
      <c r="BO418" s="69"/>
      <c r="BP418" s="69"/>
      <c r="BQ418" s="69"/>
      <c r="BR418" s="69"/>
      <c r="BS418" s="69"/>
      <c r="BT418" s="69"/>
      <c r="BU418" s="69"/>
      <c r="BV418" s="69"/>
      <c r="BW418" s="69"/>
      <c r="BX418" s="69"/>
      <c r="BY418" s="69"/>
      <c r="BZ418" s="69"/>
      <c r="CA418" s="27"/>
      <c r="CB418" s="39" t="str">
        <f t="shared" si="63"/>
        <v>Riadok bude skrytý.</v>
      </c>
      <c r="CC418" s="33" t="s">
        <v>78</v>
      </c>
      <c r="CW418" s="22">
        <f t="shared" si="67"/>
        <v>0</v>
      </c>
      <c r="CX418" s="20">
        <f t="shared" si="66"/>
        <v>0</v>
      </c>
      <c r="CZ418" s="20">
        <f t="shared" si="64"/>
        <v>1</v>
      </c>
      <c r="DA418" s="37">
        <f t="shared" si="65"/>
        <v>0</v>
      </c>
      <c r="DZ418" s="62"/>
    </row>
    <row r="419" spans="1:130">
      <c r="A419" s="11"/>
      <c r="CA419" s="25"/>
      <c r="CB419" s="39" t="str">
        <f t="shared" si="63"/>
        <v>Riadok bude skrytý.</v>
      </c>
      <c r="CC419" s="33" t="s">
        <v>78</v>
      </c>
      <c r="CW419" s="22">
        <f t="shared" si="67"/>
        <v>0</v>
      </c>
      <c r="CX419" s="20">
        <f>+IF(SUM(CX423:CX432)=0,0,1)</f>
        <v>0</v>
      </c>
      <c r="CZ419" s="20">
        <f t="shared" si="64"/>
        <v>1</v>
      </c>
      <c r="DA419" s="37">
        <f t="shared" si="65"/>
        <v>0</v>
      </c>
      <c r="DZ419" s="62"/>
    </row>
    <row r="420" spans="1:130">
      <c r="A420" s="11"/>
      <c r="B420" s="2" t="s">
        <v>185</v>
      </c>
      <c r="CA420" s="26" t="s">
        <v>69</v>
      </c>
      <c r="CB420" s="39" t="str">
        <f t="shared" si="63"/>
        <v>Riadok bude skrytý.</v>
      </c>
      <c r="CC420" s="33" t="s">
        <v>78</v>
      </c>
      <c r="CW420" s="22">
        <f t="shared" si="67"/>
        <v>0</v>
      </c>
      <c r="CX420" s="20">
        <f>+IF(SUM(CX423:CX432)=0,0,1)</f>
        <v>0</v>
      </c>
      <c r="CZ420" s="20">
        <f t="shared" si="64"/>
        <v>1</v>
      </c>
      <c r="DA420" s="37">
        <f t="shared" si="65"/>
        <v>0</v>
      </c>
      <c r="DZ420" s="62"/>
    </row>
    <row r="421" spans="1:130">
      <c r="A421" s="11"/>
      <c r="CA421" s="24"/>
      <c r="CB421" s="39" t="str">
        <f t="shared" si="63"/>
        <v>Riadok bude skrytý.</v>
      </c>
      <c r="CC421" s="33" t="s">
        <v>78</v>
      </c>
      <c r="CD421" s="23"/>
      <c r="CW421" s="22">
        <f t="shared" si="67"/>
        <v>0</v>
      </c>
      <c r="CX421" s="20">
        <f>+IF(SUM(CX423:CX432)=0,0,1)</f>
        <v>0</v>
      </c>
      <c r="CZ421" s="20">
        <f t="shared" si="64"/>
        <v>1</v>
      </c>
      <c r="DA421" s="37">
        <f t="shared" si="65"/>
        <v>0</v>
      </c>
      <c r="DZ421" s="62"/>
    </row>
    <row r="422" spans="1:130">
      <c r="A422" s="11"/>
      <c r="B422" s="385" t="s">
        <v>125</v>
      </c>
      <c r="C422" s="386"/>
      <c r="D422" s="386"/>
      <c r="E422" s="386"/>
      <c r="F422" s="386"/>
      <c r="G422" s="386"/>
      <c r="H422" s="386"/>
      <c r="I422" s="386"/>
      <c r="J422" s="386"/>
      <c r="K422" s="386"/>
      <c r="L422" s="386"/>
      <c r="M422" s="386"/>
      <c r="N422" s="386"/>
      <c r="O422" s="386"/>
      <c r="P422" s="386"/>
      <c r="Q422" s="386"/>
      <c r="R422" s="386"/>
      <c r="S422" s="386"/>
      <c r="T422" s="386"/>
      <c r="U422" s="386"/>
      <c r="V422" s="386"/>
      <c r="W422" s="386"/>
      <c r="X422" s="386"/>
      <c r="Y422" s="386"/>
      <c r="Z422" s="386"/>
      <c r="AA422" s="386"/>
      <c r="AB422" s="386"/>
      <c r="AC422" s="386"/>
      <c r="AD422" s="386"/>
      <c r="AE422" s="386"/>
      <c r="AF422" s="386"/>
      <c r="AG422" s="386"/>
      <c r="AH422" s="386"/>
      <c r="AI422" s="386"/>
      <c r="AJ422" s="386"/>
      <c r="AK422" s="386"/>
      <c r="AL422" s="387"/>
      <c r="AM422" s="114" t="s">
        <v>126</v>
      </c>
      <c r="AN422" s="115"/>
      <c r="AO422" s="115"/>
      <c r="AP422" s="115"/>
      <c r="AQ422" s="115"/>
      <c r="AR422" s="115"/>
      <c r="AS422" s="115"/>
      <c r="AT422" s="115"/>
      <c r="AU422" s="115"/>
      <c r="AV422" s="115"/>
      <c r="AW422" s="115"/>
      <c r="AX422" s="115"/>
      <c r="AY422" s="115"/>
      <c r="AZ422" s="115"/>
      <c r="BA422" s="115"/>
      <c r="BB422" s="115"/>
      <c r="BC422" s="115"/>
      <c r="BD422" s="115"/>
      <c r="BE422" s="115"/>
      <c r="BF422" s="116"/>
      <c r="BG422" s="120" t="s">
        <v>127</v>
      </c>
      <c r="BH422" s="115"/>
      <c r="BI422" s="115"/>
      <c r="BJ422" s="115"/>
      <c r="BK422" s="115"/>
      <c r="BL422" s="115"/>
      <c r="BM422" s="115"/>
      <c r="BN422" s="115"/>
      <c r="BO422" s="115"/>
      <c r="BP422" s="115"/>
      <c r="BQ422" s="115"/>
      <c r="BR422" s="115"/>
      <c r="BS422" s="115"/>
      <c r="BT422" s="115"/>
      <c r="BU422" s="115"/>
      <c r="BV422" s="115"/>
      <c r="BW422" s="115"/>
      <c r="BX422" s="115"/>
      <c r="BY422" s="115"/>
      <c r="BZ422" s="116"/>
      <c r="CA422" s="26" t="s">
        <v>69</v>
      </c>
      <c r="CB422" s="39" t="str">
        <f t="shared" si="63"/>
        <v>Riadok bude skrytý.</v>
      </c>
      <c r="CC422" s="33" t="s">
        <v>78</v>
      </c>
      <c r="CD422" s="23"/>
      <c r="CW422" s="22">
        <f t="shared" si="67"/>
        <v>0</v>
      </c>
      <c r="CX422" s="20">
        <f>+IF(SUM(CX423:CX432)=0,0,1)</f>
        <v>0</v>
      </c>
      <c r="CZ422" s="20">
        <f t="shared" si="64"/>
        <v>1</v>
      </c>
      <c r="DA422" s="37">
        <f t="shared" si="65"/>
        <v>0</v>
      </c>
      <c r="DZ422" s="62"/>
    </row>
    <row r="423" spans="1:130">
      <c r="A423" s="11"/>
      <c r="B423" s="388"/>
      <c r="C423" s="389"/>
      <c r="D423" s="389"/>
      <c r="E423" s="389"/>
      <c r="F423" s="389"/>
      <c r="G423" s="389"/>
      <c r="H423" s="389"/>
      <c r="I423" s="389"/>
      <c r="J423" s="389"/>
      <c r="K423" s="389"/>
      <c r="L423" s="389"/>
      <c r="M423" s="389"/>
      <c r="N423" s="389"/>
      <c r="O423" s="389"/>
      <c r="P423" s="389"/>
      <c r="Q423" s="389"/>
      <c r="R423" s="389"/>
      <c r="S423" s="389"/>
      <c r="T423" s="389"/>
      <c r="U423" s="389"/>
      <c r="V423" s="389"/>
      <c r="W423" s="389"/>
      <c r="X423" s="389"/>
      <c r="Y423" s="389"/>
      <c r="Z423" s="389"/>
      <c r="AA423" s="389"/>
      <c r="AB423" s="389"/>
      <c r="AC423" s="389"/>
      <c r="AD423" s="389"/>
      <c r="AE423" s="389"/>
      <c r="AF423" s="389"/>
      <c r="AG423" s="389"/>
      <c r="AH423" s="389"/>
      <c r="AI423" s="389"/>
      <c r="AJ423" s="389"/>
      <c r="AK423" s="389"/>
      <c r="AL423" s="390"/>
      <c r="AM423" s="406"/>
      <c r="AN423" s="407"/>
      <c r="AO423" s="407"/>
      <c r="AP423" s="407"/>
      <c r="AQ423" s="407"/>
      <c r="AR423" s="407"/>
      <c r="AS423" s="407"/>
      <c r="AT423" s="407"/>
      <c r="AU423" s="407"/>
      <c r="AV423" s="407"/>
      <c r="AW423" s="407"/>
      <c r="AX423" s="407"/>
      <c r="AY423" s="407"/>
      <c r="AZ423" s="407"/>
      <c r="BA423" s="407"/>
      <c r="BB423" s="407"/>
      <c r="BC423" s="407"/>
      <c r="BD423" s="407"/>
      <c r="BE423" s="407"/>
      <c r="BF423" s="408"/>
      <c r="BG423" s="147"/>
      <c r="BH423" s="90"/>
      <c r="BI423" s="90"/>
      <c r="BJ423" s="90"/>
      <c r="BK423" s="90"/>
      <c r="BL423" s="90"/>
      <c r="BM423" s="90"/>
      <c r="BN423" s="90"/>
      <c r="BO423" s="90"/>
      <c r="BP423" s="90"/>
      <c r="BQ423" s="90"/>
      <c r="BR423" s="90"/>
      <c r="BS423" s="90"/>
      <c r="BT423" s="90"/>
      <c r="BU423" s="90"/>
      <c r="BV423" s="90"/>
      <c r="BW423" s="90"/>
      <c r="BX423" s="90"/>
      <c r="BY423" s="90"/>
      <c r="BZ423" s="91"/>
      <c r="CA423" s="24"/>
      <c r="CB423" s="39" t="str">
        <f t="shared" si="63"/>
        <v>Riadok bude skrytý.</v>
      </c>
      <c r="CC423" s="33" t="s">
        <v>78</v>
      </c>
      <c r="CD423" s="23"/>
      <c r="CE423" s="3"/>
      <c r="CW423" s="22">
        <f t="shared" si="67"/>
        <v>0</v>
      </c>
      <c r="CX423" s="20">
        <f t="shared" ref="CX423:CX431" si="68">+IF(B423="",0,1)</f>
        <v>0</v>
      </c>
      <c r="CZ423" s="20">
        <f t="shared" si="64"/>
        <v>1</v>
      </c>
      <c r="DA423" s="37">
        <f t="shared" si="65"/>
        <v>0</v>
      </c>
      <c r="DZ423" s="62"/>
    </row>
    <row r="424" spans="1:130">
      <c r="A424" s="11"/>
      <c r="B424" s="378"/>
      <c r="C424" s="379"/>
      <c r="D424" s="379"/>
      <c r="E424" s="379"/>
      <c r="F424" s="379"/>
      <c r="G424" s="379"/>
      <c r="H424" s="379"/>
      <c r="I424" s="379"/>
      <c r="J424" s="379"/>
      <c r="K424" s="379"/>
      <c r="L424" s="379"/>
      <c r="M424" s="379"/>
      <c r="N424" s="379"/>
      <c r="O424" s="379"/>
      <c r="P424" s="379"/>
      <c r="Q424" s="379"/>
      <c r="R424" s="379"/>
      <c r="S424" s="379"/>
      <c r="T424" s="379"/>
      <c r="U424" s="379"/>
      <c r="V424" s="379"/>
      <c r="W424" s="379"/>
      <c r="X424" s="379"/>
      <c r="Y424" s="379"/>
      <c r="Z424" s="379"/>
      <c r="AA424" s="379"/>
      <c r="AB424" s="379"/>
      <c r="AC424" s="379"/>
      <c r="AD424" s="379"/>
      <c r="AE424" s="379"/>
      <c r="AF424" s="379"/>
      <c r="AG424" s="379"/>
      <c r="AH424" s="379"/>
      <c r="AI424" s="379"/>
      <c r="AJ424" s="379"/>
      <c r="AK424" s="379"/>
      <c r="AL424" s="380"/>
      <c r="AM424" s="369"/>
      <c r="AN424" s="370"/>
      <c r="AO424" s="370"/>
      <c r="AP424" s="370"/>
      <c r="AQ424" s="370"/>
      <c r="AR424" s="370"/>
      <c r="AS424" s="370"/>
      <c r="AT424" s="370"/>
      <c r="AU424" s="370"/>
      <c r="AV424" s="370"/>
      <c r="AW424" s="370"/>
      <c r="AX424" s="370"/>
      <c r="AY424" s="370"/>
      <c r="AZ424" s="370"/>
      <c r="BA424" s="370"/>
      <c r="BB424" s="370"/>
      <c r="BC424" s="370"/>
      <c r="BD424" s="370"/>
      <c r="BE424" s="370"/>
      <c r="BF424" s="371"/>
      <c r="BG424" s="89"/>
      <c r="BH424" s="87"/>
      <c r="BI424" s="87"/>
      <c r="BJ424" s="87"/>
      <c r="BK424" s="87"/>
      <c r="BL424" s="87"/>
      <c r="BM424" s="87"/>
      <c r="BN424" s="87"/>
      <c r="BO424" s="87"/>
      <c r="BP424" s="87"/>
      <c r="BQ424" s="87"/>
      <c r="BR424" s="87"/>
      <c r="BS424" s="87"/>
      <c r="BT424" s="87"/>
      <c r="BU424" s="87"/>
      <c r="BV424" s="87"/>
      <c r="BW424" s="87"/>
      <c r="BX424" s="87"/>
      <c r="BY424" s="87"/>
      <c r="BZ424" s="88"/>
      <c r="CA424" s="24"/>
      <c r="CB424" s="39" t="str">
        <f t="shared" si="63"/>
        <v>Riadok bude skrytý.</v>
      </c>
      <c r="CC424" s="33" t="s">
        <v>78</v>
      </c>
      <c r="CD424" s="23"/>
      <c r="CE424" s="3"/>
      <c r="CW424" s="22">
        <f t="shared" si="67"/>
        <v>0</v>
      </c>
      <c r="CX424" s="20">
        <f t="shared" si="68"/>
        <v>0</v>
      </c>
      <c r="CZ424" s="20">
        <f t="shared" si="64"/>
        <v>1</v>
      </c>
      <c r="DA424" s="37">
        <f t="shared" ref="DA424:DA432" si="69">+IF(CW424*CX424=0,0,IF(CZ424=0,0,1))</f>
        <v>0</v>
      </c>
      <c r="DZ424" s="62"/>
    </row>
    <row r="425" spans="1:130">
      <c r="A425" s="11"/>
      <c r="B425" s="378"/>
      <c r="C425" s="379"/>
      <c r="D425" s="379"/>
      <c r="E425" s="379"/>
      <c r="F425" s="379"/>
      <c r="G425" s="379"/>
      <c r="H425" s="379"/>
      <c r="I425" s="379"/>
      <c r="J425" s="379"/>
      <c r="K425" s="379"/>
      <c r="L425" s="379"/>
      <c r="M425" s="379"/>
      <c r="N425" s="379"/>
      <c r="O425" s="379"/>
      <c r="P425" s="379"/>
      <c r="Q425" s="379"/>
      <c r="R425" s="379"/>
      <c r="S425" s="379"/>
      <c r="T425" s="379"/>
      <c r="U425" s="379"/>
      <c r="V425" s="379"/>
      <c r="W425" s="379"/>
      <c r="X425" s="379"/>
      <c r="Y425" s="379"/>
      <c r="Z425" s="379"/>
      <c r="AA425" s="379"/>
      <c r="AB425" s="379"/>
      <c r="AC425" s="379"/>
      <c r="AD425" s="379"/>
      <c r="AE425" s="379"/>
      <c r="AF425" s="379"/>
      <c r="AG425" s="379"/>
      <c r="AH425" s="379"/>
      <c r="AI425" s="379"/>
      <c r="AJ425" s="379"/>
      <c r="AK425" s="379"/>
      <c r="AL425" s="380"/>
      <c r="AM425" s="369"/>
      <c r="AN425" s="370"/>
      <c r="AO425" s="370"/>
      <c r="AP425" s="370"/>
      <c r="AQ425" s="370"/>
      <c r="AR425" s="370"/>
      <c r="AS425" s="370"/>
      <c r="AT425" s="370"/>
      <c r="AU425" s="370"/>
      <c r="AV425" s="370"/>
      <c r="AW425" s="370"/>
      <c r="AX425" s="370"/>
      <c r="AY425" s="370"/>
      <c r="AZ425" s="370"/>
      <c r="BA425" s="370"/>
      <c r="BB425" s="370"/>
      <c r="BC425" s="370"/>
      <c r="BD425" s="370"/>
      <c r="BE425" s="370"/>
      <c r="BF425" s="371"/>
      <c r="BG425" s="89"/>
      <c r="BH425" s="87"/>
      <c r="BI425" s="87"/>
      <c r="BJ425" s="87"/>
      <c r="BK425" s="87"/>
      <c r="BL425" s="87"/>
      <c r="BM425" s="87"/>
      <c r="BN425" s="87"/>
      <c r="BO425" s="87"/>
      <c r="BP425" s="87"/>
      <c r="BQ425" s="87"/>
      <c r="BR425" s="87"/>
      <c r="BS425" s="87"/>
      <c r="BT425" s="87"/>
      <c r="BU425" s="87"/>
      <c r="BV425" s="87"/>
      <c r="BW425" s="87"/>
      <c r="BX425" s="87"/>
      <c r="BY425" s="87"/>
      <c r="BZ425" s="88"/>
      <c r="CA425" s="24"/>
      <c r="CB425" s="39" t="str">
        <f t="shared" si="63"/>
        <v>Riadok bude skrytý.</v>
      </c>
      <c r="CC425" s="33" t="s">
        <v>78</v>
      </c>
      <c r="CD425" s="23"/>
      <c r="CE425" s="3"/>
      <c r="CW425" s="22">
        <f t="shared" si="67"/>
        <v>0</v>
      </c>
      <c r="CX425" s="20">
        <f t="shared" si="68"/>
        <v>0</v>
      </c>
      <c r="CZ425" s="20">
        <f t="shared" si="64"/>
        <v>1</v>
      </c>
      <c r="DA425" s="37">
        <f t="shared" si="69"/>
        <v>0</v>
      </c>
      <c r="DZ425" s="62"/>
    </row>
    <row r="426" spans="1:130">
      <c r="A426" s="11"/>
      <c r="B426" s="378"/>
      <c r="C426" s="379"/>
      <c r="D426" s="379"/>
      <c r="E426" s="379"/>
      <c r="F426" s="379"/>
      <c r="G426" s="379"/>
      <c r="H426" s="379"/>
      <c r="I426" s="379"/>
      <c r="J426" s="379"/>
      <c r="K426" s="379"/>
      <c r="L426" s="379"/>
      <c r="M426" s="379"/>
      <c r="N426" s="379"/>
      <c r="O426" s="379"/>
      <c r="P426" s="379"/>
      <c r="Q426" s="379"/>
      <c r="R426" s="379"/>
      <c r="S426" s="379"/>
      <c r="T426" s="379"/>
      <c r="U426" s="379"/>
      <c r="V426" s="379"/>
      <c r="W426" s="379"/>
      <c r="X426" s="379"/>
      <c r="Y426" s="379"/>
      <c r="Z426" s="379"/>
      <c r="AA426" s="379"/>
      <c r="AB426" s="379"/>
      <c r="AC426" s="379"/>
      <c r="AD426" s="379"/>
      <c r="AE426" s="379"/>
      <c r="AF426" s="379"/>
      <c r="AG426" s="379"/>
      <c r="AH426" s="379"/>
      <c r="AI426" s="379"/>
      <c r="AJ426" s="379"/>
      <c r="AK426" s="379"/>
      <c r="AL426" s="380"/>
      <c r="AM426" s="369"/>
      <c r="AN426" s="370"/>
      <c r="AO426" s="370"/>
      <c r="AP426" s="370"/>
      <c r="AQ426" s="370"/>
      <c r="AR426" s="370"/>
      <c r="AS426" s="370"/>
      <c r="AT426" s="370"/>
      <c r="AU426" s="370"/>
      <c r="AV426" s="370"/>
      <c r="AW426" s="370"/>
      <c r="AX426" s="370"/>
      <c r="AY426" s="370"/>
      <c r="AZ426" s="370"/>
      <c r="BA426" s="370"/>
      <c r="BB426" s="370"/>
      <c r="BC426" s="370"/>
      <c r="BD426" s="370"/>
      <c r="BE426" s="370"/>
      <c r="BF426" s="371"/>
      <c r="BG426" s="89"/>
      <c r="BH426" s="87"/>
      <c r="BI426" s="87"/>
      <c r="BJ426" s="87"/>
      <c r="BK426" s="87"/>
      <c r="BL426" s="87"/>
      <c r="BM426" s="87"/>
      <c r="BN426" s="87"/>
      <c r="BO426" s="87"/>
      <c r="BP426" s="87"/>
      <c r="BQ426" s="87"/>
      <c r="BR426" s="87"/>
      <c r="BS426" s="87"/>
      <c r="BT426" s="87"/>
      <c r="BU426" s="87"/>
      <c r="BV426" s="87"/>
      <c r="BW426" s="87"/>
      <c r="BX426" s="87"/>
      <c r="BY426" s="87"/>
      <c r="BZ426" s="88"/>
      <c r="CA426" s="24"/>
      <c r="CB426" s="39" t="str">
        <f t="shared" si="63"/>
        <v>Riadok bude skrytý.</v>
      </c>
      <c r="CC426" s="33" t="s">
        <v>78</v>
      </c>
      <c r="CD426" s="23"/>
      <c r="CE426" s="3"/>
      <c r="CW426" s="22">
        <f t="shared" si="67"/>
        <v>0</v>
      </c>
      <c r="CX426" s="20">
        <f t="shared" si="68"/>
        <v>0</v>
      </c>
      <c r="CZ426" s="20">
        <f t="shared" si="64"/>
        <v>1</v>
      </c>
      <c r="DA426" s="37">
        <f t="shared" si="69"/>
        <v>0</v>
      </c>
      <c r="DZ426" s="62"/>
    </row>
    <row r="427" spans="1:130">
      <c r="A427" s="11"/>
      <c r="B427" s="378"/>
      <c r="C427" s="379"/>
      <c r="D427" s="379"/>
      <c r="E427" s="379"/>
      <c r="F427" s="379"/>
      <c r="G427" s="379"/>
      <c r="H427" s="379"/>
      <c r="I427" s="379"/>
      <c r="J427" s="379"/>
      <c r="K427" s="379"/>
      <c r="L427" s="379"/>
      <c r="M427" s="379"/>
      <c r="N427" s="379"/>
      <c r="O427" s="379"/>
      <c r="P427" s="379"/>
      <c r="Q427" s="379"/>
      <c r="R427" s="379"/>
      <c r="S427" s="379"/>
      <c r="T427" s="379"/>
      <c r="U427" s="379"/>
      <c r="V427" s="379"/>
      <c r="W427" s="379"/>
      <c r="X427" s="379"/>
      <c r="Y427" s="379"/>
      <c r="Z427" s="379"/>
      <c r="AA427" s="379"/>
      <c r="AB427" s="379"/>
      <c r="AC427" s="379"/>
      <c r="AD427" s="379"/>
      <c r="AE427" s="379"/>
      <c r="AF427" s="379"/>
      <c r="AG427" s="379"/>
      <c r="AH427" s="379"/>
      <c r="AI427" s="379"/>
      <c r="AJ427" s="379"/>
      <c r="AK427" s="379"/>
      <c r="AL427" s="380"/>
      <c r="AM427" s="369"/>
      <c r="AN427" s="370"/>
      <c r="AO427" s="370"/>
      <c r="AP427" s="370"/>
      <c r="AQ427" s="370"/>
      <c r="AR427" s="370"/>
      <c r="AS427" s="370"/>
      <c r="AT427" s="370"/>
      <c r="AU427" s="370"/>
      <c r="AV427" s="370"/>
      <c r="AW427" s="370"/>
      <c r="AX427" s="370"/>
      <c r="AY427" s="370"/>
      <c r="AZ427" s="370"/>
      <c r="BA427" s="370"/>
      <c r="BB427" s="370"/>
      <c r="BC427" s="370"/>
      <c r="BD427" s="370"/>
      <c r="BE427" s="370"/>
      <c r="BF427" s="371"/>
      <c r="BG427" s="89"/>
      <c r="BH427" s="87"/>
      <c r="BI427" s="87"/>
      <c r="BJ427" s="87"/>
      <c r="BK427" s="87"/>
      <c r="BL427" s="87"/>
      <c r="BM427" s="87"/>
      <c r="BN427" s="87"/>
      <c r="BO427" s="87"/>
      <c r="BP427" s="87"/>
      <c r="BQ427" s="87"/>
      <c r="BR427" s="87"/>
      <c r="BS427" s="87"/>
      <c r="BT427" s="87"/>
      <c r="BU427" s="87"/>
      <c r="BV427" s="87"/>
      <c r="BW427" s="87"/>
      <c r="BX427" s="87"/>
      <c r="BY427" s="87"/>
      <c r="BZ427" s="88"/>
      <c r="CA427" s="24"/>
      <c r="CB427" s="39" t="str">
        <f t="shared" si="63"/>
        <v>Riadok bude skrytý.</v>
      </c>
      <c r="CC427" s="33" t="s">
        <v>78</v>
      </c>
      <c r="CD427" s="23"/>
      <c r="CE427" s="3"/>
      <c r="CW427" s="22">
        <f t="shared" si="67"/>
        <v>0</v>
      </c>
      <c r="CX427" s="20">
        <f t="shared" si="68"/>
        <v>0</v>
      </c>
      <c r="CZ427" s="20">
        <f t="shared" si="64"/>
        <v>1</v>
      </c>
      <c r="DA427" s="37">
        <f t="shared" si="69"/>
        <v>0</v>
      </c>
      <c r="DZ427" s="62"/>
    </row>
    <row r="428" spans="1:130">
      <c r="A428" s="11"/>
      <c r="B428" s="378"/>
      <c r="C428" s="379"/>
      <c r="D428" s="379"/>
      <c r="E428" s="379"/>
      <c r="F428" s="379"/>
      <c r="G428" s="379"/>
      <c r="H428" s="379"/>
      <c r="I428" s="379"/>
      <c r="J428" s="379"/>
      <c r="K428" s="379"/>
      <c r="L428" s="379"/>
      <c r="M428" s="379"/>
      <c r="N428" s="379"/>
      <c r="O428" s="379"/>
      <c r="P428" s="379"/>
      <c r="Q428" s="379"/>
      <c r="R428" s="379"/>
      <c r="S428" s="379"/>
      <c r="T428" s="379"/>
      <c r="U428" s="379"/>
      <c r="V428" s="379"/>
      <c r="W428" s="379"/>
      <c r="X428" s="379"/>
      <c r="Y428" s="379"/>
      <c r="Z428" s="379"/>
      <c r="AA428" s="379"/>
      <c r="AB428" s="379"/>
      <c r="AC428" s="379"/>
      <c r="AD428" s="379"/>
      <c r="AE428" s="379"/>
      <c r="AF428" s="379"/>
      <c r="AG428" s="379"/>
      <c r="AH428" s="379"/>
      <c r="AI428" s="379"/>
      <c r="AJ428" s="379"/>
      <c r="AK428" s="379"/>
      <c r="AL428" s="380"/>
      <c r="AM428" s="369"/>
      <c r="AN428" s="370"/>
      <c r="AO428" s="370"/>
      <c r="AP428" s="370"/>
      <c r="AQ428" s="370"/>
      <c r="AR428" s="370"/>
      <c r="AS428" s="370"/>
      <c r="AT428" s="370"/>
      <c r="AU428" s="370"/>
      <c r="AV428" s="370"/>
      <c r="AW428" s="370"/>
      <c r="AX428" s="370"/>
      <c r="AY428" s="370"/>
      <c r="AZ428" s="370"/>
      <c r="BA428" s="370"/>
      <c r="BB428" s="370"/>
      <c r="BC428" s="370"/>
      <c r="BD428" s="370"/>
      <c r="BE428" s="370"/>
      <c r="BF428" s="371"/>
      <c r="BG428" s="89"/>
      <c r="BH428" s="87"/>
      <c r="BI428" s="87"/>
      <c r="BJ428" s="87"/>
      <c r="BK428" s="87"/>
      <c r="BL428" s="87"/>
      <c r="BM428" s="87"/>
      <c r="BN428" s="87"/>
      <c r="BO428" s="87"/>
      <c r="BP428" s="87"/>
      <c r="BQ428" s="87"/>
      <c r="BR428" s="87"/>
      <c r="BS428" s="87"/>
      <c r="BT428" s="87"/>
      <c r="BU428" s="87"/>
      <c r="BV428" s="87"/>
      <c r="BW428" s="87"/>
      <c r="BX428" s="87"/>
      <c r="BY428" s="87"/>
      <c r="BZ428" s="88"/>
      <c r="CA428" s="24"/>
      <c r="CB428" s="39" t="str">
        <f t="shared" si="63"/>
        <v>Riadok bude skrytý.</v>
      </c>
      <c r="CC428" s="33" t="s">
        <v>78</v>
      </c>
      <c r="CD428" s="23"/>
      <c r="CE428" s="3"/>
      <c r="CW428" s="22">
        <f t="shared" si="67"/>
        <v>0</v>
      </c>
      <c r="CX428" s="20">
        <f t="shared" si="68"/>
        <v>0</v>
      </c>
      <c r="CZ428" s="20">
        <f t="shared" si="64"/>
        <v>1</v>
      </c>
      <c r="DA428" s="37">
        <f t="shared" si="69"/>
        <v>0</v>
      </c>
      <c r="DZ428" s="62"/>
    </row>
    <row r="429" spans="1:130">
      <c r="A429" s="11"/>
      <c r="B429" s="378"/>
      <c r="C429" s="379"/>
      <c r="D429" s="379"/>
      <c r="E429" s="379"/>
      <c r="F429" s="379"/>
      <c r="G429" s="379"/>
      <c r="H429" s="379"/>
      <c r="I429" s="379"/>
      <c r="J429" s="379"/>
      <c r="K429" s="379"/>
      <c r="L429" s="379"/>
      <c r="M429" s="379"/>
      <c r="N429" s="379"/>
      <c r="O429" s="379"/>
      <c r="P429" s="379"/>
      <c r="Q429" s="379"/>
      <c r="R429" s="379"/>
      <c r="S429" s="379"/>
      <c r="T429" s="379"/>
      <c r="U429" s="379"/>
      <c r="V429" s="379"/>
      <c r="W429" s="379"/>
      <c r="X429" s="379"/>
      <c r="Y429" s="379"/>
      <c r="Z429" s="379"/>
      <c r="AA429" s="379"/>
      <c r="AB429" s="379"/>
      <c r="AC429" s="379"/>
      <c r="AD429" s="379"/>
      <c r="AE429" s="379"/>
      <c r="AF429" s="379"/>
      <c r="AG429" s="379"/>
      <c r="AH429" s="379"/>
      <c r="AI429" s="379"/>
      <c r="AJ429" s="379"/>
      <c r="AK429" s="379"/>
      <c r="AL429" s="380"/>
      <c r="AM429" s="369"/>
      <c r="AN429" s="370"/>
      <c r="AO429" s="370"/>
      <c r="AP429" s="370"/>
      <c r="AQ429" s="370"/>
      <c r="AR429" s="370"/>
      <c r="AS429" s="370"/>
      <c r="AT429" s="370"/>
      <c r="AU429" s="370"/>
      <c r="AV429" s="370"/>
      <c r="AW429" s="370"/>
      <c r="AX429" s="370"/>
      <c r="AY429" s="370"/>
      <c r="AZ429" s="370"/>
      <c r="BA429" s="370"/>
      <c r="BB429" s="370"/>
      <c r="BC429" s="370"/>
      <c r="BD429" s="370"/>
      <c r="BE429" s="370"/>
      <c r="BF429" s="371"/>
      <c r="BG429" s="89"/>
      <c r="BH429" s="87"/>
      <c r="BI429" s="87"/>
      <c r="BJ429" s="87"/>
      <c r="BK429" s="87"/>
      <c r="BL429" s="87"/>
      <c r="BM429" s="87"/>
      <c r="BN429" s="87"/>
      <c r="BO429" s="87"/>
      <c r="BP429" s="87"/>
      <c r="BQ429" s="87"/>
      <c r="BR429" s="87"/>
      <c r="BS429" s="87"/>
      <c r="BT429" s="87"/>
      <c r="BU429" s="87"/>
      <c r="BV429" s="87"/>
      <c r="BW429" s="87"/>
      <c r="BX429" s="87"/>
      <c r="BY429" s="87"/>
      <c r="BZ429" s="88"/>
      <c r="CA429" s="24"/>
      <c r="CB429" s="39" t="str">
        <f t="shared" si="63"/>
        <v>Riadok bude skrytý.</v>
      </c>
      <c r="CC429" s="33" t="s">
        <v>78</v>
      </c>
      <c r="CD429" s="23"/>
      <c r="CE429" s="3"/>
      <c r="CW429" s="22">
        <f t="shared" si="67"/>
        <v>0</v>
      </c>
      <c r="CX429" s="20">
        <f t="shared" si="68"/>
        <v>0</v>
      </c>
      <c r="CZ429" s="20">
        <f t="shared" si="64"/>
        <v>1</v>
      </c>
      <c r="DA429" s="37">
        <f t="shared" si="69"/>
        <v>0</v>
      </c>
      <c r="DZ429" s="62"/>
    </row>
    <row r="430" spans="1:130">
      <c r="A430" s="11"/>
      <c r="B430" s="378"/>
      <c r="C430" s="379"/>
      <c r="D430" s="379"/>
      <c r="E430" s="379"/>
      <c r="F430" s="379"/>
      <c r="G430" s="379"/>
      <c r="H430" s="379"/>
      <c r="I430" s="379"/>
      <c r="J430" s="379"/>
      <c r="K430" s="379"/>
      <c r="L430" s="379"/>
      <c r="M430" s="379"/>
      <c r="N430" s="379"/>
      <c r="O430" s="379"/>
      <c r="P430" s="379"/>
      <c r="Q430" s="379"/>
      <c r="R430" s="379"/>
      <c r="S430" s="379"/>
      <c r="T430" s="379"/>
      <c r="U430" s="379"/>
      <c r="V430" s="379"/>
      <c r="W430" s="379"/>
      <c r="X430" s="379"/>
      <c r="Y430" s="379"/>
      <c r="Z430" s="379"/>
      <c r="AA430" s="379"/>
      <c r="AB430" s="379"/>
      <c r="AC430" s="379"/>
      <c r="AD430" s="379"/>
      <c r="AE430" s="379"/>
      <c r="AF430" s="379"/>
      <c r="AG430" s="379"/>
      <c r="AH430" s="379"/>
      <c r="AI430" s="379"/>
      <c r="AJ430" s="379"/>
      <c r="AK430" s="379"/>
      <c r="AL430" s="380"/>
      <c r="AM430" s="369"/>
      <c r="AN430" s="370"/>
      <c r="AO430" s="370"/>
      <c r="AP430" s="370"/>
      <c r="AQ430" s="370"/>
      <c r="AR430" s="370"/>
      <c r="AS430" s="370"/>
      <c r="AT430" s="370"/>
      <c r="AU430" s="370"/>
      <c r="AV430" s="370"/>
      <c r="AW430" s="370"/>
      <c r="AX430" s="370"/>
      <c r="AY430" s="370"/>
      <c r="AZ430" s="370"/>
      <c r="BA430" s="370"/>
      <c r="BB430" s="370"/>
      <c r="BC430" s="370"/>
      <c r="BD430" s="370"/>
      <c r="BE430" s="370"/>
      <c r="BF430" s="371"/>
      <c r="BG430" s="89"/>
      <c r="BH430" s="87"/>
      <c r="BI430" s="87"/>
      <c r="BJ430" s="87"/>
      <c r="BK430" s="87"/>
      <c r="BL430" s="87"/>
      <c r="BM430" s="87"/>
      <c r="BN430" s="87"/>
      <c r="BO430" s="87"/>
      <c r="BP430" s="87"/>
      <c r="BQ430" s="87"/>
      <c r="BR430" s="87"/>
      <c r="BS430" s="87"/>
      <c r="BT430" s="87"/>
      <c r="BU430" s="87"/>
      <c r="BV430" s="87"/>
      <c r="BW430" s="87"/>
      <c r="BX430" s="87"/>
      <c r="BY430" s="87"/>
      <c r="BZ430" s="88"/>
      <c r="CA430" s="24"/>
      <c r="CB430" s="39" t="str">
        <f t="shared" si="63"/>
        <v>Riadok bude skrytý.</v>
      </c>
      <c r="CC430" s="33" t="s">
        <v>78</v>
      </c>
      <c r="CE430" s="3"/>
      <c r="CW430" s="22">
        <f t="shared" si="67"/>
        <v>0</v>
      </c>
      <c r="CX430" s="20">
        <f t="shared" si="68"/>
        <v>0</v>
      </c>
      <c r="CZ430" s="20">
        <f t="shared" si="64"/>
        <v>1</v>
      </c>
      <c r="DA430" s="37">
        <f t="shared" si="69"/>
        <v>0</v>
      </c>
      <c r="DZ430" s="62"/>
    </row>
    <row r="431" spans="1:130">
      <c r="A431" s="11"/>
      <c r="B431" s="378"/>
      <c r="C431" s="379"/>
      <c r="D431" s="379"/>
      <c r="E431" s="379"/>
      <c r="F431" s="379"/>
      <c r="G431" s="379"/>
      <c r="H431" s="379"/>
      <c r="I431" s="379"/>
      <c r="J431" s="379"/>
      <c r="K431" s="379"/>
      <c r="L431" s="379"/>
      <c r="M431" s="379"/>
      <c r="N431" s="379"/>
      <c r="O431" s="379"/>
      <c r="P431" s="379"/>
      <c r="Q431" s="379"/>
      <c r="R431" s="379"/>
      <c r="S431" s="379"/>
      <c r="T431" s="379"/>
      <c r="U431" s="379"/>
      <c r="V431" s="379"/>
      <c r="W431" s="379"/>
      <c r="X431" s="379"/>
      <c r="Y431" s="379"/>
      <c r="Z431" s="379"/>
      <c r="AA431" s="379"/>
      <c r="AB431" s="379"/>
      <c r="AC431" s="379"/>
      <c r="AD431" s="379"/>
      <c r="AE431" s="379"/>
      <c r="AF431" s="379"/>
      <c r="AG431" s="379"/>
      <c r="AH431" s="379"/>
      <c r="AI431" s="379"/>
      <c r="AJ431" s="379"/>
      <c r="AK431" s="379"/>
      <c r="AL431" s="380"/>
      <c r="AM431" s="369"/>
      <c r="AN431" s="370"/>
      <c r="AO431" s="370"/>
      <c r="AP431" s="370"/>
      <c r="AQ431" s="370"/>
      <c r="AR431" s="370"/>
      <c r="AS431" s="370"/>
      <c r="AT431" s="370"/>
      <c r="AU431" s="370"/>
      <c r="AV431" s="370"/>
      <c r="AW431" s="370"/>
      <c r="AX431" s="370"/>
      <c r="AY431" s="370"/>
      <c r="AZ431" s="370"/>
      <c r="BA431" s="370"/>
      <c r="BB431" s="370"/>
      <c r="BC431" s="370"/>
      <c r="BD431" s="370"/>
      <c r="BE431" s="370"/>
      <c r="BF431" s="371"/>
      <c r="BG431" s="89"/>
      <c r="BH431" s="87"/>
      <c r="BI431" s="87"/>
      <c r="BJ431" s="87"/>
      <c r="BK431" s="87"/>
      <c r="BL431" s="87"/>
      <c r="BM431" s="87"/>
      <c r="BN431" s="87"/>
      <c r="BO431" s="87"/>
      <c r="BP431" s="87"/>
      <c r="BQ431" s="87"/>
      <c r="BR431" s="87"/>
      <c r="BS431" s="87"/>
      <c r="BT431" s="87"/>
      <c r="BU431" s="87"/>
      <c r="BV431" s="87"/>
      <c r="BW431" s="87"/>
      <c r="BX431" s="87"/>
      <c r="BY431" s="87"/>
      <c r="BZ431" s="88"/>
      <c r="CA431" s="24"/>
      <c r="CB431" s="39" t="str">
        <f t="shared" si="63"/>
        <v>Riadok bude skrytý.</v>
      </c>
      <c r="CC431" s="33" t="s">
        <v>78</v>
      </c>
      <c r="CE431" s="3"/>
      <c r="CW431" s="22">
        <f t="shared" si="67"/>
        <v>0</v>
      </c>
      <c r="CX431" s="20">
        <f t="shared" si="68"/>
        <v>0</v>
      </c>
      <c r="CZ431" s="20">
        <f t="shared" si="64"/>
        <v>1</v>
      </c>
      <c r="DA431" s="37">
        <f t="shared" si="69"/>
        <v>0</v>
      </c>
      <c r="DZ431" s="62"/>
    </row>
    <row r="432" spans="1:130">
      <c r="A432" s="11"/>
      <c r="B432" s="372"/>
      <c r="C432" s="373"/>
      <c r="D432" s="373"/>
      <c r="E432" s="373"/>
      <c r="F432" s="373"/>
      <c r="G432" s="373"/>
      <c r="H432" s="373"/>
      <c r="I432" s="373"/>
      <c r="J432" s="373"/>
      <c r="K432" s="373"/>
      <c r="L432" s="373"/>
      <c r="M432" s="373"/>
      <c r="N432" s="373"/>
      <c r="O432" s="373"/>
      <c r="P432" s="373"/>
      <c r="Q432" s="373"/>
      <c r="R432" s="373"/>
      <c r="S432" s="373"/>
      <c r="T432" s="373"/>
      <c r="U432" s="373"/>
      <c r="V432" s="373"/>
      <c r="W432" s="373"/>
      <c r="X432" s="373"/>
      <c r="Y432" s="373"/>
      <c r="Z432" s="373"/>
      <c r="AA432" s="373"/>
      <c r="AB432" s="373"/>
      <c r="AC432" s="373"/>
      <c r="AD432" s="373"/>
      <c r="AE432" s="373"/>
      <c r="AF432" s="373"/>
      <c r="AG432" s="373"/>
      <c r="AH432" s="373"/>
      <c r="AI432" s="373"/>
      <c r="AJ432" s="373"/>
      <c r="AK432" s="373"/>
      <c r="AL432" s="374"/>
      <c r="AM432" s="375"/>
      <c r="AN432" s="376"/>
      <c r="AO432" s="376"/>
      <c r="AP432" s="376"/>
      <c r="AQ432" s="376"/>
      <c r="AR432" s="376"/>
      <c r="AS432" s="376"/>
      <c r="AT432" s="376"/>
      <c r="AU432" s="376"/>
      <c r="AV432" s="376"/>
      <c r="AW432" s="376"/>
      <c r="AX432" s="376"/>
      <c r="AY432" s="376"/>
      <c r="AZ432" s="376"/>
      <c r="BA432" s="376"/>
      <c r="BB432" s="376"/>
      <c r="BC432" s="376"/>
      <c r="BD432" s="376"/>
      <c r="BE432" s="376"/>
      <c r="BF432" s="377"/>
      <c r="BG432" s="135"/>
      <c r="BH432" s="136"/>
      <c r="BI432" s="136"/>
      <c r="BJ432" s="136"/>
      <c r="BK432" s="136"/>
      <c r="BL432" s="136"/>
      <c r="BM432" s="136"/>
      <c r="BN432" s="136"/>
      <c r="BO432" s="136"/>
      <c r="BP432" s="136"/>
      <c r="BQ432" s="136"/>
      <c r="BR432" s="136"/>
      <c r="BS432" s="136"/>
      <c r="BT432" s="136"/>
      <c r="BU432" s="136"/>
      <c r="BV432" s="136"/>
      <c r="BW432" s="136"/>
      <c r="BX432" s="136"/>
      <c r="BY432" s="136"/>
      <c r="BZ432" s="137"/>
      <c r="CA432" s="24"/>
      <c r="CB432" s="39" t="str">
        <f>+IF(DA432=0,"Riadok bude skrytý.","Riadok bude vidieť.")</f>
        <v>Riadok bude skrytý.</v>
      </c>
      <c r="CC432" s="33" t="s">
        <v>78</v>
      </c>
      <c r="CE432" s="3"/>
      <c r="CW432" s="22">
        <f t="shared" si="67"/>
        <v>0</v>
      </c>
      <c r="CX432" s="20">
        <f>+IF(SUM(CX423:CX431)=0,0,1)</f>
        <v>0</v>
      </c>
      <c r="CZ432" s="20">
        <f>IF(CC432="",1,IF(CC432="Chcem skryť riadok.",0,1))</f>
        <v>1</v>
      </c>
      <c r="DA432" s="37">
        <f t="shared" si="69"/>
        <v>0</v>
      </c>
      <c r="DZ432" s="62"/>
    </row>
    <row r="433" spans="1:130">
      <c r="A433" s="11"/>
      <c r="CA433" s="24"/>
      <c r="CB433" s="39" t="str">
        <f>+IF(DA433=0,"Riadok bude skrytý.","Riadok bude vidieť.")</f>
        <v>Riadok bude skrytý.</v>
      </c>
      <c r="CW433" s="20">
        <f t="shared" ref="CW433:CW438" si="70">+IF($J$436="neeviduje",0,1)</f>
        <v>0</v>
      </c>
      <c r="CZ433" s="20">
        <f>IF(CC433="",1,IF(CC433="Chcem skryť riadok.",0,1))</f>
        <v>1</v>
      </c>
      <c r="DA433" s="20">
        <f>+IF(CW433+CX433+CY433=0,0,IF(CZ433=0,0,1))</f>
        <v>0</v>
      </c>
      <c r="DZ433" s="62"/>
    </row>
    <row r="434" spans="1:130">
      <c r="A434" s="11"/>
      <c r="B434" s="64" t="s">
        <v>128</v>
      </c>
      <c r="C434" s="1"/>
      <c r="D434" s="1"/>
      <c r="E434" s="1"/>
      <c r="F434" s="1"/>
      <c r="CA434" s="25" t="s">
        <v>69</v>
      </c>
      <c r="CB434" s="39" t="str">
        <f t="shared" ref="CB434:CB480" si="71">+IF(DA434=0,"Riadok bude skrytý.","Riadok bude vidieť.")</f>
        <v>Riadok bude skrytý.</v>
      </c>
      <c r="CW434" s="20">
        <f t="shared" si="70"/>
        <v>0</v>
      </c>
      <c r="CZ434" s="20">
        <f t="shared" ref="CZ434:CZ480" si="72">IF(CC434="",1,IF(CC434="Chcem skryť riadok.",0,1))</f>
        <v>1</v>
      </c>
      <c r="DA434" s="20">
        <f>+IF(CW434+CX434+CY434=0,0,IF(CZ434=0,0,1))</f>
        <v>0</v>
      </c>
      <c r="DZ434" s="62"/>
    </row>
    <row r="435" spans="1:130" ht="15" customHeight="1">
      <c r="A435" s="11"/>
      <c r="CA435" s="24"/>
      <c r="CB435" s="39" t="str">
        <f t="shared" si="71"/>
        <v>Riadok bude skrytý.</v>
      </c>
      <c r="CW435" s="20">
        <f t="shared" si="70"/>
        <v>0</v>
      </c>
      <c r="CZ435" s="20">
        <f t="shared" si="72"/>
        <v>1</v>
      </c>
      <c r="DA435" s="20">
        <f>+IF(CW435+CX435+CY435=0,0,IF(CZ435=0,0,1))</f>
        <v>0</v>
      </c>
      <c r="DZ435" s="62"/>
    </row>
    <row r="436" spans="1:130">
      <c r="A436" s="11"/>
      <c r="B436" s="2" t="s">
        <v>36</v>
      </c>
      <c r="J436" s="113" t="s">
        <v>199</v>
      </c>
      <c r="K436" s="113"/>
      <c r="L436" s="113"/>
      <c r="M436" s="113"/>
      <c r="N436" s="113"/>
      <c r="O436" s="113"/>
      <c r="P436" s="113"/>
      <c r="Q436" s="113"/>
      <c r="R436" s="113"/>
      <c r="S436" s="2" t="str">
        <f>+IF(J436="eviduje","vlastné akcie.","vlastné akcie.")</f>
        <v>vlastné akcie.</v>
      </c>
      <c r="T436" s="47"/>
      <c r="CA436" s="24"/>
      <c r="CB436" s="39" t="str">
        <f t="shared" si="71"/>
        <v>Riadok bude skrytý.</v>
      </c>
      <c r="CC436" s="33" t="s">
        <v>78</v>
      </c>
      <c r="CF436" s="7"/>
      <c r="CW436" s="20">
        <f t="shared" si="70"/>
        <v>0</v>
      </c>
      <c r="CZ436" s="20">
        <f t="shared" si="72"/>
        <v>1</v>
      </c>
      <c r="DA436" s="20">
        <f>+IF(CW436+CX436+CY436=0,0,IF(CZ436=0,0,1))</f>
        <v>0</v>
      </c>
      <c r="DZ436" s="62"/>
    </row>
    <row r="437" spans="1:130">
      <c r="A437" s="11"/>
      <c r="B437" s="2" t="str">
        <f>+IF(J436="eviduje","K dôvodu nadobudnutia vlastných akcií Spoločnosť uvádza:","")</f>
        <v/>
      </c>
      <c r="CA437" s="24"/>
      <c r="CB437" s="39" t="str">
        <f t="shared" si="71"/>
        <v>Riadok bude skrytý.</v>
      </c>
      <c r="CC437" s="33" t="s">
        <v>78</v>
      </c>
      <c r="CW437" s="20">
        <f t="shared" si="70"/>
        <v>0</v>
      </c>
      <c r="CX437" s="20">
        <f>+IF(SUM(CX438:CX457)=0,0,1)</f>
        <v>0</v>
      </c>
      <c r="CZ437" s="20">
        <f t="shared" si="72"/>
        <v>1</v>
      </c>
      <c r="DA437" s="37">
        <f t="shared" ref="DA437:DA463" si="73">+IF(CW437*CX437=0,0,IF(CZ437=0,0,1))</f>
        <v>0</v>
      </c>
      <c r="DZ437" s="62"/>
    </row>
    <row r="438" spans="1:130">
      <c r="A438" s="11"/>
      <c r="B438" s="69"/>
      <c r="C438" s="69"/>
      <c r="D438" s="69"/>
      <c r="E438" s="69"/>
      <c r="F438" s="69"/>
      <c r="G438" s="69"/>
      <c r="H438" s="69"/>
      <c r="I438" s="69"/>
      <c r="J438" s="69"/>
      <c r="K438" s="69"/>
      <c r="L438" s="69"/>
      <c r="M438" s="69"/>
      <c r="N438" s="69"/>
      <c r="O438" s="69"/>
      <c r="P438" s="69"/>
      <c r="Q438" s="69"/>
      <c r="R438" s="69"/>
      <c r="S438" s="69"/>
      <c r="T438" s="69"/>
      <c r="U438" s="69"/>
      <c r="V438" s="69"/>
      <c r="W438" s="69"/>
      <c r="X438" s="69"/>
      <c r="Y438" s="69"/>
      <c r="Z438" s="69"/>
      <c r="AA438" s="69"/>
      <c r="AB438" s="69"/>
      <c r="AC438" s="69"/>
      <c r="AD438" s="69"/>
      <c r="AE438" s="69"/>
      <c r="AF438" s="69"/>
      <c r="AG438" s="69"/>
      <c r="AH438" s="69"/>
      <c r="AI438" s="69"/>
      <c r="AJ438" s="69"/>
      <c r="AK438" s="69"/>
      <c r="AL438" s="69"/>
      <c r="AM438" s="69"/>
      <c r="AN438" s="69"/>
      <c r="AO438" s="69"/>
      <c r="AP438" s="69"/>
      <c r="AQ438" s="69"/>
      <c r="AR438" s="69"/>
      <c r="AS438" s="69"/>
      <c r="AT438" s="69"/>
      <c r="AU438" s="69"/>
      <c r="AV438" s="69"/>
      <c r="AW438" s="69"/>
      <c r="AX438" s="69"/>
      <c r="AY438" s="69"/>
      <c r="AZ438" s="69"/>
      <c r="BA438" s="69"/>
      <c r="BB438" s="69"/>
      <c r="BC438" s="69"/>
      <c r="BD438" s="69"/>
      <c r="BE438" s="69"/>
      <c r="BF438" s="69"/>
      <c r="BG438" s="69"/>
      <c r="BH438" s="69"/>
      <c r="BI438" s="69"/>
      <c r="BJ438" s="69"/>
      <c r="BK438" s="69"/>
      <c r="BL438" s="69"/>
      <c r="BM438" s="69"/>
      <c r="BN438" s="69"/>
      <c r="BO438" s="69"/>
      <c r="BP438" s="69"/>
      <c r="BQ438" s="69"/>
      <c r="BR438" s="69"/>
      <c r="BS438" s="69"/>
      <c r="BT438" s="69"/>
      <c r="BU438" s="69"/>
      <c r="BV438" s="69"/>
      <c r="BW438" s="69"/>
      <c r="BX438" s="69"/>
      <c r="BY438" s="69"/>
      <c r="BZ438" s="69"/>
      <c r="CA438" s="27"/>
      <c r="CB438" s="39" t="str">
        <f t="shared" si="71"/>
        <v>Riadok bude skrytý.</v>
      </c>
      <c r="CC438" s="33" t="s">
        <v>78</v>
      </c>
      <c r="CW438" s="20">
        <f t="shared" si="70"/>
        <v>0</v>
      </c>
      <c r="CX438" s="20">
        <f t="shared" ref="CX438:CX457" si="74">+IF(B438="",0,1)</f>
        <v>0</v>
      </c>
      <c r="CZ438" s="20">
        <f t="shared" si="72"/>
        <v>1</v>
      </c>
      <c r="DA438" s="37">
        <f t="shared" si="73"/>
        <v>0</v>
      </c>
      <c r="DZ438" s="62"/>
    </row>
    <row r="439" spans="1:130">
      <c r="A439" s="11"/>
      <c r="B439" s="69"/>
      <c r="C439" s="69"/>
      <c r="D439" s="69"/>
      <c r="E439" s="69"/>
      <c r="F439" s="69"/>
      <c r="G439" s="69"/>
      <c r="H439" s="69"/>
      <c r="I439" s="69"/>
      <c r="J439" s="69"/>
      <c r="K439" s="69"/>
      <c r="L439" s="69"/>
      <c r="M439" s="69"/>
      <c r="N439" s="69"/>
      <c r="O439" s="69"/>
      <c r="P439" s="69"/>
      <c r="Q439" s="69"/>
      <c r="R439" s="69"/>
      <c r="S439" s="69"/>
      <c r="T439" s="69"/>
      <c r="U439" s="69"/>
      <c r="V439" s="69"/>
      <c r="W439" s="69"/>
      <c r="X439" s="69"/>
      <c r="Y439" s="69"/>
      <c r="Z439" s="69"/>
      <c r="AA439" s="69"/>
      <c r="AB439" s="69"/>
      <c r="AC439" s="69"/>
      <c r="AD439" s="69"/>
      <c r="AE439" s="69"/>
      <c r="AF439" s="69"/>
      <c r="AG439" s="69"/>
      <c r="AH439" s="69"/>
      <c r="AI439" s="69"/>
      <c r="AJ439" s="69"/>
      <c r="AK439" s="69"/>
      <c r="AL439" s="69"/>
      <c r="AM439" s="69"/>
      <c r="AN439" s="69"/>
      <c r="AO439" s="69"/>
      <c r="AP439" s="69"/>
      <c r="AQ439" s="69"/>
      <c r="AR439" s="69"/>
      <c r="AS439" s="69"/>
      <c r="AT439" s="69"/>
      <c r="AU439" s="69"/>
      <c r="AV439" s="69"/>
      <c r="AW439" s="69"/>
      <c r="AX439" s="69"/>
      <c r="AY439" s="69"/>
      <c r="AZ439" s="69"/>
      <c r="BA439" s="69"/>
      <c r="BB439" s="69"/>
      <c r="BC439" s="69"/>
      <c r="BD439" s="69"/>
      <c r="BE439" s="69"/>
      <c r="BF439" s="69"/>
      <c r="BG439" s="69"/>
      <c r="BH439" s="69"/>
      <c r="BI439" s="69"/>
      <c r="BJ439" s="69"/>
      <c r="BK439" s="69"/>
      <c r="BL439" s="69"/>
      <c r="BM439" s="69"/>
      <c r="BN439" s="69"/>
      <c r="BO439" s="69"/>
      <c r="BP439" s="69"/>
      <c r="BQ439" s="69"/>
      <c r="BR439" s="69"/>
      <c r="BS439" s="69"/>
      <c r="BT439" s="69"/>
      <c r="BU439" s="69"/>
      <c r="BV439" s="69"/>
      <c r="BW439" s="69"/>
      <c r="BX439" s="69"/>
      <c r="BY439" s="69"/>
      <c r="BZ439" s="69"/>
      <c r="CA439" s="27"/>
      <c r="CB439" s="39" t="str">
        <f t="shared" si="71"/>
        <v>Riadok bude skrytý.</v>
      </c>
      <c r="CC439" s="33" t="s">
        <v>78</v>
      </c>
      <c r="CW439" s="20">
        <f t="shared" ref="CW439:CW501" si="75">+IF($J$436="neeviduje",0,1)</f>
        <v>0</v>
      </c>
      <c r="CX439" s="20">
        <f t="shared" si="74"/>
        <v>0</v>
      </c>
      <c r="CZ439" s="20">
        <f t="shared" si="72"/>
        <v>1</v>
      </c>
      <c r="DA439" s="37">
        <f t="shared" si="73"/>
        <v>0</v>
      </c>
      <c r="DZ439" s="62"/>
    </row>
    <row r="440" spans="1:130">
      <c r="A440" s="11"/>
      <c r="B440" s="69"/>
      <c r="C440" s="69"/>
      <c r="D440" s="69"/>
      <c r="E440" s="69"/>
      <c r="F440" s="69"/>
      <c r="G440" s="69"/>
      <c r="H440" s="69"/>
      <c r="I440" s="69"/>
      <c r="J440" s="69"/>
      <c r="K440" s="69"/>
      <c r="L440" s="69"/>
      <c r="M440" s="69"/>
      <c r="N440" s="69"/>
      <c r="O440" s="69"/>
      <c r="P440" s="69"/>
      <c r="Q440" s="69"/>
      <c r="R440" s="69"/>
      <c r="S440" s="69"/>
      <c r="T440" s="69"/>
      <c r="U440" s="69"/>
      <c r="V440" s="69"/>
      <c r="W440" s="69"/>
      <c r="X440" s="69"/>
      <c r="Y440" s="69"/>
      <c r="Z440" s="69"/>
      <c r="AA440" s="69"/>
      <c r="AB440" s="69"/>
      <c r="AC440" s="69"/>
      <c r="AD440" s="69"/>
      <c r="AE440" s="69"/>
      <c r="AF440" s="69"/>
      <c r="AG440" s="69"/>
      <c r="AH440" s="69"/>
      <c r="AI440" s="69"/>
      <c r="AJ440" s="69"/>
      <c r="AK440" s="69"/>
      <c r="AL440" s="69"/>
      <c r="AM440" s="69"/>
      <c r="AN440" s="69"/>
      <c r="AO440" s="69"/>
      <c r="AP440" s="69"/>
      <c r="AQ440" s="69"/>
      <c r="AR440" s="69"/>
      <c r="AS440" s="69"/>
      <c r="AT440" s="69"/>
      <c r="AU440" s="69"/>
      <c r="AV440" s="69"/>
      <c r="AW440" s="69"/>
      <c r="AX440" s="69"/>
      <c r="AY440" s="69"/>
      <c r="AZ440" s="69"/>
      <c r="BA440" s="69"/>
      <c r="BB440" s="69"/>
      <c r="BC440" s="69"/>
      <c r="BD440" s="69"/>
      <c r="BE440" s="69"/>
      <c r="BF440" s="69"/>
      <c r="BG440" s="69"/>
      <c r="BH440" s="69"/>
      <c r="BI440" s="69"/>
      <c r="BJ440" s="69"/>
      <c r="BK440" s="69"/>
      <c r="BL440" s="69"/>
      <c r="BM440" s="69"/>
      <c r="BN440" s="69"/>
      <c r="BO440" s="69"/>
      <c r="BP440" s="69"/>
      <c r="BQ440" s="69"/>
      <c r="BR440" s="69"/>
      <c r="BS440" s="69"/>
      <c r="BT440" s="69"/>
      <c r="BU440" s="69"/>
      <c r="BV440" s="69"/>
      <c r="BW440" s="69"/>
      <c r="BX440" s="69"/>
      <c r="BY440" s="69"/>
      <c r="BZ440" s="69"/>
      <c r="CA440" s="27"/>
      <c r="CB440" s="39" t="str">
        <f t="shared" si="71"/>
        <v>Riadok bude skrytý.</v>
      </c>
      <c r="CC440" s="33" t="s">
        <v>78</v>
      </c>
      <c r="CW440" s="20">
        <f t="shared" si="75"/>
        <v>0</v>
      </c>
      <c r="CX440" s="20">
        <f t="shared" si="74"/>
        <v>0</v>
      </c>
      <c r="CZ440" s="20">
        <f t="shared" si="72"/>
        <v>1</v>
      </c>
      <c r="DA440" s="37">
        <f t="shared" si="73"/>
        <v>0</v>
      </c>
      <c r="DZ440" s="62"/>
    </row>
    <row r="441" spans="1:130">
      <c r="A441" s="11"/>
      <c r="B441" s="69"/>
      <c r="C441" s="69"/>
      <c r="D441" s="69"/>
      <c r="E441" s="69"/>
      <c r="F441" s="69"/>
      <c r="G441" s="69"/>
      <c r="H441" s="69"/>
      <c r="I441" s="69"/>
      <c r="J441" s="69"/>
      <c r="K441" s="69"/>
      <c r="L441" s="69"/>
      <c r="M441" s="69"/>
      <c r="N441" s="69"/>
      <c r="O441" s="69"/>
      <c r="P441" s="69"/>
      <c r="Q441" s="69"/>
      <c r="R441" s="69"/>
      <c r="S441" s="69"/>
      <c r="T441" s="69"/>
      <c r="U441" s="69"/>
      <c r="V441" s="69"/>
      <c r="W441" s="69"/>
      <c r="X441" s="69"/>
      <c r="Y441" s="69"/>
      <c r="Z441" s="69"/>
      <c r="AA441" s="69"/>
      <c r="AB441" s="69"/>
      <c r="AC441" s="69"/>
      <c r="AD441" s="69"/>
      <c r="AE441" s="69"/>
      <c r="AF441" s="69"/>
      <c r="AG441" s="69"/>
      <c r="AH441" s="69"/>
      <c r="AI441" s="69"/>
      <c r="AJ441" s="69"/>
      <c r="AK441" s="69"/>
      <c r="AL441" s="69"/>
      <c r="AM441" s="69"/>
      <c r="AN441" s="69"/>
      <c r="AO441" s="69"/>
      <c r="AP441" s="69"/>
      <c r="AQ441" s="69"/>
      <c r="AR441" s="69"/>
      <c r="AS441" s="69"/>
      <c r="AT441" s="69"/>
      <c r="AU441" s="69"/>
      <c r="AV441" s="69"/>
      <c r="AW441" s="69"/>
      <c r="AX441" s="69"/>
      <c r="AY441" s="69"/>
      <c r="AZ441" s="69"/>
      <c r="BA441" s="69"/>
      <c r="BB441" s="69"/>
      <c r="BC441" s="69"/>
      <c r="BD441" s="69"/>
      <c r="BE441" s="69"/>
      <c r="BF441" s="69"/>
      <c r="BG441" s="69"/>
      <c r="BH441" s="69"/>
      <c r="BI441" s="69"/>
      <c r="BJ441" s="69"/>
      <c r="BK441" s="69"/>
      <c r="BL441" s="69"/>
      <c r="BM441" s="69"/>
      <c r="BN441" s="69"/>
      <c r="BO441" s="69"/>
      <c r="BP441" s="69"/>
      <c r="BQ441" s="69"/>
      <c r="BR441" s="69"/>
      <c r="BS441" s="69"/>
      <c r="BT441" s="69"/>
      <c r="BU441" s="69"/>
      <c r="BV441" s="69"/>
      <c r="BW441" s="69"/>
      <c r="BX441" s="69"/>
      <c r="BY441" s="69"/>
      <c r="BZ441" s="69"/>
      <c r="CA441" s="27"/>
      <c r="CB441" s="39" t="str">
        <f t="shared" si="71"/>
        <v>Riadok bude skrytý.</v>
      </c>
      <c r="CC441" s="33" t="s">
        <v>78</v>
      </c>
      <c r="CW441" s="20">
        <f t="shared" si="75"/>
        <v>0</v>
      </c>
      <c r="CX441" s="20">
        <f t="shared" si="74"/>
        <v>0</v>
      </c>
      <c r="CZ441" s="20">
        <f t="shared" si="72"/>
        <v>1</v>
      </c>
      <c r="DA441" s="37">
        <f t="shared" si="73"/>
        <v>0</v>
      </c>
      <c r="DZ441" s="62"/>
    </row>
    <row r="442" spans="1:130">
      <c r="A442" s="11"/>
      <c r="B442" s="69"/>
      <c r="C442" s="69"/>
      <c r="D442" s="69"/>
      <c r="E442" s="69"/>
      <c r="F442" s="69"/>
      <c r="G442" s="69"/>
      <c r="H442" s="69"/>
      <c r="I442" s="69"/>
      <c r="J442" s="69"/>
      <c r="K442" s="69"/>
      <c r="L442" s="69"/>
      <c r="M442" s="69"/>
      <c r="N442" s="69"/>
      <c r="O442" s="69"/>
      <c r="P442" s="69"/>
      <c r="Q442" s="69"/>
      <c r="R442" s="69"/>
      <c r="S442" s="69"/>
      <c r="T442" s="69"/>
      <c r="U442" s="69"/>
      <c r="V442" s="69"/>
      <c r="W442" s="69"/>
      <c r="X442" s="69"/>
      <c r="Y442" s="69"/>
      <c r="Z442" s="69"/>
      <c r="AA442" s="69"/>
      <c r="AB442" s="69"/>
      <c r="AC442" s="69"/>
      <c r="AD442" s="69"/>
      <c r="AE442" s="69"/>
      <c r="AF442" s="69"/>
      <c r="AG442" s="69"/>
      <c r="AH442" s="69"/>
      <c r="AI442" s="69"/>
      <c r="AJ442" s="69"/>
      <c r="AK442" s="69"/>
      <c r="AL442" s="69"/>
      <c r="AM442" s="69"/>
      <c r="AN442" s="69"/>
      <c r="AO442" s="69"/>
      <c r="AP442" s="69"/>
      <c r="AQ442" s="69"/>
      <c r="AR442" s="69"/>
      <c r="AS442" s="69"/>
      <c r="AT442" s="69"/>
      <c r="AU442" s="69"/>
      <c r="AV442" s="69"/>
      <c r="AW442" s="69"/>
      <c r="AX442" s="69"/>
      <c r="AY442" s="69"/>
      <c r="AZ442" s="69"/>
      <c r="BA442" s="69"/>
      <c r="BB442" s="69"/>
      <c r="BC442" s="69"/>
      <c r="BD442" s="69"/>
      <c r="BE442" s="69"/>
      <c r="BF442" s="69"/>
      <c r="BG442" s="69"/>
      <c r="BH442" s="69"/>
      <c r="BI442" s="69"/>
      <c r="BJ442" s="69"/>
      <c r="BK442" s="69"/>
      <c r="BL442" s="69"/>
      <c r="BM442" s="69"/>
      <c r="BN442" s="69"/>
      <c r="BO442" s="69"/>
      <c r="BP442" s="69"/>
      <c r="BQ442" s="69"/>
      <c r="BR442" s="69"/>
      <c r="BS442" s="69"/>
      <c r="BT442" s="69"/>
      <c r="BU442" s="69"/>
      <c r="BV442" s="69"/>
      <c r="BW442" s="69"/>
      <c r="BX442" s="69"/>
      <c r="BY442" s="69"/>
      <c r="BZ442" s="69"/>
      <c r="CA442" s="27"/>
      <c r="CB442" s="39" t="str">
        <f t="shared" si="71"/>
        <v>Riadok bude skrytý.</v>
      </c>
      <c r="CC442" s="33" t="s">
        <v>78</v>
      </c>
      <c r="CW442" s="20">
        <f t="shared" si="75"/>
        <v>0</v>
      </c>
      <c r="CX442" s="20">
        <f t="shared" si="74"/>
        <v>0</v>
      </c>
      <c r="CZ442" s="20">
        <f t="shared" si="72"/>
        <v>1</v>
      </c>
      <c r="DA442" s="37">
        <f t="shared" si="73"/>
        <v>0</v>
      </c>
      <c r="DZ442" s="62"/>
    </row>
    <row r="443" spans="1:130">
      <c r="A443" s="11"/>
      <c r="B443" s="69"/>
      <c r="C443" s="69"/>
      <c r="D443" s="69"/>
      <c r="E443" s="69"/>
      <c r="F443" s="69"/>
      <c r="G443" s="69"/>
      <c r="H443" s="69"/>
      <c r="I443" s="69"/>
      <c r="J443" s="69"/>
      <c r="K443" s="69"/>
      <c r="L443" s="69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X443" s="69"/>
      <c r="Y443" s="69"/>
      <c r="Z443" s="69"/>
      <c r="AA443" s="69"/>
      <c r="AB443" s="69"/>
      <c r="AC443" s="69"/>
      <c r="AD443" s="69"/>
      <c r="AE443" s="69"/>
      <c r="AF443" s="69"/>
      <c r="AG443" s="69"/>
      <c r="AH443" s="69"/>
      <c r="AI443" s="69"/>
      <c r="AJ443" s="69"/>
      <c r="AK443" s="69"/>
      <c r="AL443" s="69"/>
      <c r="AM443" s="69"/>
      <c r="AN443" s="69"/>
      <c r="AO443" s="69"/>
      <c r="AP443" s="69"/>
      <c r="AQ443" s="69"/>
      <c r="AR443" s="69"/>
      <c r="AS443" s="69"/>
      <c r="AT443" s="69"/>
      <c r="AU443" s="69"/>
      <c r="AV443" s="69"/>
      <c r="AW443" s="69"/>
      <c r="AX443" s="69"/>
      <c r="AY443" s="69"/>
      <c r="AZ443" s="69"/>
      <c r="BA443" s="69"/>
      <c r="BB443" s="69"/>
      <c r="BC443" s="69"/>
      <c r="BD443" s="69"/>
      <c r="BE443" s="69"/>
      <c r="BF443" s="69"/>
      <c r="BG443" s="69"/>
      <c r="BH443" s="69"/>
      <c r="BI443" s="69"/>
      <c r="BJ443" s="69"/>
      <c r="BK443" s="69"/>
      <c r="BL443" s="69"/>
      <c r="BM443" s="69"/>
      <c r="BN443" s="69"/>
      <c r="BO443" s="69"/>
      <c r="BP443" s="69"/>
      <c r="BQ443" s="69"/>
      <c r="BR443" s="69"/>
      <c r="BS443" s="69"/>
      <c r="BT443" s="69"/>
      <c r="BU443" s="69"/>
      <c r="BV443" s="69"/>
      <c r="BW443" s="69"/>
      <c r="BX443" s="69"/>
      <c r="BY443" s="69"/>
      <c r="BZ443" s="69"/>
      <c r="CA443" s="27"/>
      <c r="CB443" s="39" t="str">
        <f t="shared" si="71"/>
        <v>Riadok bude skrytý.</v>
      </c>
      <c r="CC443" s="33" t="s">
        <v>78</v>
      </c>
      <c r="CW443" s="20">
        <f t="shared" si="75"/>
        <v>0</v>
      </c>
      <c r="CX443" s="20">
        <f t="shared" si="74"/>
        <v>0</v>
      </c>
      <c r="CZ443" s="20">
        <f t="shared" si="72"/>
        <v>1</v>
      </c>
      <c r="DA443" s="37">
        <f t="shared" si="73"/>
        <v>0</v>
      </c>
      <c r="DZ443" s="62"/>
    </row>
    <row r="444" spans="1:130">
      <c r="A444" s="11"/>
      <c r="B444" s="69"/>
      <c r="C444" s="69"/>
      <c r="D444" s="69"/>
      <c r="E444" s="69"/>
      <c r="F444" s="69"/>
      <c r="G444" s="69"/>
      <c r="H444" s="69"/>
      <c r="I444" s="69"/>
      <c r="J444" s="69"/>
      <c r="K444" s="69"/>
      <c r="L444" s="69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X444" s="69"/>
      <c r="Y444" s="69"/>
      <c r="Z444" s="69"/>
      <c r="AA444" s="69"/>
      <c r="AB444" s="69"/>
      <c r="AC444" s="69"/>
      <c r="AD444" s="69"/>
      <c r="AE444" s="69"/>
      <c r="AF444" s="69"/>
      <c r="AG444" s="69"/>
      <c r="AH444" s="69"/>
      <c r="AI444" s="69"/>
      <c r="AJ444" s="69"/>
      <c r="AK444" s="69"/>
      <c r="AL444" s="69"/>
      <c r="AM444" s="69"/>
      <c r="AN444" s="69"/>
      <c r="AO444" s="69"/>
      <c r="AP444" s="69"/>
      <c r="AQ444" s="69"/>
      <c r="AR444" s="69"/>
      <c r="AS444" s="69"/>
      <c r="AT444" s="69"/>
      <c r="AU444" s="69"/>
      <c r="AV444" s="69"/>
      <c r="AW444" s="69"/>
      <c r="AX444" s="69"/>
      <c r="AY444" s="69"/>
      <c r="AZ444" s="69"/>
      <c r="BA444" s="69"/>
      <c r="BB444" s="69"/>
      <c r="BC444" s="69"/>
      <c r="BD444" s="69"/>
      <c r="BE444" s="69"/>
      <c r="BF444" s="69"/>
      <c r="BG444" s="69"/>
      <c r="BH444" s="69"/>
      <c r="BI444" s="69"/>
      <c r="BJ444" s="69"/>
      <c r="BK444" s="69"/>
      <c r="BL444" s="69"/>
      <c r="BM444" s="69"/>
      <c r="BN444" s="69"/>
      <c r="BO444" s="69"/>
      <c r="BP444" s="69"/>
      <c r="BQ444" s="69"/>
      <c r="BR444" s="69"/>
      <c r="BS444" s="69"/>
      <c r="BT444" s="69"/>
      <c r="BU444" s="69"/>
      <c r="BV444" s="69"/>
      <c r="BW444" s="69"/>
      <c r="BX444" s="69"/>
      <c r="BY444" s="69"/>
      <c r="BZ444" s="69"/>
      <c r="CA444" s="27"/>
      <c r="CB444" s="39" t="str">
        <f t="shared" si="71"/>
        <v>Riadok bude skrytý.</v>
      </c>
      <c r="CC444" s="33" t="s">
        <v>78</v>
      </c>
      <c r="CW444" s="20">
        <f t="shared" si="75"/>
        <v>0</v>
      </c>
      <c r="CX444" s="20">
        <f t="shared" si="74"/>
        <v>0</v>
      </c>
      <c r="CZ444" s="20">
        <f t="shared" si="72"/>
        <v>1</v>
      </c>
      <c r="DA444" s="37">
        <f t="shared" si="73"/>
        <v>0</v>
      </c>
      <c r="DZ444" s="62"/>
    </row>
    <row r="445" spans="1:130">
      <c r="A445" s="11"/>
      <c r="B445" s="69"/>
      <c r="C445" s="69"/>
      <c r="D445" s="69"/>
      <c r="E445" s="69"/>
      <c r="F445" s="69"/>
      <c r="G445" s="69"/>
      <c r="H445" s="69"/>
      <c r="I445" s="69"/>
      <c r="J445" s="69"/>
      <c r="K445" s="69"/>
      <c r="L445" s="69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X445" s="69"/>
      <c r="Y445" s="69"/>
      <c r="Z445" s="69"/>
      <c r="AA445" s="69"/>
      <c r="AB445" s="69"/>
      <c r="AC445" s="69"/>
      <c r="AD445" s="69"/>
      <c r="AE445" s="69"/>
      <c r="AF445" s="69"/>
      <c r="AG445" s="69"/>
      <c r="AH445" s="69"/>
      <c r="AI445" s="69"/>
      <c r="AJ445" s="69"/>
      <c r="AK445" s="69"/>
      <c r="AL445" s="69"/>
      <c r="AM445" s="69"/>
      <c r="AN445" s="69"/>
      <c r="AO445" s="69"/>
      <c r="AP445" s="69"/>
      <c r="AQ445" s="69"/>
      <c r="AR445" s="69"/>
      <c r="AS445" s="69"/>
      <c r="AT445" s="69"/>
      <c r="AU445" s="69"/>
      <c r="AV445" s="69"/>
      <c r="AW445" s="69"/>
      <c r="AX445" s="69"/>
      <c r="AY445" s="69"/>
      <c r="AZ445" s="69"/>
      <c r="BA445" s="69"/>
      <c r="BB445" s="69"/>
      <c r="BC445" s="69"/>
      <c r="BD445" s="69"/>
      <c r="BE445" s="69"/>
      <c r="BF445" s="69"/>
      <c r="BG445" s="69"/>
      <c r="BH445" s="69"/>
      <c r="BI445" s="69"/>
      <c r="BJ445" s="69"/>
      <c r="BK445" s="69"/>
      <c r="BL445" s="69"/>
      <c r="BM445" s="69"/>
      <c r="BN445" s="69"/>
      <c r="BO445" s="69"/>
      <c r="BP445" s="69"/>
      <c r="BQ445" s="69"/>
      <c r="BR445" s="69"/>
      <c r="BS445" s="69"/>
      <c r="BT445" s="69"/>
      <c r="BU445" s="69"/>
      <c r="BV445" s="69"/>
      <c r="BW445" s="69"/>
      <c r="BX445" s="69"/>
      <c r="BY445" s="69"/>
      <c r="BZ445" s="69"/>
      <c r="CA445" s="27"/>
      <c r="CB445" s="39" t="str">
        <f t="shared" si="71"/>
        <v>Riadok bude skrytý.</v>
      </c>
      <c r="CC445" s="33" t="s">
        <v>78</v>
      </c>
      <c r="CW445" s="20">
        <f t="shared" si="75"/>
        <v>0</v>
      </c>
      <c r="CX445" s="20">
        <f t="shared" si="74"/>
        <v>0</v>
      </c>
      <c r="CZ445" s="20">
        <f t="shared" si="72"/>
        <v>1</v>
      </c>
      <c r="DA445" s="37">
        <f t="shared" si="73"/>
        <v>0</v>
      </c>
      <c r="DZ445" s="62"/>
    </row>
    <row r="446" spans="1:130">
      <c r="A446" s="11"/>
      <c r="B446" s="69"/>
      <c r="C446" s="69"/>
      <c r="D446" s="69"/>
      <c r="E446" s="69"/>
      <c r="F446" s="69"/>
      <c r="G446" s="69"/>
      <c r="H446" s="69"/>
      <c r="I446" s="69"/>
      <c r="J446" s="69"/>
      <c r="K446" s="69"/>
      <c r="L446" s="69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X446" s="69"/>
      <c r="Y446" s="69"/>
      <c r="Z446" s="69"/>
      <c r="AA446" s="69"/>
      <c r="AB446" s="69"/>
      <c r="AC446" s="69"/>
      <c r="AD446" s="69"/>
      <c r="AE446" s="69"/>
      <c r="AF446" s="69"/>
      <c r="AG446" s="69"/>
      <c r="AH446" s="69"/>
      <c r="AI446" s="69"/>
      <c r="AJ446" s="69"/>
      <c r="AK446" s="69"/>
      <c r="AL446" s="69"/>
      <c r="AM446" s="69"/>
      <c r="AN446" s="69"/>
      <c r="AO446" s="69"/>
      <c r="AP446" s="69"/>
      <c r="AQ446" s="69"/>
      <c r="AR446" s="69"/>
      <c r="AS446" s="69"/>
      <c r="AT446" s="69"/>
      <c r="AU446" s="69"/>
      <c r="AV446" s="69"/>
      <c r="AW446" s="69"/>
      <c r="AX446" s="69"/>
      <c r="AY446" s="69"/>
      <c r="AZ446" s="69"/>
      <c r="BA446" s="69"/>
      <c r="BB446" s="69"/>
      <c r="BC446" s="69"/>
      <c r="BD446" s="69"/>
      <c r="BE446" s="69"/>
      <c r="BF446" s="69"/>
      <c r="BG446" s="69"/>
      <c r="BH446" s="69"/>
      <c r="BI446" s="69"/>
      <c r="BJ446" s="69"/>
      <c r="BK446" s="69"/>
      <c r="BL446" s="69"/>
      <c r="BM446" s="69"/>
      <c r="BN446" s="69"/>
      <c r="BO446" s="69"/>
      <c r="BP446" s="69"/>
      <c r="BQ446" s="69"/>
      <c r="BR446" s="69"/>
      <c r="BS446" s="69"/>
      <c r="BT446" s="69"/>
      <c r="BU446" s="69"/>
      <c r="BV446" s="69"/>
      <c r="BW446" s="69"/>
      <c r="BX446" s="69"/>
      <c r="BY446" s="69"/>
      <c r="BZ446" s="69"/>
      <c r="CA446" s="27"/>
      <c r="CB446" s="39" t="str">
        <f t="shared" si="71"/>
        <v>Riadok bude skrytý.</v>
      </c>
      <c r="CC446" s="33" t="s">
        <v>78</v>
      </c>
      <c r="CW446" s="20">
        <f t="shared" si="75"/>
        <v>0</v>
      </c>
      <c r="CX446" s="20">
        <f t="shared" si="74"/>
        <v>0</v>
      </c>
      <c r="CZ446" s="20">
        <f t="shared" si="72"/>
        <v>1</v>
      </c>
      <c r="DA446" s="37">
        <f t="shared" si="73"/>
        <v>0</v>
      </c>
      <c r="DZ446" s="62"/>
    </row>
    <row r="447" spans="1:130">
      <c r="A447" s="11"/>
      <c r="B447" s="69"/>
      <c r="C447" s="69"/>
      <c r="D447" s="69"/>
      <c r="E447" s="69"/>
      <c r="F447" s="69"/>
      <c r="G447" s="69"/>
      <c r="H447" s="69"/>
      <c r="I447" s="69"/>
      <c r="J447" s="69"/>
      <c r="K447" s="69"/>
      <c r="L447" s="69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X447" s="69"/>
      <c r="Y447" s="69"/>
      <c r="Z447" s="69"/>
      <c r="AA447" s="69"/>
      <c r="AB447" s="69"/>
      <c r="AC447" s="69"/>
      <c r="AD447" s="69"/>
      <c r="AE447" s="69"/>
      <c r="AF447" s="69"/>
      <c r="AG447" s="69"/>
      <c r="AH447" s="69"/>
      <c r="AI447" s="69"/>
      <c r="AJ447" s="69"/>
      <c r="AK447" s="69"/>
      <c r="AL447" s="69"/>
      <c r="AM447" s="69"/>
      <c r="AN447" s="69"/>
      <c r="AO447" s="69"/>
      <c r="AP447" s="69"/>
      <c r="AQ447" s="69"/>
      <c r="AR447" s="69"/>
      <c r="AS447" s="69"/>
      <c r="AT447" s="69"/>
      <c r="AU447" s="69"/>
      <c r="AV447" s="69"/>
      <c r="AW447" s="69"/>
      <c r="AX447" s="69"/>
      <c r="AY447" s="69"/>
      <c r="AZ447" s="69"/>
      <c r="BA447" s="69"/>
      <c r="BB447" s="69"/>
      <c r="BC447" s="69"/>
      <c r="BD447" s="69"/>
      <c r="BE447" s="69"/>
      <c r="BF447" s="69"/>
      <c r="BG447" s="69"/>
      <c r="BH447" s="69"/>
      <c r="BI447" s="69"/>
      <c r="BJ447" s="69"/>
      <c r="BK447" s="69"/>
      <c r="BL447" s="69"/>
      <c r="BM447" s="69"/>
      <c r="BN447" s="69"/>
      <c r="BO447" s="69"/>
      <c r="BP447" s="69"/>
      <c r="BQ447" s="69"/>
      <c r="BR447" s="69"/>
      <c r="BS447" s="69"/>
      <c r="BT447" s="69"/>
      <c r="BU447" s="69"/>
      <c r="BV447" s="69"/>
      <c r="BW447" s="69"/>
      <c r="BX447" s="69"/>
      <c r="BY447" s="69"/>
      <c r="BZ447" s="69"/>
      <c r="CA447" s="27"/>
      <c r="CB447" s="39" t="str">
        <f t="shared" si="71"/>
        <v>Riadok bude skrytý.</v>
      </c>
      <c r="CC447" s="33" t="s">
        <v>78</v>
      </c>
      <c r="CW447" s="20">
        <f t="shared" si="75"/>
        <v>0</v>
      </c>
      <c r="CX447" s="20">
        <f t="shared" si="74"/>
        <v>0</v>
      </c>
      <c r="CZ447" s="20">
        <f t="shared" si="72"/>
        <v>1</v>
      </c>
      <c r="DA447" s="37">
        <f t="shared" si="73"/>
        <v>0</v>
      </c>
      <c r="DZ447" s="62"/>
    </row>
    <row r="448" spans="1:130">
      <c r="A448" s="11"/>
      <c r="B448" s="69"/>
      <c r="C448" s="69"/>
      <c r="D448" s="69"/>
      <c r="E448" s="69"/>
      <c r="F448" s="69"/>
      <c r="G448" s="69"/>
      <c r="H448" s="69"/>
      <c r="I448" s="69"/>
      <c r="J448" s="69"/>
      <c r="K448" s="69"/>
      <c r="L448" s="69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X448" s="69"/>
      <c r="Y448" s="69"/>
      <c r="Z448" s="69"/>
      <c r="AA448" s="69"/>
      <c r="AB448" s="69"/>
      <c r="AC448" s="69"/>
      <c r="AD448" s="69"/>
      <c r="AE448" s="69"/>
      <c r="AF448" s="69"/>
      <c r="AG448" s="69"/>
      <c r="AH448" s="69"/>
      <c r="AI448" s="69"/>
      <c r="AJ448" s="69"/>
      <c r="AK448" s="69"/>
      <c r="AL448" s="69"/>
      <c r="AM448" s="69"/>
      <c r="AN448" s="69"/>
      <c r="AO448" s="69"/>
      <c r="AP448" s="69"/>
      <c r="AQ448" s="69"/>
      <c r="AR448" s="69"/>
      <c r="AS448" s="69"/>
      <c r="AT448" s="69"/>
      <c r="AU448" s="69"/>
      <c r="AV448" s="69"/>
      <c r="AW448" s="69"/>
      <c r="AX448" s="69"/>
      <c r="AY448" s="69"/>
      <c r="AZ448" s="69"/>
      <c r="BA448" s="69"/>
      <c r="BB448" s="69"/>
      <c r="BC448" s="69"/>
      <c r="BD448" s="69"/>
      <c r="BE448" s="69"/>
      <c r="BF448" s="69"/>
      <c r="BG448" s="69"/>
      <c r="BH448" s="69"/>
      <c r="BI448" s="69"/>
      <c r="BJ448" s="69"/>
      <c r="BK448" s="69"/>
      <c r="BL448" s="69"/>
      <c r="BM448" s="69"/>
      <c r="BN448" s="69"/>
      <c r="BO448" s="69"/>
      <c r="BP448" s="69"/>
      <c r="BQ448" s="69"/>
      <c r="BR448" s="69"/>
      <c r="BS448" s="69"/>
      <c r="BT448" s="69"/>
      <c r="BU448" s="69"/>
      <c r="BV448" s="69"/>
      <c r="BW448" s="69"/>
      <c r="BX448" s="69"/>
      <c r="BY448" s="69"/>
      <c r="BZ448" s="69"/>
      <c r="CA448" s="27"/>
      <c r="CB448" s="39" t="str">
        <f t="shared" si="71"/>
        <v>Riadok bude skrytý.</v>
      </c>
      <c r="CC448" s="33" t="s">
        <v>78</v>
      </c>
      <c r="CW448" s="20">
        <f t="shared" si="75"/>
        <v>0</v>
      </c>
      <c r="CX448" s="20">
        <f t="shared" si="74"/>
        <v>0</v>
      </c>
      <c r="CZ448" s="20">
        <f t="shared" si="72"/>
        <v>1</v>
      </c>
      <c r="DA448" s="37">
        <f t="shared" si="73"/>
        <v>0</v>
      </c>
      <c r="DZ448" s="62"/>
    </row>
    <row r="449" spans="1:130">
      <c r="A449" s="11"/>
      <c r="B449" s="69"/>
      <c r="C449" s="69"/>
      <c r="D449" s="69"/>
      <c r="E449" s="69"/>
      <c r="F449" s="69"/>
      <c r="G449" s="69"/>
      <c r="H449" s="69"/>
      <c r="I449" s="69"/>
      <c r="J449" s="69"/>
      <c r="K449" s="69"/>
      <c r="L449" s="69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X449" s="69"/>
      <c r="Y449" s="69"/>
      <c r="Z449" s="69"/>
      <c r="AA449" s="69"/>
      <c r="AB449" s="69"/>
      <c r="AC449" s="69"/>
      <c r="AD449" s="69"/>
      <c r="AE449" s="69"/>
      <c r="AF449" s="69"/>
      <c r="AG449" s="69"/>
      <c r="AH449" s="69"/>
      <c r="AI449" s="69"/>
      <c r="AJ449" s="69"/>
      <c r="AK449" s="69"/>
      <c r="AL449" s="69"/>
      <c r="AM449" s="69"/>
      <c r="AN449" s="69"/>
      <c r="AO449" s="69"/>
      <c r="AP449" s="69"/>
      <c r="AQ449" s="69"/>
      <c r="AR449" s="69"/>
      <c r="AS449" s="69"/>
      <c r="AT449" s="69"/>
      <c r="AU449" s="69"/>
      <c r="AV449" s="69"/>
      <c r="AW449" s="69"/>
      <c r="AX449" s="69"/>
      <c r="AY449" s="69"/>
      <c r="AZ449" s="69"/>
      <c r="BA449" s="69"/>
      <c r="BB449" s="69"/>
      <c r="BC449" s="69"/>
      <c r="BD449" s="69"/>
      <c r="BE449" s="69"/>
      <c r="BF449" s="69"/>
      <c r="BG449" s="69"/>
      <c r="BH449" s="69"/>
      <c r="BI449" s="69"/>
      <c r="BJ449" s="69"/>
      <c r="BK449" s="69"/>
      <c r="BL449" s="69"/>
      <c r="BM449" s="69"/>
      <c r="BN449" s="69"/>
      <c r="BO449" s="69"/>
      <c r="BP449" s="69"/>
      <c r="BQ449" s="69"/>
      <c r="BR449" s="69"/>
      <c r="BS449" s="69"/>
      <c r="BT449" s="69"/>
      <c r="BU449" s="69"/>
      <c r="BV449" s="69"/>
      <c r="BW449" s="69"/>
      <c r="BX449" s="69"/>
      <c r="BY449" s="69"/>
      <c r="BZ449" s="69"/>
      <c r="CA449" s="27"/>
      <c r="CB449" s="39" t="str">
        <f t="shared" si="71"/>
        <v>Riadok bude skrytý.</v>
      </c>
      <c r="CC449" s="33" t="s">
        <v>78</v>
      </c>
      <c r="CW449" s="20">
        <f t="shared" si="75"/>
        <v>0</v>
      </c>
      <c r="CX449" s="20">
        <f t="shared" si="74"/>
        <v>0</v>
      </c>
      <c r="CZ449" s="20">
        <f t="shared" si="72"/>
        <v>1</v>
      </c>
      <c r="DA449" s="37">
        <f t="shared" si="73"/>
        <v>0</v>
      </c>
      <c r="DZ449" s="62"/>
    </row>
    <row r="450" spans="1:130">
      <c r="A450" s="11"/>
      <c r="B450" s="69"/>
      <c r="C450" s="69"/>
      <c r="D450" s="69"/>
      <c r="E450" s="69"/>
      <c r="F450" s="69"/>
      <c r="G450" s="69"/>
      <c r="H450" s="69"/>
      <c r="I450" s="69"/>
      <c r="J450" s="69"/>
      <c r="K450" s="69"/>
      <c r="L450" s="69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X450" s="69"/>
      <c r="Y450" s="69"/>
      <c r="Z450" s="69"/>
      <c r="AA450" s="69"/>
      <c r="AB450" s="69"/>
      <c r="AC450" s="69"/>
      <c r="AD450" s="69"/>
      <c r="AE450" s="69"/>
      <c r="AF450" s="69"/>
      <c r="AG450" s="69"/>
      <c r="AH450" s="69"/>
      <c r="AI450" s="69"/>
      <c r="AJ450" s="69"/>
      <c r="AK450" s="69"/>
      <c r="AL450" s="69"/>
      <c r="AM450" s="69"/>
      <c r="AN450" s="69"/>
      <c r="AO450" s="69"/>
      <c r="AP450" s="69"/>
      <c r="AQ450" s="69"/>
      <c r="AR450" s="69"/>
      <c r="AS450" s="69"/>
      <c r="AT450" s="69"/>
      <c r="AU450" s="69"/>
      <c r="AV450" s="69"/>
      <c r="AW450" s="69"/>
      <c r="AX450" s="69"/>
      <c r="AY450" s="69"/>
      <c r="AZ450" s="69"/>
      <c r="BA450" s="69"/>
      <c r="BB450" s="69"/>
      <c r="BC450" s="69"/>
      <c r="BD450" s="69"/>
      <c r="BE450" s="69"/>
      <c r="BF450" s="69"/>
      <c r="BG450" s="69"/>
      <c r="BH450" s="69"/>
      <c r="BI450" s="69"/>
      <c r="BJ450" s="69"/>
      <c r="BK450" s="69"/>
      <c r="BL450" s="69"/>
      <c r="BM450" s="69"/>
      <c r="BN450" s="69"/>
      <c r="BO450" s="69"/>
      <c r="BP450" s="69"/>
      <c r="BQ450" s="69"/>
      <c r="BR450" s="69"/>
      <c r="BS450" s="69"/>
      <c r="BT450" s="69"/>
      <c r="BU450" s="69"/>
      <c r="BV450" s="69"/>
      <c r="BW450" s="69"/>
      <c r="BX450" s="69"/>
      <c r="BY450" s="69"/>
      <c r="BZ450" s="69"/>
      <c r="CA450" s="27"/>
      <c r="CB450" s="39" t="str">
        <f t="shared" si="71"/>
        <v>Riadok bude skrytý.</v>
      </c>
      <c r="CC450" s="33" t="s">
        <v>78</v>
      </c>
      <c r="CW450" s="20">
        <f t="shared" si="75"/>
        <v>0</v>
      </c>
      <c r="CX450" s="20">
        <f t="shared" si="74"/>
        <v>0</v>
      </c>
      <c r="CZ450" s="20">
        <f t="shared" si="72"/>
        <v>1</v>
      </c>
      <c r="DA450" s="37">
        <f t="shared" si="73"/>
        <v>0</v>
      </c>
      <c r="DZ450" s="62"/>
    </row>
    <row r="451" spans="1:130">
      <c r="A451" s="11"/>
      <c r="B451" s="69"/>
      <c r="C451" s="69"/>
      <c r="D451" s="69"/>
      <c r="E451" s="69"/>
      <c r="F451" s="69"/>
      <c r="G451" s="69"/>
      <c r="H451" s="69"/>
      <c r="I451" s="69"/>
      <c r="J451" s="69"/>
      <c r="K451" s="69"/>
      <c r="L451" s="69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X451" s="69"/>
      <c r="Y451" s="69"/>
      <c r="Z451" s="69"/>
      <c r="AA451" s="69"/>
      <c r="AB451" s="69"/>
      <c r="AC451" s="69"/>
      <c r="AD451" s="69"/>
      <c r="AE451" s="69"/>
      <c r="AF451" s="69"/>
      <c r="AG451" s="69"/>
      <c r="AH451" s="69"/>
      <c r="AI451" s="69"/>
      <c r="AJ451" s="69"/>
      <c r="AK451" s="69"/>
      <c r="AL451" s="69"/>
      <c r="AM451" s="69"/>
      <c r="AN451" s="69"/>
      <c r="AO451" s="69"/>
      <c r="AP451" s="69"/>
      <c r="AQ451" s="69"/>
      <c r="AR451" s="69"/>
      <c r="AS451" s="69"/>
      <c r="AT451" s="69"/>
      <c r="AU451" s="69"/>
      <c r="AV451" s="69"/>
      <c r="AW451" s="69"/>
      <c r="AX451" s="69"/>
      <c r="AY451" s="69"/>
      <c r="AZ451" s="69"/>
      <c r="BA451" s="69"/>
      <c r="BB451" s="69"/>
      <c r="BC451" s="69"/>
      <c r="BD451" s="69"/>
      <c r="BE451" s="69"/>
      <c r="BF451" s="69"/>
      <c r="BG451" s="69"/>
      <c r="BH451" s="69"/>
      <c r="BI451" s="69"/>
      <c r="BJ451" s="69"/>
      <c r="BK451" s="69"/>
      <c r="BL451" s="69"/>
      <c r="BM451" s="69"/>
      <c r="BN451" s="69"/>
      <c r="BO451" s="69"/>
      <c r="BP451" s="69"/>
      <c r="BQ451" s="69"/>
      <c r="BR451" s="69"/>
      <c r="BS451" s="69"/>
      <c r="BT451" s="69"/>
      <c r="BU451" s="69"/>
      <c r="BV451" s="69"/>
      <c r="BW451" s="69"/>
      <c r="BX451" s="69"/>
      <c r="BY451" s="69"/>
      <c r="BZ451" s="69"/>
      <c r="CA451" s="27"/>
      <c r="CB451" s="39" t="str">
        <f t="shared" si="71"/>
        <v>Riadok bude skrytý.</v>
      </c>
      <c r="CC451" s="33" t="s">
        <v>78</v>
      </c>
      <c r="CW451" s="20">
        <f t="shared" si="75"/>
        <v>0</v>
      </c>
      <c r="CX451" s="20">
        <f t="shared" si="74"/>
        <v>0</v>
      </c>
      <c r="CZ451" s="20">
        <f t="shared" si="72"/>
        <v>1</v>
      </c>
      <c r="DA451" s="37">
        <f t="shared" si="73"/>
        <v>0</v>
      </c>
      <c r="DZ451" s="62"/>
    </row>
    <row r="452" spans="1:130">
      <c r="A452" s="11"/>
      <c r="B452" s="69"/>
      <c r="C452" s="69"/>
      <c r="D452" s="69"/>
      <c r="E452" s="69"/>
      <c r="F452" s="69"/>
      <c r="G452" s="69"/>
      <c r="H452" s="69"/>
      <c r="I452" s="69"/>
      <c r="J452" s="69"/>
      <c r="K452" s="69"/>
      <c r="L452" s="69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X452" s="69"/>
      <c r="Y452" s="69"/>
      <c r="Z452" s="69"/>
      <c r="AA452" s="69"/>
      <c r="AB452" s="69"/>
      <c r="AC452" s="69"/>
      <c r="AD452" s="69"/>
      <c r="AE452" s="69"/>
      <c r="AF452" s="69"/>
      <c r="AG452" s="69"/>
      <c r="AH452" s="69"/>
      <c r="AI452" s="69"/>
      <c r="AJ452" s="69"/>
      <c r="AK452" s="69"/>
      <c r="AL452" s="69"/>
      <c r="AM452" s="69"/>
      <c r="AN452" s="69"/>
      <c r="AO452" s="69"/>
      <c r="AP452" s="69"/>
      <c r="AQ452" s="69"/>
      <c r="AR452" s="69"/>
      <c r="AS452" s="69"/>
      <c r="AT452" s="69"/>
      <c r="AU452" s="69"/>
      <c r="AV452" s="69"/>
      <c r="AW452" s="69"/>
      <c r="AX452" s="69"/>
      <c r="AY452" s="69"/>
      <c r="AZ452" s="69"/>
      <c r="BA452" s="69"/>
      <c r="BB452" s="69"/>
      <c r="BC452" s="69"/>
      <c r="BD452" s="69"/>
      <c r="BE452" s="69"/>
      <c r="BF452" s="69"/>
      <c r="BG452" s="69"/>
      <c r="BH452" s="69"/>
      <c r="BI452" s="69"/>
      <c r="BJ452" s="69"/>
      <c r="BK452" s="69"/>
      <c r="BL452" s="69"/>
      <c r="BM452" s="69"/>
      <c r="BN452" s="69"/>
      <c r="BO452" s="69"/>
      <c r="BP452" s="69"/>
      <c r="BQ452" s="69"/>
      <c r="BR452" s="69"/>
      <c r="BS452" s="69"/>
      <c r="BT452" s="69"/>
      <c r="BU452" s="69"/>
      <c r="BV452" s="69"/>
      <c r="BW452" s="69"/>
      <c r="BX452" s="69"/>
      <c r="BY452" s="69"/>
      <c r="BZ452" s="69"/>
      <c r="CA452" s="27"/>
      <c r="CB452" s="39" t="str">
        <f t="shared" si="71"/>
        <v>Riadok bude skrytý.</v>
      </c>
      <c r="CC452" s="33" t="s">
        <v>78</v>
      </c>
      <c r="CW452" s="20">
        <f t="shared" si="75"/>
        <v>0</v>
      </c>
      <c r="CX452" s="20">
        <f t="shared" si="74"/>
        <v>0</v>
      </c>
      <c r="CZ452" s="20">
        <f t="shared" si="72"/>
        <v>1</v>
      </c>
      <c r="DA452" s="37">
        <f t="shared" si="73"/>
        <v>0</v>
      </c>
      <c r="DZ452" s="62"/>
    </row>
    <row r="453" spans="1:130">
      <c r="A453" s="11"/>
      <c r="B453" s="69"/>
      <c r="C453" s="69"/>
      <c r="D453" s="69"/>
      <c r="E453" s="69"/>
      <c r="F453" s="69"/>
      <c r="G453" s="69"/>
      <c r="H453" s="69"/>
      <c r="I453" s="69"/>
      <c r="J453" s="69"/>
      <c r="K453" s="69"/>
      <c r="L453" s="69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X453" s="69"/>
      <c r="Y453" s="69"/>
      <c r="Z453" s="69"/>
      <c r="AA453" s="69"/>
      <c r="AB453" s="69"/>
      <c r="AC453" s="69"/>
      <c r="AD453" s="69"/>
      <c r="AE453" s="69"/>
      <c r="AF453" s="69"/>
      <c r="AG453" s="69"/>
      <c r="AH453" s="69"/>
      <c r="AI453" s="69"/>
      <c r="AJ453" s="69"/>
      <c r="AK453" s="69"/>
      <c r="AL453" s="69"/>
      <c r="AM453" s="69"/>
      <c r="AN453" s="69"/>
      <c r="AO453" s="69"/>
      <c r="AP453" s="69"/>
      <c r="AQ453" s="69"/>
      <c r="AR453" s="69"/>
      <c r="AS453" s="69"/>
      <c r="AT453" s="69"/>
      <c r="AU453" s="69"/>
      <c r="AV453" s="69"/>
      <c r="AW453" s="69"/>
      <c r="AX453" s="69"/>
      <c r="AY453" s="69"/>
      <c r="AZ453" s="69"/>
      <c r="BA453" s="69"/>
      <c r="BB453" s="69"/>
      <c r="BC453" s="69"/>
      <c r="BD453" s="69"/>
      <c r="BE453" s="69"/>
      <c r="BF453" s="69"/>
      <c r="BG453" s="69"/>
      <c r="BH453" s="69"/>
      <c r="BI453" s="69"/>
      <c r="BJ453" s="69"/>
      <c r="BK453" s="69"/>
      <c r="BL453" s="69"/>
      <c r="BM453" s="69"/>
      <c r="BN453" s="69"/>
      <c r="BO453" s="69"/>
      <c r="BP453" s="69"/>
      <c r="BQ453" s="69"/>
      <c r="BR453" s="69"/>
      <c r="BS453" s="69"/>
      <c r="BT453" s="69"/>
      <c r="BU453" s="69"/>
      <c r="BV453" s="69"/>
      <c r="BW453" s="69"/>
      <c r="BX453" s="69"/>
      <c r="BY453" s="69"/>
      <c r="BZ453" s="69"/>
      <c r="CA453" s="27"/>
      <c r="CB453" s="39" t="str">
        <f t="shared" si="71"/>
        <v>Riadok bude skrytý.</v>
      </c>
      <c r="CC453" s="33" t="s">
        <v>78</v>
      </c>
      <c r="CW453" s="20">
        <f t="shared" si="75"/>
        <v>0</v>
      </c>
      <c r="CX453" s="20">
        <f t="shared" si="74"/>
        <v>0</v>
      </c>
      <c r="CZ453" s="20">
        <f t="shared" si="72"/>
        <v>1</v>
      </c>
      <c r="DA453" s="37">
        <f t="shared" si="73"/>
        <v>0</v>
      </c>
      <c r="DZ453" s="62"/>
    </row>
    <row r="454" spans="1:130">
      <c r="A454" s="11"/>
      <c r="B454" s="69"/>
      <c r="C454" s="69"/>
      <c r="D454" s="69"/>
      <c r="E454" s="69"/>
      <c r="F454" s="69"/>
      <c r="G454" s="69"/>
      <c r="H454" s="69"/>
      <c r="I454" s="69"/>
      <c r="J454" s="69"/>
      <c r="K454" s="69"/>
      <c r="L454" s="69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X454" s="69"/>
      <c r="Y454" s="69"/>
      <c r="Z454" s="69"/>
      <c r="AA454" s="69"/>
      <c r="AB454" s="69"/>
      <c r="AC454" s="69"/>
      <c r="AD454" s="69"/>
      <c r="AE454" s="69"/>
      <c r="AF454" s="69"/>
      <c r="AG454" s="69"/>
      <c r="AH454" s="69"/>
      <c r="AI454" s="69"/>
      <c r="AJ454" s="69"/>
      <c r="AK454" s="69"/>
      <c r="AL454" s="69"/>
      <c r="AM454" s="69"/>
      <c r="AN454" s="69"/>
      <c r="AO454" s="69"/>
      <c r="AP454" s="69"/>
      <c r="AQ454" s="69"/>
      <c r="AR454" s="69"/>
      <c r="AS454" s="69"/>
      <c r="AT454" s="69"/>
      <c r="AU454" s="69"/>
      <c r="AV454" s="69"/>
      <c r="AW454" s="69"/>
      <c r="AX454" s="69"/>
      <c r="AY454" s="69"/>
      <c r="AZ454" s="69"/>
      <c r="BA454" s="69"/>
      <c r="BB454" s="69"/>
      <c r="BC454" s="69"/>
      <c r="BD454" s="69"/>
      <c r="BE454" s="69"/>
      <c r="BF454" s="69"/>
      <c r="BG454" s="69"/>
      <c r="BH454" s="69"/>
      <c r="BI454" s="69"/>
      <c r="BJ454" s="69"/>
      <c r="BK454" s="69"/>
      <c r="BL454" s="69"/>
      <c r="BM454" s="69"/>
      <c r="BN454" s="69"/>
      <c r="BO454" s="69"/>
      <c r="BP454" s="69"/>
      <c r="BQ454" s="69"/>
      <c r="BR454" s="69"/>
      <c r="BS454" s="69"/>
      <c r="BT454" s="69"/>
      <c r="BU454" s="69"/>
      <c r="BV454" s="69"/>
      <c r="BW454" s="69"/>
      <c r="BX454" s="69"/>
      <c r="BY454" s="69"/>
      <c r="BZ454" s="69"/>
      <c r="CA454" s="27"/>
      <c r="CB454" s="39" t="str">
        <f t="shared" si="71"/>
        <v>Riadok bude skrytý.</v>
      </c>
      <c r="CC454" s="33" t="s">
        <v>78</v>
      </c>
      <c r="CW454" s="20">
        <f t="shared" si="75"/>
        <v>0</v>
      </c>
      <c r="CX454" s="20">
        <f t="shared" si="74"/>
        <v>0</v>
      </c>
      <c r="CZ454" s="20">
        <f t="shared" si="72"/>
        <v>1</v>
      </c>
      <c r="DA454" s="37">
        <f t="shared" si="73"/>
        <v>0</v>
      </c>
      <c r="DZ454" s="62"/>
    </row>
    <row r="455" spans="1:130">
      <c r="A455" s="11"/>
      <c r="B455" s="69"/>
      <c r="C455" s="69"/>
      <c r="D455" s="69"/>
      <c r="E455" s="69"/>
      <c r="F455" s="69"/>
      <c r="G455" s="69"/>
      <c r="H455" s="69"/>
      <c r="I455" s="69"/>
      <c r="J455" s="69"/>
      <c r="K455" s="69"/>
      <c r="L455" s="69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X455" s="69"/>
      <c r="Y455" s="69"/>
      <c r="Z455" s="69"/>
      <c r="AA455" s="69"/>
      <c r="AB455" s="69"/>
      <c r="AC455" s="69"/>
      <c r="AD455" s="69"/>
      <c r="AE455" s="69"/>
      <c r="AF455" s="69"/>
      <c r="AG455" s="69"/>
      <c r="AH455" s="69"/>
      <c r="AI455" s="69"/>
      <c r="AJ455" s="69"/>
      <c r="AK455" s="69"/>
      <c r="AL455" s="69"/>
      <c r="AM455" s="69"/>
      <c r="AN455" s="69"/>
      <c r="AO455" s="69"/>
      <c r="AP455" s="69"/>
      <c r="AQ455" s="69"/>
      <c r="AR455" s="69"/>
      <c r="AS455" s="69"/>
      <c r="AT455" s="69"/>
      <c r="AU455" s="69"/>
      <c r="AV455" s="69"/>
      <c r="AW455" s="69"/>
      <c r="AX455" s="69"/>
      <c r="AY455" s="69"/>
      <c r="AZ455" s="69"/>
      <c r="BA455" s="69"/>
      <c r="BB455" s="69"/>
      <c r="BC455" s="69"/>
      <c r="BD455" s="69"/>
      <c r="BE455" s="69"/>
      <c r="BF455" s="69"/>
      <c r="BG455" s="69"/>
      <c r="BH455" s="69"/>
      <c r="BI455" s="69"/>
      <c r="BJ455" s="69"/>
      <c r="BK455" s="69"/>
      <c r="BL455" s="69"/>
      <c r="BM455" s="69"/>
      <c r="BN455" s="69"/>
      <c r="BO455" s="69"/>
      <c r="BP455" s="69"/>
      <c r="BQ455" s="69"/>
      <c r="BR455" s="69"/>
      <c r="BS455" s="69"/>
      <c r="BT455" s="69"/>
      <c r="BU455" s="69"/>
      <c r="BV455" s="69"/>
      <c r="BW455" s="69"/>
      <c r="BX455" s="69"/>
      <c r="BY455" s="69"/>
      <c r="BZ455" s="69"/>
      <c r="CA455" s="27"/>
      <c r="CB455" s="39" t="str">
        <f t="shared" si="71"/>
        <v>Riadok bude skrytý.</v>
      </c>
      <c r="CC455" s="33" t="s">
        <v>78</v>
      </c>
      <c r="CW455" s="20">
        <f t="shared" si="75"/>
        <v>0</v>
      </c>
      <c r="CX455" s="20">
        <f t="shared" si="74"/>
        <v>0</v>
      </c>
      <c r="CZ455" s="20">
        <f t="shared" si="72"/>
        <v>1</v>
      </c>
      <c r="DA455" s="37">
        <f t="shared" si="73"/>
        <v>0</v>
      </c>
      <c r="DZ455" s="62"/>
    </row>
    <row r="456" spans="1:130">
      <c r="A456" s="11"/>
      <c r="B456" s="69"/>
      <c r="C456" s="69"/>
      <c r="D456" s="69"/>
      <c r="E456" s="69"/>
      <c r="F456" s="69"/>
      <c r="G456" s="69"/>
      <c r="H456" s="69"/>
      <c r="I456" s="69"/>
      <c r="J456" s="69"/>
      <c r="K456" s="69"/>
      <c r="L456" s="69"/>
      <c r="M456" s="69"/>
      <c r="N456" s="69"/>
      <c r="O456" s="69"/>
      <c r="P456" s="69"/>
      <c r="Q456" s="69"/>
      <c r="R456" s="69"/>
      <c r="S456" s="69"/>
      <c r="T456" s="69"/>
      <c r="U456" s="69"/>
      <c r="V456" s="69"/>
      <c r="W456" s="69"/>
      <c r="X456" s="69"/>
      <c r="Y456" s="69"/>
      <c r="Z456" s="69"/>
      <c r="AA456" s="69"/>
      <c r="AB456" s="69"/>
      <c r="AC456" s="69"/>
      <c r="AD456" s="69"/>
      <c r="AE456" s="69"/>
      <c r="AF456" s="69"/>
      <c r="AG456" s="69"/>
      <c r="AH456" s="69"/>
      <c r="AI456" s="69"/>
      <c r="AJ456" s="69"/>
      <c r="AK456" s="69"/>
      <c r="AL456" s="69"/>
      <c r="AM456" s="69"/>
      <c r="AN456" s="69"/>
      <c r="AO456" s="69"/>
      <c r="AP456" s="69"/>
      <c r="AQ456" s="69"/>
      <c r="AR456" s="69"/>
      <c r="AS456" s="69"/>
      <c r="AT456" s="69"/>
      <c r="AU456" s="69"/>
      <c r="AV456" s="69"/>
      <c r="AW456" s="69"/>
      <c r="AX456" s="69"/>
      <c r="AY456" s="69"/>
      <c r="AZ456" s="69"/>
      <c r="BA456" s="69"/>
      <c r="BB456" s="69"/>
      <c r="BC456" s="69"/>
      <c r="BD456" s="69"/>
      <c r="BE456" s="69"/>
      <c r="BF456" s="69"/>
      <c r="BG456" s="69"/>
      <c r="BH456" s="69"/>
      <c r="BI456" s="69"/>
      <c r="BJ456" s="69"/>
      <c r="BK456" s="69"/>
      <c r="BL456" s="69"/>
      <c r="BM456" s="69"/>
      <c r="BN456" s="69"/>
      <c r="BO456" s="69"/>
      <c r="BP456" s="69"/>
      <c r="BQ456" s="69"/>
      <c r="BR456" s="69"/>
      <c r="BS456" s="69"/>
      <c r="BT456" s="69"/>
      <c r="BU456" s="69"/>
      <c r="BV456" s="69"/>
      <c r="BW456" s="69"/>
      <c r="BX456" s="69"/>
      <c r="BY456" s="69"/>
      <c r="BZ456" s="69"/>
      <c r="CA456" s="27"/>
      <c r="CB456" s="39" t="str">
        <f t="shared" si="71"/>
        <v>Riadok bude skrytý.</v>
      </c>
      <c r="CC456" s="33" t="s">
        <v>78</v>
      </c>
      <c r="CW456" s="20">
        <f t="shared" si="75"/>
        <v>0</v>
      </c>
      <c r="CX456" s="20">
        <f t="shared" si="74"/>
        <v>0</v>
      </c>
      <c r="CZ456" s="20">
        <f t="shared" si="72"/>
        <v>1</v>
      </c>
      <c r="DA456" s="37">
        <f t="shared" si="73"/>
        <v>0</v>
      </c>
      <c r="DZ456" s="62"/>
    </row>
    <row r="457" spans="1:130">
      <c r="A457" s="11"/>
      <c r="B457" s="69"/>
      <c r="C457" s="69"/>
      <c r="D457" s="69"/>
      <c r="E457" s="69"/>
      <c r="F457" s="69"/>
      <c r="G457" s="69"/>
      <c r="H457" s="69"/>
      <c r="I457" s="69"/>
      <c r="J457" s="69"/>
      <c r="K457" s="69"/>
      <c r="L457" s="69"/>
      <c r="M457" s="69"/>
      <c r="N457" s="69"/>
      <c r="O457" s="69"/>
      <c r="P457" s="69"/>
      <c r="Q457" s="69"/>
      <c r="R457" s="69"/>
      <c r="S457" s="69"/>
      <c r="T457" s="69"/>
      <c r="U457" s="69"/>
      <c r="V457" s="69"/>
      <c r="W457" s="69"/>
      <c r="X457" s="69"/>
      <c r="Y457" s="69"/>
      <c r="Z457" s="69"/>
      <c r="AA457" s="69"/>
      <c r="AB457" s="69"/>
      <c r="AC457" s="69"/>
      <c r="AD457" s="69"/>
      <c r="AE457" s="69"/>
      <c r="AF457" s="69"/>
      <c r="AG457" s="69"/>
      <c r="AH457" s="69"/>
      <c r="AI457" s="69"/>
      <c r="AJ457" s="69"/>
      <c r="AK457" s="69"/>
      <c r="AL457" s="69"/>
      <c r="AM457" s="69"/>
      <c r="AN457" s="69"/>
      <c r="AO457" s="69"/>
      <c r="AP457" s="69"/>
      <c r="AQ457" s="69"/>
      <c r="AR457" s="69"/>
      <c r="AS457" s="69"/>
      <c r="AT457" s="69"/>
      <c r="AU457" s="69"/>
      <c r="AV457" s="69"/>
      <c r="AW457" s="69"/>
      <c r="AX457" s="69"/>
      <c r="AY457" s="69"/>
      <c r="AZ457" s="69"/>
      <c r="BA457" s="69"/>
      <c r="BB457" s="69"/>
      <c r="BC457" s="69"/>
      <c r="BD457" s="69"/>
      <c r="BE457" s="69"/>
      <c r="BF457" s="69"/>
      <c r="BG457" s="69"/>
      <c r="BH457" s="69"/>
      <c r="BI457" s="69"/>
      <c r="BJ457" s="69"/>
      <c r="BK457" s="69"/>
      <c r="BL457" s="69"/>
      <c r="BM457" s="69"/>
      <c r="BN457" s="69"/>
      <c r="BO457" s="69"/>
      <c r="BP457" s="69"/>
      <c r="BQ457" s="69"/>
      <c r="BR457" s="69"/>
      <c r="BS457" s="69"/>
      <c r="BT457" s="69"/>
      <c r="BU457" s="69"/>
      <c r="BV457" s="69"/>
      <c r="BW457" s="69"/>
      <c r="BX457" s="69"/>
      <c r="BY457" s="69"/>
      <c r="BZ457" s="69"/>
      <c r="CA457" s="27"/>
      <c r="CB457" s="39" t="str">
        <f t="shared" si="71"/>
        <v>Riadok bude skrytý.</v>
      </c>
      <c r="CC457" s="33" t="s">
        <v>78</v>
      </c>
      <c r="CW457" s="20">
        <f t="shared" si="75"/>
        <v>0</v>
      </c>
      <c r="CX457" s="20">
        <f t="shared" si="74"/>
        <v>0</v>
      </c>
      <c r="CZ457" s="20">
        <f t="shared" si="72"/>
        <v>1</v>
      </c>
      <c r="DA457" s="37">
        <f t="shared" si="73"/>
        <v>0</v>
      </c>
      <c r="DZ457" s="62"/>
    </row>
    <row r="458" spans="1:130">
      <c r="A458" s="11"/>
      <c r="CA458" s="25"/>
      <c r="CB458" s="39" t="str">
        <f t="shared" si="71"/>
        <v>Riadok bude skrytý.</v>
      </c>
      <c r="CC458" s="33" t="s">
        <v>78</v>
      </c>
      <c r="CW458" s="20">
        <f t="shared" si="75"/>
        <v>0</v>
      </c>
      <c r="CX458" s="20">
        <f>+IF(CX461+CX473+CX485+CX497=0,0,1)</f>
        <v>0</v>
      </c>
      <c r="CZ458" s="20">
        <f t="shared" si="72"/>
        <v>1</v>
      </c>
      <c r="DA458" s="37">
        <f t="shared" si="73"/>
        <v>0</v>
      </c>
      <c r="DZ458" s="62"/>
    </row>
    <row r="459" spans="1:130" ht="15.75">
      <c r="A459" s="11"/>
      <c r="B459" s="2" t="s">
        <v>186</v>
      </c>
      <c r="G459" s="10"/>
      <c r="H459" s="10"/>
      <c r="CA459" s="26" t="s">
        <v>69</v>
      </c>
      <c r="CB459" s="39" t="str">
        <f t="shared" si="71"/>
        <v>Riadok bude skrytý.</v>
      </c>
      <c r="CC459" s="33" t="s">
        <v>78</v>
      </c>
      <c r="CW459" s="20">
        <f t="shared" si="75"/>
        <v>0</v>
      </c>
      <c r="CX459" s="20">
        <f>+IF(CX461+CX473+CX485+CX497=0,0,1)</f>
        <v>0</v>
      </c>
      <c r="CZ459" s="20">
        <f t="shared" si="72"/>
        <v>1</v>
      </c>
      <c r="DA459" s="37">
        <f t="shared" si="73"/>
        <v>0</v>
      </c>
      <c r="DZ459" s="62"/>
    </row>
    <row r="460" spans="1:130">
      <c r="A460" s="11"/>
      <c r="CA460" s="27"/>
      <c r="CB460" s="39" t="str">
        <f t="shared" si="71"/>
        <v>Riadok bude skrytý.</v>
      </c>
      <c r="CC460" s="33" t="s">
        <v>78</v>
      </c>
      <c r="CW460" s="20">
        <f t="shared" si="75"/>
        <v>0</v>
      </c>
      <c r="CX460" s="20">
        <f>+IF(CX461+CX473+CX485+CX497=0,0,1)</f>
        <v>0</v>
      </c>
      <c r="CZ460" s="20">
        <f t="shared" si="72"/>
        <v>1</v>
      </c>
      <c r="DA460" s="37">
        <f t="shared" si="73"/>
        <v>0</v>
      </c>
      <c r="DZ460" s="62"/>
    </row>
    <row r="461" spans="1:130">
      <c r="A461" s="11"/>
      <c r="B461" s="269" t="s">
        <v>134</v>
      </c>
      <c r="C461" s="270"/>
      <c r="D461" s="270"/>
      <c r="E461" s="270"/>
      <c r="F461" s="270"/>
      <c r="G461" s="270"/>
      <c r="H461" s="270"/>
      <c r="I461" s="270"/>
      <c r="J461" s="270"/>
      <c r="K461" s="270"/>
      <c r="L461" s="270"/>
      <c r="M461" s="270"/>
      <c r="N461" s="270"/>
      <c r="O461" s="270"/>
      <c r="P461" s="270"/>
      <c r="Q461" s="270"/>
      <c r="R461" s="270"/>
      <c r="S461" s="270"/>
      <c r="T461" s="270"/>
      <c r="U461" s="270"/>
      <c r="V461" s="270"/>
      <c r="W461" s="270"/>
      <c r="X461" s="270"/>
      <c r="Y461" s="270"/>
      <c r="Z461" s="270"/>
      <c r="AA461" s="270"/>
      <c r="AB461" s="270"/>
      <c r="AC461" s="270"/>
      <c r="AD461" s="270"/>
      <c r="AE461" s="270"/>
      <c r="AF461" s="270"/>
      <c r="AG461" s="270"/>
      <c r="AH461" s="270"/>
      <c r="AI461" s="270"/>
      <c r="AJ461" s="270"/>
      <c r="AK461" s="270"/>
      <c r="AL461" s="270"/>
      <c r="AM461" s="270"/>
      <c r="AN461" s="270"/>
      <c r="AO461" s="270"/>
      <c r="AP461" s="270"/>
      <c r="AQ461" s="270"/>
      <c r="AR461" s="270"/>
      <c r="AS461" s="270"/>
      <c r="AT461" s="270"/>
      <c r="AU461" s="270"/>
      <c r="AV461" s="270"/>
      <c r="AW461" s="270"/>
      <c r="AX461" s="270"/>
      <c r="AY461" s="270"/>
      <c r="AZ461" s="270"/>
      <c r="BA461" s="270"/>
      <c r="BB461" s="270"/>
      <c r="BC461" s="270"/>
      <c r="BD461" s="270"/>
      <c r="BE461" s="270"/>
      <c r="BF461" s="270"/>
      <c r="BG461" s="270"/>
      <c r="BH461" s="270"/>
      <c r="BI461" s="270"/>
      <c r="BJ461" s="270"/>
      <c r="BK461" s="270"/>
      <c r="BL461" s="270"/>
      <c r="BM461" s="270"/>
      <c r="BN461" s="270"/>
      <c r="BO461" s="270"/>
      <c r="BP461" s="270"/>
      <c r="BQ461" s="270"/>
      <c r="BR461" s="270"/>
      <c r="BS461" s="270"/>
      <c r="BT461" s="270"/>
      <c r="BU461" s="270"/>
      <c r="BV461" s="270"/>
      <c r="BW461" s="270"/>
      <c r="BX461" s="270"/>
      <c r="BY461" s="270"/>
      <c r="BZ461" s="271"/>
      <c r="CA461" s="26" t="s">
        <v>69</v>
      </c>
      <c r="CB461" s="39" t="str">
        <f t="shared" si="71"/>
        <v>Riadok bude skrytý.</v>
      </c>
      <c r="CC461" s="33" t="s">
        <v>78</v>
      </c>
      <c r="CD461" s="3"/>
      <c r="CW461" s="20">
        <f t="shared" si="75"/>
        <v>0</v>
      </c>
      <c r="CX461" s="20">
        <f>+IF(SUM(CX463:CX472)=0,0,1)</f>
        <v>0</v>
      </c>
      <c r="CZ461" s="20">
        <f t="shared" si="72"/>
        <v>1</v>
      </c>
      <c r="DA461" s="37">
        <f t="shared" si="73"/>
        <v>0</v>
      </c>
      <c r="DZ461" s="62"/>
    </row>
    <row r="462" spans="1:130">
      <c r="A462" s="11"/>
      <c r="B462" s="368" t="s">
        <v>130</v>
      </c>
      <c r="C462" s="334"/>
      <c r="D462" s="334"/>
      <c r="E462" s="334"/>
      <c r="F462" s="334"/>
      <c r="G462" s="334"/>
      <c r="H462" s="334"/>
      <c r="I462" s="334"/>
      <c r="J462" s="334"/>
      <c r="K462" s="334"/>
      <c r="L462" s="334"/>
      <c r="M462" s="334"/>
      <c r="N462" s="334"/>
      <c r="O462" s="334"/>
      <c r="P462" s="334"/>
      <c r="Q462" s="334" t="s">
        <v>129</v>
      </c>
      <c r="R462" s="334"/>
      <c r="S462" s="334"/>
      <c r="T462" s="334"/>
      <c r="U462" s="334"/>
      <c r="V462" s="334"/>
      <c r="W462" s="334"/>
      <c r="X462" s="334"/>
      <c r="Y462" s="334"/>
      <c r="Z462" s="334"/>
      <c r="AA462" s="334"/>
      <c r="AB462" s="334"/>
      <c r="AC462" s="334"/>
      <c r="AD462" s="334"/>
      <c r="AE462" s="334"/>
      <c r="AF462" s="332" t="s">
        <v>131</v>
      </c>
      <c r="AG462" s="332"/>
      <c r="AH462" s="332"/>
      <c r="AI462" s="332"/>
      <c r="AJ462" s="332"/>
      <c r="AK462" s="332"/>
      <c r="AL462" s="332"/>
      <c r="AM462" s="332"/>
      <c r="AN462" s="332"/>
      <c r="AO462" s="332"/>
      <c r="AP462" s="332"/>
      <c r="AQ462" s="332"/>
      <c r="AR462" s="332"/>
      <c r="AS462" s="332"/>
      <c r="AT462" s="332"/>
      <c r="AU462" s="332"/>
      <c r="AV462" s="332"/>
      <c r="AW462" s="332" t="s">
        <v>132</v>
      </c>
      <c r="AX462" s="332"/>
      <c r="AY462" s="332"/>
      <c r="AZ462" s="332"/>
      <c r="BA462" s="332"/>
      <c r="BB462" s="332"/>
      <c r="BC462" s="332"/>
      <c r="BD462" s="332"/>
      <c r="BE462" s="332"/>
      <c r="BF462" s="332"/>
      <c r="BG462" s="332"/>
      <c r="BH462" s="332"/>
      <c r="BI462" s="332"/>
      <c r="BJ462" s="332"/>
      <c r="BK462" s="332"/>
      <c r="BL462" s="332"/>
      <c r="BM462" s="332"/>
      <c r="BN462" s="332"/>
      <c r="BO462" s="360" t="s">
        <v>133</v>
      </c>
      <c r="BP462" s="360"/>
      <c r="BQ462" s="360"/>
      <c r="BR462" s="360"/>
      <c r="BS462" s="360"/>
      <c r="BT462" s="360"/>
      <c r="BU462" s="360"/>
      <c r="BV462" s="360"/>
      <c r="BW462" s="360"/>
      <c r="BX462" s="360"/>
      <c r="BY462" s="360"/>
      <c r="BZ462" s="361"/>
      <c r="CA462" s="24"/>
      <c r="CB462" s="39" t="str">
        <f t="shared" si="71"/>
        <v>Riadok bude skrytý.</v>
      </c>
      <c r="CC462" s="33" t="s">
        <v>78</v>
      </c>
      <c r="CW462" s="20">
        <f t="shared" si="75"/>
        <v>0</v>
      </c>
      <c r="CX462" s="20">
        <f>+IF(SUM(CX463:CX472)=0,0,1)</f>
        <v>0</v>
      </c>
      <c r="CZ462" s="20">
        <f t="shared" si="72"/>
        <v>1</v>
      </c>
      <c r="DA462" s="37">
        <f t="shared" si="73"/>
        <v>0</v>
      </c>
      <c r="DZ462" s="62"/>
    </row>
    <row r="463" spans="1:130">
      <c r="A463" s="11"/>
      <c r="B463" s="362"/>
      <c r="C463" s="87"/>
      <c r="D463" s="87"/>
      <c r="E463" s="87"/>
      <c r="F463" s="87"/>
      <c r="G463" s="87"/>
      <c r="H463" s="87"/>
      <c r="I463" s="87"/>
      <c r="J463" s="87"/>
      <c r="K463" s="87"/>
      <c r="L463" s="87"/>
      <c r="M463" s="87"/>
      <c r="N463" s="87"/>
      <c r="O463" s="87"/>
      <c r="P463" s="87"/>
      <c r="Q463" s="363"/>
      <c r="R463" s="363"/>
      <c r="S463" s="363"/>
      <c r="T463" s="363"/>
      <c r="U463" s="363"/>
      <c r="V463" s="363"/>
      <c r="W463" s="363"/>
      <c r="X463" s="363"/>
      <c r="Y463" s="363"/>
      <c r="Z463" s="363"/>
      <c r="AA463" s="363"/>
      <c r="AB463" s="363"/>
      <c r="AC463" s="363"/>
      <c r="AD463" s="363"/>
      <c r="AE463" s="363"/>
      <c r="AF463" s="364" t="str">
        <f t="shared" ref="AF463:AF472" si="76">+IF(B463="","",ROUND(B463*Q463,2))</f>
        <v/>
      </c>
      <c r="AG463" s="364"/>
      <c r="AH463" s="364"/>
      <c r="AI463" s="364"/>
      <c r="AJ463" s="364"/>
      <c r="AK463" s="364"/>
      <c r="AL463" s="364"/>
      <c r="AM463" s="364"/>
      <c r="AN463" s="364"/>
      <c r="AO463" s="364"/>
      <c r="AP463" s="364"/>
      <c r="AQ463" s="364"/>
      <c r="AR463" s="364"/>
      <c r="AS463" s="364"/>
      <c r="AT463" s="364"/>
      <c r="AU463" s="364"/>
      <c r="AV463" s="364"/>
      <c r="AW463" s="279"/>
      <c r="AX463" s="279"/>
      <c r="AY463" s="279"/>
      <c r="AZ463" s="279"/>
      <c r="BA463" s="279"/>
      <c r="BB463" s="279"/>
      <c r="BC463" s="279"/>
      <c r="BD463" s="279"/>
      <c r="BE463" s="279"/>
      <c r="BF463" s="279"/>
      <c r="BG463" s="279"/>
      <c r="BH463" s="279"/>
      <c r="BI463" s="279"/>
      <c r="BJ463" s="279"/>
      <c r="BK463" s="279"/>
      <c r="BL463" s="279"/>
      <c r="BM463" s="279"/>
      <c r="BN463" s="279"/>
      <c r="BO463" s="275" t="str">
        <f t="shared" ref="BO463:BO472" si="77">+IF(AF463="","",IF(AW463="","",IF(ROUND(AF463/AW463,4)&gt;100%,"chyba",ROUND(AF463/AW463,4))))</f>
        <v/>
      </c>
      <c r="BP463" s="275"/>
      <c r="BQ463" s="275"/>
      <c r="BR463" s="275"/>
      <c r="BS463" s="275"/>
      <c r="BT463" s="275"/>
      <c r="BU463" s="275"/>
      <c r="BV463" s="275"/>
      <c r="BW463" s="275"/>
      <c r="BX463" s="275"/>
      <c r="BY463" s="275"/>
      <c r="BZ463" s="276"/>
      <c r="CA463" s="24"/>
      <c r="CB463" s="39" t="str">
        <f t="shared" si="71"/>
        <v>Riadok bude skrytý.</v>
      </c>
      <c r="CC463" s="33" t="s">
        <v>78</v>
      </c>
      <c r="CW463" s="20">
        <f t="shared" si="75"/>
        <v>0</v>
      </c>
      <c r="CX463" s="20">
        <f>+IF(B463="",IF(Q463="",IF(AW463="",0,1),1),1)</f>
        <v>0</v>
      </c>
      <c r="CZ463" s="20">
        <f t="shared" si="72"/>
        <v>1</v>
      </c>
      <c r="DA463" s="37">
        <f t="shared" si="73"/>
        <v>0</v>
      </c>
      <c r="DZ463" s="62"/>
    </row>
    <row r="464" spans="1:130">
      <c r="A464" s="11"/>
      <c r="B464" s="362"/>
      <c r="C464" s="87"/>
      <c r="D464" s="87"/>
      <c r="E464" s="87"/>
      <c r="F464" s="87"/>
      <c r="G464" s="87"/>
      <c r="H464" s="87"/>
      <c r="I464" s="87"/>
      <c r="J464" s="87"/>
      <c r="K464" s="87"/>
      <c r="L464" s="87"/>
      <c r="M464" s="87"/>
      <c r="N464" s="87"/>
      <c r="O464" s="87"/>
      <c r="P464" s="87"/>
      <c r="Q464" s="363"/>
      <c r="R464" s="363"/>
      <c r="S464" s="363"/>
      <c r="T464" s="363"/>
      <c r="U464" s="363"/>
      <c r="V464" s="363"/>
      <c r="W464" s="363"/>
      <c r="X464" s="363"/>
      <c r="Y464" s="363"/>
      <c r="Z464" s="363"/>
      <c r="AA464" s="363"/>
      <c r="AB464" s="363"/>
      <c r="AC464" s="363"/>
      <c r="AD464" s="363"/>
      <c r="AE464" s="363"/>
      <c r="AF464" s="364" t="str">
        <f t="shared" si="76"/>
        <v/>
      </c>
      <c r="AG464" s="364"/>
      <c r="AH464" s="364"/>
      <c r="AI464" s="364"/>
      <c r="AJ464" s="364"/>
      <c r="AK464" s="364"/>
      <c r="AL464" s="364"/>
      <c r="AM464" s="364"/>
      <c r="AN464" s="364"/>
      <c r="AO464" s="364"/>
      <c r="AP464" s="364"/>
      <c r="AQ464" s="364"/>
      <c r="AR464" s="364"/>
      <c r="AS464" s="364"/>
      <c r="AT464" s="364"/>
      <c r="AU464" s="364"/>
      <c r="AV464" s="364"/>
      <c r="AW464" s="279"/>
      <c r="AX464" s="279"/>
      <c r="AY464" s="279"/>
      <c r="AZ464" s="279"/>
      <c r="BA464" s="279"/>
      <c r="BB464" s="279"/>
      <c r="BC464" s="279"/>
      <c r="BD464" s="279"/>
      <c r="BE464" s="279"/>
      <c r="BF464" s="279"/>
      <c r="BG464" s="279"/>
      <c r="BH464" s="279"/>
      <c r="BI464" s="279"/>
      <c r="BJ464" s="279"/>
      <c r="BK464" s="279"/>
      <c r="BL464" s="279"/>
      <c r="BM464" s="279"/>
      <c r="BN464" s="279"/>
      <c r="BO464" s="275" t="str">
        <f t="shared" si="77"/>
        <v/>
      </c>
      <c r="BP464" s="275"/>
      <c r="BQ464" s="275"/>
      <c r="BR464" s="275"/>
      <c r="BS464" s="275"/>
      <c r="BT464" s="275"/>
      <c r="BU464" s="275"/>
      <c r="BV464" s="275"/>
      <c r="BW464" s="275"/>
      <c r="BX464" s="275"/>
      <c r="BY464" s="275"/>
      <c r="BZ464" s="276"/>
      <c r="CA464" s="24"/>
      <c r="CB464" s="39" t="str">
        <f t="shared" si="71"/>
        <v>Riadok bude skrytý.</v>
      </c>
      <c r="CC464" s="33" t="s">
        <v>78</v>
      </c>
      <c r="CW464" s="20">
        <f t="shared" si="75"/>
        <v>0</v>
      </c>
      <c r="CX464" s="20">
        <f t="shared" ref="CX464:CX471" si="78">+IF(B464="",IF(Q464="",IF(AW464="",0,1),1),1)</f>
        <v>0</v>
      </c>
      <c r="CZ464" s="20">
        <f t="shared" si="72"/>
        <v>1</v>
      </c>
      <c r="DA464" s="37">
        <f t="shared" ref="DA464:DA472" si="79">+IF(CW464*CX464=0,0,IF(CZ464=0,0,1))</f>
        <v>0</v>
      </c>
      <c r="DZ464" s="62"/>
    </row>
    <row r="465" spans="1:130">
      <c r="A465" s="11"/>
      <c r="B465" s="362"/>
      <c r="C465" s="87"/>
      <c r="D465" s="87"/>
      <c r="E465" s="87"/>
      <c r="F465" s="87"/>
      <c r="G465" s="87"/>
      <c r="H465" s="87"/>
      <c r="I465" s="87"/>
      <c r="J465" s="87"/>
      <c r="K465" s="87"/>
      <c r="L465" s="87"/>
      <c r="M465" s="87"/>
      <c r="N465" s="87"/>
      <c r="O465" s="87"/>
      <c r="P465" s="87"/>
      <c r="Q465" s="363"/>
      <c r="R465" s="363"/>
      <c r="S465" s="363"/>
      <c r="T465" s="363"/>
      <c r="U465" s="363"/>
      <c r="V465" s="363"/>
      <c r="W465" s="363"/>
      <c r="X465" s="363"/>
      <c r="Y465" s="363"/>
      <c r="Z465" s="363"/>
      <c r="AA465" s="363"/>
      <c r="AB465" s="363"/>
      <c r="AC465" s="363"/>
      <c r="AD465" s="363"/>
      <c r="AE465" s="363"/>
      <c r="AF465" s="364" t="str">
        <f t="shared" si="76"/>
        <v/>
      </c>
      <c r="AG465" s="364"/>
      <c r="AH465" s="364"/>
      <c r="AI465" s="364"/>
      <c r="AJ465" s="364"/>
      <c r="AK465" s="364"/>
      <c r="AL465" s="364"/>
      <c r="AM465" s="364"/>
      <c r="AN465" s="364"/>
      <c r="AO465" s="364"/>
      <c r="AP465" s="364"/>
      <c r="AQ465" s="364"/>
      <c r="AR465" s="364"/>
      <c r="AS465" s="364"/>
      <c r="AT465" s="364"/>
      <c r="AU465" s="364"/>
      <c r="AV465" s="364"/>
      <c r="AW465" s="279"/>
      <c r="AX465" s="279"/>
      <c r="AY465" s="279"/>
      <c r="AZ465" s="279"/>
      <c r="BA465" s="279"/>
      <c r="BB465" s="279"/>
      <c r="BC465" s="279"/>
      <c r="BD465" s="279"/>
      <c r="BE465" s="279"/>
      <c r="BF465" s="279"/>
      <c r="BG465" s="279"/>
      <c r="BH465" s="279"/>
      <c r="BI465" s="279"/>
      <c r="BJ465" s="279"/>
      <c r="BK465" s="279"/>
      <c r="BL465" s="279"/>
      <c r="BM465" s="279"/>
      <c r="BN465" s="279"/>
      <c r="BO465" s="275" t="str">
        <f t="shared" si="77"/>
        <v/>
      </c>
      <c r="BP465" s="275"/>
      <c r="BQ465" s="275"/>
      <c r="BR465" s="275"/>
      <c r="BS465" s="275"/>
      <c r="BT465" s="275"/>
      <c r="BU465" s="275"/>
      <c r="BV465" s="275"/>
      <c r="BW465" s="275"/>
      <c r="BX465" s="275"/>
      <c r="BY465" s="275"/>
      <c r="BZ465" s="276"/>
      <c r="CA465" s="24"/>
      <c r="CB465" s="39" t="str">
        <f t="shared" si="71"/>
        <v>Riadok bude skrytý.</v>
      </c>
      <c r="CC465" s="33" t="s">
        <v>78</v>
      </c>
      <c r="CW465" s="20">
        <f t="shared" si="75"/>
        <v>0</v>
      </c>
      <c r="CX465" s="20">
        <f t="shared" si="78"/>
        <v>0</v>
      </c>
      <c r="CZ465" s="20">
        <f t="shared" si="72"/>
        <v>1</v>
      </c>
      <c r="DA465" s="37">
        <f t="shared" si="79"/>
        <v>0</v>
      </c>
      <c r="DZ465" s="62"/>
    </row>
    <row r="466" spans="1:130">
      <c r="A466" s="11"/>
      <c r="B466" s="362"/>
      <c r="C466" s="87"/>
      <c r="D466" s="87"/>
      <c r="E466" s="87"/>
      <c r="F466" s="87"/>
      <c r="G466" s="87"/>
      <c r="H466" s="87"/>
      <c r="I466" s="87"/>
      <c r="J466" s="87"/>
      <c r="K466" s="87"/>
      <c r="L466" s="87"/>
      <c r="M466" s="87"/>
      <c r="N466" s="87"/>
      <c r="O466" s="87"/>
      <c r="P466" s="87"/>
      <c r="Q466" s="363"/>
      <c r="R466" s="363"/>
      <c r="S466" s="363"/>
      <c r="T466" s="363"/>
      <c r="U466" s="363"/>
      <c r="V466" s="363"/>
      <c r="W466" s="363"/>
      <c r="X466" s="363"/>
      <c r="Y466" s="363"/>
      <c r="Z466" s="363"/>
      <c r="AA466" s="363"/>
      <c r="AB466" s="363"/>
      <c r="AC466" s="363"/>
      <c r="AD466" s="363"/>
      <c r="AE466" s="363"/>
      <c r="AF466" s="364" t="str">
        <f t="shared" si="76"/>
        <v/>
      </c>
      <c r="AG466" s="364"/>
      <c r="AH466" s="364"/>
      <c r="AI466" s="364"/>
      <c r="AJ466" s="364"/>
      <c r="AK466" s="364"/>
      <c r="AL466" s="364"/>
      <c r="AM466" s="364"/>
      <c r="AN466" s="364"/>
      <c r="AO466" s="364"/>
      <c r="AP466" s="364"/>
      <c r="AQ466" s="364"/>
      <c r="AR466" s="364"/>
      <c r="AS466" s="364"/>
      <c r="AT466" s="364"/>
      <c r="AU466" s="364"/>
      <c r="AV466" s="364"/>
      <c r="AW466" s="279"/>
      <c r="AX466" s="279"/>
      <c r="AY466" s="279"/>
      <c r="AZ466" s="279"/>
      <c r="BA466" s="279"/>
      <c r="BB466" s="279"/>
      <c r="BC466" s="279"/>
      <c r="BD466" s="279"/>
      <c r="BE466" s="279"/>
      <c r="BF466" s="279"/>
      <c r="BG466" s="279"/>
      <c r="BH466" s="279"/>
      <c r="BI466" s="279"/>
      <c r="BJ466" s="279"/>
      <c r="BK466" s="279"/>
      <c r="BL466" s="279"/>
      <c r="BM466" s="279"/>
      <c r="BN466" s="279"/>
      <c r="BO466" s="275" t="str">
        <f t="shared" si="77"/>
        <v/>
      </c>
      <c r="BP466" s="275"/>
      <c r="BQ466" s="275"/>
      <c r="BR466" s="275"/>
      <c r="BS466" s="275"/>
      <c r="BT466" s="275"/>
      <c r="BU466" s="275"/>
      <c r="BV466" s="275"/>
      <c r="BW466" s="275"/>
      <c r="BX466" s="275"/>
      <c r="BY466" s="275"/>
      <c r="BZ466" s="276"/>
      <c r="CA466" s="24"/>
      <c r="CB466" s="39" t="str">
        <f t="shared" si="71"/>
        <v>Riadok bude skrytý.</v>
      </c>
      <c r="CC466" s="33" t="s">
        <v>78</v>
      </c>
      <c r="CW466" s="20">
        <f t="shared" si="75"/>
        <v>0</v>
      </c>
      <c r="CX466" s="20">
        <f t="shared" si="78"/>
        <v>0</v>
      </c>
      <c r="CZ466" s="20">
        <f t="shared" si="72"/>
        <v>1</v>
      </c>
      <c r="DA466" s="37">
        <f t="shared" si="79"/>
        <v>0</v>
      </c>
      <c r="DZ466" s="62"/>
    </row>
    <row r="467" spans="1:130" ht="15" customHeight="1">
      <c r="A467" s="11"/>
      <c r="B467" s="362"/>
      <c r="C467" s="87"/>
      <c r="D467" s="87"/>
      <c r="E467" s="87"/>
      <c r="F467" s="87"/>
      <c r="G467" s="87"/>
      <c r="H467" s="87"/>
      <c r="I467" s="87"/>
      <c r="J467" s="87"/>
      <c r="K467" s="87"/>
      <c r="L467" s="87"/>
      <c r="M467" s="87"/>
      <c r="N467" s="87"/>
      <c r="O467" s="87"/>
      <c r="P467" s="87"/>
      <c r="Q467" s="363"/>
      <c r="R467" s="363"/>
      <c r="S467" s="363"/>
      <c r="T467" s="363"/>
      <c r="U467" s="363"/>
      <c r="V467" s="363"/>
      <c r="W467" s="363"/>
      <c r="X467" s="363"/>
      <c r="Y467" s="363"/>
      <c r="Z467" s="363"/>
      <c r="AA467" s="363"/>
      <c r="AB467" s="363"/>
      <c r="AC467" s="363"/>
      <c r="AD467" s="363"/>
      <c r="AE467" s="363"/>
      <c r="AF467" s="364" t="str">
        <f t="shared" si="76"/>
        <v/>
      </c>
      <c r="AG467" s="364"/>
      <c r="AH467" s="364"/>
      <c r="AI467" s="364"/>
      <c r="AJ467" s="364"/>
      <c r="AK467" s="364"/>
      <c r="AL467" s="364"/>
      <c r="AM467" s="364"/>
      <c r="AN467" s="364"/>
      <c r="AO467" s="364"/>
      <c r="AP467" s="364"/>
      <c r="AQ467" s="364"/>
      <c r="AR467" s="364"/>
      <c r="AS467" s="364"/>
      <c r="AT467" s="364"/>
      <c r="AU467" s="364"/>
      <c r="AV467" s="364"/>
      <c r="AW467" s="279"/>
      <c r="AX467" s="279"/>
      <c r="AY467" s="279"/>
      <c r="AZ467" s="279"/>
      <c r="BA467" s="279"/>
      <c r="BB467" s="279"/>
      <c r="BC467" s="279"/>
      <c r="BD467" s="279"/>
      <c r="BE467" s="279"/>
      <c r="BF467" s="279"/>
      <c r="BG467" s="279"/>
      <c r="BH467" s="279"/>
      <c r="BI467" s="279"/>
      <c r="BJ467" s="279"/>
      <c r="BK467" s="279"/>
      <c r="BL467" s="279"/>
      <c r="BM467" s="279"/>
      <c r="BN467" s="279"/>
      <c r="BO467" s="275" t="str">
        <f t="shared" si="77"/>
        <v/>
      </c>
      <c r="BP467" s="275"/>
      <c r="BQ467" s="275"/>
      <c r="BR467" s="275"/>
      <c r="BS467" s="275"/>
      <c r="BT467" s="275"/>
      <c r="BU467" s="275"/>
      <c r="BV467" s="275"/>
      <c r="BW467" s="275"/>
      <c r="BX467" s="275"/>
      <c r="BY467" s="275"/>
      <c r="BZ467" s="276"/>
      <c r="CA467" s="24"/>
      <c r="CB467" s="39" t="str">
        <f>+IF(DA467=0,"Riadok bude skrytý.","Riadok bude vidieť.")</f>
        <v>Riadok bude skrytý.</v>
      </c>
      <c r="CC467" s="33" t="s">
        <v>78</v>
      </c>
      <c r="CW467" s="20">
        <f t="shared" si="75"/>
        <v>0</v>
      </c>
      <c r="CX467" s="20">
        <f t="shared" si="78"/>
        <v>0</v>
      </c>
      <c r="CZ467" s="20">
        <f>IF(CC467="",1,IF(CC467="Chcem skryť riadok.",0,1))</f>
        <v>1</v>
      </c>
      <c r="DA467" s="37">
        <f t="shared" si="79"/>
        <v>0</v>
      </c>
      <c r="DZ467" s="62"/>
    </row>
    <row r="468" spans="1:130">
      <c r="A468" s="11"/>
      <c r="B468" s="362"/>
      <c r="C468" s="87"/>
      <c r="D468" s="87"/>
      <c r="E468" s="87"/>
      <c r="F468" s="87"/>
      <c r="G468" s="87"/>
      <c r="H468" s="87"/>
      <c r="I468" s="87"/>
      <c r="J468" s="87"/>
      <c r="K468" s="87"/>
      <c r="L468" s="87"/>
      <c r="M468" s="87"/>
      <c r="N468" s="87"/>
      <c r="O468" s="87"/>
      <c r="P468" s="87"/>
      <c r="Q468" s="363"/>
      <c r="R468" s="363"/>
      <c r="S468" s="363"/>
      <c r="T468" s="363"/>
      <c r="U468" s="363"/>
      <c r="V468" s="363"/>
      <c r="W468" s="363"/>
      <c r="X468" s="363"/>
      <c r="Y468" s="363"/>
      <c r="Z468" s="363"/>
      <c r="AA468" s="363"/>
      <c r="AB468" s="363"/>
      <c r="AC468" s="363"/>
      <c r="AD468" s="363"/>
      <c r="AE468" s="363"/>
      <c r="AF468" s="364" t="str">
        <f t="shared" si="76"/>
        <v/>
      </c>
      <c r="AG468" s="364"/>
      <c r="AH468" s="364"/>
      <c r="AI468" s="364"/>
      <c r="AJ468" s="364"/>
      <c r="AK468" s="364"/>
      <c r="AL468" s="364"/>
      <c r="AM468" s="364"/>
      <c r="AN468" s="364"/>
      <c r="AO468" s="364"/>
      <c r="AP468" s="364"/>
      <c r="AQ468" s="364"/>
      <c r="AR468" s="364"/>
      <c r="AS468" s="364"/>
      <c r="AT468" s="364"/>
      <c r="AU468" s="364"/>
      <c r="AV468" s="364"/>
      <c r="AW468" s="279"/>
      <c r="AX468" s="279"/>
      <c r="AY468" s="279"/>
      <c r="AZ468" s="279"/>
      <c r="BA468" s="279"/>
      <c r="BB468" s="279"/>
      <c r="BC468" s="279"/>
      <c r="BD468" s="279"/>
      <c r="BE468" s="279"/>
      <c r="BF468" s="279"/>
      <c r="BG468" s="279"/>
      <c r="BH468" s="279"/>
      <c r="BI468" s="279"/>
      <c r="BJ468" s="279"/>
      <c r="BK468" s="279"/>
      <c r="BL468" s="279"/>
      <c r="BM468" s="279"/>
      <c r="BN468" s="279"/>
      <c r="BO468" s="275" t="str">
        <f t="shared" si="77"/>
        <v/>
      </c>
      <c r="BP468" s="275"/>
      <c r="BQ468" s="275"/>
      <c r="BR468" s="275"/>
      <c r="BS468" s="275"/>
      <c r="BT468" s="275"/>
      <c r="BU468" s="275"/>
      <c r="BV468" s="275"/>
      <c r="BW468" s="275"/>
      <c r="BX468" s="275"/>
      <c r="BY468" s="275"/>
      <c r="BZ468" s="276"/>
      <c r="CA468" s="24"/>
      <c r="CB468" s="39" t="str">
        <f t="shared" si="71"/>
        <v>Riadok bude skrytý.</v>
      </c>
      <c r="CC468" s="33" t="s">
        <v>78</v>
      </c>
      <c r="CW468" s="20">
        <f t="shared" si="75"/>
        <v>0</v>
      </c>
      <c r="CX468" s="20">
        <f t="shared" si="78"/>
        <v>0</v>
      </c>
      <c r="CZ468" s="20">
        <f t="shared" si="72"/>
        <v>1</v>
      </c>
      <c r="DA468" s="37">
        <f t="shared" si="79"/>
        <v>0</v>
      </c>
      <c r="DZ468" s="62"/>
    </row>
    <row r="469" spans="1:130">
      <c r="A469" s="11"/>
      <c r="B469" s="362"/>
      <c r="C469" s="87"/>
      <c r="D469" s="87"/>
      <c r="E469" s="87"/>
      <c r="F469" s="87"/>
      <c r="G469" s="87"/>
      <c r="H469" s="87"/>
      <c r="I469" s="87"/>
      <c r="J469" s="87"/>
      <c r="K469" s="87"/>
      <c r="L469" s="87"/>
      <c r="M469" s="87"/>
      <c r="N469" s="87"/>
      <c r="O469" s="87"/>
      <c r="P469" s="87"/>
      <c r="Q469" s="363"/>
      <c r="R469" s="363"/>
      <c r="S469" s="363"/>
      <c r="T469" s="363"/>
      <c r="U469" s="363"/>
      <c r="V469" s="363"/>
      <c r="W469" s="363"/>
      <c r="X469" s="363"/>
      <c r="Y469" s="363"/>
      <c r="Z469" s="363"/>
      <c r="AA469" s="363"/>
      <c r="AB469" s="363"/>
      <c r="AC469" s="363"/>
      <c r="AD469" s="363"/>
      <c r="AE469" s="363"/>
      <c r="AF469" s="364" t="str">
        <f t="shared" si="76"/>
        <v/>
      </c>
      <c r="AG469" s="364"/>
      <c r="AH469" s="364"/>
      <c r="AI469" s="364"/>
      <c r="AJ469" s="364"/>
      <c r="AK469" s="364"/>
      <c r="AL469" s="364"/>
      <c r="AM469" s="364"/>
      <c r="AN469" s="364"/>
      <c r="AO469" s="364"/>
      <c r="AP469" s="364"/>
      <c r="AQ469" s="364"/>
      <c r="AR469" s="364"/>
      <c r="AS469" s="364"/>
      <c r="AT469" s="364"/>
      <c r="AU469" s="364"/>
      <c r="AV469" s="364"/>
      <c r="AW469" s="279"/>
      <c r="AX469" s="279"/>
      <c r="AY469" s="279"/>
      <c r="AZ469" s="279"/>
      <c r="BA469" s="279"/>
      <c r="BB469" s="279"/>
      <c r="BC469" s="279"/>
      <c r="BD469" s="279"/>
      <c r="BE469" s="279"/>
      <c r="BF469" s="279"/>
      <c r="BG469" s="279"/>
      <c r="BH469" s="279"/>
      <c r="BI469" s="279"/>
      <c r="BJ469" s="279"/>
      <c r="BK469" s="279"/>
      <c r="BL469" s="279"/>
      <c r="BM469" s="279"/>
      <c r="BN469" s="279"/>
      <c r="BO469" s="275" t="str">
        <f t="shared" si="77"/>
        <v/>
      </c>
      <c r="BP469" s="275"/>
      <c r="BQ469" s="275"/>
      <c r="BR469" s="275"/>
      <c r="BS469" s="275"/>
      <c r="BT469" s="275"/>
      <c r="BU469" s="275"/>
      <c r="BV469" s="275"/>
      <c r="BW469" s="275"/>
      <c r="BX469" s="275"/>
      <c r="BY469" s="275"/>
      <c r="BZ469" s="276"/>
      <c r="CA469" s="24"/>
      <c r="CB469" s="39" t="str">
        <f>+IF(DA469=0,"Riadok bude skrytý.","Riadok bude vidieť.")</f>
        <v>Riadok bude skrytý.</v>
      </c>
      <c r="CC469" s="33" t="s">
        <v>78</v>
      </c>
      <c r="CW469" s="20">
        <f t="shared" si="75"/>
        <v>0</v>
      </c>
      <c r="CX469" s="20">
        <f t="shared" si="78"/>
        <v>0</v>
      </c>
      <c r="CZ469" s="20">
        <f>IF(CC469="",1,IF(CC469="Chcem skryť riadok.",0,1))</f>
        <v>1</v>
      </c>
      <c r="DA469" s="37">
        <f t="shared" si="79"/>
        <v>0</v>
      </c>
      <c r="DZ469" s="62"/>
    </row>
    <row r="470" spans="1:130">
      <c r="A470" s="11"/>
      <c r="B470" s="362"/>
      <c r="C470" s="87"/>
      <c r="D470" s="87"/>
      <c r="E470" s="87"/>
      <c r="F470" s="87"/>
      <c r="G470" s="87"/>
      <c r="H470" s="87"/>
      <c r="I470" s="87"/>
      <c r="J470" s="87"/>
      <c r="K470" s="87"/>
      <c r="L470" s="87"/>
      <c r="M470" s="87"/>
      <c r="N470" s="87"/>
      <c r="O470" s="87"/>
      <c r="P470" s="87"/>
      <c r="Q470" s="363"/>
      <c r="R470" s="363"/>
      <c r="S470" s="363"/>
      <c r="T470" s="363"/>
      <c r="U470" s="363"/>
      <c r="V470" s="363"/>
      <c r="W470" s="363"/>
      <c r="X470" s="363"/>
      <c r="Y470" s="363"/>
      <c r="Z470" s="363"/>
      <c r="AA470" s="363"/>
      <c r="AB470" s="363"/>
      <c r="AC470" s="363"/>
      <c r="AD470" s="363"/>
      <c r="AE470" s="363"/>
      <c r="AF470" s="364" t="str">
        <f t="shared" si="76"/>
        <v/>
      </c>
      <c r="AG470" s="364"/>
      <c r="AH470" s="364"/>
      <c r="AI470" s="364"/>
      <c r="AJ470" s="364"/>
      <c r="AK470" s="364"/>
      <c r="AL470" s="364"/>
      <c r="AM470" s="364"/>
      <c r="AN470" s="364"/>
      <c r="AO470" s="364"/>
      <c r="AP470" s="364"/>
      <c r="AQ470" s="364"/>
      <c r="AR470" s="364"/>
      <c r="AS470" s="364"/>
      <c r="AT470" s="364"/>
      <c r="AU470" s="364"/>
      <c r="AV470" s="364"/>
      <c r="AW470" s="279"/>
      <c r="AX470" s="279"/>
      <c r="AY470" s="279"/>
      <c r="AZ470" s="279"/>
      <c r="BA470" s="279"/>
      <c r="BB470" s="279"/>
      <c r="BC470" s="279"/>
      <c r="BD470" s="279"/>
      <c r="BE470" s="279"/>
      <c r="BF470" s="279"/>
      <c r="BG470" s="279"/>
      <c r="BH470" s="279"/>
      <c r="BI470" s="279"/>
      <c r="BJ470" s="279"/>
      <c r="BK470" s="279"/>
      <c r="BL470" s="279"/>
      <c r="BM470" s="279"/>
      <c r="BN470" s="279"/>
      <c r="BO470" s="275" t="str">
        <f t="shared" si="77"/>
        <v/>
      </c>
      <c r="BP470" s="275"/>
      <c r="BQ470" s="275"/>
      <c r="BR470" s="275"/>
      <c r="BS470" s="275"/>
      <c r="BT470" s="275"/>
      <c r="BU470" s="275"/>
      <c r="BV470" s="275"/>
      <c r="BW470" s="275"/>
      <c r="BX470" s="275"/>
      <c r="BY470" s="275"/>
      <c r="BZ470" s="276"/>
      <c r="CA470" s="24"/>
      <c r="CB470" s="39" t="str">
        <f>+IF(DA470=0,"Riadok bude skrytý.","Riadok bude vidieť.")</f>
        <v>Riadok bude skrytý.</v>
      </c>
      <c r="CC470" s="33" t="s">
        <v>78</v>
      </c>
      <c r="CW470" s="20">
        <f t="shared" si="75"/>
        <v>0</v>
      </c>
      <c r="CX470" s="20">
        <f t="shared" si="78"/>
        <v>0</v>
      </c>
      <c r="CZ470" s="20">
        <f>IF(CC470="",1,IF(CC470="Chcem skryť riadok.",0,1))</f>
        <v>1</v>
      </c>
      <c r="DA470" s="37">
        <f t="shared" si="79"/>
        <v>0</v>
      </c>
      <c r="DZ470" s="62"/>
    </row>
    <row r="471" spans="1:130">
      <c r="A471" s="11"/>
      <c r="B471" s="362"/>
      <c r="C471" s="87"/>
      <c r="D471" s="87"/>
      <c r="E471" s="87"/>
      <c r="F471" s="87"/>
      <c r="G471" s="87"/>
      <c r="H471" s="87"/>
      <c r="I471" s="87"/>
      <c r="J471" s="87"/>
      <c r="K471" s="87"/>
      <c r="L471" s="87"/>
      <c r="M471" s="87"/>
      <c r="N471" s="87"/>
      <c r="O471" s="87"/>
      <c r="P471" s="87"/>
      <c r="Q471" s="363"/>
      <c r="R471" s="363"/>
      <c r="S471" s="363"/>
      <c r="T471" s="363"/>
      <c r="U471" s="363"/>
      <c r="V471" s="363"/>
      <c r="W471" s="363"/>
      <c r="X471" s="363"/>
      <c r="Y471" s="363"/>
      <c r="Z471" s="363"/>
      <c r="AA471" s="363"/>
      <c r="AB471" s="363"/>
      <c r="AC471" s="363"/>
      <c r="AD471" s="363"/>
      <c r="AE471" s="363"/>
      <c r="AF471" s="364" t="str">
        <f t="shared" si="76"/>
        <v/>
      </c>
      <c r="AG471" s="364"/>
      <c r="AH471" s="364"/>
      <c r="AI471" s="364"/>
      <c r="AJ471" s="364"/>
      <c r="AK471" s="364"/>
      <c r="AL471" s="364"/>
      <c r="AM471" s="364"/>
      <c r="AN471" s="364"/>
      <c r="AO471" s="364"/>
      <c r="AP471" s="364"/>
      <c r="AQ471" s="364"/>
      <c r="AR471" s="364"/>
      <c r="AS471" s="364"/>
      <c r="AT471" s="364"/>
      <c r="AU471" s="364"/>
      <c r="AV471" s="364"/>
      <c r="AW471" s="279"/>
      <c r="AX471" s="279"/>
      <c r="AY471" s="279"/>
      <c r="AZ471" s="279"/>
      <c r="BA471" s="279"/>
      <c r="BB471" s="279"/>
      <c r="BC471" s="279"/>
      <c r="BD471" s="279"/>
      <c r="BE471" s="279"/>
      <c r="BF471" s="279"/>
      <c r="BG471" s="279"/>
      <c r="BH471" s="279"/>
      <c r="BI471" s="279"/>
      <c r="BJ471" s="279"/>
      <c r="BK471" s="279"/>
      <c r="BL471" s="279"/>
      <c r="BM471" s="279"/>
      <c r="BN471" s="279"/>
      <c r="BO471" s="275" t="str">
        <f t="shared" si="77"/>
        <v/>
      </c>
      <c r="BP471" s="275"/>
      <c r="BQ471" s="275"/>
      <c r="BR471" s="275"/>
      <c r="BS471" s="275"/>
      <c r="BT471" s="275"/>
      <c r="BU471" s="275"/>
      <c r="BV471" s="275"/>
      <c r="BW471" s="275"/>
      <c r="BX471" s="275"/>
      <c r="BY471" s="275"/>
      <c r="BZ471" s="276"/>
      <c r="CA471" s="24"/>
      <c r="CB471" s="39" t="str">
        <f t="shared" si="71"/>
        <v>Riadok bude skrytý.</v>
      </c>
      <c r="CC471" s="33" t="s">
        <v>78</v>
      </c>
      <c r="CW471" s="20">
        <f t="shared" si="75"/>
        <v>0</v>
      </c>
      <c r="CX471" s="20">
        <f t="shared" si="78"/>
        <v>0</v>
      </c>
      <c r="CZ471" s="20">
        <f t="shared" si="72"/>
        <v>1</v>
      </c>
      <c r="DA471" s="37">
        <f t="shared" si="79"/>
        <v>0</v>
      </c>
      <c r="DZ471" s="62"/>
    </row>
    <row r="472" spans="1:130">
      <c r="A472" s="11"/>
      <c r="B472" s="365"/>
      <c r="C472" s="136"/>
      <c r="D472" s="136"/>
      <c r="E472" s="136"/>
      <c r="F472" s="136"/>
      <c r="G472" s="136"/>
      <c r="H472" s="136"/>
      <c r="I472" s="136"/>
      <c r="J472" s="136"/>
      <c r="K472" s="136"/>
      <c r="L472" s="136"/>
      <c r="M472" s="136"/>
      <c r="N472" s="136"/>
      <c r="O472" s="136"/>
      <c r="P472" s="136"/>
      <c r="Q472" s="366"/>
      <c r="R472" s="366"/>
      <c r="S472" s="366"/>
      <c r="T472" s="366"/>
      <c r="U472" s="366"/>
      <c r="V472" s="366"/>
      <c r="W472" s="366"/>
      <c r="X472" s="366"/>
      <c r="Y472" s="366"/>
      <c r="Z472" s="366"/>
      <c r="AA472" s="366"/>
      <c r="AB472" s="366"/>
      <c r="AC472" s="366"/>
      <c r="AD472" s="366"/>
      <c r="AE472" s="366"/>
      <c r="AF472" s="367" t="str">
        <f t="shared" si="76"/>
        <v/>
      </c>
      <c r="AG472" s="367"/>
      <c r="AH472" s="367"/>
      <c r="AI472" s="367"/>
      <c r="AJ472" s="367"/>
      <c r="AK472" s="367"/>
      <c r="AL472" s="367"/>
      <c r="AM472" s="367"/>
      <c r="AN472" s="367"/>
      <c r="AO472" s="367"/>
      <c r="AP472" s="367"/>
      <c r="AQ472" s="367"/>
      <c r="AR472" s="367"/>
      <c r="AS472" s="367"/>
      <c r="AT472" s="367"/>
      <c r="AU472" s="367"/>
      <c r="AV472" s="367"/>
      <c r="AW472" s="347"/>
      <c r="AX472" s="347"/>
      <c r="AY472" s="347"/>
      <c r="AZ472" s="347"/>
      <c r="BA472" s="347"/>
      <c r="BB472" s="347"/>
      <c r="BC472" s="347"/>
      <c r="BD472" s="347"/>
      <c r="BE472" s="347"/>
      <c r="BF472" s="347"/>
      <c r="BG472" s="347"/>
      <c r="BH472" s="347"/>
      <c r="BI472" s="347"/>
      <c r="BJ472" s="347"/>
      <c r="BK472" s="347"/>
      <c r="BL472" s="347"/>
      <c r="BM472" s="347"/>
      <c r="BN472" s="347"/>
      <c r="BO472" s="348" t="str">
        <f t="shared" si="77"/>
        <v/>
      </c>
      <c r="BP472" s="348"/>
      <c r="BQ472" s="348"/>
      <c r="BR472" s="348"/>
      <c r="BS472" s="348"/>
      <c r="BT472" s="348"/>
      <c r="BU472" s="348"/>
      <c r="BV472" s="348"/>
      <c r="BW472" s="348"/>
      <c r="BX472" s="348"/>
      <c r="BY472" s="348"/>
      <c r="BZ472" s="349"/>
      <c r="CA472" s="24"/>
      <c r="CB472" s="39" t="str">
        <f t="shared" si="71"/>
        <v>Riadok bude skrytý.</v>
      </c>
      <c r="CC472" s="33" t="s">
        <v>78</v>
      </c>
      <c r="CW472" s="20">
        <f t="shared" si="75"/>
        <v>0</v>
      </c>
      <c r="CX472" s="20">
        <f>+IF(SUM(CX463:CX471)=0,0,1)</f>
        <v>0</v>
      </c>
      <c r="CZ472" s="20">
        <f t="shared" si="72"/>
        <v>1</v>
      </c>
      <c r="DA472" s="37">
        <f t="shared" si="79"/>
        <v>0</v>
      </c>
      <c r="DZ472" s="62"/>
    </row>
    <row r="473" spans="1:130">
      <c r="A473" s="11"/>
      <c r="B473" s="269" t="s">
        <v>135</v>
      </c>
      <c r="C473" s="270"/>
      <c r="D473" s="270"/>
      <c r="E473" s="270"/>
      <c r="F473" s="270"/>
      <c r="G473" s="270"/>
      <c r="H473" s="270"/>
      <c r="I473" s="270"/>
      <c r="J473" s="270"/>
      <c r="K473" s="270"/>
      <c r="L473" s="270"/>
      <c r="M473" s="270"/>
      <c r="N473" s="270"/>
      <c r="O473" s="270"/>
      <c r="P473" s="270"/>
      <c r="Q473" s="270"/>
      <c r="R473" s="270"/>
      <c r="S473" s="270"/>
      <c r="T473" s="270"/>
      <c r="U473" s="270"/>
      <c r="V473" s="270"/>
      <c r="W473" s="270"/>
      <c r="X473" s="270"/>
      <c r="Y473" s="270"/>
      <c r="Z473" s="270"/>
      <c r="AA473" s="270"/>
      <c r="AB473" s="270"/>
      <c r="AC473" s="270"/>
      <c r="AD473" s="270"/>
      <c r="AE473" s="270"/>
      <c r="AF473" s="270"/>
      <c r="AG473" s="270"/>
      <c r="AH473" s="270"/>
      <c r="AI473" s="270"/>
      <c r="AJ473" s="270"/>
      <c r="AK473" s="270"/>
      <c r="AL473" s="270"/>
      <c r="AM473" s="270"/>
      <c r="AN473" s="270"/>
      <c r="AO473" s="270"/>
      <c r="AP473" s="270"/>
      <c r="AQ473" s="270"/>
      <c r="AR473" s="270"/>
      <c r="AS473" s="270"/>
      <c r="AT473" s="270"/>
      <c r="AU473" s="270"/>
      <c r="AV473" s="270"/>
      <c r="AW473" s="270"/>
      <c r="AX473" s="270"/>
      <c r="AY473" s="270"/>
      <c r="AZ473" s="270"/>
      <c r="BA473" s="270"/>
      <c r="BB473" s="270"/>
      <c r="BC473" s="270"/>
      <c r="BD473" s="270"/>
      <c r="BE473" s="270"/>
      <c r="BF473" s="270"/>
      <c r="BG473" s="270"/>
      <c r="BH473" s="270"/>
      <c r="BI473" s="270"/>
      <c r="BJ473" s="270"/>
      <c r="BK473" s="270"/>
      <c r="BL473" s="270"/>
      <c r="BM473" s="270"/>
      <c r="BN473" s="270"/>
      <c r="BO473" s="270"/>
      <c r="BP473" s="270"/>
      <c r="BQ473" s="270"/>
      <c r="BR473" s="270"/>
      <c r="BS473" s="270"/>
      <c r="BT473" s="270"/>
      <c r="BU473" s="270"/>
      <c r="BV473" s="270"/>
      <c r="BW473" s="270"/>
      <c r="BX473" s="270"/>
      <c r="BY473" s="270"/>
      <c r="BZ473" s="271"/>
      <c r="CA473" s="26" t="s">
        <v>69</v>
      </c>
      <c r="CB473" s="39" t="str">
        <f t="shared" si="71"/>
        <v>Riadok bude skrytý.</v>
      </c>
      <c r="CC473" s="33" t="s">
        <v>78</v>
      </c>
      <c r="CW473" s="20">
        <f t="shared" si="75"/>
        <v>0</v>
      </c>
      <c r="CX473" s="20">
        <f>+IF(SUM(CX475:CX484)=0,0,1)</f>
        <v>0</v>
      </c>
      <c r="CZ473" s="20">
        <f t="shared" si="72"/>
        <v>1</v>
      </c>
      <c r="DA473" s="37">
        <f t="shared" ref="DA473:DA498" si="80">+IF(CW473*CX473=0,0,IF(CZ473=0,0,1))</f>
        <v>0</v>
      </c>
      <c r="DZ473" s="62"/>
    </row>
    <row r="474" spans="1:130" ht="15" customHeight="1">
      <c r="A474" s="11"/>
      <c r="B474" s="368" t="s">
        <v>130</v>
      </c>
      <c r="C474" s="334"/>
      <c r="D474" s="334"/>
      <c r="E474" s="334"/>
      <c r="F474" s="334"/>
      <c r="G474" s="334"/>
      <c r="H474" s="334"/>
      <c r="I474" s="334"/>
      <c r="J474" s="334"/>
      <c r="K474" s="334"/>
      <c r="L474" s="334"/>
      <c r="M474" s="334"/>
      <c r="N474" s="334"/>
      <c r="O474" s="334"/>
      <c r="P474" s="334"/>
      <c r="Q474" s="334" t="s">
        <v>129</v>
      </c>
      <c r="R474" s="334"/>
      <c r="S474" s="334"/>
      <c r="T474" s="334"/>
      <c r="U474" s="334"/>
      <c r="V474" s="334"/>
      <c r="W474" s="334"/>
      <c r="X474" s="334"/>
      <c r="Y474" s="334"/>
      <c r="Z474" s="334"/>
      <c r="AA474" s="334"/>
      <c r="AB474" s="334"/>
      <c r="AC474" s="334"/>
      <c r="AD474" s="334"/>
      <c r="AE474" s="334"/>
      <c r="AF474" s="332" t="s">
        <v>131</v>
      </c>
      <c r="AG474" s="332"/>
      <c r="AH474" s="332"/>
      <c r="AI474" s="332"/>
      <c r="AJ474" s="332"/>
      <c r="AK474" s="332"/>
      <c r="AL474" s="332"/>
      <c r="AM474" s="332"/>
      <c r="AN474" s="332"/>
      <c r="AO474" s="332"/>
      <c r="AP474" s="332"/>
      <c r="AQ474" s="332"/>
      <c r="AR474" s="332"/>
      <c r="AS474" s="332"/>
      <c r="AT474" s="332"/>
      <c r="AU474" s="332"/>
      <c r="AV474" s="332"/>
      <c r="AW474" s="332" t="s">
        <v>132</v>
      </c>
      <c r="AX474" s="332"/>
      <c r="AY474" s="332"/>
      <c r="AZ474" s="332"/>
      <c r="BA474" s="332"/>
      <c r="BB474" s="332"/>
      <c r="BC474" s="332"/>
      <c r="BD474" s="332"/>
      <c r="BE474" s="332"/>
      <c r="BF474" s="332"/>
      <c r="BG474" s="332"/>
      <c r="BH474" s="332"/>
      <c r="BI474" s="332"/>
      <c r="BJ474" s="332"/>
      <c r="BK474" s="332"/>
      <c r="BL474" s="332"/>
      <c r="BM474" s="332"/>
      <c r="BN474" s="332"/>
      <c r="BO474" s="360" t="s">
        <v>133</v>
      </c>
      <c r="BP474" s="360"/>
      <c r="BQ474" s="360"/>
      <c r="BR474" s="360"/>
      <c r="BS474" s="360"/>
      <c r="BT474" s="360"/>
      <c r="BU474" s="360"/>
      <c r="BV474" s="360"/>
      <c r="BW474" s="360"/>
      <c r="BX474" s="360"/>
      <c r="BY474" s="360"/>
      <c r="BZ474" s="361"/>
      <c r="CA474" s="24"/>
      <c r="CB474" s="39" t="str">
        <f t="shared" si="71"/>
        <v>Riadok bude skrytý.</v>
      </c>
      <c r="CC474" s="33" t="s">
        <v>78</v>
      </c>
      <c r="CW474" s="20">
        <f t="shared" si="75"/>
        <v>0</v>
      </c>
      <c r="CX474" s="20">
        <f>+IF(SUM(CX475:CX484)=0,0,1)</f>
        <v>0</v>
      </c>
      <c r="CZ474" s="20">
        <f t="shared" si="72"/>
        <v>1</v>
      </c>
      <c r="DA474" s="37">
        <f t="shared" si="80"/>
        <v>0</v>
      </c>
      <c r="DZ474" s="62"/>
    </row>
    <row r="475" spans="1:130" ht="15" customHeight="1">
      <c r="A475" s="11"/>
      <c r="B475" s="362"/>
      <c r="C475" s="87"/>
      <c r="D475" s="87"/>
      <c r="E475" s="87"/>
      <c r="F475" s="87"/>
      <c r="G475" s="87"/>
      <c r="H475" s="87"/>
      <c r="I475" s="87"/>
      <c r="J475" s="87"/>
      <c r="K475" s="87"/>
      <c r="L475" s="87"/>
      <c r="M475" s="87"/>
      <c r="N475" s="87"/>
      <c r="O475" s="87"/>
      <c r="P475" s="87"/>
      <c r="Q475" s="363"/>
      <c r="R475" s="363"/>
      <c r="S475" s="363"/>
      <c r="T475" s="363"/>
      <c r="U475" s="363"/>
      <c r="V475" s="363"/>
      <c r="W475" s="363"/>
      <c r="X475" s="363"/>
      <c r="Y475" s="363"/>
      <c r="Z475" s="363"/>
      <c r="AA475" s="363"/>
      <c r="AB475" s="363"/>
      <c r="AC475" s="363"/>
      <c r="AD475" s="363"/>
      <c r="AE475" s="363"/>
      <c r="AF475" s="364" t="str">
        <f t="shared" ref="AF475:AF484" si="81">+IF(B475="","",ROUND(B475*Q475,2))</f>
        <v/>
      </c>
      <c r="AG475" s="364"/>
      <c r="AH475" s="364"/>
      <c r="AI475" s="364"/>
      <c r="AJ475" s="364"/>
      <c r="AK475" s="364"/>
      <c r="AL475" s="364"/>
      <c r="AM475" s="364"/>
      <c r="AN475" s="364"/>
      <c r="AO475" s="364"/>
      <c r="AP475" s="364"/>
      <c r="AQ475" s="364"/>
      <c r="AR475" s="364"/>
      <c r="AS475" s="364"/>
      <c r="AT475" s="364"/>
      <c r="AU475" s="364"/>
      <c r="AV475" s="364"/>
      <c r="AW475" s="279"/>
      <c r="AX475" s="279"/>
      <c r="AY475" s="279"/>
      <c r="AZ475" s="279"/>
      <c r="BA475" s="279"/>
      <c r="BB475" s="279"/>
      <c r="BC475" s="279"/>
      <c r="BD475" s="279"/>
      <c r="BE475" s="279"/>
      <c r="BF475" s="279"/>
      <c r="BG475" s="279"/>
      <c r="BH475" s="279"/>
      <c r="BI475" s="279"/>
      <c r="BJ475" s="279"/>
      <c r="BK475" s="279"/>
      <c r="BL475" s="279"/>
      <c r="BM475" s="279"/>
      <c r="BN475" s="279"/>
      <c r="BO475" s="275" t="str">
        <f t="shared" ref="BO475:BO484" si="82">+IF(AF475="","",IF(AW475="","",IF(ROUND(AF475/AW475,4)&gt;100%,"chyba",ROUND(AF475/AW475,4))))</f>
        <v/>
      </c>
      <c r="BP475" s="275"/>
      <c r="BQ475" s="275"/>
      <c r="BR475" s="275"/>
      <c r="BS475" s="275"/>
      <c r="BT475" s="275"/>
      <c r="BU475" s="275"/>
      <c r="BV475" s="275"/>
      <c r="BW475" s="275"/>
      <c r="BX475" s="275"/>
      <c r="BY475" s="275"/>
      <c r="BZ475" s="276"/>
      <c r="CA475" s="25"/>
      <c r="CB475" s="39" t="str">
        <f t="shared" si="71"/>
        <v>Riadok bude skrytý.</v>
      </c>
      <c r="CC475" s="33" t="s">
        <v>78</v>
      </c>
      <c r="CW475" s="20">
        <f t="shared" si="75"/>
        <v>0</v>
      </c>
      <c r="CX475" s="20">
        <f t="shared" ref="CX475:CX483" si="83">+IF(B475="",IF(Q475="",IF(AW475="",0,1),1),1)</f>
        <v>0</v>
      </c>
      <c r="CZ475" s="20">
        <f t="shared" si="72"/>
        <v>1</v>
      </c>
      <c r="DA475" s="37">
        <f t="shared" si="80"/>
        <v>0</v>
      </c>
      <c r="DZ475" s="62"/>
    </row>
    <row r="476" spans="1:130" ht="15" customHeight="1">
      <c r="A476" s="11"/>
      <c r="B476" s="362"/>
      <c r="C476" s="87"/>
      <c r="D476" s="87"/>
      <c r="E476" s="87"/>
      <c r="F476" s="87"/>
      <c r="G476" s="87"/>
      <c r="H476" s="87"/>
      <c r="I476" s="87"/>
      <c r="J476" s="87"/>
      <c r="K476" s="87"/>
      <c r="L476" s="87"/>
      <c r="M476" s="87"/>
      <c r="N476" s="87"/>
      <c r="O476" s="87"/>
      <c r="P476" s="87"/>
      <c r="Q476" s="363"/>
      <c r="R476" s="363"/>
      <c r="S476" s="363"/>
      <c r="T476" s="363"/>
      <c r="U476" s="363"/>
      <c r="V476" s="363"/>
      <c r="W476" s="363"/>
      <c r="X476" s="363"/>
      <c r="Y476" s="363"/>
      <c r="Z476" s="363"/>
      <c r="AA476" s="363"/>
      <c r="AB476" s="363"/>
      <c r="AC476" s="363"/>
      <c r="AD476" s="363"/>
      <c r="AE476" s="363"/>
      <c r="AF476" s="364" t="str">
        <f t="shared" si="81"/>
        <v/>
      </c>
      <c r="AG476" s="364"/>
      <c r="AH476" s="364"/>
      <c r="AI476" s="364"/>
      <c r="AJ476" s="364"/>
      <c r="AK476" s="364"/>
      <c r="AL476" s="364"/>
      <c r="AM476" s="364"/>
      <c r="AN476" s="364"/>
      <c r="AO476" s="364"/>
      <c r="AP476" s="364"/>
      <c r="AQ476" s="364"/>
      <c r="AR476" s="364"/>
      <c r="AS476" s="364"/>
      <c r="AT476" s="364"/>
      <c r="AU476" s="364"/>
      <c r="AV476" s="364"/>
      <c r="AW476" s="279"/>
      <c r="AX476" s="279"/>
      <c r="AY476" s="279"/>
      <c r="AZ476" s="279"/>
      <c r="BA476" s="279"/>
      <c r="BB476" s="279"/>
      <c r="BC476" s="279"/>
      <c r="BD476" s="279"/>
      <c r="BE476" s="279"/>
      <c r="BF476" s="279"/>
      <c r="BG476" s="279"/>
      <c r="BH476" s="279"/>
      <c r="BI476" s="279"/>
      <c r="BJ476" s="279"/>
      <c r="BK476" s="279"/>
      <c r="BL476" s="279"/>
      <c r="BM476" s="279"/>
      <c r="BN476" s="279"/>
      <c r="BO476" s="275" t="str">
        <f t="shared" si="82"/>
        <v/>
      </c>
      <c r="BP476" s="275"/>
      <c r="BQ476" s="275"/>
      <c r="BR476" s="275"/>
      <c r="BS476" s="275"/>
      <c r="BT476" s="275"/>
      <c r="BU476" s="275"/>
      <c r="BV476" s="275"/>
      <c r="BW476" s="275"/>
      <c r="BX476" s="275"/>
      <c r="BY476" s="275"/>
      <c r="BZ476" s="276"/>
      <c r="CA476" s="25"/>
      <c r="CB476" s="39" t="str">
        <f t="shared" si="71"/>
        <v>Riadok bude skrytý.</v>
      </c>
      <c r="CC476" s="33" t="s">
        <v>78</v>
      </c>
      <c r="CW476" s="20">
        <f t="shared" si="75"/>
        <v>0</v>
      </c>
      <c r="CX476" s="20">
        <f t="shared" si="83"/>
        <v>0</v>
      </c>
      <c r="CZ476" s="20">
        <f t="shared" si="72"/>
        <v>1</v>
      </c>
      <c r="DA476" s="37">
        <f t="shared" si="80"/>
        <v>0</v>
      </c>
      <c r="DZ476" s="62"/>
    </row>
    <row r="477" spans="1:130" ht="15" customHeight="1">
      <c r="A477" s="11"/>
      <c r="B477" s="362"/>
      <c r="C477" s="87"/>
      <c r="D477" s="87"/>
      <c r="E477" s="87"/>
      <c r="F477" s="87"/>
      <c r="G477" s="87"/>
      <c r="H477" s="87"/>
      <c r="I477" s="87"/>
      <c r="J477" s="87"/>
      <c r="K477" s="87"/>
      <c r="L477" s="87"/>
      <c r="M477" s="87"/>
      <c r="N477" s="87"/>
      <c r="O477" s="87"/>
      <c r="P477" s="87"/>
      <c r="Q477" s="363"/>
      <c r="R477" s="363"/>
      <c r="S477" s="363"/>
      <c r="T477" s="363"/>
      <c r="U477" s="363"/>
      <c r="V477" s="363"/>
      <c r="W477" s="363"/>
      <c r="X477" s="363"/>
      <c r="Y477" s="363"/>
      <c r="Z477" s="363"/>
      <c r="AA477" s="363"/>
      <c r="AB477" s="363"/>
      <c r="AC477" s="363"/>
      <c r="AD477" s="363"/>
      <c r="AE477" s="363"/>
      <c r="AF477" s="364" t="str">
        <f t="shared" si="81"/>
        <v/>
      </c>
      <c r="AG477" s="364"/>
      <c r="AH477" s="364"/>
      <c r="AI477" s="364"/>
      <c r="AJ477" s="364"/>
      <c r="AK477" s="364"/>
      <c r="AL477" s="364"/>
      <c r="AM477" s="364"/>
      <c r="AN477" s="364"/>
      <c r="AO477" s="364"/>
      <c r="AP477" s="364"/>
      <c r="AQ477" s="364"/>
      <c r="AR477" s="364"/>
      <c r="AS477" s="364"/>
      <c r="AT477" s="364"/>
      <c r="AU477" s="364"/>
      <c r="AV477" s="364"/>
      <c r="AW477" s="279"/>
      <c r="AX477" s="279"/>
      <c r="AY477" s="279"/>
      <c r="AZ477" s="279"/>
      <c r="BA477" s="279"/>
      <c r="BB477" s="279"/>
      <c r="BC477" s="279"/>
      <c r="BD477" s="279"/>
      <c r="BE477" s="279"/>
      <c r="BF477" s="279"/>
      <c r="BG477" s="279"/>
      <c r="BH477" s="279"/>
      <c r="BI477" s="279"/>
      <c r="BJ477" s="279"/>
      <c r="BK477" s="279"/>
      <c r="BL477" s="279"/>
      <c r="BM477" s="279"/>
      <c r="BN477" s="279"/>
      <c r="BO477" s="275" t="str">
        <f t="shared" si="82"/>
        <v/>
      </c>
      <c r="BP477" s="275"/>
      <c r="BQ477" s="275"/>
      <c r="BR477" s="275"/>
      <c r="BS477" s="275"/>
      <c r="BT477" s="275"/>
      <c r="BU477" s="275"/>
      <c r="BV477" s="275"/>
      <c r="BW477" s="275"/>
      <c r="BX477" s="275"/>
      <c r="BY477" s="275"/>
      <c r="BZ477" s="276"/>
      <c r="CA477" s="25"/>
      <c r="CB477" s="39" t="str">
        <f t="shared" si="71"/>
        <v>Riadok bude skrytý.</v>
      </c>
      <c r="CC477" s="33" t="s">
        <v>78</v>
      </c>
      <c r="CW477" s="20">
        <f t="shared" si="75"/>
        <v>0</v>
      </c>
      <c r="CX477" s="20">
        <f t="shared" si="83"/>
        <v>0</v>
      </c>
      <c r="CZ477" s="20">
        <f t="shared" si="72"/>
        <v>1</v>
      </c>
      <c r="DA477" s="37">
        <f t="shared" si="80"/>
        <v>0</v>
      </c>
      <c r="DZ477" s="62"/>
    </row>
    <row r="478" spans="1:130" ht="15" customHeight="1">
      <c r="A478" s="11"/>
      <c r="B478" s="362"/>
      <c r="C478" s="87"/>
      <c r="D478" s="87"/>
      <c r="E478" s="87"/>
      <c r="F478" s="87"/>
      <c r="G478" s="87"/>
      <c r="H478" s="87"/>
      <c r="I478" s="87"/>
      <c r="J478" s="87"/>
      <c r="K478" s="87"/>
      <c r="L478" s="87"/>
      <c r="M478" s="87"/>
      <c r="N478" s="87"/>
      <c r="O478" s="87"/>
      <c r="P478" s="87"/>
      <c r="Q478" s="363"/>
      <c r="R478" s="363"/>
      <c r="S478" s="363"/>
      <c r="T478" s="363"/>
      <c r="U478" s="363"/>
      <c r="V478" s="363"/>
      <c r="W478" s="363"/>
      <c r="X478" s="363"/>
      <c r="Y478" s="363"/>
      <c r="Z478" s="363"/>
      <c r="AA478" s="363"/>
      <c r="AB478" s="363"/>
      <c r="AC478" s="363"/>
      <c r="AD478" s="363"/>
      <c r="AE478" s="363"/>
      <c r="AF478" s="364" t="str">
        <f t="shared" si="81"/>
        <v/>
      </c>
      <c r="AG478" s="364"/>
      <c r="AH478" s="364"/>
      <c r="AI478" s="364"/>
      <c r="AJ478" s="364"/>
      <c r="AK478" s="364"/>
      <c r="AL478" s="364"/>
      <c r="AM478" s="364"/>
      <c r="AN478" s="364"/>
      <c r="AO478" s="364"/>
      <c r="AP478" s="364"/>
      <c r="AQ478" s="364"/>
      <c r="AR478" s="364"/>
      <c r="AS478" s="364"/>
      <c r="AT478" s="364"/>
      <c r="AU478" s="364"/>
      <c r="AV478" s="364"/>
      <c r="AW478" s="279"/>
      <c r="AX478" s="279"/>
      <c r="AY478" s="279"/>
      <c r="AZ478" s="279"/>
      <c r="BA478" s="279"/>
      <c r="BB478" s="279"/>
      <c r="BC478" s="279"/>
      <c r="BD478" s="279"/>
      <c r="BE478" s="279"/>
      <c r="BF478" s="279"/>
      <c r="BG478" s="279"/>
      <c r="BH478" s="279"/>
      <c r="BI478" s="279"/>
      <c r="BJ478" s="279"/>
      <c r="BK478" s="279"/>
      <c r="BL478" s="279"/>
      <c r="BM478" s="279"/>
      <c r="BN478" s="279"/>
      <c r="BO478" s="275" t="str">
        <f t="shared" si="82"/>
        <v/>
      </c>
      <c r="BP478" s="275"/>
      <c r="BQ478" s="275"/>
      <c r="BR478" s="275"/>
      <c r="BS478" s="275"/>
      <c r="BT478" s="275"/>
      <c r="BU478" s="275"/>
      <c r="BV478" s="275"/>
      <c r="BW478" s="275"/>
      <c r="BX478" s="275"/>
      <c r="BY478" s="275"/>
      <c r="BZ478" s="276"/>
      <c r="CA478" s="25"/>
      <c r="CB478" s="39" t="str">
        <f t="shared" si="71"/>
        <v>Riadok bude skrytý.</v>
      </c>
      <c r="CC478" s="33" t="s">
        <v>78</v>
      </c>
      <c r="CW478" s="20">
        <f t="shared" si="75"/>
        <v>0</v>
      </c>
      <c r="CX478" s="20">
        <f t="shared" si="83"/>
        <v>0</v>
      </c>
      <c r="CZ478" s="20">
        <f t="shared" si="72"/>
        <v>1</v>
      </c>
      <c r="DA478" s="37">
        <f t="shared" si="80"/>
        <v>0</v>
      </c>
      <c r="DZ478" s="62"/>
    </row>
    <row r="479" spans="1:130" ht="15" customHeight="1">
      <c r="A479" s="11"/>
      <c r="B479" s="362"/>
      <c r="C479" s="87"/>
      <c r="D479" s="87"/>
      <c r="E479" s="87"/>
      <c r="F479" s="87"/>
      <c r="G479" s="87"/>
      <c r="H479" s="87"/>
      <c r="I479" s="87"/>
      <c r="J479" s="87"/>
      <c r="K479" s="87"/>
      <c r="L479" s="87"/>
      <c r="M479" s="87"/>
      <c r="N479" s="87"/>
      <c r="O479" s="87"/>
      <c r="P479" s="87"/>
      <c r="Q479" s="363"/>
      <c r="R479" s="363"/>
      <c r="S479" s="363"/>
      <c r="T479" s="363"/>
      <c r="U479" s="363"/>
      <c r="V479" s="363"/>
      <c r="W479" s="363"/>
      <c r="X479" s="363"/>
      <c r="Y479" s="363"/>
      <c r="Z479" s="363"/>
      <c r="AA479" s="363"/>
      <c r="AB479" s="363"/>
      <c r="AC479" s="363"/>
      <c r="AD479" s="363"/>
      <c r="AE479" s="363"/>
      <c r="AF479" s="364" t="str">
        <f t="shared" si="81"/>
        <v/>
      </c>
      <c r="AG479" s="364"/>
      <c r="AH479" s="364"/>
      <c r="AI479" s="364"/>
      <c r="AJ479" s="364"/>
      <c r="AK479" s="364"/>
      <c r="AL479" s="364"/>
      <c r="AM479" s="364"/>
      <c r="AN479" s="364"/>
      <c r="AO479" s="364"/>
      <c r="AP479" s="364"/>
      <c r="AQ479" s="364"/>
      <c r="AR479" s="364"/>
      <c r="AS479" s="364"/>
      <c r="AT479" s="364"/>
      <c r="AU479" s="364"/>
      <c r="AV479" s="364"/>
      <c r="AW479" s="279"/>
      <c r="AX479" s="279"/>
      <c r="AY479" s="279"/>
      <c r="AZ479" s="279"/>
      <c r="BA479" s="279"/>
      <c r="BB479" s="279"/>
      <c r="BC479" s="279"/>
      <c r="BD479" s="279"/>
      <c r="BE479" s="279"/>
      <c r="BF479" s="279"/>
      <c r="BG479" s="279"/>
      <c r="BH479" s="279"/>
      <c r="BI479" s="279"/>
      <c r="BJ479" s="279"/>
      <c r="BK479" s="279"/>
      <c r="BL479" s="279"/>
      <c r="BM479" s="279"/>
      <c r="BN479" s="279"/>
      <c r="BO479" s="275" t="str">
        <f t="shared" si="82"/>
        <v/>
      </c>
      <c r="BP479" s="275"/>
      <c r="BQ479" s="275"/>
      <c r="BR479" s="275"/>
      <c r="BS479" s="275"/>
      <c r="BT479" s="275"/>
      <c r="BU479" s="275"/>
      <c r="BV479" s="275"/>
      <c r="BW479" s="275"/>
      <c r="BX479" s="275"/>
      <c r="BY479" s="275"/>
      <c r="BZ479" s="276"/>
      <c r="CA479" s="25"/>
      <c r="CB479" s="39" t="str">
        <f t="shared" si="71"/>
        <v>Riadok bude skrytý.</v>
      </c>
      <c r="CC479" s="33" t="s">
        <v>78</v>
      </c>
      <c r="CW479" s="20">
        <f t="shared" si="75"/>
        <v>0</v>
      </c>
      <c r="CX479" s="20">
        <f t="shared" si="83"/>
        <v>0</v>
      </c>
      <c r="CZ479" s="20">
        <f t="shared" si="72"/>
        <v>1</v>
      </c>
      <c r="DA479" s="37">
        <f t="shared" si="80"/>
        <v>0</v>
      </c>
      <c r="DZ479" s="62"/>
    </row>
    <row r="480" spans="1:130" ht="15" customHeight="1">
      <c r="A480" s="11"/>
      <c r="B480" s="362"/>
      <c r="C480" s="87"/>
      <c r="D480" s="87"/>
      <c r="E480" s="87"/>
      <c r="F480" s="87"/>
      <c r="G480" s="87"/>
      <c r="H480" s="87"/>
      <c r="I480" s="87"/>
      <c r="J480" s="87"/>
      <c r="K480" s="87"/>
      <c r="L480" s="87"/>
      <c r="M480" s="87"/>
      <c r="N480" s="87"/>
      <c r="O480" s="87"/>
      <c r="P480" s="87"/>
      <c r="Q480" s="363"/>
      <c r="R480" s="363"/>
      <c r="S480" s="363"/>
      <c r="T480" s="363"/>
      <c r="U480" s="363"/>
      <c r="V480" s="363"/>
      <c r="W480" s="363"/>
      <c r="X480" s="363"/>
      <c r="Y480" s="363"/>
      <c r="Z480" s="363"/>
      <c r="AA480" s="363"/>
      <c r="AB480" s="363"/>
      <c r="AC480" s="363"/>
      <c r="AD480" s="363"/>
      <c r="AE480" s="363"/>
      <c r="AF480" s="364" t="str">
        <f t="shared" si="81"/>
        <v/>
      </c>
      <c r="AG480" s="364"/>
      <c r="AH480" s="364"/>
      <c r="AI480" s="364"/>
      <c r="AJ480" s="364"/>
      <c r="AK480" s="364"/>
      <c r="AL480" s="364"/>
      <c r="AM480" s="364"/>
      <c r="AN480" s="364"/>
      <c r="AO480" s="364"/>
      <c r="AP480" s="364"/>
      <c r="AQ480" s="364"/>
      <c r="AR480" s="364"/>
      <c r="AS480" s="364"/>
      <c r="AT480" s="364"/>
      <c r="AU480" s="364"/>
      <c r="AV480" s="364"/>
      <c r="AW480" s="279"/>
      <c r="AX480" s="279"/>
      <c r="AY480" s="279"/>
      <c r="AZ480" s="279"/>
      <c r="BA480" s="279"/>
      <c r="BB480" s="279"/>
      <c r="BC480" s="279"/>
      <c r="BD480" s="279"/>
      <c r="BE480" s="279"/>
      <c r="BF480" s="279"/>
      <c r="BG480" s="279"/>
      <c r="BH480" s="279"/>
      <c r="BI480" s="279"/>
      <c r="BJ480" s="279"/>
      <c r="BK480" s="279"/>
      <c r="BL480" s="279"/>
      <c r="BM480" s="279"/>
      <c r="BN480" s="279"/>
      <c r="BO480" s="275" t="str">
        <f t="shared" si="82"/>
        <v/>
      </c>
      <c r="BP480" s="275"/>
      <c r="BQ480" s="275"/>
      <c r="BR480" s="275"/>
      <c r="BS480" s="275"/>
      <c r="BT480" s="275"/>
      <c r="BU480" s="275"/>
      <c r="BV480" s="275"/>
      <c r="BW480" s="275"/>
      <c r="BX480" s="275"/>
      <c r="BY480" s="275"/>
      <c r="BZ480" s="276"/>
      <c r="CA480" s="25"/>
      <c r="CB480" s="39" t="str">
        <f t="shared" si="71"/>
        <v>Riadok bude skrytý.</v>
      </c>
      <c r="CC480" s="33" t="s">
        <v>78</v>
      </c>
      <c r="CW480" s="20">
        <f t="shared" si="75"/>
        <v>0</v>
      </c>
      <c r="CX480" s="20">
        <f t="shared" si="83"/>
        <v>0</v>
      </c>
      <c r="CZ480" s="20">
        <f t="shared" si="72"/>
        <v>1</v>
      </c>
      <c r="DA480" s="37">
        <f t="shared" si="80"/>
        <v>0</v>
      </c>
      <c r="DZ480" s="62"/>
    </row>
    <row r="481" spans="1:130" ht="15" customHeight="1">
      <c r="A481" s="11"/>
      <c r="B481" s="362"/>
      <c r="C481" s="87"/>
      <c r="D481" s="87"/>
      <c r="E481" s="87"/>
      <c r="F481" s="87"/>
      <c r="G481" s="87"/>
      <c r="H481" s="87"/>
      <c r="I481" s="87"/>
      <c r="J481" s="87"/>
      <c r="K481" s="87"/>
      <c r="L481" s="87"/>
      <c r="M481" s="87"/>
      <c r="N481" s="87"/>
      <c r="O481" s="87"/>
      <c r="P481" s="87"/>
      <c r="Q481" s="363"/>
      <c r="R481" s="363"/>
      <c r="S481" s="363"/>
      <c r="T481" s="363"/>
      <c r="U481" s="363"/>
      <c r="V481" s="363"/>
      <c r="W481" s="363"/>
      <c r="X481" s="363"/>
      <c r="Y481" s="363"/>
      <c r="Z481" s="363"/>
      <c r="AA481" s="363"/>
      <c r="AB481" s="363"/>
      <c r="AC481" s="363"/>
      <c r="AD481" s="363"/>
      <c r="AE481" s="363"/>
      <c r="AF481" s="364" t="str">
        <f t="shared" si="81"/>
        <v/>
      </c>
      <c r="AG481" s="364"/>
      <c r="AH481" s="364"/>
      <c r="AI481" s="364"/>
      <c r="AJ481" s="364"/>
      <c r="AK481" s="364"/>
      <c r="AL481" s="364"/>
      <c r="AM481" s="364"/>
      <c r="AN481" s="364"/>
      <c r="AO481" s="364"/>
      <c r="AP481" s="364"/>
      <c r="AQ481" s="364"/>
      <c r="AR481" s="364"/>
      <c r="AS481" s="364"/>
      <c r="AT481" s="364"/>
      <c r="AU481" s="364"/>
      <c r="AV481" s="364"/>
      <c r="AW481" s="279"/>
      <c r="AX481" s="279"/>
      <c r="AY481" s="279"/>
      <c r="AZ481" s="279"/>
      <c r="BA481" s="279"/>
      <c r="BB481" s="279"/>
      <c r="BC481" s="279"/>
      <c r="BD481" s="279"/>
      <c r="BE481" s="279"/>
      <c r="BF481" s="279"/>
      <c r="BG481" s="279"/>
      <c r="BH481" s="279"/>
      <c r="BI481" s="279"/>
      <c r="BJ481" s="279"/>
      <c r="BK481" s="279"/>
      <c r="BL481" s="279"/>
      <c r="BM481" s="279"/>
      <c r="BN481" s="279"/>
      <c r="BO481" s="275" t="str">
        <f t="shared" si="82"/>
        <v/>
      </c>
      <c r="BP481" s="275"/>
      <c r="BQ481" s="275"/>
      <c r="BR481" s="275"/>
      <c r="BS481" s="275"/>
      <c r="BT481" s="275"/>
      <c r="BU481" s="275"/>
      <c r="BV481" s="275"/>
      <c r="BW481" s="275"/>
      <c r="BX481" s="275"/>
      <c r="BY481" s="275"/>
      <c r="BZ481" s="276"/>
      <c r="CA481" s="25"/>
      <c r="CB481" s="39" t="str">
        <f t="shared" ref="CB481:CB533" si="84">+IF(DA481=0,"Riadok bude skrytý.","Riadok bude vidieť.")</f>
        <v>Riadok bude skrytý.</v>
      </c>
      <c r="CC481" s="33" t="s">
        <v>78</v>
      </c>
      <c r="CW481" s="20">
        <f t="shared" si="75"/>
        <v>0</v>
      </c>
      <c r="CX481" s="20">
        <f t="shared" si="83"/>
        <v>0</v>
      </c>
      <c r="CZ481" s="20">
        <f t="shared" ref="CZ481:CZ515" si="85">IF(CC481="",1,IF(CC481="Chcem skryť riadok.",0,1))</f>
        <v>1</v>
      </c>
      <c r="DA481" s="37">
        <f t="shared" si="80"/>
        <v>0</v>
      </c>
      <c r="DZ481" s="62"/>
    </row>
    <row r="482" spans="1:130" ht="15" customHeight="1">
      <c r="A482" s="11"/>
      <c r="B482" s="362"/>
      <c r="C482" s="87"/>
      <c r="D482" s="87"/>
      <c r="E482" s="87"/>
      <c r="F482" s="87"/>
      <c r="G482" s="87"/>
      <c r="H482" s="87"/>
      <c r="I482" s="87"/>
      <c r="J482" s="87"/>
      <c r="K482" s="87"/>
      <c r="L482" s="87"/>
      <c r="M482" s="87"/>
      <c r="N482" s="87"/>
      <c r="O482" s="87"/>
      <c r="P482" s="87"/>
      <c r="Q482" s="363"/>
      <c r="R482" s="363"/>
      <c r="S482" s="363"/>
      <c r="T482" s="363"/>
      <c r="U482" s="363"/>
      <c r="V482" s="363"/>
      <c r="W482" s="363"/>
      <c r="X482" s="363"/>
      <c r="Y482" s="363"/>
      <c r="Z482" s="363"/>
      <c r="AA482" s="363"/>
      <c r="AB482" s="363"/>
      <c r="AC482" s="363"/>
      <c r="AD482" s="363"/>
      <c r="AE482" s="363"/>
      <c r="AF482" s="364" t="str">
        <f t="shared" si="81"/>
        <v/>
      </c>
      <c r="AG482" s="364"/>
      <c r="AH482" s="364"/>
      <c r="AI482" s="364"/>
      <c r="AJ482" s="364"/>
      <c r="AK482" s="364"/>
      <c r="AL482" s="364"/>
      <c r="AM482" s="364"/>
      <c r="AN482" s="364"/>
      <c r="AO482" s="364"/>
      <c r="AP482" s="364"/>
      <c r="AQ482" s="364"/>
      <c r="AR482" s="364"/>
      <c r="AS482" s="364"/>
      <c r="AT482" s="364"/>
      <c r="AU482" s="364"/>
      <c r="AV482" s="364"/>
      <c r="AW482" s="279"/>
      <c r="AX482" s="279"/>
      <c r="AY482" s="279"/>
      <c r="AZ482" s="279"/>
      <c r="BA482" s="279"/>
      <c r="BB482" s="279"/>
      <c r="BC482" s="279"/>
      <c r="BD482" s="279"/>
      <c r="BE482" s="279"/>
      <c r="BF482" s="279"/>
      <c r="BG482" s="279"/>
      <c r="BH482" s="279"/>
      <c r="BI482" s="279"/>
      <c r="BJ482" s="279"/>
      <c r="BK482" s="279"/>
      <c r="BL482" s="279"/>
      <c r="BM482" s="279"/>
      <c r="BN482" s="279"/>
      <c r="BO482" s="275" t="str">
        <f t="shared" si="82"/>
        <v/>
      </c>
      <c r="BP482" s="275"/>
      <c r="BQ482" s="275"/>
      <c r="BR482" s="275"/>
      <c r="BS482" s="275"/>
      <c r="BT482" s="275"/>
      <c r="BU482" s="275"/>
      <c r="BV482" s="275"/>
      <c r="BW482" s="275"/>
      <c r="BX482" s="275"/>
      <c r="BY482" s="275"/>
      <c r="BZ482" s="276"/>
      <c r="CA482" s="25"/>
      <c r="CB482" s="39" t="str">
        <f t="shared" si="84"/>
        <v>Riadok bude skrytý.</v>
      </c>
      <c r="CC482" s="33" t="s">
        <v>78</v>
      </c>
      <c r="CW482" s="20">
        <f t="shared" si="75"/>
        <v>0</v>
      </c>
      <c r="CX482" s="20">
        <f t="shared" si="83"/>
        <v>0</v>
      </c>
      <c r="CZ482" s="20">
        <f t="shared" si="85"/>
        <v>1</v>
      </c>
      <c r="DA482" s="37">
        <f t="shared" si="80"/>
        <v>0</v>
      </c>
      <c r="DZ482" s="62"/>
    </row>
    <row r="483" spans="1:130" ht="15" customHeight="1">
      <c r="A483" s="11"/>
      <c r="B483" s="362"/>
      <c r="C483" s="87"/>
      <c r="D483" s="87"/>
      <c r="E483" s="87"/>
      <c r="F483" s="87"/>
      <c r="G483" s="87"/>
      <c r="H483" s="87"/>
      <c r="I483" s="87"/>
      <c r="J483" s="87"/>
      <c r="K483" s="87"/>
      <c r="L483" s="87"/>
      <c r="M483" s="87"/>
      <c r="N483" s="87"/>
      <c r="O483" s="87"/>
      <c r="P483" s="87"/>
      <c r="Q483" s="363"/>
      <c r="R483" s="363"/>
      <c r="S483" s="363"/>
      <c r="T483" s="363"/>
      <c r="U483" s="363"/>
      <c r="V483" s="363"/>
      <c r="W483" s="363"/>
      <c r="X483" s="363"/>
      <c r="Y483" s="363"/>
      <c r="Z483" s="363"/>
      <c r="AA483" s="363"/>
      <c r="AB483" s="363"/>
      <c r="AC483" s="363"/>
      <c r="AD483" s="363"/>
      <c r="AE483" s="363"/>
      <c r="AF483" s="364" t="str">
        <f t="shared" si="81"/>
        <v/>
      </c>
      <c r="AG483" s="364"/>
      <c r="AH483" s="364"/>
      <c r="AI483" s="364"/>
      <c r="AJ483" s="364"/>
      <c r="AK483" s="364"/>
      <c r="AL483" s="364"/>
      <c r="AM483" s="364"/>
      <c r="AN483" s="364"/>
      <c r="AO483" s="364"/>
      <c r="AP483" s="364"/>
      <c r="AQ483" s="364"/>
      <c r="AR483" s="364"/>
      <c r="AS483" s="364"/>
      <c r="AT483" s="364"/>
      <c r="AU483" s="364"/>
      <c r="AV483" s="364"/>
      <c r="AW483" s="279"/>
      <c r="AX483" s="279"/>
      <c r="AY483" s="279"/>
      <c r="AZ483" s="279"/>
      <c r="BA483" s="279"/>
      <c r="BB483" s="279"/>
      <c r="BC483" s="279"/>
      <c r="BD483" s="279"/>
      <c r="BE483" s="279"/>
      <c r="BF483" s="279"/>
      <c r="BG483" s="279"/>
      <c r="BH483" s="279"/>
      <c r="BI483" s="279"/>
      <c r="BJ483" s="279"/>
      <c r="BK483" s="279"/>
      <c r="BL483" s="279"/>
      <c r="BM483" s="279"/>
      <c r="BN483" s="279"/>
      <c r="BO483" s="275" t="str">
        <f t="shared" si="82"/>
        <v/>
      </c>
      <c r="BP483" s="275"/>
      <c r="BQ483" s="275"/>
      <c r="BR483" s="275"/>
      <c r="BS483" s="275"/>
      <c r="BT483" s="275"/>
      <c r="BU483" s="275"/>
      <c r="BV483" s="275"/>
      <c r="BW483" s="275"/>
      <c r="BX483" s="275"/>
      <c r="BY483" s="275"/>
      <c r="BZ483" s="276"/>
      <c r="CA483" s="25"/>
      <c r="CB483" s="39" t="str">
        <f t="shared" si="84"/>
        <v>Riadok bude skrytý.</v>
      </c>
      <c r="CC483" s="33" t="s">
        <v>78</v>
      </c>
      <c r="CW483" s="20">
        <f t="shared" si="75"/>
        <v>0</v>
      </c>
      <c r="CX483" s="20">
        <f t="shared" si="83"/>
        <v>0</v>
      </c>
      <c r="CZ483" s="20">
        <f t="shared" si="85"/>
        <v>1</v>
      </c>
      <c r="DA483" s="37">
        <f t="shared" si="80"/>
        <v>0</v>
      </c>
      <c r="DZ483" s="62"/>
    </row>
    <row r="484" spans="1:130" ht="15" customHeight="1">
      <c r="A484" s="11"/>
      <c r="B484" s="365"/>
      <c r="C484" s="136"/>
      <c r="D484" s="136"/>
      <c r="E484" s="136"/>
      <c r="F484" s="136"/>
      <c r="G484" s="136"/>
      <c r="H484" s="136"/>
      <c r="I484" s="136"/>
      <c r="J484" s="136"/>
      <c r="K484" s="136"/>
      <c r="L484" s="136"/>
      <c r="M484" s="136"/>
      <c r="N484" s="136"/>
      <c r="O484" s="136"/>
      <c r="P484" s="136"/>
      <c r="Q484" s="366"/>
      <c r="R484" s="366"/>
      <c r="S484" s="366"/>
      <c r="T484" s="366"/>
      <c r="U484" s="366"/>
      <c r="V484" s="366"/>
      <c r="W484" s="366"/>
      <c r="X484" s="366"/>
      <c r="Y484" s="366"/>
      <c r="Z484" s="366"/>
      <c r="AA484" s="366"/>
      <c r="AB484" s="366"/>
      <c r="AC484" s="366"/>
      <c r="AD484" s="366"/>
      <c r="AE484" s="366"/>
      <c r="AF484" s="367" t="str">
        <f t="shared" si="81"/>
        <v/>
      </c>
      <c r="AG484" s="367"/>
      <c r="AH484" s="367"/>
      <c r="AI484" s="367"/>
      <c r="AJ484" s="367"/>
      <c r="AK484" s="367"/>
      <c r="AL484" s="367"/>
      <c r="AM484" s="367"/>
      <c r="AN484" s="367"/>
      <c r="AO484" s="367"/>
      <c r="AP484" s="367"/>
      <c r="AQ484" s="367"/>
      <c r="AR484" s="367"/>
      <c r="AS484" s="367"/>
      <c r="AT484" s="367"/>
      <c r="AU484" s="367"/>
      <c r="AV484" s="367"/>
      <c r="AW484" s="347"/>
      <c r="AX484" s="347"/>
      <c r="AY484" s="347"/>
      <c r="AZ484" s="347"/>
      <c r="BA484" s="347"/>
      <c r="BB484" s="347"/>
      <c r="BC484" s="347"/>
      <c r="BD484" s="347"/>
      <c r="BE484" s="347"/>
      <c r="BF484" s="347"/>
      <c r="BG484" s="347"/>
      <c r="BH484" s="347"/>
      <c r="BI484" s="347"/>
      <c r="BJ484" s="347"/>
      <c r="BK484" s="347"/>
      <c r="BL484" s="347"/>
      <c r="BM484" s="347"/>
      <c r="BN484" s="347"/>
      <c r="BO484" s="348" t="str">
        <f t="shared" si="82"/>
        <v/>
      </c>
      <c r="BP484" s="348"/>
      <c r="BQ484" s="348"/>
      <c r="BR484" s="348"/>
      <c r="BS484" s="348"/>
      <c r="BT484" s="348"/>
      <c r="BU484" s="348"/>
      <c r="BV484" s="348"/>
      <c r="BW484" s="348"/>
      <c r="BX484" s="348"/>
      <c r="BY484" s="348"/>
      <c r="BZ484" s="349"/>
      <c r="CA484" s="25"/>
      <c r="CB484" s="39" t="str">
        <f t="shared" si="84"/>
        <v>Riadok bude skrytý.</v>
      </c>
      <c r="CC484" s="33" t="s">
        <v>78</v>
      </c>
      <c r="CW484" s="20">
        <f t="shared" si="75"/>
        <v>0</v>
      </c>
      <c r="CX484" s="20">
        <f>+IF(SUM(CX475:CX483)=0,0,1)</f>
        <v>0</v>
      </c>
      <c r="CZ484" s="20">
        <f t="shared" si="85"/>
        <v>1</v>
      </c>
      <c r="DA484" s="37">
        <f t="shared" si="80"/>
        <v>0</v>
      </c>
      <c r="DZ484" s="62"/>
    </row>
    <row r="485" spans="1:130" ht="15" customHeight="1">
      <c r="A485" s="11"/>
      <c r="B485" s="269" t="s">
        <v>137</v>
      </c>
      <c r="C485" s="270"/>
      <c r="D485" s="270"/>
      <c r="E485" s="270"/>
      <c r="F485" s="270"/>
      <c r="G485" s="270"/>
      <c r="H485" s="270"/>
      <c r="I485" s="270"/>
      <c r="J485" s="270"/>
      <c r="K485" s="270"/>
      <c r="L485" s="270"/>
      <c r="M485" s="270"/>
      <c r="N485" s="270"/>
      <c r="O485" s="270"/>
      <c r="P485" s="270"/>
      <c r="Q485" s="270"/>
      <c r="R485" s="270"/>
      <c r="S485" s="270"/>
      <c r="T485" s="270"/>
      <c r="U485" s="270"/>
      <c r="V485" s="270"/>
      <c r="W485" s="270"/>
      <c r="X485" s="270"/>
      <c r="Y485" s="270"/>
      <c r="Z485" s="270"/>
      <c r="AA485" s="270"/>
      <c r="AB485" s="270"/>
      <c r="AC485" s="270"/>
      <c r="AD485" s="270"/>
      <c r="AE485" s="270"/>
      <c r="AF485" s="270"/>
      <c r="AG485" s="270"/>
      <c r="AH485" s="270"/>
      <c r="AI485" s="270"/>
      <c r="AJ485" s="270"/>
      <c r="AK485" s="270"/>
      <c r="AL485" s="270"/>
      <c r="AM485" s="270"/>
      <c r="AN485" s="270"/>
      <c r="AO485" s="270"/>
      <c r="AP485" s="270"/>
      <c r="AQ485" s="270"/>
      <c r="AR485" s="270"/>
      <c r="AS485" s="270"/>
      <c r="AT485" s="270"/>
      <c r="AU485" s="270"/>
      <c r="AV485" s="270"/>
      <c r="AW485" s="270"/>
      <c r="AX485" s="270"/>
      <c r="AY485" s="270"/>
      <c r="AZ485" s="270"/>
      <c r="BA485" s="270"/>
      <c r="BB485" s="270"/>
      <c r="BC485" s="270"/>
      <c r="BD485" s="270"/>
      <c r="BE485" s="270"/>
      <c r="BF485" s="270"/>
      <c r="BG485" s="270"/>
      <c r="BH485" s="270"/>
      <c r="BI485" s="270"/>
      <c r="BJ485" s="270"/>
      <c r="BK485" s="270"/>
      <c r="BL485" s="270"/>
      <c r="BM485" s="270"/>
      <c r="BN485" s="270"/>
      <c r="BO485" s="270"/>
      <c r="BP485" s="270"/>
      <c r="BQ485" s="270"/>
      <c r="BR485" s="270"/>
      <c r="BS485" s="270"/>
      <c r="BT485" s="270"/>
      <c r="BU485" s="270"/>
      <c r="BV485" s="270"/>
      <c r="BW485" s="270"/>
      <c r="BX485" s="270"/>
      <c r="BY485" s="270"/>
      <c r="BZ485" s="271"/>
      <c r="CA485" s="26" t="s">
        <v>69</v>
      </c>
      <c r="CB485" s="39" t="str">
        <f t="shared" si="84"/>
        <v>Riadok bude skrytý.</v>
      </c>
      <c r="CC485" s="33" t="s">
        <v>78</v>
      </c>
      <c r="CW485" s="20">
        <f t="shared" si="75"/>
        <v>0</v>
      </c>
      <c r="CX485" s="20">
        <f>+IF(SUM(CX487:CX496)=0,0,1)</f>
        <v>0</v>
      </c>
      <c r="CZ485" s="20">
        <f t="shared" si="85"/>
        <v>1</v>
      </c>
      <c r="DA485" s="37">
        <f t="shared" si="80"/>
        <v>0</v>
      </c>
      <c r="DZ485" s="62"/>
    </row>
    <row r="486" spans="1:130" ht="15" customHeight="1">
      <c r="A486" s="11"/>
      <c r="B486" s="368" t="s">
        <v>130</v>
      </c>
      <c r="C486" s="334"/>
      <c r="D486" s="334"/>
      <c r="E486" s="334"/>
      <c r="F486" s="334"/>
      <c r="G486" s="334"/>
      <c r="H486" s="334"/>
      <c r="I486" s="334"/>
      <c r="J486" s="334"/>
      <c r="K486" s="334"/>
      <c r="L486" s="334"/>
      <c r="M486" s="334" t="s">
        <v>136</v>
      </c>
      <c r="N486" s="334"/>
      <c r="O486" s="334"/>
      <c r="P486" s="334"/>
      <c r="Q486" s="334"/>
      <c r="R486" s="334"/>
      <c r="S486" s="334"/>
      <c r="T486" s="334"/>
      <c r="U486" s="334"/>
      <c r="V486" s="334"/>
      <c r="W486" s="334"/>
      <c r="X486" s="334"/>
      <c r="Y486" s="334"/>
      <c r="Z486" s="334"/>
      <c r="AA486" s="334"/>
      <c r="AB486" s="335" t="s">
        <v>131</v>
      </c>
      <c r="AC486" s="336"/>
      <c r="AD486" s="336"/>
      <c r="AE486" s="336"/>
      <c r="AF486" s="336"/>
      <c r="AG486" s="336"/>
      <c r="AH486" s="336"/>
      <c r="AI486" s="336"/>
      <c r="AJ486" s="336"/>
      <c r="AK486" s="336"/>
      <c r="AL486" s="336"/>
      <c r="AM486" s="336"/>
      <c r="AN486" s="337"/>
      <c r="AO486" s="334" t="s">
        <v>130</v>
      </c>
      <c r="AP486" s="334"/>
      <c r="AQ486" s="334"/>
      <c r="AR486" s="334"/>
      <c r="AS486" s="334"/>
      <c r="AT486" s="334"/>
      <c r="AU486" s="334"/>
      <c r="AV486" s="334"/>
      <c r="AW486" s="334"/>
      <c r="AX486" s="334"/>
      <c r="AY486" s="334"/>
      <c r="AZ486" s="334" t="s">
        <v>138</v>
      </c>
      <c r="BA486" s="334"/>
      <c r="BB486" s="334"/>
      <c r="BC486" s="334"/>
      <c r="BD486" s="334"/>
      <c r="BE486" s="334"/>
      <c r="BF486" s="334"/>
      <c r="BG486" s="334"/>
      <c r="BH486" s="334"/>
      <c r="BI486" s="334"/>
      <c r="BJ486" s="334"/>
      <c r="BK486" s="334"/>
      <c r="BL486" s="334"/>
      <c r="BM486" s="334"/>
      <c r="BN486" s="334"/>
      <c r="BO486" s="332" t="s">
        <v>131</v>
      </c>
      <c r="BP486" s="332"/>
      <c r="BQ486" s="332"/>
      <c r="BR486" s="332"/>
      <c r="BS486" s="332"/>
      <c r="BT486" s="332"/>
      <c r="BU486" s="332"/>
      <c r="BV486" s="332"/>
      <c r="BW486" s="332"/>
      <c r="BX486" s="332"/>
      <c r="BY486" s="332"/>
      <c r="BZ486" s="333"/>
      <c r="CA486" s="24"/>
      <c r="CB486" s="39" t="str">
        <f t="shared" si="84"/>
        <v>Riadok bude skrytý.</v>
      </c>
      <c r="CC486" s="33" t="s">
        <v>78</v>
      </c>
      <c r="CW486" s="20">
        <f t="shared" si="75"/>
        <v>0</v>
      </c>
      <c r="CX486" s="20">
        <f>+IF(SUM(CX487:CX496)=0,0,1)</f>
        <v>0</v>
      </c>
      <c r="CZ486" s="20">
        <f t="shared" si="85"/>
        <v>1</v>
      </c>
      <c r="DA486" s="37">
        <f t="shared" si="80"/>
        <v>0</v>
      </c>
      <c r="DZ486" s="62"/>
    </row>
    <row r="487" spans="1:130" ht="15" customHeight="1">
      <c r="A487" s="11"/>
      <c r="B487" s="265"/>
      <c r="C487" s="266"/>
      <c r="D487" s="266"/>
      <c r="E487" s="266"/>
      <c r="F487" s="266"/>
      <c r="G487" s="266"/>
      <c r="H487" s="266"/>
      <c r="I487" s="266"/>
      <c r="J487" s="266"/>
      <c r="K487" s="266"/>
      <c r="L487" s="266"/>
      <c r="M487" s="267"/>
      <c r="N487" s="267"/>
      <c r="O487" s="267"/>
      <c r="P487" s="267"/>
      <c r="Q487" s="267"/>
      <c r="R487" s="267"/>
      <c r="S487" s="267"/>
      <c r="T487" s="267"/>
      <c r="U487" s="267"/>
      <c r="V487" s="267"/>
      <c r="W487" s="267"/>
      <c r="X487" s="267"/>
      <c r="Y487" s="267"/>
      <c r="Z487" s="267"/>
      <c r="AA487" s="267"/>
      <c r="AB487" s="240" t="str">
        <f t="shared" ref="AB487:AB496" si="86">IF(B487="","",ROUND(B487*M487,2))</f>
        <v/>
      </c>
      <c r="AC487" s="241"/>
      <c r="AD487" s="241"/>
      <c r="AE487" s="241"/>
      <c r="AF487" s="241"/>
      <c r="AG487" s="241"/>
      <c r="AH487" s="241"/>
      <c r="AI487" s="241"/>
      <c r="AJ487" s="241"/>
      <c r="AK487" s="241"/>
      <c r="AL487" s="241"/>
      <c r="AM487" s="241"/>
      <c r="AN487" s="242"/>
      <c r="AO487" s="266"/>
      <c r="AP487" s="266"/>
      <c r="AQ487" s="266"/>
      <c r="AR487" s="266"/>
      <c r="AS487" s="266"/>
      <c r="AT487" s="266"/>
      <c r="AU487" s="266"/>
      <c r="AV487" s="266"/>
      <c r="AW487" s="266"/>
      <c r="AX487" s="266"/>
      <c r="AY487" s="266"/>
      <c r="AZ487" s="267"/>
      <c r="BA487" s="267"/>
      <c r="BB487" s="267"/>
      <c r="BC487" s="267"/>
      <c r="BD487" s="267"/>
      <c r="BE487" s="267"/>
      <c r="BF487" s="267"/>
      <c r="BG487" s="267"/>
      <c r="BH487" s="267"/>
      <c r="BI487" s="267"/>
      <c r="BJ487" s="267"/>
      <c r="BK487" s="267"/>
      <c r="BL487" s="267"/>
      <c r="BM487" s="267"/>
      <c r="BN487" s="267"/>
      <c r="BO487" s="274" t="str">
        <f t="shared" ref="BO487:BO496" si="87">IF(AO487="","",ROUND(AO487*AZ487,2))</f>
        <v/>
      </c>
      <c r="BP487" s="274"/>
      <c r="BQ487" s="274"/>
      <c r="BR487" s="274"/>
      <c r="BS487" s="274"/>
      <c r="BT487" s="274"/>
      <c r="BU487" s="274"/>
      <c r="BV487" s="274"/>
      <c r="BW487" s="274"/>
      <c r="BX487" s="274"/>
      <c r="BY487" s="274"/>
      <c r="BZ487" s="338"/>
      <c r="CA487" s="25"/>
      <c r="CB487" s="39" t="str">
        <f t="shared" si="84"/>
        <v>Riadok bude skrytý.</v>
      </c>
      <c r="CC487" s="33" t="s">
        <v>78</v>
      </c>
      <c r="CW487" s="20">
        <f t="shared" si="75"/>
        <v>0</v>
      </c>
      <c r="CX487" s="20">
        <f>+IF(B487="",IF(M487="",IF(AO487="",IF(AZ487="",0,1),1),1),1)</f>
        <v>0</v>
      </c>
      <c r="CZ487" s="20">
        <f t="shared" si="85"/>
        <v>1</v>
      </c>
      <c r="DA487" s="37">
        <f t="shared" si="80"/>
        <v>0</v>
      </c>
      <c r="DZ487" s="62"/>
    </row>
    <row r="488" spans="1:130" ht="15" customHeight="1">
      <c r="A488" s="11"/>
      <c r="B488" s="265"/>
      <c r="C488" s="266"/>
      <c r="D488" s="266"/>
      <c r="E488" s="266"/>
      <c r="F488" s="266"/>
      <c r="G488" s="266"/>
      <c r="H488" s="266"/>
      <c r="I488" s="266"/>
      <c r="J488" s="266"/>
      <c r="K488" s="266"/>
      <c r="L488" s="266"/>
      <c r="M488" s="267"/>
      <c r="N488" s="267"/>
      <c r="O488" s="267"/>
      <c r="P488" s="267"/>
      <c r="Q488" s="267"/>
      <c r="R488" s="267"/>
      <c r="S488" s="267"/>
      <c r="T488" s="267"/>
      <c r="U488" s="267"/>
      <c r="V488" s="267"/>
      <c r="W488" s="267"/>
      <c r="X488" s="267"/>
      <c r="Y488" s="267"/>
      <c r="Z488" s="267"/>
      <c r="AA488" s="267"/>
      <c r="AB488" s="240" t="str">
        <f t="shared" si="86"/>
        <v/>
      </c>
      <c r="AC488" s="241"/>
      <c r="AD488" s="241"/>
      <c r="AE488" s="241"/>
      <c r="AF488" s="241"/>
      <c r="AG488" s="241"/>
      <c r="AH488" s="241"/>
      <c r="AI488" s="241"/>
      <c r="AJ488" s="241"/>
      <c r="AK488" s="241"/>
      <c r="AL488" s="241"/>
      <c r="AM488" s="241"/>
      <c r="AN488" s="242"/>
      <c r="AO488" s="266"/>
      <c r="AP488" s="266"/>
      <c r="AQ488" s="266"/>
      <c r="AR488" s="266"/>
      <c r="AS488" s="266"/>
      <c r="AT488" s="266"/>
      <c r="AU488" s="266"/>
      <c r="AV488" s="266"/>
      <c r="AW488" s="266"/>
      <c r="AX488" s="266"/>
      <c r="AY488" s="266"/>
      <c r="AZ488" s="267"/>
      <c r="BA488" s="267"/>
      <c r="BB488" s="267"/>
      <c r="BC488" s="267"/>
      <c r="BD488" s="267"/>
      <c r="BE488" s="267"/>
      <c r="BF488" s="267"/>
      <c r="BG488" s="267"/>
      <c r="BH488" s="267"/>
      <c r="BI488" s="267"/>
      <c r="BJ488" s="267"/>
      <c r="BK488" s="267"/>
      <c r="BL488" s="267"/>
      <c r="BM488" s="267"/>
      <c r="BN488" s="267"/>
      <c r="BO488" s="274" t="str">
        <f t="shared" si="87"/>
        <v/>
      </c>
      <c r="BP488" s="274"/>
      <c r="BQ488" s="274"/>
      <c r="BR488" s="274"/>
      <c r="BS488" s="274"/>
      <c r="BT488" s="274"/>
      <c r="BU488" s="274"/>
      <c r="BV488" s="274"/>
      <c r="BW488" s="274"/>
      <c r="BX488" s="274"/>
      <c r="BY488" s="274"/>
      <c r="BZ488" s="338"/>
      <c r="CA488" s="25"/>
      <c r="CB488" s="39" t="str">
        <f t="shared" si="84"/>
        <v>Riadok bude skrytý.</v>
      </c>
      <c r="CC488" s="33" t="s">
        <v>78</v>
      </c>
      <c r="CW488" s="20">
        <f t="shared" si="75"/>
        <v>0</v>
      </c>
      <c r="CX488" s="20">
        <f t="shared" ref="CX488:CX495" si="88">+IF(B488="",IF(M488="",IF(AO488="",IF(AZ488="",0,1),1),1),1)</f>
        <v>0</v>
      </c>
      <c r="CZ488" s="20">
        <f t="shared" si="85"/>
        <v>1</v>
      </c>
      <c r="DA488" s="37">
        <f t="shared" si="80"/>
        <v>0</v>
      </c>
      <c r="DZ488" s="62"/>
    </row>
    <row r="489" spans="1:130" ht="15" customHeight="1">
      <c r="A489" s="11"/>
      <c r="B489" s="265"/>
      <c r="C489" s="266"/>
      <c r="D489" s="266"/>
      <c r="E489" s="266"/>
      <c r="F489" s="266"/>
      <c r="G489" s="266"/>
      <c r="H489" s="266"/>
      <c r="I489" s="266"/>
      <c r="J489" s="266"/>
      <c r="K489" s="266"/>
      <c r="L489" s="266"/>
      <c r="M489" s="267"/>
      <c r="N489" s="267"/>
      <c r="O489" s="267"/>
      <c r="P489" s="267"/>
      <c r="Q489" s="267"/>
      <c r="R489" s="267"/>
      <c r="S489" s="267"/>
      <c r="T489" s="267"/>
      <c r="U489" s="267"/>
      <c r="V489" s="267"/>
      <c r="W489" s="267"/>
      <c r="X489" s="267"/>
      <c r="Y489" s="267"/>
      <c r="Z489" s="267"/>
      <c r="AA489" s="267"/>
      <c r="AB489" s="240" t="str">
        <f t="shared" si="86"/>
        <v/>
      </c>
      <c r="AC489" s="241"/>
      <c r="AD489" s="241"/>
      <c r="AE489" s="241"/>
      <c r="AF489" s="241"/>
      <c r="AG489" s="241"/>
      <c r="AH489" s="241"/>
      <c r="AI489" s="241"/>
      <c r="AJ489" s="241"/>
      <c r="AK489" s="241"/>
      <c r="AL489" s="241"/>
      <c r="AM489" s="241"/>
      <c r="AN489" s="242"/>
      <c r="AO489" s="266"/>
      <c r="AP489" s="266"/>
      <c r="AQ489" s="266"/>
      <c r="AR489" s="266"/>
      <c r="AS489" s="266"/>
      <c r="AT489" s="266"/>
      <c r="AU489" s="266"/>
      <c r="AV489" s="266"/>
      <c r="AW489" s="266"/>
      <c r="AX489" s="266"/>
      <c r="AY489" s="266"/>
      <c r="AZ489" s="267"/>
      <c r="BA489" s="267"/>
      <c r="BB489" s="267"/>
      <c r="BC489" s="267"/>
      <c r="BD489" s="267"/>
      <c r="BE489" s="267"/>
      <c r="BF489" s="267"/>
      <c r="BG489" s="267"/>
      <c r="BH489" s="267"/>
      <c r="BI489" s="267"/>
      <c r="BJ489" s="267"/>
      <c r="BK489" s="267"/>
      <c r="BL489" s="267"/>
      <c r="BM489" s="267"/>
      <c r="BN489" s="267"/>
      <c r="BO489" s="274" t="str">
        <f t="shared" si="87"/>
        <v/>
      </c>
      <c r="BP489" s="274"/>
      <c r="BQ489" s="274"/>
      <c r="BR489" s="274"/>
      <c r="BS489" s="274"/>
      <c r="BT489" s="274"/>
      <c r="BU489" s="274"/>
      <c r="BV489" s="274"/>
      <c r="BW489" s="274"/>
      <c r="BX489" s="274"/>
      <c r="BY489" s="274"/>
      <c r="BZ489" s="338"/>
      <c r="CA489" s="25"/>
      <c r="CB489" s="39" t="str">
        <f t="shared" si="84"/>
        <v>Riadok bude skrytý.</v>
      </c>
      <c r="CC489" s="33" t="s">
        <v>78</v>
      </c>
      <c r="CW489" s="20">
        <f t="shared" si="75"/>
        <v>0</v>
      </c>
      <c r="CX489" s="20">
        <f t="shared" si="88"/>
        <v>0</v>
      </c>
      <c r="CZ489" s="20">
        <f t="shared" si="85"/>
        <v>1</v>
      </c>
      <c r="DA489" s="37">
        <f t="shared" si="80"/>
        <v>0</v>
      </c>
      <c r="DZ489" s="62"/>
    </row>
    <row r="490" spans="1:130" ht="15" customHeight="1">
      <c r="A490" s="11"/>
      <c r="B490" s="265"/>
      <c r="C490" s="266"/>
      <c r="D490" s="266"/>
      <c r="E490" s="266"/>
      <c r="F490" s="266"/>
      <c r="G490" s="266"/>
      <c r="H490" s="266"/>
      <c r="I490" s="266"/>
      <c r="J490" s="266"/>
      <c r="K490" s="266"/>
      <c r="L490" s="266"/>
      <c r="M490" s="267"/>
      <c r="N490" s="267"/>
      <c r="O490" s="267"/>
      <c r="P490" s="267"/>
      <c r="Q490" s="267"/>
      <c r="R490" s="267"/>
      <c r="S490" s="267"/>
      <c r="T490" s="267"/>
      <c r="U490" s="267"/>
      <c r="V490" s="267"/>
      <c r="W490" s="267"/>
      <c r="X490" s="267"/>
      <c r="Y490" s="267"/>
      <c r="Z490" s="267"/>
      <c r="AA490" s="267"/>
      <c r="AB490" s="240" t="str">
        <f t="shared" si="86"/>
        <v/>
      </c>
      <c r="AC490" s="241"/>
      <c r="AD490" s="241"/>
      <c r="AE490" s="241"/>
      <c r="AF490" s="241"/>
      <c r="AG490" s="241"/>
      <c r="AH490" s="241"/>
      <c r="AI490" s="241"/>
      <c r="AJ490" s="241"/>
      <c r="AK490" s="241"/>
      <c r="AL490" s="241"/>
      <c r="AM490" s="241"/>
      <c r="AN490" s="242"/>
      <c r="AO490" s="266"/>
      <c r="AP490" s="266"/>
      <c r="AQ490" s="266"/>
      <c r="AR490" s="266"/>
      <c r="AS490" s="266"/>
      <c r="AT490" s="266"/>
      <c r="AU490" s="266"/>
      <c r="AV490" s="266"/>
      <c r="AW490" s="266"/>
      <c r="AX490" s="266"/>
      <c r="AY490" s="266"/>
      <c r="AZ490" s="267"/>
      <c r="BA490" s="267"/>
      <c r="BB490" s="267"/>
      <c r="BC490" s="267"/>
      <c r="BD490" s="267"/>
      <c r="BE490" s="267"/>
      <c r="BF490" s="267"/>
      <c r="BG490" s="267"/>
      <c r="BH490" s="267"/>
      <c r="BI490" s="267"/>
      <c r="BJ490" s="267"/>
      <c r="BK490" s="267"/>
      <c r="BL490" s="267"/>
      <c r="BM490" s="267"/>
      <c r="BN490" s="267"/>
      <c r="BO490" s="274" t="str">
        <f t="shared" si="87"/>
        <v/>
      </c>
      <c r="BP490" s="274"/>
      <c r="BQ490" s="274"/>
      <c r="BR490" s="274"/>
      <c r="BS490" s="274"/>
      <c r="BT490" s="274"/>
      <c r="BU490" s="274"/>
      <c r="BV490" s="274"/>
      <c r="BW490" s="274"/>
      <c r="BX490" s="274"/>
      <c r="BY490" s="274"/>
      <c r="BZ490" s="338"/>
      <c r="CA490" s="25"/>
      <c r="CB490" s="39" t="str">
        <f t="shared" si="84"/>
        <v>Riadok bude skrytý.</v>
      </c>
      <c r="CC490" s="33" t="s">
        <v>78</v>
      </c>
      <c r="CW490" s="20">
        <f t="shared" si="75"/>
        <v>0</v>
      </c>
      <c r="CX490" s="20">
        <f t="shared" si="88"/>
        <v>0</v>
      </c>
      <c r="CZ490" s="20">
        <f t="shared" si="85"/>
        <v>1</v>
      </c>
      <c r="DA490" s="37">
        <f t="shared" si="80"/>
        <v>0</v>
      </c>
      <c r="DZ490" s="62"/>
    </row>
    <row r="491" spans="1:130" ht="15" customHeight="1">
      <c r="A491" s="11"/>
      <c r="B491" s="265"/>
      <c r="C491" s="266"/>
      <c r="D491" s="266"/>
      <c r="E491" s="266"/>
      <c r="F491" s="266"/>
      <c r="G491" s="266"/>
      <c r="H491" s="266"/>
      <c r="I491" s="266"/>
      <c r="J491" s="266"/>
      <c r="K491" s="266"/>
      <c r="L491" s="266"/>
      <c r="M491" s="267"/>
      <c r="N491" s="267"/>
      <c r="O491" s="267"/>
      <c r="P491" s="267"/>
      <c r="Q491" s="267"/>
      <c r="R491" s="267"/>
      <c r="S491" s="267"/>
      <c r="T491" s="267"/>
      <c r="U491" s="267"/>
      <c r="V491" s="267"/>
      <c r="W491" s="267"/>
      <c r="X491" s="267"/>
      <c r="Y491" s="267"/>
      <c r="Z491" s="267"/>
      <c r="AA491" s="267"/>
      <c r="AB491" s="240" t="str">
        <f t="shared" si="86"/>
        <v/>
      </c>
      <c r="AC491" s="241"/>
      <c r="AD491" s="241"/>
      <c r="AE491" s="241"/>
      <c r="AF491" s="241"/>
      <c r="AG491" s="241"/>
      <c r="AH491" s="241"/>
      <c r="AI491" s="241"/>
      <c r="AJ491" s="241"/>
      <c r="AK491" s="241"/>
      <c r="AL491" s="241"/>
      <c r="AM491" s="241"/>
      <c r="AN491" s="242"/>
      <c r="AO491" s="266"/>
      <c r="AP491" s="266"/>
      <c r="AQ491" s="266"/>
      <c r="AR491" s="266"/>
      <c r="AS491" s="266"/>
      <c r="AT491" s="266"/>
      <c r="AU491" s="266"/>
      <c r="AV491" s="266"/>
      <c r="AW491" s="266"/>
      <c r="AX491" s="266"/>
      <c r="AY491" s="266"/>
      <c r="AZ491" s="267"/>
      <c r="BA491" s="267"/>
      <c r="BB491" s="267"/>
      <c r="BC491" s="267"/>
      <c r="BD491" s="267"/>
      <c r="BE491" s="267"/>
      <c r="BF491" s="267"/>
      <c r="BG491" s="267"/>
      <c r="BH491" s="267"/>
      <c r="BI491" s="267"/>
      <c r="BJ491" s="267"/>
      <c r="BK491" s="267"/>
      <c r="BL491" s="267"/>
      <c r="BM491" s="267"/>
      <c r="BN491" s="267"/>
      <c r="BO491" s="274" t="str">
        <f t="shared" si="87"/>
        <v/>
      </c>
      <c r="BP491" s="274"/>
      <c r="BQ491" s="274"/>
      <c r="BR491" s="274"/>
      <c r="BS491" s="274"/>
      <c r="BT491" s="274"/>
      <c r="BU491" s="274"/>
      <c r="BV491" s="274"/>
      <c r="BW491" s="274"/>
      <c r="BX491" s="274"/>
      <c r="BY491" s="274"/>
      <c r="BZ491" s="338"/>
      <c r="CA491" s="25"/>
      <c r="CB491" s="39" t="str">
        <f t="shared" si="84"/>
        <v>Riadok bude skrytý.</v>
      </c>
      <c r="CC491" s="33" t="s">
        <v>78</v>
      </c>
      <c r="CW491" s="20">
        <f t="shared" si="75"/>
        <v>0</v>
      </c>
      <c r="CX491" s="20">
        <f t="shared" si="88"/>
        <v>0</v>
      </c>
      <c r="CZ491" s="20">
        <f t="shared" si="85"/>
        <v>1</v>
      </c>
      <c r="DA491" s="37">
        <f t="shared" si="80"/>
        <v>0</v>
      </c>
      <c r="DZ491" s="62"/>
    </row>
    <row r="492" spans="1:130" ht="15" customHeight="1">
      <c r="A492" s="11"/>
      <c r="B492" s="265"/>
      <c r="C492" s="266"/>
      <c r="D492" s="266"/>
      <c r="E492" s="266"/>
      <c r="F492" s="266"/>
      <c r="G492" s="266"/>
      <c r="H492" s="266"/>
      <c r="I492" s="266"/>
      <c r="J492" s="266"/>
      <c r="K492" s="266"/>
      <c r="L492" s="266"/>
      <c r="M492" s="267"/>
      <c r="N492" s="267"/>
      <c r="O492" s="267"/>
      <c r="P492" s="267"/>
      <c r="Q492" s="267"/>
      <c r="R492" s="267"/>
      <c r="S492" s="267"/>
      <c r="T492" s="267"/>
      <c r="U492" s="267"/>
      <c r="V492" s="267"/>
      <c r="W492" s="267"/>
      <c r="X492" s="267"/>
      <c r="Y492" s="267"/>
      <c r="Z492" s="267"/>
      <c r="AA492" s="267"/>
      <c r="AB492" s="240" t="str">
        <f t="shared" si="86"/>
        <v/>
      </c>
      <c r="AC492" s="241"/>
      <c r="AD492" s="241"/>
      <c r="AE492" s="241"/>
      <c r="AF492" s="241"/>
      <c r="AG492" s="241"/>
      <c r="AH492" s="241"/>
      <c r="AI492" s="241"/>
      <c r="AJ492" s="241"/>
      <c r="AK492" s="241"/>
      <c r="AL492" s="241"/>
      <c r="AM492" s="241"/>
      <c r="AN492" s="242"/>
      <c r="AO492" s="266"/>
      <c r="AP492" s="266"/>
      <c r="AQ492" s="266"/>
      <c r="AR492" s="266"/>
      <c r="AS492" s="266"/>
      <c r="AT492" s="266"/>
      <c r="AU492" s="266"/>
      <c r="AV492" s="266"/>
      <c r="AW492" s="266"/>
      <c r="AX492" s="266"/>
      <c r="AY492" s="266"/>
      <c r="AZ492" s="267"/>
      <c r="BA492" s="267"/>
      <c r="BB492" s="267"/>
      <c r="BC492" s="267"/>
      <c r="BD492" s="267"/>
      <c r="BE492" s="267"/>
      <c r="BF492" s="267"/>
      <c r="BG492" s="267"/>
      <c r="BH492" s="267"/>
      <c r="BI492" s="267"/>
      <c r="BJ492" s="267"/>
      <c r="BK492" s="267"/>
      <c r="BL492" s="267"/>
      <c r="BM492" s="267"/>
      <c r="BN492" s="267"/>
      <c r="BO492" s="274" t="str">
        <f t="shared" si="87"/>
        <v/>
      </c>
      <c r="BP492" s="274"/>
      <c r="BQ492" s="274"/>
      <c r="BR492" s="274"/>
      <c r="BS492" s="274"/>
      <c r="BT492" s="274"/>
      <c r="BU492" s="274"/>
      <c r="BV492" s="274"/>
      <c r="BW492" s="274"/>
      <c r="BX492" s="274"/>
      <c r="BY492" s="274"/>
      <c r="BZ492" s="338"/>
      <c r="CA492" s="25"/>
      <c r="CB492" s="39" t="str">
        <f t="shared" si="84"/>
        <v>Riadok bude skrytý.</v>
      </c>
      <c r="CC492" s="33" t="s">
        <v>78</v>
      </c>
      <c r="CW492" s="20">
        <f t="shared" si="75"/>
        <v>0</v>
      </c>
      <c r="CX492" s="20">
        <f t="shared" si="88"/>
        <v>0</v>
      </c>
      <c r="CZ492" s="20">
        <f t="shared" si="85"/>
        <v>1</v>
      </c>
      <c r="DA492" s="37">
        <f t="shared" si="80"/>
        <v>0</v>
      </c>
      <c r="DZ492" s="62"/>
    </row>
    <row r="493" spans="1:130" ht="15" customHeight="1">
      <c r="A493" s="11"/>
      <c r="B493" s="265"/>
      <c r="C493" s="266"/>
      <c r="D493" s="266"/>
      <c r="E493" s="266"/>
      <c r="F493" s="266"/>
      <c r="G493" s="266"/>
      <c r="H493" s="266"/>
      <c r="I493" s="266"/>
      <c r="J493" s="266"/>
      <c r="K493" s="266"/>
      <c r="L493" s="266"/>
      <c r="M493" s="267"/>
      <c r="N493" s="267"/>
      <c r="O493" s="267"/>
      <c r="P493" s="267"/>
      <c r="Q493" s="267"/>
      <c r="R493" s="267"/>
      <c r="S493" s="267"/>
      <c r="T493" s="267"/>
      <c r="U493" s="267"/>
      <c r="V493" s="267"/>
      <c r="W493" s="267"/>
      <c r="X493" s="267"/>
      <c r="Y493" s="267"/>
      <c r="Z493" s="267"/>
      <c r="AA493" s="267"/>
      <c r="AB493" s="240" t="str">
        <f t="shared" si="86"/>
        <v/>
      </c>
      <c r="AC493" s="241"/>
      <c r="AD493" s="241"/>
      <c r="AE493" s="241"/>
      <c r="AF493" s="241"/>
      <c r="AG493" s="241"/>
      <c r="AH493" s="241"/>
      <c r="AI493" s="241"/>
      <c r="AJ493" s="241"/>
      <c r="AK493" s="241"/>
      <c r="AL493" s="241"/>
      <c r="AM493" s="241"/>
      <c r="AN493" s="242"/>
      <c r="AO493" s="266"/>
      <c r="AP493" s="266"/>
      <c r="AQ493" s="266"/>
      <c r="AR493" s="266"/>
      <c r="AS493" s="266"/>
      <c r="AT493" s="266"/>
      <c r="AU493" s="266"/>
      <c r="AV493" s="266"/>
      <c r="AW493" s="266"/>
      <c r="AX493" s="266"/>
      <c r="AY493" s="266"/>
      <c r="AZ493" s="267"/>
      <c r="BA493" s="267"/>
      <c r="BB493" s="267"/>
      <c r="BC493" s="267"/>
      <c r="BD493" s="267"/>
      <c r="BE493" s="267"/>
      <c r="BF493" s="267"/>
      <c r="BG493" s="267"/>
      <c r="BH493" s="267"/>
      <c r="BI493" s="267"/>
      <c r="BJ493" s="267"/>
      <c r="BK493" s="267"/>
      <c r="BL493" s="267"/>
      <c r="BM493" s="267"/>
      <c r="BN493" s="267"/>
      <c r="BO493" s="274" t="str">
        <f t="shared" si="87"/>
        <v/>
      </c>
      <c r="BP493" s="274"/>
      <c r="BQ493" s="274"/>
      <c r="BR493" s="274"/>
      <c r="BS493" s="274"/>
      <c r="BT493" s="274"/>
      <c r="BU493" s="274"/>
      <c r="BV493" s="274"/>
      <c r="BW493" s="274"/>
      <c r="BX493" s="274"/>
      <c r="BY493" s="274"/>
      <c r="BZ493" s="338"/>
      <c r="CA493" s="25"/>
      <c r="CB493" s="39" t="str">
        <f t="shared" si="84"/>
        <v>Riadok bude skrytý.</v>
      </c>
      <c r="CC493" s="33" t="s">
        <v>78</v>
      </c>
      <c r="CW493" s="20">
        <f t="shared" si="75"/>
        <v>0</v>
      </c>
      <c r="CX493" s="20">
        <f t="shared" si="88"/>
        <v>0</v>
      </c>
      <c r="CZ493" s="20">
        <f t="shared" si="85"/>
        <v>1</v>
      </c>
      <c r="DA493" s="37">
        <f t="shared" si="80"/>
        <v>0</v>
      </c>
      <c r="DZ493" s="62"/>
    </row>
    <row r="494" spans="1:130" ht="15" customHeight="1">
      <c r="A494" s="11"/>
      <c r="B494" s="265"/>
      <c r="C494" s="266"/>
      <c r="D494" s="266"/>
      <c r="E494" s="266"/>
      <c r="F494" s="266"/>
      <c r="G494" s="266"/>
      <c r="H494" s="266"/>
      <c r="I494" s="266"/>
      <c r="J494" s="266"/>
      <c r="K494" s="266"/>
      <c r="L494" s="266"/>
      <c r="M494" s="267"/>
      <c r="N494" s="267"/>
      <c r="O494" s="267"/>
      <c r="P494" s="267"/>
      <c r="Q494" s="267"/>
      <c r="R494" s="267"/>
      <c r="S494" s="267"/>
      <c r="T494" s="267"/>
      <c r="U494" s="267"/>
      <c r="V494" s="267"/>
      <c r="W494" s="267"/>
      <c r="X494" s="267"/>
      <c r="Y494" s="267"/>
      <c r="Z494" s="267"/>
      <c r="AA494" s="267"/>
      <c r="AB494" s="240" t="str">
        <f t="shared" si="86"/>
        <v/>
      </c>
      <c r="AC494" s="241"/>
      <c r="AD494" s="241"/>
      <c r="AE494" s="241"/>
      <c r="AF494" s="241"/>
      <c r="AG494" s="241"/>
      <c r="AH494" s="241"/>
      <c r="AI494" s="241"/>
      <c r="AJ494" s="241"/>
      <c r="AK494" s="241"/>
      <c r="AL494" s="241"/>
      <c r="AM494" s="241"/>
      <c r="AN494" s="242"/>
      <c r="AO494" s="266"/>
      <c r="AP494" s="266"/>
      <c r="AQ494" s="266"/>
      <c r="AR494" s="266"/>
      <c r="AS494" s="266"/>
      <c r="AT494" s="266"/>
      <c r="AU494" s="266"/>
      <c r="AV494" s="266"/>
      <c r="AW494" s="266"/>
      <c r="AX494" s="266"/>
      <c r="AY494" s="266"/>
      <c r="AZ494" s="267"/>
      <c r="BA494" s="267"/>
      <c r="BB494" s="267"/>
      <c r="BC494" s="267"/>
      <c r="BD494" s="267"/>
      <c r="BE494" s="267"/>
      <c r="BF494" s="267"/>
      <c r="BG494" s="267"/>
      <c r="BH494" s="267"/>
      <c r="BI494" s="267"/>
      <c r="BJ494" s="267"/>
      <c r="BK494" s="267"/>
      <c r="BL494" s="267"/>
      <c r="BM494" s="267"/>
      <c r="BN494" s="267"/>
      <c r="BO494" s="274" t="str">
        <f t="shared" si="87"/>
        <v/>
      </c>
      <c r="BP494" s="274"/>
      <c r="BQ494" s="274"/>
      <c r="BR494" s="274"/>
      <c r="BS494" s="274"/>
      <c r="BT494" s="274"/>
      <c r="BU494" s="274"/>
      <c r="BV494" s="274"/>
      <c r="BW494" s="274"/>
      <c r="BX494" s="274"/>
      <c r="BY494" s="274"/>
      <c r="BZ494" s="338"/>
      <c r="CA494" s="25"/>
      <c r="CB494" s="39" t="str">
        <f t="shared" si="84"/>
        <v>Riadok bude skrytý.</v>
      </c>
      <c r="CC494" s="33" t="s">
        <v>78</v>
      </c>
      <c r="CW494" s="20">
        <f t="shared" si="75"/>
        <v>0</v>
      </c>
      <c r="CX494" s="20">
        <f t="shared" si="88"/>
        <v>0</v>
      </c>
      <c r="CZ494" s="20">
        <f t="shared" si="85"/>
        <v>1</v>
      </c>
      <c r="DA494" s="37">
        <f t="shared" si="80"/>
        <v>0</v>
      </c>
      <c r="DZ494" s="62"/>
    </row>
    <row r="495" spans="1:130">
      <c r="A495" s="11"/>
      <c r="B495" s="265"/>
      <c r="C495" s="266"/>
      <c r="D495" s="266"/>
      <c r="E495" s="266"/>
      <c r="F495" s="266"/>
      <c r="G495" s="266"/>
      <c r="H495" s="266"/>
      <c r="I495" s="266"/>
      <c r="J495" s="266"/>
      <c r="K495" s="266"/>
      <c r="L495" s="266"/>
      <c r="M495" s="267"/>
      <c r="N495" s="267"/>
      <c r="O495" s="267"/>
      <c r="P495" s="267"/>
      <c r="Q495" s="267"/>
      <c r="R495" s="267"/>
      <c r="S495" s="267"/>
      <c r="T495" s="267"/>
      <c r="U495" s="267"/>
      <c r="V495" s="267"/>
      <c r="W495" s="267"/>
      <c r="X495" s="267"/>
      <c r="Y495" s="267"/>
      <c r="Z495" s="267"/>
      <c r="AA495" s="267"/>
      <c r="AB495" s="240" t="str">
        <f t="shared" si="86"/>
        <v/>
      </c>
      <c r="AC495" s="241"/>
      <c r="AD495" s="241"/>
      <c r="AE495" s="241"/>
      <c r="AF495" s="241"/>
      <c r="AG495" s="241"/>
      <c r="AH495" s="241"/>
      <c r="AI495" s="241"/>
      <c r="AJ495" s="241"/>
      <c r="AK495" s="241"/>
      <c r="AL495" s="241"/>
      <c r="AM495" s="241"/>
      <c r="AN495" s="242"/>
      <c r="AO495" s="266"/>
      <c r="AP495" s="266"/>
      <c r="AQ495" s="266"/>
      <c r="AR495" s="266"/>
      <c r="AS495" s="266"/>
      <c r="AT495" s="266"/>
      <c r="AU495" s="266"/>
      <c r="AV495" s="266"/>
      <c r="AW495" s="266"/>
      <c r="AX495" s="266"/>
      <c r="AY495" s="266"/>
      <c r="AZ495" s="267"/>
      <c r="BA495" s="267"/>
      <c r="BB495" s="267"/>
      <c r="BC495" s="267"/>
      <c r="BD495" s="267"/>
      <c r="BE495" s="267"/>
      <c r="BF495" s="267"/>
      <c r="BG495" s="267"/>
      <c r="BH495" s="267"/>
      <c r="BI495" s="267"/>
      <c r="BJ495" s="267"/>
      <c r="BK495" s="267"/>
      <c r="BL495" s="267"/>
      <c r="BM495" s="267"/>
      <c r="BN495" s="267"/>
      <c r="BO495" s="274" t="str">
        <f t="shared" si="87"/>
        <v/>
      </c>
      <c r="BP495" s="274"/>
      <c r="BQ495" s="274"/>
      <c r="BR495" s="274"/>
      <c r="BS495" s="274"/>
      <c r="BT495" s="274"/>
      <c r="BU495" s="274"/>
      <c r="BV495" s="274"/>
      <c r="BW495" s="274"/>
      <c r="BX495" s="274"/>
      <c r="BY495" s="274"/>
      <c r="BZ495" s="338"/>
      <c r="CA495" s="25"/>
      <c r="CB495" s="39" t="str">
        <f t="shared" si="84"/>
        <v>Riadok bude skrytý.</v>
      </c>
      <c r="CC495" s="33" t="s">
        <v>78</v>
      </c>
      <c r="CW495" s="20">
        <f t="shared" si="75"/>
        <v>0</v>
      </c>
      <c r="CX495" s="20">
        <f t="shared" si="88"/>
        <v>0</v>
      </c>
      <c r="CZ495" s="20">
        <f>IF(CC495="",1,IF(CC495="Chcem skryť riadok.",0,1))</f>
        <v>1</v>
      </c>
      <c r="DA495" s="37">
        <f t="shared" si="80"/>
        <v>0</v>
      </c>
      <c r="DZ495" s="62"/>
    </row>
    <row r="496" spans="1:130">
      <c r="A496" s="11"/>
      <c r="B496" s="350"/>
      <c r="C496" s="351"/>
      <c r="D496" s="351"/>
      <c r="E496" s="351"/>
      <c r="F496" s="351"/>
      <c r="G496" s="351"/>
      <c r="H496" s="351"/>
      <c r="I496" s="351"/>
      <c r="J496" s="351"/>
      <c r="K496" s="351"/>
      <c r="L496" s="351"/>
      <c r="M496" s="272"/>
      <c r="N496" s="272"/>
      <c r="O496" s="272"/>
      <c r="P496" s="272"/>
      <c r="Q496" s="272"/>
      <c r="R496" s="272"/>
      <c r="S496" s="272"/>
      <c r="T496" s="272"/>
      <c r="U496" s="272"/>
      <c r="V496" s="272"/>
      <c r="W496" s="272"/>
      <c r="X496" s="272"/>
      <c r="Y496" s="272"/>
      <c r="Z496" s="272"/>
      <c r="AA496" s="272"/>
      <c r="AB496" s="353" t="str">
        <f t="shared" si="86"/>
        <v/>
      </c>
      <c r="AC496" s="354"/>
      <c r="AD496" s="354"/>
      <c r="AE496" s="354"/>
      <c r="AF496" s="354"/>
      <c r="AG496" s="354"/>
      <c r="AH496" s="354"/>
      <c r="AI496" s="354"/>
      <c r="AJ496" s="354"/>
      <c r="AK496" s="354"/>
      <c r="AL496" s="354"/>
      <c r="AM496" s="354"/>
      <c r="AN496" s="355"/>
      <c r="AO496" s="351"/>
      <c r="AP496" s="351"/>
      <c r="AQ496" s="351"/>
      <c r="AR496" s="351"/>
      <c r="AS496" s="351"/>
      <c r="AT496" s="351"/>
      <c r="AU496" s="351"/>
      <c r="AV496" s="351"/>
      <c r="AW496" s="351"/>
      <c r="AX496" s="351"/>
      <c r="AY496" s="351"/>
      <c r="AZ496" s="272"/>
      <c r="BA496" s="272"/>
      <c r="BB496" s="272"/>
      <c r="BC496" s="272"/>
      <c r="BD496" s="272"/>
      <c r="BE496" s="272"/>
      <c r="BF496" s="272"/>
      <c r="BG496" s="272"/>
      <c r="BH496" s="272"/>
      <c r="BI496" s="272"/>
      <c r="BJ496" s="272"/>
      <c r="BK496" s="272"/>
      <c r="BL496" s="272"/>
      <c r="BM496" s="272"/>
      <c r="BN496" s="272"/>
      <c r="BO496" s="343" t="str">
        <f t="shared" si="87"/>
        <v/>
      </c>
      <c r="BP496" s="343"/>
      <c r="BQ496" s="343"/>
      <c r="BR496" s="343"/>
      <c r="BS496" s="343"/>
      <c r="BT496" s="343"/>
      <c r="BU496" s="343"/>
      <c r="BV496" s="343"/>
      <c r="BW496" s="343"/>
      <c r="BX496" s="343"/>
      <c r="BY496" s="343"/>
      <c r="BZ496" s="352"/>
      <c r="CA496" s="25"/>
      <c r="CB496" s="39" t="str">
        <f t="shared" si="84"/>
        <v>Riadok bude skrytý.</v>
      </c>
      <c r="CC496" s="33" t="s">
        <v>78</v>
      </c>
      <c r="CW496" s="20">
        <f t="shared" si="75"/>
        <v>0</v>
      </c>
      <c r="CX496" s="20">
        <f>+IF(SUM(CX487:CX495)=0,0,1)</f>
        <v>0</v>
      </c>
      <c r="CZ496" s="20">
        <f t="shared" si="85"/>
        <v>1</v>
      </c>
      <c r="DA496" s="37">
        <f t="shared" si="80"/>
        <v>0</v>
      </c>
      <c r="DZ496" s="62"/>
    </row>
    <row r="497" spans="1:130">
      <c r="A497" s="11"/>
      <c r="B497" s="344" t="s">
        <v>139</v>
      </c>
      <c r="C497" s="345"/>
      <c r="D497" s="345"/>
      <c r="E497" s="345"/>
      <c r="F497" s="345"/>
      <c r="G497" s="345"/>
      <c r="H497" s="345"/>
      <c r="I497" s="345"/>
      <c r="J497" s="345"/>
      <c r="K497" s="345"/>
      <c r="L497" s="345"/>
      <c r="M497" s="345"/>
      <c r="N497" s="345"/>
      <c r="O497" s="345"/>
      <c r="P497" s="345"/>
      <c r="Q497" s="345"/>
      <c r="R497" s="345"/>
      <c r="S497" s="345"/>
      <c r="T497" s="345"/>
      <c r="U497" s="345"/>
      <c r="V497" s="345"/>
      <c r="W497" s="345"/>
      <c r="X497" s="345"/>
      <c r="Y497" s="345"/>
      <c r="Z497" s="345"/>
      <c r="AA497" s="345"/>
      <c r="AB497" s="345"/>
      <c r="AC497" s="345"/>
      <c r="AD497" s="345"/>
      <c r="AE497" s="345"/>
      <c r="AF497" s="345"/>
      <c r="AG497" s="345"/>
      <c r="AH497" s="345"/>
      <c r="AI497" s="345"/>
      <c r="AJ497" s="345"/>
      <c r="AK497" s="345"/>
      <c r="AL497" s="345"/>
      <c r="AM497" s="345"/>
      <c r="AN497" s="345"/>
      <c r="AO497" s="345"/>
      <c r="AP497" s="345"/>
      <c r="AQ497" s="345"/>
      <c r="AR497" s="345"/>
      <c r="AS497" s="345"/>
      <c r="AT497" s="345"/>
      <c r="AU497" s="345"/>
      <c r="AV497" s="345"/>
      <c r="AW497" s="345"/>
      <c r="AX497" s="345"/>
      <c r="AY497" s="345"/>
      <c r="AZ497" s="345"/>
      <c r="BA497" s="345"/>
      <c r="BB497" s="345"/>
      <c r="BC497" s="345"/>
      <c r="BD497" s="345"/>
      <c r="BE497" s="345"/>
      <c r="BF497" s="345"/>
      <c r="BG497" s="345"/>
      <c r="BH497" s="345"/>
      <c r="BI497" s="345"/>
      <c r="BJ497" s="345"/>
      <c r="BK497" s="345"/>
      <c r="BL497" s="345"/>
      <c r="BM497" s="345"/>
      <c r="BN497" s="345"/>
      <c r="BO497" s="345"/>
      <c r="BP497" s="345"/>
      <c r="BQ497" s="345"/>
      <c r="BR497" s="345"/>
      <c r="BS497" s="345"/>
      <c r="BT497" s="345"/>
      <c r="BU497" s="345"/>
      <c r="BV497" s="345"/>
      <c r="BW497" s="345"/>
      <c r="BX497" s="345"/>
      <c r="BY497" s="345"/>
      <c r="BZ497" s="346"/>
      <c r="CA497" s="26" t="s">
        <v>69</v>
      </c>
      <c r="CB497" s="39" t="str">
        <f t="shared" si="84"/>
        <v>Riadok bude skrytý.</v>
      </c>
      <c r="CC497" s="33" t="s">
        <v>78</v>
      </c>
      <c r="CF497" s="7"/>
      <c r="CW497" s="20">
        <f t="shared" si="75"/>
        <v>0</v>
      </c>
      <c r="CX497" s="20">
        <f>+IF(SUM(CX499:CX508)=0,0,1)</f>
        <v>0</v>
      </c>
      <c r="CZ497" s="20">
        <f t="shared" si="85"/>
        <v>1</v>
      </c>
      <c r="DA497" s="37">
        <f t="shared" si="80"/>
        <v>0</v>
      </c>
      <c r="DZ497" s="62"/>
    </row>
    <row r="498" spans="1:130">
      <c r="A498" s="11"/>
      <c r="B498" s="356" t="s">
        <v>130</v>
      </c>
      <c r="C498" s="357"/>
      <c r="D498" s="357"/>
      <c r="E498" s="357"/>
      <c r="F498" s="357"/>
      <c r="G498" s="357"/>
      <c r="H498" s="357"/>
      <c r="I498" s="357"/>
      <c r="J498" s="357"/>
      <c r="K498" s="357"/>
      <c r="L498" s="357"/>
      <c r="M498" s="358" t="s">
        <v>129</v>
      </c>
      <c r="N498" s="357"/>
      <c r="O498" s="357"/>
      <c r="P498" s="357"/>
      <c r="Q498" s="357"/>
      <c r="R498" s="357"/>
      <c r="S498" s="357"/>
      <c r="T498" s="357"/>
      <c r="U498" s="357"/>
      <c r="V498" s="357"/>
      <c r="W498" s="357"/>
      <c r="X498" s="357" t="s">
        <v>140</v>
      </c>
      <c r="Y498" s="357"/>
      <c r="Z498" s="357"/>
      <c r="AA498" s="357"/>
      <c r="AB498" s="357"/>
      <c r="AC498" s="357"/>
      <c r="AD498" s="357"/>
      <c r="AE498" s="357"/>
      <c r="AF498" s="357"/>
      <c r="AG498" s="357"/>
      <c r="AH498" s="357"/>
      <c r="AI498" s="357"/>
      <c r="AJ498" s="359"/>
      <c r="AK498" s="335" t="s">
        <v>131</v>
      </c>
      <c r="AL498" s="336"/>
      <c r="AM498" s="336"/>
      <c r="AN498" s="336"/>
      <c r="AO498" s="336"/>
      <c r="AP498" s="336"/>
      <c r="AQ498" s="336"/>
      <c r="AR498" s="336"/>
      <c r="AS498" s="336"/>
      <c r="AT498" s="336"/>
      <c r="AU498" s="336"/>
      <c r="AV498" s="337"/>
      <c r="AW498" s="332" t="s">
        <v>132</v>
      </c>
      <c r="AX498" s="332"/>
      <c r="AY498" s="332"/>
      <c r="AZ498" s="332"/>
      <c r="BA498" s="332"/>
      <c r="BB498" s="332"/>
      <c r="BC498" s="332"/>
      <c r="BD498" s="332"/>
      <c r="BE498" s="332"/>
      <c r="BF498" s="332"/>
      <c r="BG498" s="332"/>
      <c r="BH498" s="332"/>
      <c r="BI498" s="332"/>
      <c r="BJ498" s="332"/>
      <c r="BK498" s="332"/>
      <c r="BL498" s="332"/>
      <c r="BM498" s="332"/>
      <c r="BN498" s="332"/>
      <c r="BO498" s="360" t="s">
        <v>133</v>
      </c>
      <c r="BP498" s="360"/>
      <c r="BQ498" s="360"/>
      <c r="BR498" s="360"/>
      <c r="BS498" s="360"/>
      <c r="BT498" s="360"/>
      <c r="BU498" s="360"/>
      <c r="BV498" s="360"/>
      <c r="BW498" s="360"/>
      <c r="BX498" s="360"/>
      <c r="BY498" s="360"/>
      <c r="BZ498" s="361"/>
      <c r="CA498" s="24"/>
      <c r="CB498" s="39" t="str">
        <f t="shared" si="84"/>
        <v>Riadok bude skrytý.</v>
      </c>
      <c r="CC498" s="33" t="s">
        <v>78</v>
      </c>
      <c r="CW498" s="20">
        <f t="shared" si="75"/>
        <v>0</v>
      </c>
      <c r="CX498" s="20">
        <f>+IF(SUM(CX499:CX508)=0,0,1)</f>
        <v>0</v>
      </c>
      <c r="CZ498" s="20">
        <f t="shared" si="85"/>
        <v>1</v>
      </c>
      <c r="DA498" s="37">
        <f t="shared" si="80"/>
        <v>0</v>
      </c>
      <c r="DZ498" s="62"/>
    </row>
    <row r="499" spans="1:130">
      <c r="A499" s="11"/>
      <c r="B499" s="265"/>
      <c r="C499" s="266"/>
      <c r="D499" s="266"/>
      <c r="E499" s="266"/>
      <c r="F499" s="266"/>
      <c r="G499" s="266"/>
      <c r="H499" s="266"/>
      <c r="I499" s="266"/>
      <c r="J499" s="266"/>
      <c r="K499" s="266"/>
      <c r="L499" s="266"/>
      <c r="M499" s="267"/>
      <c r="N499" s="267"/>
      <c r="O499" s="267"/>
      <c r="P499" s="267"/>
      <c r="Q499" s="267"/>
      <c r="R499" s="267"/>
      <c r="S499" s="267"/>
      <c r="T499" s="267"/>
      <c r="U499" s="267"/>
      <c r="V499" s="267"/>
      <c r="W499" s="267"/>
      <c r="X499" s="273"/>
      <c r="Y499" s="273"/>
      <c r="Z499" s="273"/>
      <c r="AA499" s="273"/>
      <c r="AB499" s="273"/>
      <c r="AC499" s="273"/>
      <c r="AD499" s="273"/>
      <c r="AE499" s="273"/>
      <c r="AF499" s="273"/>
      <c r="AG499" s="273"/>
      <c r="AH499" s="273"/>
      <c r="AI499" s="273"/>
      <c r="AJ499" s="273"/>
      <c r="AK499" s="274" t="str">
        <f t="shared" ref="AK499:AK508" si="89">IF(B499*M499=0,"",B499*M499)</f>
        <v/>
      </c>
      <c r="AL499" s="274"/>
      <c r="AM499" s="274"/>
      <c r="AN499" s="274"/>
      <c r="AO499" s="274"/>
      <c r="AP499" s="274"/>
      <c r="AQ499" s="274"/>
      <c r="AR499" s="274"/>
      <c r="AS499" s="274"/>
      <c r="AT499" s="274"/>
      <c r="AU499" s="274"/>
      <c r="AV499" s="274"/>
      <c r="AW499" s="279"/>
      <c r="AX499" s="279"/>
      <c r="AY499" s="279"/>
      <c r="AZ499" s="279"/>
      <c r="BA499" s="279"/>
      <c r="BB499" s="279"/>
      <c r="BC499" s="279"/>
      <c r="BD499" s="279"/>
      <c r="BE499" s="279"/>
      <c r="BF499" s="279"/>
      <c r="BG499" s="279"/>
      <c r="BH499" s="279"/>
      <c r="BI499" s="279"/>
      <c r="BJ499" s="279"/>
      <c r="BK499" s="279"/>
      <c r="BL499" s="279"/>
      <c r="BM499" s="279"/>
      <c r="BN499" s="279"/>
      <c r="BO499" s="275" t="str">
        <f t="shared" ref="BO499:BO508" si="90">+IF(AK499="","",IF(AW499="","",IF(ROUND(AK499/AW499,4)&gt;100%,"chyba",ROUND(AK499/AW499,4))))</f>
        <v/>
      </c>
      <c r="BP499" s="275"/>
      <c r="BQ499" s="275"/>
      <c r="BR499" s="275"/>
      <c r="BS499" s="275"/>
      <c r="BT499" s="275"/>
      <c r="BU499" s="275"/>
      <c r="BV499" s="275"/>
      <c r="BW499" s="275"/>
      <c r="BX499" s="275"/>
      <c r="BY499" s="275"/>
      <c r="BZ499" s="276"/>
      <c r="CA499" s="27"/>
      <c r="CB499" s="39" t="str">
        <f t="shared" si="84"/>
        <v>Riadok bude skrytý.</v>
      </c>
      <c r="CC499" s="33" t="s">
        <v>78</v>
      </c>
      <c r="CW499" s="20">
        <f t="shared" si="75"/>
        <v>0</v>
      </c>
      <c r="CX499" s="20">
        <f>+IF(B499="",IF(M499="",IF(X499="",IF(AW499="",0,1),1),1),1)</f>
        <v>0</v>
      </c>
      <c r="CZ499" s="20">
        <f t="shared" si="85"/>
        <v>1</v>
      </c>
      <c r="DA499" s="37">
        <f t="shared" ref="DA499:DA508" si="91">+IF(CW499*CX499=0,0,IF(CZ499=0,0,1))</f>
        <v>0</v>
      </c>
      <c r="DZ499" s="62"/>
    </row>
    <row r="500" spans="1:130">
      <c r="A500" s="11"/>
      <c r="B500" s="265"/>
      <c r="C500" s="266"/>
      <c r="D500" s="266"/>
      <c r="E500" s="266"/>
      <c r="F500" s="266"/>
      <c r="G500" s="266"/>
      <c r="H500" s="266"/>
      <c r="I500" s="266"/>
      <c r="J500" s="266"/>
      <c r="K500" s="266"/>
      <c r="L500" s="266"/>
      <c r="M500" s="267"/>
      <c r="N500" s="267"/>
      <c r="O500" s="267"/>
      <c r="P500" s="267"/>
      <c r="Q500" s="267"/>
      <c r="R500" s="267"/>
      <c r="S500" s="267"/>
      <c r="T500" s="267"/>
      <c r="U500" s="267"/>
      <c r="V500" s="267"/>
      <c r="W500" s="267"/>
      <c r="X500" s="273"/>
      <c r="Y500" s="273"/>
      <c r="Z500" s="273"/>
      <c r="AA500" s="273"/>
      <c r="AB500" s="273"/>
      <c r="AC500" s="273"/>
      <c r="AD500" s="273"/>
      <c r="AE500" s="273"/>
      <c r="AF500" s="273"/>
      <c r="AG500" s="273"/>
      <c r="AH500" s="273"/>
      <c r="AI500" s="273"/>
      <c r="AJ500" s="273"/>
      <c r="AK500" s="274" t="str">
        <f t="shared" si="89"/>
        <v/>
      </c>
      <c r="AL500" s="274"/>
      <c r="AM500" s="274"/>
      <c r="AN500" s="274"/>
      <c r="AO500" s="274"/>
      <c r="AP500" s="274"/>
      <c r="AQ500" s="274"/>
      <c r="AR500" s="274"/>
      <c r="AS500" s="274"/>
      <c r="AT500" s="274"/>
      <c r="AU500" s="274"/>
      <c r="AV500" s="274"/>
      <c r="AW500" s="279"/>
      <c r="AX500" s="279"/>
      <c r="AY500" s="279"/>
      <c r="AZ500" s="279"/>
      <c r="BA500" s="279"/>
      <c r="BB500" s="279"/>
      <c r="BC500" s="279"/>
      <c r="BD500" s="279"/>
      <c r="BE500" s="279"/>
      <c r="BF500" s="279"/>
      <c r="BG500" s="279"/>
      <c r="BH500" s="279"/>
      <c r="BI500" s="279"/>
      <c r="BJ500" s="279"/>
      <c r="BK500" s="279"/>
      <c r="BL500" s="279"/>
      <c r="BM500" s="279"/>
      <c r="BN500" s="279"/>
      <c r="BO500" s="275" t="str">
        <f t="shared" si="90"/>
        <v/>
      </c>
      <c r="BP500" s="275"/>
      <c r="BQ500" s="275"/>
      <c r="BR500" s="275"/>
      <c r="BS500" s="275"/>
      <c r="BT500" s="275"/>
      <c r="BU500" s="275"/>
      <c r="BV500" s="275"/>
      <c r="BW500" s="275"/>
      <c r="BX500" s="275"/>
      <c r="BY500" s="275"/>
      <c r="BZ500" s="276"/>
      <c r="CA500" s="27"/>
      <c r="CB500" s="39" t="str">
        <f t="shared" si="84"/>
        <v>Riadok bude skrytý.</v>
      </c>
      <c r="CC500" s="33" t="s">
        <v>78</v>
      </c>
      <c r="CW500" s="20">
        <f t="shared" si="75"/>
        <v>0</v>
      </c>
      <c r="CX500" s="20">
        <f t="shared" ref="CX500:CX507" si="92">+IF(B500="",IF(M500="",IF(X500="",IF(AW500="",0,1),1),1),1)</f>
        <v>0</v>
      </c>
      <c r="CZ500" s="20">
        <f t="shared" si="85"/>
        <v>1</v>
      </c>
      <c r="DA500" s="37">
        <f t="shared" si="91"/>
        <v>0</v>
      </c>
      <c r="DZ500" s="62"/>
    </row>
    <row r="501" spans="1:130">
      <c r="A501" s="11"/>
      <c r="B501" s="265"/>
      <c r="C501" s="266"/>
      <c r="D501" s="266"/>
      <c r="E501" s="266"/>
      <c r="F501" s="266"/>
      <c r="G501" s="266"/>
      <c r="H501" s="266"/>
      <c r="I501" s="266"/>
      <c r="J501" s="266"/>
      <c r="K501" s="266"/>
      <c r="L501" s="266"/>
      <c r="M501" s="267"/>
      <c r="N501" s="267"/>
      <c r="O501" s="267"/>
      <c r="P501" s="267"/>
      <c r="Q501" s="267"/>
      <c r="R501" s="267"/>
      <c r="S501" s="267"/>
      <c r="T501" s="267"/>
      <c r="U501" s="267"/>
      <c r="V501" s="267"/>
      <c r="W501" s="267"/>
      <c r="X501" s="273"/>
      <c r="Y501" s="273"/>
      <c r="Z501" s="273"/>
      <c r="AA501" s="273"/>
      <c r="AB501" s="273"/>
      <c r="AC501" s="273"/>
      <c r="AD501" s="273"/>
      <c r="AE501" s="273"/>
      <c r="AF501" s="273"/>
      <c r="AG501" s="273"/>
      <c r="AH501" s="273"/>
      <c r="AI501" s="273"/>
      <c r="AJ501" s="273"/>
      <c r="AK501" s="274" t="str">
        <f t="shared" si="89"/>
        <v/>
      </c>
      <c r="AL501" s="274"/>
      <c r="AM501" s="274"/>
      <c r="AN501" s="274"/>
      <c r="AO501" s="274"/>
      <c r="AP501" s="274"/>
      <c r="AQ501" s="274"/>
      <c r="AR501" s="274"/>
      <c r="AS501" s="274"/>
      <c r="AT501" s="274"/>
      <c r="AU501" s="274"/>
      <c r="AV501" s="274"/>
      <c r="AW501" s="279"/>
      <c r="AX501" s="279"/>
      <c r="AY501" s="279"/>
      <c r="AZ501" s="279"/>
      <c r="BA501" s="279"/>
      <c r="BB501" s="279"/>
      <c r="BC501" s="279"/>
      <c r="BD501" s="279"/>
      <c r="BE501" s="279"/>
      <c r="BF501" s="279"/>
      <c r="BG501" s="279"/>
      <c r="BH501" s="279"/>
      <c r="BI501" s="279"/>
      <c r="BJ501" s="279"/>
      <c r="BK501" s="279"/>
      <c r="BL501" s="279"/>
      <c r="BM501" s="279"/>
      <c r="BN501" s="279"/>
      <c r="BO501" s="275" t="str">
        <f t="shared" si="90"/>
        <v/>
      </c>
      <c r="BP501" s="275"/>
      <c r="BQ501" s="275"/>
      <c r="BR501" s="275"/>
      <c r="BS501" s="275"/>
      <c r="BT501" s="275"/>
      <c r="BU501" s="275"/>
      <c r="BV501" s="275"/>
      <c r="BW501" s="275"/>
      <c r="BX501" s="275"/>
      <c r="BY501" s="275"/>
      <c r="BZ501" s="276"/>
      <c r="CA501" s="27"/>
      <c r="CB501" s="39" t="str">
        <f t="shared" si="84"/>
        <v>Riadok bude skrytý.</v>
      </c>
      <c r="CC501" s="33" t="s">
        <v>78</v>
      </c>
      <c r="CW501" s="20">
        <f t="shared" si="75"/>
        <v>0</v>
      </c>
      <c r="CX501" s="20">
        <f t="shared" si="92"/>
        <v>0</v>
      </c>
      <c r="CZ501" s="20">
        <f t="shared" si="85"/>
        <v>1</v>
      </c>
      <c r="DA501" s="37">
        <f t="shared" si="91"/>
        <v>0</v>
      </c>
      <c r="DZ501" s="62"/>
    </row>
    <row r="502" spans="1:130">
      <c r="A502" s="11"/>
      <c r="B502" s="265"/>
      <c r="C502" s="266"/>
      <c r="D502" s="266"/>
      <c r="E502" s="266"/>
      <c r="F502" s="266"/>
      <c r="G502" s="266"/>
      <c r="H502" s="266"/>
      <c r="I502" s="266"/>
      <c r="J502" s="266"/>
      <c r="K502" s="266"/>
      <c r="L502" s="266"/>
      <c r="M502" s="267"/>
      <c r="N502" s="267"/>
      <c r="O502" s="267"/>
      <c r="P502" s="267"/>
      <c r="Q502" s="267"/>
      <c r="R502" s="267"/>
      <c r="S502" s="267"/>
      <c r="T502" s="267"/>
      <c r="U502" s="267"/>
      <c r="V502" s="267"/>
      <c r="W502" s="267"/>
      <c r="X502" s="273"/>
      <c r="Y502" s="273"/>
      <c r="Z502" s="273"/>
      <c r="AA502" s="273"/>
      <c r="AB502" s="273"/>
      <c r="AC502" s="273"/>
      <c r="AD502" s="273"/>
      <c r="AE502" s="273"/>
      <c r="AF502" s="273"/>
      <c r="AG502" s="273"/>
      <c r="AH502" s="273"/>
      <c r="AI502" s="273"/>
      <c r="AJ502" s="273"/>
      <c r="AK502" s="274" t="str">
        <f t="shared" si="89"/>
        <v/>
      </c>
      <c r="AL502" s="274"/>
      <c r="AM502" s="274"/>
      <c r="AN502" s="274"/>
      <c r="AO502" s="274"/>
      <c r="AP502" s="274"/>
      <c r="AQ502" s="274"/>
      <c r="AR502" s="274"/>
      <c r="AS502" s="274"/>
      <c r="AT502" s="274"/>
      <c r="AU502" s="274"/>
      <c r="AV502" s="274"/>
      <c r="AW502" s="279"/>
      <c r="AX502" s="279"/>
      <c r="AY502" s="279"/>
      <c r="AZ502" s="279"/>
      <c r="BA502" s="279"/>
      <c r="BB502" s="279"/>
      <c r="BC502" s="279"/>
      <c r="BD502" s="279"/>
      <c r="BE502" s="279"/>
      <c r="BF502" s="279"/>
      <c r="BG502" s="279"/>
      <c r="BH502" s="279"/>
      <c r="BI502" s="279"/>
      <c r="BJ502" s="279"/>
      <c r="BK502" s="279"/>
      <c r="BL502" s="279"/>
      <c r="BM502" s="279"/>
      <c r="BN502" s="279"/>
      <c r="BO502" s="275" t="str">
        <f t="shared" si="90"/>
        <v/>
      </c>
      <c r="BP502" s="275"/>
      <c r="BQ502" s="275"/>
      <c r="BR502" s="275"/>
      <c r="BS502" s="275"/>
      <c r="BT502" s="275"/>
      <c r="BU502" s="275"/>
      <c r="BV502" s="275"/>
      <c r="BW502" s="275"/>
      <c r="BX502" s="275"/>
      <c r="BY502" s="275"/>
      <c r="BZ502" s="276"/>
      <c r="CA502" s="27"/>
      <c r="CB502" s="39" t="str">
        <f t="shared" si="84"/>
        <v>Riadok bude skrytý.</v>
      </c>
      <c r="CC502" s="33" t="s">
        <v>78</v>
      </c>
      <c r="CW502" s="20">
        <f t="shared" ref="CW502:CW508" si="93">+IF($J$436="neeviduje",0,1)</f>
        <v>0</v>
      </c>
      <c r="CX502" s="20">
        <f t="shared" si="92"/>
        <v>0</v>
      </c>
      <c r="CZ502" s="20">
        <f t="shared" si="85"/>
        <v>1</v>
      </c>
      <c r="DA502" s="37">
        <f t="shared" si="91"/>
        <v>0</v>
      </c>
      <c r="DZ502" s="62"/>
    </row>
    <row r="503" spans="1:130">
      <c r="A503" s="11"/>
      <c r="B503" s="265"/>
      <c r="C503" s="266"/>
      <c r="D503" s="266"/>
      <c r="E503" s="266"/>
      <c r="F503" s="266"/>
      <c r="G503" s="266"/>
      <c r="H503" s="266"/>
      <c r="I503" s="266"/>
      <c r="J503" s="266"/>
      <c r="K503" s="266"/>
      <c r="L503" s="266"/>
      <c r="M503" s="267"/>
      <c r="N503" s="267"/>
      <c r="O503" s="267"/>
      <c r="P503" s="267"/>
      <c r="Q503" s="267"/>
      <c r="R503" s="267"/>
      <c r="S503" s="267"/>
      <c r="T503" s="267"/>
      <c r="U503" s="267"/>
      <c r="V503" s="267"/>
      <c r="W503" s="267"/>
      <c r="X503" s="273"/>
      <c r="Y503" s="273"/>
      <c r="Z503" s="273"/>
      <c r="AA503" s="273"/>
      <c r="AB503" s="273"/>
      <c r="AC503" s="273"/>
      <c r="AD503" s="273"/>
      <c r="AE503" s="273"/>
      <c r="AF503" s="273"/>
      <c r="AG503" s="273"/>
      <c r="AH503" s="273"/>
      <c r="AI503" s="273"/>
      <c r="AJ503" s="273"/>
      <c r="AK503" s="274" t="str">
        <f t="shared" si="89"/>
        <v/>
      </c>
      <c r="AL503" s="274"/>
      <c r="AM503" s="274"/>
      <c r="AN503" s="274"/>
      <c r="AO503" s="274"/>
      <c r="AP503" s="274"/>
      <c r="AQ503" s="274"/>
      <c r="AR503" s="274"/>
      <c r="AS503" s="274"/>
      <c r="AT503" s="274"/>
      <c r="AU503" s="274"/>
      <c r="AV503" s="274"/>
      <c r="AW503" s="279"/>
      <c r="AX503" s="279"/>
      <c r="AY503" s="279"/>
      <c r="AZ503" s="279"/>
      <c r="BA503" s="279"/>
      <c r="BB503" s="279"/>
      <c r="BC503" s="279"/>
      <c r="BD503" s="279"/>
      <c r="BE503" s="279"/>
      <c r="BF503" s="279"/>
      <c r="BG503" s="279"/>
      <c r="BH503" s="279"/>
      <c r="BI503" s="279"/>
      <c r="BJ503" s="279"/>
      <c r="BK503" s="279"/>
      <c r="BL503" s="279"/>
      <c r="BM503" s="279"/>
      <c r="BN503" s="279"/>
      <c r="BO503" s="275" t="str">
        <f t="shared" si="90"/>
        <v/>
      </c>
      <c r="BP503" s="275"/>
      <c r="BQ503" s="275"/>
      <c r="BR503" s="275"/>
      <c r="BS503" s="275"/>
      <c r="BT503" s="275"/>
      <c r="BU503" s="275"/>
      <c r="BV503" s="275"/>
      <c r="BW503" s="275"/>
      <c r="BX503" s="275"/>
      <c r="BY503" s="275"/>
      <c r="BZ503" s="276"/>
      <c r="CA503" s="27"/>
      <c r="CB503" s="39" t="str">
        <f t="shared" si="84"/>
        <v>Riadok bude skrytý.</v>
      </c>
      <c r="CC503" s="33" t="s">
        <v>78</v>
      </c>
      <c r="CW503" s="20">
        <f t="shared" si="93"/>
        <v>0</v>
      </c>
      <c r="CX503" s="20">
        <f t="shared" si="92"/>
        <v>0</v>
      </c>
      <c r="CZ503" s="20">
        <f t="shared" si="85"/>
        <v>1</v>
      </c>
      <c r="DA503" s="37">
        <f t="shared" si="91"/>
        <v>0</v>
      </c>
      <c r="DZ503" s="62"/>
    </row>
    <row r="504" spans="1:130">
      <c r="A504" s="11"/>
      <c r="B504" s="265"/>
      <c r="C504" s="266"/>
      <c r="D504" s="266"/>
      <c r="E504" s="266"/>
      <c r="F504" s="266"/>
      <c r="G504" s="266"/>
      <c r="H504" s="266"/>
      <c r="I504" s="266"/>
      <c r="J504" s="266"/>
      <c r="K504" s="266"/>
      <c r="L504" s="266"/>
      <c r="M504" s="267"/>
      <c r="N504" s="267"/>
      <c r="O504" s="267"/>
      <c r="P504" s="267"/>
      <c r="Q504" s="267"/>
      <c r="R504" s="267"/>
      <c r="S504" s="267"/>
      <c r="T504" s="267"/>
      <c r="U504" s="267"/>
      <c r="V504" s="267"/>
      <c r="W504" s="267"/>
      <c r="X504" s="273"/>
      <c r="Y504" s="273"/>
      <c r="Z504" s="273"/>
      <c r="AA504" s="273"/>
      <c r="AB504" s="273"/>
      <c r="AC504" s="273"/>
      <c r="AD504" s="273"/>
      <c r="AE504" s="273"/>
      <c r="AF504" s="273"/>
      <c r="AG504" s="273"/>
      <c r="AH504" s="273"/>
      <c r="AI504" s="273"/>
      <c r="AJ504" s="273"/>
      <c r="AK504" s="274" t="str">
        <f t="shared" si="89"/>
        <v/>
      </c>
      <c r="AL504" s="274"/>
      <c r="AM504" s="274"/>
      <c r="AN504" s="274"/>
      <c r="AO504" s="274"/>
      <c r="AP504" s="274"/>
      <c r="AQ504" s="274"/>
      <c r="AR504" s="274"/>
      <c r="AS504" s="274"/>
      <c r="AT504" s="274"/>
      <c r="AU504" s="274"/>
      <c r="AV504" s="274"/>
      <c r="AW504" s="279"/>
      <c r="AX504" s="279"/>
      <c r="AY504" s="279"/>
      <c r="AZ504" s="279"/>
      <c r="BA504" s="279"/>
      <c r="BB504" s="279"/>
      <c r="BC504" s="279"/>
      <c r="BD504" s="279"/>
      <c r="BE504" s="279"/>
      <c r="BF504" s="279"/>
      <c r="BG504" s="279"/>
      <c r="BH504" s="279"/>
      <c r="BI504" s="279"/>
      <c r="BJ504" s="279"/>
      <c r="BK504" s="279"/>
      <c r="BL504" s="279"/>
      <c r="BM504" s="279"/>
      <c r="BN504" s="279"/>
      <c r="BO504" s="275" t="str">
        <f t="shared" si="90"/>
        <v/>
      </c>
      <c r="BP504" s="275"/>
      <c r="BQ504" s="275"/>
      <c r="BR504" s="275"/>
      <c r="BS504" s="275"/>
      <c r="BT504" s="275"/>
      <c r="BU504" s="275"/>
      <c r="BV504" s="275"/>
      <c r="BW504" s="275"/>
      <c r="BX504" s="275"/>
      <c r="BY504" s="275"/>
      <c r="BZ504" s="276"/>
      <c r="CA504" s="27"/>
      <c r="CB504" s="39" t="str">
        <f t="shared" si="84"/>
        <v>Riadok bude skrytý.</v>
      </c>
      <c r="CC504" s="33" t="s">
        <v>78</v>
      </c>
      <c r="CW504" s="20">
        <f t="shared" si="93"/>
        <v>0</v>
      </c>
      <c r="CX504" s="20">
        <f t="shared" si="92"/>
        <v>0</v>
      </c>
      <c r="CZ504" s="20">
        <f t="shared" si="85"/>
        <v>1</v>
      </c>
      <c r="DA504" s="37">
        <f t="shared" si="91"/>
        <v>0</v>
      </c>
      <c r="DZ504" s="62"/>
    </row>
    <row r="505" spans="1:130">
      <c r="A505" s="11"/>
      <c r="B505" s="265"/>
      <c r="C505" s="266"/>
      <c r="D505" s="266"/>
      <c r="E505" s="266"/>
      <c r="F505" s="266"/>
      <c r="G505" s="266"/>
      <c r="H505" s="266"/>
      <c r="I505" s="266"/>
      <c r="J505" s="266"/>
      <c r="K505" s="266"/>
      <c r="L505" s="266"/>
      <c r="M505" s="267"/>
      <c r="N505" s="267"/>
      <c r="O505" s="267"/>
      <c r="P505" s="267"/>
      <c r="Q505" s="267"/>
      <c r="R505" s="267"/>
      <c r="S505" s="267"/>
      <c r="T505" s="267"/>
      <c r="U505" s="267"/>
      <c r="V505" s="267"/>
      <c r="W505" s="267"/>
      <c r="X505" s="273"/>
      <c r="Y505" s="273"/>
      <c r="Z505" s="273"/>
      <c r="AA505" s="273"/>
      <c r="AB505" s="273"/>
      <c r="AC505" s="273"/>
      <c r="AD505" s="273"/>
      <c r="AE505" s="273"/>
      <c r="AF505" s="273"/>
      <c r="AG505" s="273"/>
      <c r="AH505" s="273"/>
      <c r="AI505" s="273"/>
      <c r="AJ505" s="273"/>
      <c r="AK505" s="274" t="str">
        <f t="shared" si="89"/>
        <v/>
      </c>
      <c r="AL505" s="274"/>
      <c r="AM505" s="274"/>
      <c r="AN505" s="274"/>
      <c r="AO505" s="274"/>
      <c r="AP505" s="274"/>
      <c r="AQ505" s="274"/>
      <c r="AR505" s="274"/>
      <c r="AS505" s="274"/>
      <c r="AT505" s="274"/>
      <c r="AU505" s="274"/>
      <c r="AV505" s="274"/>
      <c r="AW505" s="279"/>
      <c r="AX505" s="279"/>
      <c r="AY505" s="279"/>
      <c r="AZ505" s="279"/>
      <c r="BA505" s="279"/>
      <c r="BB505" s="279"/>
      <c r="BC505" s="279"/>
      <c r="BD505" s="279"/>
      <c r="BE505" s="279"/>
      <c r="BF505" s="279"/>
      <c r="BG505" s="279"/>
      <c r="BH505" s="279"/>
      <c r="BI505" s="279"/>
      <c r="BJ505" s="279"/>
      <c r="BK505" s="279"/>
      <c r="BL505" s="279"/>
      <c r="BM505" s="279"/>
      <c r="BN505" s="279"/>
      <c r="BO505" s="275" t="str">
        <f t="shared" si="90"/>
        <v/>
      </c>
      <c r="BP505" s="275"/>
      <c r="BQ505" s="275"/>
      <c r="BR505" s="275"/>
      <c r="BS505" s="275"/>
      <c r="BT505" s="275"/>
      <c r="BU505" s="275"/>
      <c r="BV505" s="275"/>
      <c r="BW505" s="275"/>
      <c r="BX505" s="275"/>
      <c r="BY505" s="275"/>
      <c r="BZ505" s="276"/>
      <c r="CA505" s="27"/>
      <c r="CB505" s="39" t="str">
        <f t="shared" si="84"/>
        <v>Riadok bude skrytý.</v>
      </c>
      <c r="CC505" s="33" t="s">
        <v>78</v>
      </c>
      <c r="CW505" s="20">
        <f t="shared" si="93"/>
        <v>0</v>
      </c>
      <c r="CX505" s="20">
        <f t="shared" si="92"/>
        <v>0</v>
      </c>
      <c r="CZ505" s="20">
        <f t="shared" si="85"/>
        <v>1</v>
      </c>
      <c r="DA505" s="37">
        <f t="shared" si="91"/>
        <v>0</v>
      </c>
      <c r="DZ505" s="62"/>
    </row>
    <row r="506" spans="1:130">
      <c r="A506" s="11"/>
      <c r="B506" s="265"/>
      <c r="C506" s="266"/>
      <c r="D506" s="266"/>
      <c r="E506" s="266"/>
      <c r="F506" s="266"/>
      <c r="G506" s="266"/>
      <c r="H506" s="266"/>
      <c r="I506" s="266"/>
      <c r="J506" s="266"/>
      <c r="K506" s="266"/>
      <c r="L506" s="266"/>
      <c r="M506" s="267"/>
      <c r="N506" s="267"/>
      <c r="O506" s="267"/>
      <c r="P506" s="267"/>
      <c r="Q506" s="267"/>
      <c r="R506" s="267"/>
      <c r="S506" s="267"/>
      <c r="T506" s="267"/>
      <c r="U506" s="267"/>
      <c r="V506" s="267"/>
      <c r="W506" s="267"/>
      <c r="X506" s="273"/>
      <c r="Y506" s="273"/>
      <c r="Z506" s="273"/>
      <c r="AA506" s="273"/>
      <c r="AB506" s="273"/>
      <c r="AC506" s="273"/>
      <c r="AD506" s="273"/>
      <c r="AE506" s="273"/>
      <c r="AF506" s="273"/>
      <c r="AG506" s="273"/>
      <c r="AH506" s="273"/>
      <c r="AI506" s="273"/>
      <c r="AJ506" s="273"/>
      <c r="AK506" s="274" t="str">
        <f t="shared" si="89"/>
        <v/>
      </c>
      <c r="AL506" s="274"/>
      <c r="AM506" s="274"/>
      <c r="AN506" s="274"/>
      <c r="AO506" s="274"/>
      <c r="AP506" s="274"/>
      <c r="AQ506" s="274"/>
      <c r="AR506" s="274"/>
      <c r="AS506" s="274"/>
      <c r="AT506" s="274"/>
      <c r="AU506" s="274"/>
      <c r="AV506" s="274"/>
      <c r="AW506" s="279"/>
      <c r="AX506" s="279"/>
      <c r="AY506" s="279"/>
      <c r="AZ506" s="279"/>
      <c r="BA506" s="279"/>
      <c r="BB506" s="279"/>
      <c r="BC506" s="279"/>
      <c r="BD506" s="279"/>
      <c r="BE506" s="279"/>
      <c r="BF506" s="279"/>
      <c r="BG506" s="279"/>
      <c r="BH506" s="279"/>
      <c r="BI506" s="279"/>
      <c r="BJ506" s="279"/>
      <c r="BK506" s="279"/>
      <c r="BL506" s="279"/>
      <c r="BM506" s="279"/>
      <c r="BN506" s="279"/>
      <c r="BO506" s="275" t="str">
        <f t="shared" si="90"/>
        <v/>
      </c>
      <c r="BP506" s="275"/>
      <c r="BQ506" s="275"/>
      <c r="BR506" s="275"/>
      <c r="BS506" s="275"/>
      <c r="BT506" s="275"/>
      <c r="BU506" s="275"/>
      <c r="BV506" s="275"/>
      <c r="BW506" s="275"/>
      <c r="BX506" s="275"/>
      <c r="BY506" s="275"/>
      <c r="BZ506" s="276"/>
      <c r="CA506" s="27"/>
      <c r="CB506" s="39" t="str">
        <f t="shared" si="84"/>
        <v>Riadok bude skrytý.</v>
      </c>
      <c r="CC506" s="33" t="s">
        <v>78</v>
      </c>
      <c r="CW506" s="20">
        <f t="shared" si="93"/>
        <v>0</v>
      </c>
      <c r="CX506" s="20">
        <f t="shared" si="92"/>
        <v>0</v>
      </c>
      <c r="CZ506" s="20">
        <f t="shared" si="85"/>
        <v>1</v>
      </c>
      <c r="DA506" s="37">
        <f t="shared" si="91"/>
        <v>0</v>
      </c>
      <c r="DZ506" s="62"/>
    </row>
    <row r="507" spans="1:130">
      <c r="A507" s="11"/>
      <c r="B507" s="265"/>
      <c r="C507" s="266"/>
      <c r="D507" s="266"/>
      <c r="E507" s="266"/>
      <c r="F507" s="266"/>
      <c r="G507" s="266"/>
      <c r="H507" s="266"/>
      <c r="I507" s="266"/>
      <c r="J507" s="266"/>
      <c r="K507" s="266"/>
      <c r="L507" s="266"/>
      <c r="M507" s="267"/>
      <c r="N507" s="267"/>
      <c r="O507" s="267"/>
      <c r="P507" s="267"/>
      <c r="Q507" s="267"/>
      <c r="R507" s="267"/>
      <c r="S507" s="267"/>
      <c r="T507" s="267"/>
      <c r="U507" s="267"/>
      <c r="V507" s="267"/>
      <c r="W507" s="267"/>
      <c r="X507" s="273"/>
      <c r="Y507" s="273"/>
      <c r="Z507" s="273"/>
      <c r="AA507" s="273"/>
      <c r="AB507" s="273"/>
      <c r="AC507" s="273"/>
      <c r="AD507" s="273"/>
      <c r="AE507" s="273"/>
      <c r="AF507" s="273"/>
      <c r="AG507" s="273"/>
      <c r="AH507" s="273"/>
      <c r="AI507" s="273"/>
      <c r="AJ507" s="273"/>
      <c r="AK507" s="274" t="str">
        <f t="shared" si="89"/>
        <v/>
      </c>
      <c r="AL507" s="274"/>
      <c r="AM507" s="274"/>
      <c r="AN507" s="274"/>
      <c r="AO507" s="274"/>
      <c r="AP507" s="274"/>
      <c r="AQ507" s="274"/>
      <c r="AR507" s="274"/>
      <c r="AS507" s="274"/>
      <c r="AT507" s="274"/>
      <c r="AU507" s="274"/>
      <c r="AV507" s="274"/>
      <c r="AW507" s="279"/>
      <c r="AX507" s="279"/>
      <c r="AY507" s="279"/>
      <c r="AZ507" s="279"/>
      <c r="BA507" s="279"/>
      <c r="BB507" s="279"/>
      <c r="BC507" s="279"/>
      <c r="BD507" s="279"/>
      <c r="BE507" s="279"/>
      <c r="BF507" s="279"/>
      <c r="BG507" s="279"/>
      <c r="BH507" s="279"/>
      <c r="BI507" s="279"/>
      <c r="BJ507" s="279"/>
      <c r="BK507" s="279"/>
      <c r="BL507" s="279"/>
      <c r="BM507" s="279"/>
      <c r="BN507" s="279"/>
      <c r="BO507" s="275" t="str">
        <f t="shared" si="90"/>
        <v/>
      </c>
      <c r="BP507" s="275"/>
      <c r="BQ507" s="275"/>
      <c r="BR507" s="275"/>
      <c r="BS507" s="275"/>
      <c r="BT507" s="275"/>
      <c r="BU507" s="275"/>
      <c r="BV507" s="275"/>
      <c r="BW507" s="275"/>
      <c r="BX507" s="275"/>
      <c r="BY507" s="275"/>
      <c r="BZ507" s="276"/>
      <c r="CA507" s="27"/>
      <c r="CB507" s="39" t="str">
        <f t="shared" si="84"/>
        <v>Riadok bude skrytý.</v>
      </c>
      <c r="CC507" s="33" t="s">
        <v>78</v>
      </c>
      <c r="CW507" s="20">
        <f t="shared" si="93"/>
        <v>0</v>
      </c>
      <c r="CX507" s="20">
        <f t="shared" si="92"/>
        <v>0</v>
      </c>
      <c r="CZ507" s="20">
        <f t="shared" si="85"/>
        <v>1</v>
      </c>
      <c r="DA507" s="37">
        <f t="shared" si="91"/>
        <v>0</v>
      </c>
      <c r="DZ507" s="62"/>
    </row>
    <row r="508" spans="1:130">
      <c r="A508" s="11"/>
      <c r="B508" s="350"/>
      <c r="C508" s="351"/>
      <c r="D508" s="351"/>
      <c r="E508" s="351"/>
      <c r="F508" s="351"/>
      <c r="G508" s="351"/>
      <c r="H508" s="351"/>
      <c r="I508" s="351"/>
      <c r="J508" s="351"/>
      <c r="K508" s="351"/>
      <c r="L508" s="351"/>
      <c r="M508" s="272"/>
      <c r="N508" s="272"/>
      <c r="O508" s="272"/>
      <c r="P508" s="272"/>
      <c r="Q508" s="272"/>
      <c r="R508" s="272"/>
      <c r="S508" s="272"/>
      <c r="T508" s="272"/>
      <c r="U508" s="272"/>
      <c r="V508" s="272"/>
      <c r="W508" s="272"/>
      <c r="X508" s="268"/>
      <c r="Y508" s="268"/>
      <c r="Z508" s="268"/>
      <c r="AA508" s="268"/>
      <c r="AB508" s="268"/>
      <c r="AC508" s="268"/>
      <c r="AD508" s="268"/>
      <c r="AE508" s="268"/>
      <c r="AF508" s="268"/>
      <c r="AG508" s="268"/>
      <c r="AH508" s="268"/>
      <c r="AI508" s="268"/>
      <c r="AJ508" s="268"/>
      <c r="AK508" s="343" t="str">
        <f t="shared" si="89"/>
        <v/>
      </c>
      <c r="AL508" s="343"/>
      <c r="AM508" s="343"/>
      <c r="AN508" s="343"/>
      <c r="AO508" s="343"/>
      <c r="AP508" s="343"/>
      <c r="AQ508" s="343"/>
      <c r="AR508" s="343"/>
      <c r="AS508" s="343"/>
      <c r="AT508" s="343"/>
      <c r="AU508" s="343"/>
      <c r="AV508" s="343"/>
      <c r="AW508" s="347"/>
      <c r="AX508" s="347"/>
      <c r="AY508" s="347"/>
      <c r="AZ508" s="347"/>
      <c r="BA508" s="347"/>
      <c r="BB508" s="347"/>
      <c r="BC508" s="347"/>
      <c r="BD508" s="347"/>
      <c r="BE508" s="347"/>
      <c r="BF508" s="347"/>
      <c r="BG508" s="347"/>
      <c r="BH508" s="347"/>
      <c r="BI508" s="347"/>
      <c r="BJ508" s="347"/>
      <c r="BK508" s="347"/>
      <c r="BL508" s="347"/>
      <c r="BM508" s="347"/>
      <c r="BN508" s="347"/>
      <c r="BO508" s="348" t="str">
        <f t="shared" si="90"/>
        <v/>
      </c>
      <c r="BP508" s="348"/>
      <c r="BQ508" s="348"/>
      <c r="BR508" s="348"/>
      <c r="BS508" s="348"/>
      <c r="BT508" s="348"/>
      <c r="BU508" s="348"/>
      <c r="BV508" s="348"/>
      <c r="BW508" s="348"/>
      <c r="BX508" s="348"/>
      <c r="BY508" s="348"/>
      <c r="BZ508" s="349"/>
      <c r="CA508" s="27"/>
      <c r="CB508" s="39" t="str">
        <f t="shared" si="84"/>
        <v>Riadok bude skrytý.</v>
      </c>
      <c r="CC508" s="33" t="s">
        <v>78</v>
      </c>
      <c r="CW508" s="20">
        <f t="shared" si="93"/>
        <v>0</v>
      </c>
      <c r="CX508" s="20">
        <f>+IF(SUM(CX499:CX507)=0,0,1)</f>
        <v>0</v>
      </c>
      <c r="CZ508" s="20">
        <f t="shared" si="85"/>
        <v>1</v>
      </c>
      <c r="DA508" s="37">
        <f t="shared" si="91"/>
        <v>0</v>
      </c>
      <c r="DZ508" s="62"/>
    </row>
    <row r="509" spans="1:130">
      <c r="A509" s="11"/>
      <c r="CA509" s="27"/>
      <c r="CB509" s="39" t="str">
        <f t="shared" si="84"/>
        <v>Riadok bude skrytý.</v>
      </c>
      <c r="CC509" s="33" t="s">
        <v>78</v>
      </c>
      <c r="CW509" s="20">
        <f>+IF(CW512+CW551+CW572+CW594=0,0,1)</f>
        <v>0</v>
      </c>
      <c r="CZ509" s="20">
        <f t="shared" si="85"/>
        <v>1</v>
      </c>
      <c r="DA509" s="20">
        <f>+IF(CW509+CX509+CY509=0,0,IF(CZ509=0,0,1))</f>
        <v>0</v>
      </c>
      <c r="DZ509" s="62"/>
    </row>
    <row r="510" spans="1:130">
      <c r="A510" s="11"/>
      <c r="B510" s="64" t="s">
        <v>141</v>
      </c>
      <c r="C510" s="1"/>
      <c r="D510" s="1"/>
      <c r="E510" s="1"/>
      <c r="F510" s="1"/>
      <c r="CA510" s="25" t="s">
        <v>69</v>
      </c>
      <c r="CB510" s="39" t="str">
        <f t="shared" si="84"/>
        <v>Riadok bude skrytý.</v>
      </c>
      <c r="CC510" s="33" t="s">
        <v>78</v>
      </c>
      <c r="CW510" s="20">
        <f>+IF(CW512+CW551+CW572+CW594=0,0,1)</f>
        <v>0</v>
      </c>
      <c r="CZ510" s="20">
        <f t="shared" si="85"/>
        <v>1</v>
      </c>
      <c r="DA510" s="20">
        <f>+IF(CW510+CX510+CY510=0,0,IF(CZ510=0,0,1))</f>
        <v>0</v>
      </c>
      <c r="DZ510" s="62"/>
    </row>
    <row r="511" spans="1:130">
      <c r="A511" s="11"/>
      <c r="CA511" s="24"/>
      <c r="CB511" s="39" t="str">
        <f t="shared" si="84"/>
        <v>Riadok bude skrytý.</v>
      </c>
      <c r="CC511" s="33" t="s">
        <v>78</v>
      </c>
      <c r="CW511" s="20">
        <f>+IF(CW512+CW551+CW572+CW594=0,0,1)</f>
        <v>0</v>
      </c>
      <c r="CZ511" s="20">
        <f t="shared" si="85"/>
        <v>1</v>
      </c>
      <c r="DA511" s="20">
        <f>+IF(CW511+CX511+CY511=0,0,IF(CZ511=0,0,1))</f>
        <v>0</v>
      </c>
      <c r="DZ511" s="62"/>
    </row>
    <row r="512" spans="1:130">
      <c r="A512" s="11"/>
      <c r="B512" s="1" t="s">
        <v>33</v>
      </c>
      <c r="C512" s="1"/>
      <c r="D512" s="1"/>
      <c r="E512" s="1"/>
      <c r="F512" s="1"/>
      <c r="G512" s="1"/>
      <c r="H512" s="1"/>
      <c r="I512" s="1"/>
      <c r="J512" s="113" t="s">
        <v>199</v>
      </c>
      <c r="K512" s="113"/>
      <c r="L512" s="113"/>
      <c r="M512" s="113"/>
      <c r="N512" s="113"/>
      <c r="O512" s="113"/>
      <c r="P512" s="113"/>
      <c r="Q512" s="113"/>
      <c r="R512" s="2" t="s">
        <v>187</v>
      </c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CA512" s="25"/>
      <c r="CB512" s="39" t="str">
        <f t="shared" si="84"/>
        <v>Riadok bude skrytý.</v>
      </c>
      <c r="CC512" s="33" t="s">
        <v>78</v>
      </c>
      <c r="CF512" s="7"/>
      <c r="CW512" s="20">
        <f>+IF($J$512="neeviduje",0,1)</f>
        <v>0</v>
      </c>
      <c r="CZ512" s="20">
        <f t="shared" si="85"/>
        <v>1</v>
      </c>
      <c r="DA512" s="20">
        <f>+IF(CW512+CX512+CY512=0,0,IF(CZ512=0,0,1))</f>
        <v>0</v>
      </c>
      <c r="DZ512" s="62"/>
    </row>
    <row r="513" spans="1:130">
      <c r="A513" s="11"/>
      <c r="B513" s="2" t="str">
        <f>+IF(J512="neeviduje","","K finančným povinnostiam, ktoré sa neuvádzajú v súvahe Spoločnosť uvádza:")</f>
        <v/>
      </c>
      <c r="CA513" s="25"/>
      <c r="CB513" s="39" t="str">
        <f t="shared" si="84"/>
        <v>Riadok bude skrytý.</v>
      </c>
      <c r="CC513" s="33" t="s">
        <v>78</v>
      </c>
      <c r="CW513" s="20">
        <f>+IF($J$512="neeviduje",0,1)</f>
        <v>0</v>
      </c>
      <c r="CX513" s="20">
        <f>+IF(SUM(CX514:CX533)=0,0,1)</f>
        <v>0</v>
      </c>
      <c r="CZ513" s="20">
        <f t="shared" si="85"/>
        <v>1</v>
      </c>
      <c r="DA513" s="37">
        <f>+IF(CW513*CX513=0,0,IF(CZ513=0,0,1))</f>
        <v>0</v>
      </c>
      <c r="DZ513" s="62"/>
    </row>
    <row r="514" spans="1:130">
      <c r="A514" s="11"/>
      <c r="B514" s="69"/>
      <c r="C514" s="69"/>
      <c r="D514" s="69"/>
      <c r="E514" s="69"/>
      <c r="F514" s="69"/>
      <c r="G514" s="69"/>
      <c r="H514" s="69"/>
      <c r="I514" s="69"/>
      <c r="J514" s="69"/>
      <c r="K514" s="69"/>
      <c r="L514" s="69"/>
      <c r="M514" s="69"/>
      <c r="N514" s="69"/>
      <c r="O514" s="69"/>
      <c r="P514" s="69"/>
      <c r="Q514" s="69"/>
      <c r="R514" s="69"/>
      <c r="S514" s="69"/>
      <c r="T514" s="69"/>
      <c r="U514" s="69"/>
      <c r="V514" s="69"/>
      <c r="W514" s="69"/>
      <c r="X514" s="69"/>
      <c r="Y514" s="69"/>
      <c r="Z514" s="69"/>
      <c r="AA514" s="69"/>
      <c r="AB514" s="69"/>
      <c r="AC514" s="69"/>
      <c r="AD514" s="69"/>
      <c r="AE514" s="69"/>
      <c r="AF514" s="69"/>
      <c r="AG514" s="69"/>
      <c r="AH514" s="69"/>
      <c r="AI514" s="69"/>
      <c r="AJ514" s="69"/>
      <c r="AK514" s="69"/>
      <c r="AL514" s="69"/>
      <c r="AM514" s="69"/>
      <c r="AN514" s="69"/>
      <c r="AO514" s="69"/>
      <c r="AP514" s="69"/>
      <c r="AQ514" s="69"/>
      <c r="AR514" s="69"/>
      <c r="AS514" s="69"/>
      <c r="AT514" s="69"/>
      <c r="AU514" s="69"/>
      <c r="AV514" s="69"/>
      <c r="AW514" s="69"/>
      <c r="AX514" s="69"/>
      <c r="AY514" s="69"/>
      <c r="AZ514" s="69"/>
      <c r="BA514" s="69"/>
      <c r="BB514" s="69"/>
      <c r="BC514" s="69"/>
      <c r="BD514" s="69"/>
      <c r="BE514" s="69"/>
      <c r="BF514" s="69"/>
      <c r="BG514" s="69"/>
      <c r="BH514" s="69"/>
      <c r="BI514" s="69"/>
      <c r="BJ514" s="69"/>
      <c r="BK514" s="69"/>
      <c r="BL514" s="69"/>
      <c r="BM514" s="69"/>
      <c r="BN514" s="69"/>
      <c r="BO514" s="69"/>
      <c r="BP514" s="69"/>
      <c r="BQ514" s="69"/>
      <c r="BR514" s="69"/>
      <c r="BS514" s="69"/>
      <c r="BT514" s="69"/>
      <c r="BU514" s="69"/>
      <c r="BV514" s="69"/>
      <c r="BW514" s="69"/>
      <c r="BX514" s="69"/>
      <c r="BY514" s="69"/>
      <c r="BZ514" s="69"/>
      <c r="CA514" s="25"/>
      <c r="CB514" s="39" t="str">
        <f t="shared" si="84"/>
        <v>Riadok bude skrytý.</v>
      </c>
      <c r="CC514" s="33" t="s">
        <v>78</v>
      </c>
      <c r="CW514" s="20">
        <f>+IF($J$512="neeviduje",0,1)</f>
        <v>0</v>
      </c>
      <c r="CX514" s="20">
        <f>+IF(B514="",0,1)</f>
        <v>0</v>
      </c>
      <c r="CZ514" s="20">
        <f t="shared" si="85"/>
        <v>1</v>
      </c>
      <c r="DA514" s="37">
        <f>+IF(CW514*CX514=0,0,IF(CZ514=0,0,1))</f>
        <v>0</v>
      </c>
      <c r="DZ514" s="62"/>
    </row>
    <row r="515" spans="1:130">
      <c r="A515" s="11"/>
      <c r="B515" s="69"/>
      <c r="C515" s="69"/>
      <c r="D515" s="69"/>
      <c r="E515" s="69"/>
      <c r="F515" s="69"/>
      <c r="G515" s="69"/>
      <c r="H515" s="69"/>
      <c r="I515" s="69"/>
      <c r="J515" s="69"/>
      <c r="K515" s="69"/>
      <c r="L515" s="69"/>
      <c r="M515" s="69"/>
      <c r="N515" s="69"/>
      <c r="O515" s="69"/>
      <c r="P515" s="69"/>
      <c r="Q515" s="69"/>
      <c r="R515" s="69"/>
      <c r="S515" s="69"/>
      <c r="T515" s="69"/>
      <c r="U515" s="69"/>
      <c r="V515" s="69"/>
      <c r="W515" s="69"/>
      <c r="X515" s="69"/>
      <c r="Y515" s="69"/>
      <c r="Z515" s="69"/>
      <c r="AA515" s="69"/>
      <c r="AB515" s="69"/>
      <c r="AC515" s="69"/>
      <c r="AD515" s="69"/>
      <c r="AE515" s="69"/>
      <c r="AF515" s="69"/>
      <c r="AG515" s="69"/>
      <c r="AH515" s="69"/>
      <c r="AI515" s="69"/>
      <c r="AJ515" s="69"/>
      <c r="AK515" s="69"/>
      <c r="AL515" s="69"/>
      <c r="AM515" s="69"/>
      <c r="AN515" s="69"/>
      <c r="AO515" s="69"/>
      <c r="AP515" s="69"/>
      <c r="AQ515" s="69"/>
      <c r="AR515" s="69"/>
      <c r="AS515" s="69"/>
      <c r="AT515" s="69"/>
      <c r="AU515" s="69"/>
      <c r="AV515" s="69"/>
      <c r="AW515" s="69"/>
      <c r="AX515" s="69"/>
      <c r="AY515" s="69"/>
      <c r="AZ515" s="69"/>
      <c r="BA515" s="69"/>
      <c r="BB515" s="69"/>
      <c r="BC515" s="69"/>
      <c r="BD515" s="69"/>
      <c r="BE515" s="69"/>
      <c r="BF515" s="69"/>
      <c r="BG515" s="69"/>
      <c r="BH515" s="69"/>
      <c r="BI515" s="69"/>
      <c r="BJ515" s="69"/>
      <c r="BK515" s="69"/>
      <c r="BL515" s="69"/>
      <c r="BM515" s="69"/>
      <c r="BN515" s="69"/>
      <c r="BO515" s="69"/>
      <c r="BP515" s="69"/>
      <c r="BQ515" s="69"/>
      <c r="BR515" s="69"/>
      <c r="BS515" s="69"/>
      <c r="BT515" s="69"/>
      <c r="BU515" s="69"/>
      <c r="BV515" s="69"/>
      <c r="BW515" s="69"/>
      <c r="BX515" s="69"/>
      <c r="BY515" s="69"/>
      <c r="BZ515" s="69"/>
      <c r="CA515" s="25"/>
      <c r="CB515" s="39" t="str">
        <f t="shared" si="84"/>
        <v>Riadok bude skrytý.</v>
      </c>
      <c r="CC515" s="33" t="s">
        <v>78</v>
      </c>
      <c r="CW515" s="20">
        <f t="shared" ref="CW515:CW550" si="94">+IF($J$512="neeviduje",0,1)</f>
        <v>0</v>
      </c>
      <c r="CX515" s="20">
        <f t="shared" ref="CX515:CX533" si="95">+IF(B515="",0,1)</f>
        <v>0</v>
      </c>
      <c r="CZ515" s="20">
        <f t="shared" si="85"/>
        <v>1</v>
      </c>
      <c r="DA515" s="37">
        <f>+IF(CW515*CX515=0,0,IF(CZ515=0,0,1))</f>
        <v>0</v>
      </c>
      <c r="DZ515" s="62"/>
    </row>
    <row r="516" spans="1:130">
      <c r="A516" s="11"/>
      <c r="B516" s="69"/>
      <c r="C516" s="69"/>
      <c r="D516" s="69"/>
      <c r="E516" s="69"/>
      <c r="F516" s="69"/>
      <c r="G516" s="69"/>
      <c r="H516" s="69"/>
      <c r="I516" s="69"/>
      <c r="J516" s="69"/>
      <c r="K516" s="69"/>
      <c r="L516" s="69"/>
      <c r="M516" s="69"/>
      <c r="N516" s="69"/>
      <c r="O516" s="69"/>
      <c r="P516" s="69"/>
      <c r="Q516" s="69"/>
      <c r="R516" s="69"/>
      <c r="S516" s="69"/>
      <c r="T516" s="69"/>
      <c r="U516" s="69"/>
      <c r="V516" s="69"/>
      <c r="W516" s="69"/>
      <c r="X516" s="69"/>
      <c r="Y516" s="69"/>
      <c r="Z516" s="69"/>
      <c r="AA516" s="69"/>
      <c r="AB516" s="69"/>
      <c r="AC516" s="69"/>
      <c r="AD516" s="69"/>
      <c r="AE516" s="69"/>
      <c r="AF516" s="69"/>
      <c r="AG516" s="69"/>
      <c r="AH516" s="69"/>
      <c r="AI516" s="69"/>
      <c r="AJ516" s="69"/>
      <c r="AK516" s="69"/>
      <c r="AL516" s="69"/>
      <c r="AM516" s="69"/>
      <c r="AN516" s="69"/>
      <c r="AO516" s="69"/>
      <c r="AP516" s="69"/>
      <c r="AQ516" s="69"/>
      <c r="AR516" s="69"/>
      <c r="AS516" s="69"/>
      <c r="AT516" s="69"/>
      <c r="AU516" s="69"/>
      <c r="AV516" s="69"/>
      <c r="AW516" s="69"/>
      <c r="AX516" s="69"/>
      <c r="AY516" s="69"/>
      <c r="AZ516" s="69"/>
      <c r="BA516" s="69"/>
      <c r="BB516" s="69"/>
      <c r="BC516" s="69"/>
      <c r="BD516" s="69"/>
      <c r="BE516" s="69"/>
      <c r="BF516" s="69"/>
      <c r="BG516" s="69"/>
      <c r="BH516" s="69"/>
      <c r="BI516" s="69"/>
      <c r="BJ516" s="69"/>
      <c r="BK516" s="69"/>
      <c r="BL516" s="69"/>
      <c r="BM516" s="69"/>
      <c r="BN516" s="69"/>
      <c r="BO516" s="69"/>
      <c r="BP516" s="69"/>
      <c r="BQ516" s="69"/>
      <c r="BR516" s="69"/>
      <c r="BS516" s="69"/>
      <c r="BT516" s="69"/>
      <c r="BU516" s="69"/>
      <c r="BV516" s="69"/>
      <c r="BW516" s="69"/>
      <c r="BX516" s="69"/>
      <c r="BY516" s="69"/>
      <c r="BZ516" s="69"/>
      <c r="CA516" s="25"/>
      <c r="CB516" s="39" t="str">
        <f t="shared" si="84"/>
        <v>Riadok bude skrytý.</v>
      </c>
      <c r="CC516" s="33" t="s">
        <v>78</v>
      </c>
      <c r="CW516" s="20">
        <f t="shared" si="94"/>
        <v>0</v>
      </c>
      <c r="CX516" s="20">
        <f t="shared" si="95"/>
        <v>0</v>
      </c>
      <c r="CZ516" s="20">
        <f t="shared" ref="CZ516:CZ537" si="96">IF(CC516="",1,IF(CC516="Chcem skryť riadok.",0,1))</f>
        <v>1</v>
      </c>
      <c r="DA516" s="37">
        <f t="shared" ref="DA516:DA549" si="97">+IF(CW516*CX516=0,0,IF(CZ516=0,0,1))</f>
        <v>0</v>
      </c>
      <c r="DZ516" s="62"/>
    </row>
    <row r="517" spans="1:130">
      <c r="A517" s="11"/>
      <c r="B517" s="69"/>
      <c r="C517" s="69"/>
      <c r="D517" s="69"/>
      <c r="E517" s="69"/>
      <c r="F517" s="69"/>
      <c r="G517" s="69"/>
      <c r="H517" s="69"/>
      <c r="I517" s="69"/>
      <c r="J517" s="69"/>
      <c r="K517" s="69"/>
      <c r="L517" s="69"/>
      <c r="M517" s="69"/>
      <c r="N517" s="69"/>
      <c r="O517" s="69"/>
      <c r="P517" s="69"/>
      <c r="Q517" s="69"/>
      <c r="R517" s="69"/>
      <c r="S517" s="69"/>
      <c r="T517" s="69"/>
      <c r="U517" s="69"/>
      <c r="V517" s="69"/>
      <c r="W517" s="69"/>
      <c r="X517" s="69"/>
      <c r="Y517" s="69"/>
      <c r="Z517" s="69"/>
      <c r="AA517" s="69"/>
      <c r="AB517" s="69"/>
      <c r="AC517" s="69"/>
      <c r="AD517" s="69"/>
      <c r="AE517" s="69"/>
      <c r="AF517" s="69"/>
      <c r="AG517" s="69"/>
      <c r="AH517" s="69"/>
      <c r="AI517" s="69"/>
      <c r="AJ517" s="69"/>
      <c r="AK517" s="69"/>
      <c r="AL517" s="69"/>
      <c r="AM517" s="69"/>
      <c r="AN517" s="69"/>
      <c r="AO517" s="69"/>
      <c r="AP517" s="69"/>
      <c r="AQ517" s="69"/>
      <c r="AR517" s="69"/>
      <c r="AS517" s="69"/>
      <c r="AT517" s="69"/>
      <c r="AU517" s="69"/>
      <c r="AV517" s="69"/>
      <c r="AW517" s="69"/>
      <c r="AX517" s="69"/>
      <c r="AY517" s="69"/>
      <c r="AZ517" s="69"/>
      <c r="BA517" s="69"/>
      <c r="BB517" s="69"/>
      <c r="BC517" s="69"/>
      <c r="BD517" s="69"/>
      <c r="BE517" s="69"/>
      <c r="BF517" s="69"/>
      <c r="BG517" s="69"/>
      <c r="BH517" s="69"/>
      <c r="BI517" s="69"/>
      <c r="BJ517" s="69"/>
      <c r="BK517" s="69"/>
      <c r="BL517" s="69"/>
      <c r="BM517" s="69"/>
      <c r="BN517" s="69"/>
      <c r="BO517" s="69"/>
      <c r="BP517" s="69"/>
      <c r="BQ517" s="69"/>
      <c r="BR517" s="69"/>
      <c r="BS517" s="69"/>
      <c r="BT517" s="69"/>
      <c r="BU517" s="69"/>
      <c r="BV517" s="69"/>
      <c r="BW517" s="69"/>
      <c r="BX517" s="69"/>
      <c r="BY517" s="69"/>
      <c r="BZ517" s="69"/>
      <c r="CA517" s="25"/>
      <c r="CB517" s="39" t="str">
        <f t="shared" si="84"/>
        <v>Riadok bude skrytý.</v>
      </c>
      <c r="CC517" s="33" t="s">
        <v>78</v>
      </c>
      <c r="CW517" s="20">
        <f t="shared" si="94"/>
        <v>0</v>
      </c>
      <c r="CX517" s="20">
        <f t="shared" si="95"/>
        <v>0</v>
      </c>
      <c r="CZ517" s="20">
        <f t="shared" si="96"/>
        <v>1</v>
      </c>
      <c r="DA517" s="37">
        <f t="shared" si="97"/>
        <v>0</v>
      </c>
      <c r="DZ517" s="62"/>
    </row>
    <row r="518" spans="1:130">
      <c r="A518" s="11"/>
      <c r="B518" s="69"/>
      <c r="C518" s="69"/>
      <c r="D518" s="69"/>
      <c r="E518" s="69"/>
      <c r="F518" s="69"/>
      <c r="G518" s="69"/>
      <c r="H518" s="69"/>
      <c r="I518" s="69"/>
      <c r="J518" s="69"/>
      <c r="K518" s="69"/>
      <c r="L518" s="69"/>
      <c r="M518" s="69"/>
      <c r="N518" s="69"/>
      <c r="O518" s="69"/>
      <c r="P518" s="69"/>
      <c r="Q518" s="69"/>
      <c r="R518" s="69"/>
      <c r="S518" s="69"/>
      <c r="T518" s="69"/>
      <c r="U518" s="69"/>
      <c r="V518" s="69"/>
      <c r="W518" s="69"/>
      <c r="X518" s="69"/>
      <c r="Y518" s="69"/>
      <c r="Z518" s="69"/>
      <c r="AA518" s="69"/>
      <c r="AB518" s="69"/>
      <c r="AC518" s="69"/>
      <c r="AD518" s="69"/>
      <c r="AE518" s="69"/>
      <c r="AF518" s="69"/>
      <c r="AG518" s="69"/>
      <c r="AH518" s="69"/>
      <c r="AI518" s="69"/>
      <c r="AJ518" s="69"/>
      <c r="AK518" s="69"/>
      <c r="AL518" s="69"/>
      <c r="AM518" s="69"/>
      <c r="AN518" s="69"/>
      <c r="AO518" s="69"/>
      <c r="AP518" s="69"/>
      <c r="AQ518" s="69"/>
      <c r="AR518" s="69"/>
      <c r="AS518" s="69"/>
      <c r="AT518" s="69"/>
      <c r="AU518" s="69"/>
      <c r="AV518" s="69"/>
      <c r="AW518" s="69"/>
      <c r="AX518" s="69"/>
      <c r="AY518" s="69"/>
      <c r="AZ518" s="69"/>
      <c r="BA518" s="69"/>
      <c r="BB518" s="69"/>
      <c r="BC518" s="69"/>
      <c r="BD518" s="69"/>
      <c r="BE518" s="69"/>
      <c r="BF518" s="69"/>
      <c r="BG518" s="69"/>
      <c r="BH518" s="69"/>
      <c r="BI518" s="69"/>
      <c r="BJ518" s="69"/>
      <c r="BK518" s="69"/>
      <c r="BL518" s="69"/>
      <c r="BM518" s="69"/>
      <c r="BN518" s="69"/>
      <c r="BO518" s="69"/>
      <c r="BP518" s="69"/>
      <c r="BQ518" s="69"/>
      <c r="BR518" s="69"/>
      <c r="BS518" s="69"/>
      <c r="BT518" s="69"/>
      <c r="BU518" s="69"/>
      <c r="BV518" s="69"/>
      <c r="BW518" s="69"/>
      <c r="BX518" s="69"/>
      <c r="BY518" s="69"/>
      <c r="BZ518" s="69"/>
      <c r="CA518" s="25"/>
      <c r="CB518" s="39" t="str">
        <f t="shared" si="84"/>
        <v>Riadok bude skrytý.</v>
      </c>
      <c r="CC518" s="33" t="s">
        <v>78</v>
      </c>
      <c r="CW518" s="20">
        <f t="shared" si="94"/>
        <v>0</v>
      </c>
      <c r="CX518" s="20">
        <f t="shared" si="95"/>
        <v>0</v>
      </c>
      <c r="CZ518" s="20">
        <f t="shared" si="96"/>
        <v>1</v>
      </c>
      <c r="DA518" s="37">
        <f t="shared" si="97"/>
        <v>0</v>
      </c>
      <c r="DZ518" s="62"/>
    </row>
    <row r="519" spans="1:130">
      <c r="A519" s="11"/>
      <c r="B519" s="69"/>
      <c r="C519" s="69"/>
      <c r="D519" s="69"/>
      <c r="E519" s="69"/>
      <c r="F519" s="69"/>
      <c r="G519" s="69"/>
      <c r="H519" s="69"/>
      <c r="I519" s="69"/>
      <c r="J519" s="69"/>
      <c r="K519" s="69"/>
      <c r="L519" s="69"/>
      <c r="M519" s="69"/>
      <c r="N519" s="69"/>
      <c r="O519" s="69"/>
      <c r="P519" s="69"/>
      <c r="Q519" s="69"/>
      <c r="R519" s="69"/>
      <c r="S519" s="69"/>
      <c r="T519" s="69"/>
      <c r="U519" s="69"/>
      <c r="V519" s="69"/>
      <c r="W519" s="69"/>
      <c r="X519" s="69"/>
      <c r="Y519" s="69"/>
      <c r="Z519" s="69"/>
      <c r="AA519" s="69"/>
      <c r="AB519" s="69"/>
      <c r="AC519" s="69"/>
      <c r="AD519" s="69"/>
      <c r="AE519" s="69"/>
      <c r="AF519" s="69"/>
      <c r="AG519" s="69"/>
      <c r="AH519" s="69"/>
      <c r="AI519" s="69"/>
      <c r="AJ519" s="69"/>
      <c r="AK519" s="69"/>
      <c r="AL519" s="69"/>
      <c r="AM519" s="69"/>
      <c r="AN519" s="69"/>
      <c r="AO519" s="69"/>
      <c r="AP519" s="69"/>
      <c r="AQ519" s="69"/>
      <c r="AR519" s="69"/>
      <c r="AS519" s="69"/>
      <c r="AT519" s="69"/>
      <c r="AU519" s="69"/>
      <c r="AV519" s="69"/>
      <c r="AW519" s="69"/>
      <c r="AX519" s="69"/>
      <c r="AY519" s="69"/>
      <c r="AZ519" s="69"/>
      <c r="BA519" s="69"/>
      <c r="BB519" s="69"/>
      <c r="BC519" s="69"/>
      <c r="BD519" s="69"/>
      <c r="BE519" s="69"/>
      <c r="BF519" s="69"/>
      <c r="BG519" s="69"/>
      <c r="BH519" s="69"/>
      <c r="BI519" s="69"/>
      <c r="BJ519" s="69"/>
      <c r="BK519" s="69"/>
      <c r="BL519" s="69"/>
      <c r="BM519" s="69"/>
      <c r="BN519" s="69"/>
      <c r="BO519" s="69"/>
      <c r="BP519" s="69"/>
      <c r="BQ519" s="69"/>
      <c r="BR519" s="69"/>
      <c r="BS519" s="69"/>
      <c r="BT519" s="69"/>
      <c r="BU519" s="69"/>
      <c r="BV519" s="69"/>
      <c r="BW519" s="69"/>
      <c r="BX519" s="69"/>
      <c r="BY519" s="69"/>
      <c r="BZ519" s="69"/>
      <c r="CA519" s="25"/>
      <c r="CB519" s="39" t="str">
        <f t="shared" si="84"/>
        <v>Riadok bude skrytý.</v>
      </c>
      <c r="CC519" s="33" t="s">
        <v>78</v>
      </c>
      <c r="CW519" s="20">
        <f t="shared" si="94"/>
        <v>0</v>
      </c>
      <c r="CX519" s="20">
        <f t="shared" si="95"/>
        <v>0</v>
      </c>
      <c r="CZ519" s="20">
        <f t="shared" si="96"/>
        <v>1</v>
      </c>
      <c r="DA519" s="37">
        <f t="shared" si="97"/>
        <v>0</v>
      </c>
      <c r="DZ519" s="62"/>
    </row>
    <row r="520" spans="1:130">
      <c r="A520" s="11"/>
      <c r="B520" s="69"/>
      <c r="C520" s="69"/>
      <c r="D520" s="69"/>
      <c r="E520" s="69"/>
      <c r="F520" s="69"/>
      <c r="G520" s="69"/>
      <c r="H520" s="69"/>
      <c r="I520" s="69"/>
      <c r="J520" s="69"/>
      <c r="K520" s="69"/>
      <c r="L520" s="69"/>
      <c r="M520" s="69"/>
      <c r="N520" s="69"/>
      <c r="O520" s="69"/>
      <c r="P520" s="69"/>
      <c r="Q520" s="69"/>
      <c r="R520" s="69"/>
      <c r="S520" s="69"/>
      <c r="T520" s="69"/>
      <c r="U520" s="69"/>
      <c r="V520" s="69"/>
      <c r="W520" s="69"/>
      <c r="X520" s="69"/>
      <c r="Y520" s="69"/>
      <c r="Z520" s="69"/>
      <c r="AA520" s="69"/>
      <c r="AB520" s="69"/>
      <c r="AC520" s="69"/>
      <c r="AD520" s="69"/>
      <c r="AE520" s="69"/>
      <c r="AF520" s="69"/>
      <c r="AG520" s="69"/>
      <c r="AH520" s="69"/>
      <c r="AI520" s="69"/>
      <c r="AJ520" s="69"/>
      <c r="AK520" s="69"/>
      <c r="AL520" s="69"/>
      <c r="AM520" s="69"/>
      <c r="AN520" s="69"/>
      <c r="AO520" s="69"/>
      <c r="AP520" s="69"/>
      <c r="AQ520" s="69"/>
      <c r="AR520" s="69"/>
      <c r="AS520" s="69"/>
      <c r="AT520" s="69"/>
      <c r="AU520" s="69"/>
      <c r="AV520" s="69"/>
      <c r="AW520" s="69"/>
      <c r="AX520" s="69"/>
      <c r="AY520" s="69"/>
      <c r="AZ520" s="69"/>
      <c r="BA520" s="69"/>
      <c r="BB520" s="69"/>
      <c r="BC520" s="69"/>
      <c r="BD520" s="69"/>
      <c r="BE520" s="69"/>
      <c r="BF520" s="69"/>
      <c r="BG520" s="69"/>
      <c r="BH520" s="69"/>
      <c r="BI520" s="69"/>
      <c r="BJ520" s="69"/>
      <c r="BK520" s="69"/>
      <c r="BL520" s="69"/>
      <c r="BM520" s="69"/>
      <c r="BN520" s="69"/>
      <c r="BO520" s="69"/>
      <c r="BP520" s="69"/>
      <c r="BQ520" s="69"/>
      <c r="BR520" s="69"/>
      <c r="BS520" s="69"/>
      <c r="BT520" s="69"/>
      <c r="BU520" s="69"/>
      <c r="BV520" s="69"/>
      <c r="BW520" s="69"/>
      <c r="BX520" s="69"/>
      <c r="BY520" s="69"/>
      <c r="BZ520" s="69"/>
      <c r="CA520" s="25"/>
      <c r="CB520" s="39" t="str">
        <f t="shared" si="84"/>
        <v>Riadok bude skrytý.</v>
      </c>
      <c r="CC520" s="33" t="s">
        <v>78</v>
      </c>
      <c r="CW520" s="20">
        <f t="shared" si="94"/>
        <v>0</v>
      </c>
      <c r="CX520" s="20">
        <f t="shared" si="95"/>
        <v>0</v>
      </c>
      <c r="CZ520" s="20">
        <f t="shared" si="96"/>
        <v>1</v>
      </c>
      <c r="DA520" s="37">
        <f t="shared" si="97"/>
        <v>0</v>
      </c>
      <c r="DZ520" s="62"/>
    </row>
    <row r="521" spans="1:130">
      <c r="A521" s="11"/>
      <c r="B521" s="69"/>
      <c r="C521" s="69"/>
      <c r="D521" s="69"/>
      <c r="E521" s="69"/>
      <c r="F521" s="69"/>
      <c r="G521" s="69"/>
      <c r="H521" s="69"/>
      <c r="I521" s="69"/>
      <c r="J521" s="69"/>
      <c r="K521" s="69"/>
      <c r="L521" s="69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X521" s="69"/>
      <c r="Y521" s="69"/>
      <c r="Z521" s="69"/>
      <c r="AA521" s="69"/>
      <c r="AB521" s="69"/>
      <c r="AC521" s="69"/>
      <c r="AD521" s="69"/>
      <c r="AE521" s="69"/>
      <c r="AF521" s="69"/>
      <c r="AG521" s="69"/>
      <c r="AH521" s="69"/>
      <c r="AI521" s="69"/>
      <c r="AJ521" s="69"/>
      <c r="AK521" s="69"/>
      <c r="AL521" s="69"/>
      <c r="AM521" s="69"/>
      <c r="AN521" s="69"/>
      <c r="AO521" s="69"/>
      <c r="AP521" s="69"/>
      <c r="AQ521" s="69"/>
      <c r="AR521" s="69"/>
      <c r="AS521" s="69"/>
      <c r="AT521" s="69"/>
      <c r="AU521" s="69"/>
      <c r="AV521" s="69"/>
      <c r="AW521" s="69"/>
      <c r="AX521" s="69"/>
      <c r="AY521" s="69"/>
      <c r="AZ521" s="69"/>
      <c r="BA521" s="69"/>
      <c r="BB521" s="69"/>
      <c r="BC521" s="69"/>
      <c r="BD521" s="69"/>
      <c r="BE521" s="69"/>
      <c r="BF521" s="69"/>
      <c r="BG521" s="69"/>
      <c r="BH521" s="69"/>
      <c r="BI521" s="69"/>
      <c r="BJ521" s="69"/>
      <c r="BK521" s="69"/>
      <c r="BL521" s="69"/>
      <c r="BM521" s="69"/>
      <c r="BN521" s="69"/>
      <c r="BO521" s="69"/>
      <c r="BP521" s="69"/>
      <c r="BQ521" s="69"/>
      <c r="BR521" s="69"/>
      <c r="BS521" s="69"/>
      <c r="BT521" s="69"/>
      <c r="BU521" s="69"/>
      <c r="BV521" s="69"/>
      <c r="BW521" s="69"/>
      <c r="BX521" s="69"/>
      <c r="BY521" s="69"/>
      <c r="BZ521" s="69"/>
      <c r="CA521" s="25"/>
      <c r="CB521" s="39" t="str">
        <f t="shared" si="84"/>
        <v>Riadok bude skrytý.</v>
      </c>
      <c r="CC521" s="33" t="s">
        <v>78</v>
      </c>
      <c r="CW521" s="20">
        <f t="shared" si="94"/>
        <v>0</v>
      </c>
      <c r="CX521" s="20">
        <f t="shared" si="95"/>
        <v>0</v>
      </c>
      <c r="CZ521" s="20">
        <f t="shared" si="96"/>
        <v>1</v>
      </c>
      <c r="DA521" s="37">
        <f t="shared" si="97"/>
        <v>0</v>
      </c>
      <c r="DZ521" s="62"/>
    </row>
    <row r="522" spans="1:130">
      <c r="A522" s="11"/>
      <c r="B522" s="69"/>
      <c r="C522" s="69"/>
      <c r="D522" s="69"/>
      <c r="E522" s="69"/>
      <c r="F522" s="69"/>
      <c r="G522" s="69"/>
      <c r="H522" s="69"/>
      <c r="I522" s="69"/>
      <c r="J522" s="69"/>
      <c r="K522" s="69"/>
      <c r="L522" s="69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X522" s="69"/>
      <c r="Y522" s="69"/>
      <c r="Z522" s="69"/>
      <c r="AA522" s="69"/>
      <c r="AB522" s="69"/>
      <c r="AC522" s="69"/>
      <c r="AD522" s="69"/>
      <c r="AE522" s="69"/>
      <c r="AF522" s="69"/>
      <c r="AG522" s="69"/>
      <c r="AH522" s="69"/>
      <c r="AI522" s="69"/>
      <c r="AJ522" s="69"/>
      <c r="AK522" s="69"/>
      <c r="AL522" s="69"/>
      <c r="AM522" s="69"/>
      <c r="AN522" s="69"/>
      <c r="AO522" s="69"/>
      <c r="AP522" s="69"/>
      <c r="AQ522" s="69"/>
      <c r="AR522" s="69"/>
      <c r="AS522" s="69"/>
      <c r="AT522" s="69"/>
      <c r="AU522" s="69"/>
      <c r="AV522" s="69"/>
      <c r="AW522" s="69"/>
      <c r="AX522" s="69"/>
      <c r="AY522" s="69"/>
      <c r="AZ522" s="69"/>
      <c r="BA522" s="69"/>
      <c r="BB522" s="69"/>
      <c r="BC522" s="69"/>
      <c r="BD522" s="69"/>
      <c r="BE522" s="69"/>
      <c r="BF522" s="69"/>
      <c r="BG522" s="69"/>
      <c r="BH522" s="69"/>
      <c r="BI522" s="69"/>
      <c r="BJ522" s="69"/>
      <c r="BK522" s="69"/>
      <c r="BL522" s="69"/>
      <c r="BM522" s="69"/>
      <c r="BN522" s="69"/>
      <c r="BO522" s="69"/>
      <c r="BP522" s="69"/>
      <c r="BQ522" s="69"/>
      <c r="BR522" s="69"/>
      <c r="BS522" s="69"/>
      <c r="BT522" s="69"/>
      <c r="BU522" s="69"/>
      <c r="BV522" s="69"/>
      <c r="BW522" s="69"/>
      <c r="BX522" s="69"/>
      <c r="BY522" s="69"/>
      <c r="BZ522" s="69"/>
      <c r="CA522" s="25"/>
      <c r="CB522" s="39" t="str">
        <f t="shared" si="84"/>
        <v>Riadok bude skrytý.</v>
      </c>
      <c r="CC522" s="33" t="s">
        <v>78</v>
      </c>
      <c r="CW522" s="20">
        <f t="shared" si="94"/>
        <v>0</v>
      </c>
      <c r="CX522" s="20">
        <f t="shared" si="95"/>
        <v>0</v>
      </c>
      <c r="CZ522" s="20">
        <f t="shared" si="96"/>
        <v>1</v>
      </c>
      <c r="DA522" s="37">
        <f t="shared" si="97"/>
        <v>0</v>
      </c>
      <c r="DZ522" s="62"/>
    </row>
    <row r="523" spans="1:130">
      <c r="A523" s="11"/>
      <c r="B523" s="69"/>
      <c r="C523" s="69"/>
      <c r="D523" s="69"/>
      <c r="E523" s="69"/>
      <c r="F523" s="69"/>
      <c r="G523" s="69"/>
      <c r="H523" s="69"/>
      <c r="I523" s="69"/>
      <c r="J523" s="69"/>
      <c r="K523" s="69"/>
      <c r="L523" s="69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X523" s="69"/>
      <c r="Y523" s="69"/>
      <c r="Z523" s="69"/>
      <c r="AA523" s="69"/>
      <c r="AB523" s="69"/>
      <c r="AC523" s="69"/>
      <c r="AD523" s="69"/>
      <c r="AE523" s="69"/>
      <c r="AF523" s="69"/>
      <c r="AG523" s="69"/>
      <c r="AH523" s="69"/>
      <c r="AI523" s="69"/>
      <c r="AJ523" s="69"/>
      <c r="AK523" s="69"/>
      <c r="AL523" s="69"/>
      <c r="AM523" s="69"/>
      <c r="AN523" s="69"/>
      <c r="AO523" s="69"/>
      <c r="AP523" s="69"/>
      <c r="AQ523" s="69"/>
      <c r="AR523" s="69"/>
      <c r="AS523" s="69"/>
      <c r="AT523" s="69"/>
      <c r="AU523" s="69"/>
      <c r="AV523" s="69"/>
      <c r="AW523" s="69"/>
      <c r="AX523" s="69"/>
      <c r="AY523" s="69"/>
      <c r="AZ523" s="69"/>
      <c r="BA523" s="69"/>
      <c r="BB523" s="69"/>
      <c r="BC523" s="69"/>
      <c r="BD523" s="69"/>
      <c r="BE523" s="69"/>
      <c r="BF523" s="69"/>
      <c r="BG523" s="69"/>
      <c r="BH523" s="69"/>
      <c r="BI523" s="69"/>
      <c r="BJ523" s="69"/>
      <c r="BK523" s="69"/>
      <c r="BL523" s="69"/>
      <c r="BM523" s="69"/>
      <c r="BN523" s="69"/>
      <c r="BO523" s="69"/>
      <c r="BP523" s="69"/>
      <c r="BQ523" s="69"/>
      <c r="BR523" s="69"/>
      <c r="BS523" s="69"/>
      <c r="BT523" s="69"/>
      <c r="BU523" s="69"/>
      <c r="BV523" s="69"/>
      <c r="BW523" s="69"/>
      <c r="BX523" s="69"/>
      <c r="BY523" s="69"/>
      <c r="BZ523" s="69"/>
      <c r="CA523" s="25"/>
      <c r="CB523" s="39" t="str">
        <f t="shared" si="84"/>
        <v>Riadok bude skrytý.</v>
      </c>
      <c r="CC523" s="33" t="s">
        <v>78</v>
      </c>
      <c r="CW523" s="20">
        <f t="shared" si="94"/>
        <v>0</v>
      </c>
      <c r="CX523" s="20">
        <f t="shared" si="95"/>
        <v>0</v>
      </c>
      <c r="CZ523" s="20">
        <f t="shared" si="96"/>
        <v>1</v>
      </c>
      <c r="DA523" s="37">
        <f t="shared" si="97"/>
        <v>0</v>
      </c>
      <c r="DZ523" s="62"/>
    </row>
    <row r="524" spans="1:130">
      <c r="A524" s="11"/>
      <c r="B524" s="69"/>
      <c r="C524" s="69"/>
      <c r="D524" s="69"/>
      <c r="E524" s="69"/>
      <c r="F524" s="69"/>
      <c r="G524" s="69"/>
      <c r="H524" s="69"/>
      <c r="I524" s="69"/>
      <c r="J524" s="69"/>
      <c r="K524" s="69"/>
      <c r="L524" s="69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X524" s="69"/>
      <c r="Y524" s="69"/>
      <c r="Z524" s="69"/>
      <c r="AA524" s="69"/>
      <c r="AB524" s="69"/>
      <c r="AC524" s="69"/>
      <c r="AD524" s="69"/>
      <c r="AE524" s="69"/>
      <c r="AF524" s="69"/>
      <c r="AG524" s="69"/>
      <c r="AH524" s="69"/>
      <c r="AI524" s="69"/>
      <c r="AJ524" s="69"/>
      <c r="AK524" s="69"/>
      <c r="AL524" s="69"/>
      <c r="AM524" s="69"/>
      <c r="AN524" s="69"/>
      <c r="AO524" s="69"/>
      <c r="AP524" s="69"/>
      <c r="AQ524" s="69"/>
      <c r="AR524" s="69"/>
      <c r="AS524" s="69"/>
      <c r="AT524" s="69"/>
      <c r="AU524" s="69"/>
      <c r="AV524" s="69"/>
      <c r="AW524" s="69"/>
      <c r="AX524" s="69"/>
      <c r="AY524" s="69"/>
      <c r="AZ524" s="69"/>
      <c r="BA524" s="69"/>
      <c r="BB524" s="69"/>
      <c r="BC524" s="69"/>
      <c r="BD524" s="69"/>
      <c r="BE524" s="69"/>
      <c r="BF524" s="69"/>
      <c r="BG524" s="69"/>
      <c r="BH524" s="69"/>
      <c r="BI524" s="69"/>
      <c r="BJ524" s="69"/>
      <c r="BK524" s="69"/>
      <c r="BL524" s="69"/>
      <c r="BM524" s="69"/>
      <c r="BN524" s="69"/>
      <c r="BO524" s="69"/>
      <c r="BP524" s="69"/>
      <c r="BQ524" s="69"/>
      <c r="BR524" s="69"/>
      <c r="BS524" s="69"/>
      <c r="BT524" s="69"/>
      <c r="BU524" s="69"/>
      <c r="BV524" s="69"/>
      <c r="BW524" s="69"/>
      <c r="BX524" s="69"/>
      <c r="BY524" s="69"/>
      <c r="BZ524" s="69"/>
      <c r="CA524" s="25"/>
      <c r="CB524" s="39" t="str">
        <f t="shared" si="84"/>
        <v>Riadok bude skrytý.</v>
      </c>
      <c r="CC524" s="33" t="s">
        <v>78</v>
      </c>
      <c r="CW524" s="20">
        <f t="shared" si="94"/>
        <v>0</v>
      </c>
      <c r="CX524" s="20">
        <f t="shared" si="95"/>
        <v>0</v>
      </c>
      <c r="CZ524" s="20">
        <f t="shared" si="96"/>
        <v>1</v>
      </c>
      <c r="DA524" s="37">
        <f t="shared" si="97"/>
        <v>0</v>
      </c>
      <c r="DZ524" s="62"/>
    </row>
    <row r="525" spans="1:130">
      <c r="A525" s="11"/>
      <c r="B525" s="69"/>
      <c r="C525" s="69"/>
      <c r="D525" s="69"/>
      <c r="E525" s="69"/>
      <c r="F525" s="69"/>
      <c r="G525" s="69"/>
      <c r="H525" s="69"/>
      <c r="I525" s="69"/>
      <c r="J525" s="69"/>
      <c r="K525" s="69"/>
      <c r="L525" s="69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X525" s="69"/>
      <c r="Y525" s="69"/>
      <c r="Z525" s="69"/>
      <c r="AA525" s="69"/>
      <c r="AB525" s="69"/>
      <c r="AC525" s="69"/>
      <c r="AD525" s="69"/>
      <c r="AE525" s="69"/>
      <c r="AF525" s="69"/>
      <c r="AG525" s="69"/>
      <c r="AH525" s="69"/>
      <c r="AI525" s="69"/>
      <c r="AJ525" s="69"/>
      <c r="AK525" s="69"/>
      <c r="AL525" s="69"/>
      <c r="AM525" s="69"/>
      <c r="AN525" s="69"/>
      <c r="AO525" s="69"/>
      <c r="AP525" s="69"/>
      <c r="AQ525" s="69"/>
      <c r="AR525" s="69"/>
      <c r="AS525" s="69"/>
      <c r="AT525" s="69"/>
      <c r="AU525" s="69"/>
      <c r="AV525" s="69"/>
      <c r="AW525" s="69"/>
      <c r="AX525" s="69"/>
      <c r="AY525" s="69"/>
      <c r="AZ525" s="69"/>
      <c r="BA525" s="69"/>
      <c r="BB525" s="69"/>
      <c r="BC525" s="69"/>
      <c r="BD525" s="69"/>
      <c r="BE525" s="69"/>
      <c r="BF525" s="69"/>
      <c r="BG525" s="69"/>
      <c r="BH525" s="69"/>
      <c r="BI525" s="69"/>
      <c r="BJ525" s="69"/>
      <c r="BK525" s="69"/>
      <c r="BL525" s="69"/>
      <c r="BM525" s="69"/>
      <c r="BN525" s="69"/>
      <c r="BO525" s="69"/>
      <c r="BP525" s="69"/>
      <c r="BQ525" s="69"/>
      <c r="BR525" s="69"/>
      <c r="BS525" s="69"/>
      <c r="BT525" s="69"/>
      <c r="BU525" s="69"/>
      <c r="BV525" s="69"/>
      <c r="BW525" s="69"/>
      <c r="BX525" s="69"/>
      <c r="BY525" s="69"/>
      <c r="BZ525" s="69"/>
      <c r="CA525" s="24"/>
      <c r="CB525" s="39" t="str">
        <f t="shared" si="84"/>
        <v>Riadok bude skrytý.</v>
      </c>
      <c r="CC525" s="33" t="s">
        <v>78</v>
      </c>
      <c r="CW525" s="20">
        <f t="shared" si="94"/>
        <v>0</v>
      </c>
      <c r="CX525" s="20">
        <f t="shared" si="95"/>
        <v>0</v>
      </c>
      <c r="CZ525" s="20">
        <f t="shared" si="96"/>
        <v>1</v>
      </c>
      <c r="DA525" s="37">
        <f t="shared" si="97"/>
        <v>0</v>
      </c>
      <c r="DZ525" s="62"/>
    </row>
    <row r="526" spans="1:130">
      <c r="A526" s="11"/>
      <c r="B526" s="69"/>
      <c r="C526" s="69"/>
      <c r="D526" s="69"/>
      <c r="E526" s="69"/>
      <c r="F526" s="69"/>
      <c r="G526" s="69"/>
      <c r="H526" s="69"/>
      <c r="I526" s="69"/>
      <c r="J526" s="69"/>
      <c r="K526" s="69"/>
      <c r="L526" s="69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X526" s="69"/>
      <c r="Y526" s="69"/>
      <c r="Z526" s="69"/>
      <c r="AA526" s="69"/>
      <c r="AB526" s="69"/>
      <c r="AC526" s="69"/>
      <c r="AD526" s="69"/>
      <c r="AE526" s="69"/>
      <c r="AF526" s="69"/>
      <c r="AG526" s="69"/>
      <c r="AH526" s="69"/>
      <c r="AI526" s="69"/>
      <c r="AJ526" s="69"/>
      <c r="AK526" s="69"/>
      <c r="AL526" s="69"/>
      <c r="AM526" s="69"/>
      <c r="AN526" s="69"/>
      <c r="AO526" s="69"/>
      <c r="AP526" s="69"/>
      <c r="AQ526" s="69"/>
      <c r="AR526" s="69"/>
      <c r="AS526" s="69"/>
      <c r="AT526" s="69"/>
      <c r="AU526" s="69"/>
      <c r="AV526" s="69"/>
      <c r="AW526" s="69"/>
      <c r="AX526" s="69"/>
      <c r="AY526" s="69"/>
      <c r="AZ526" s="69"/>
      <c r="BA526" s="69"/>
      <c r="BB526" s="69"/>
      <c r="BC526" s="69"/>
      <c r="BD526" s="69"/>
      <c r="BE526" s="69"/>
      <c r="BF526" s="69"/>
      <c r="BG526" s="69"/>
      <c r="BH526" s="69"/>
      <c r="BI526" s="69"/>
      <c r="BJ526" s="69"/>
      <c r="BK526" s="69"/>
      <c r="BL526" s="69"/>
      <c r="BM526" s="69"/>
      <c r="BN526" s="69"/>
      <c r="BO526" s="69"/>
      <c r="BP526" s="69"/>
      <c r="BQ526" s="69"/>
      <c r="BR526" s="69"/>
      <c r="BS526" s="69"/>
      <c r="BT526" s="69"/>
      <c r="BU526" s="69"/>
      <c r="BV526" s="69"/>
      <c r="BW526" s="69"/>
      <c r="BX526" s="69"/>
      <c r="BY526" s="69"/>
      <c r="BZ526" s="69"/>
      <c r="CA526" s="26"/>
      <c r="CB526" s="39" t="str">
        <f t="shared" si="84"/>
        <v>Riadok bude skrytý.</v>
      </c>
      <c r="CC526" s="33" t="s">
        <v>78</v>
      </c>
      <c r="CF526" s="7"/>
      <c r="CW526" s="20">
        <f t="shared" si="94"/>
        <v>0</v>
      </c>
      <c r="CX526" s="20">
        <f t="shared" si="95"/>
        <v>0</v>
      </c>
      <c r="CZ526" s="20">
        <f t="shared" si="96"/>
        <v>1</v>
      </c>
      <c r="DA526" s="37">
        <f t="shared" si="97"/>
        <v>0</v>
      </c>
      <c r="DZ526" s="62"/>
    </row>
    <row r="527" spans="1:130">
      <c r="A527" s="11"/>
      <c r="B527" s="69"/>
      <c r="C527" s="69"/>
      <c r="D527" s="69"/>
      <c r="E527" s="69"/>
      <c r="F527" s="69"/>
      <c r="G527" s="69"/>
      <c r="H527" s="69"/>
      <c r="I527" s="69"/>
      <c r="J527" s="69"/>
      <c r="K527" s="69"/>
      <c r="L527" s="69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X527" s="69"/>
      <c r="Y527" s="69"/>
      <c r="Z527" s="69"/>
      <c r="AA527" s="69"/>
      <c r="AB527" s="69"/>
      <c r="AC527" s="69"/>
      <c r="AD527" s="69"/>
      <c r="AE527" s="69"/>
      <c r="AF527" s="69"/>
      <c r="AG527" s="69"/>
      <c r="AH527" s="69"/>
      <c r="AI527" s="69"/>
      <c r="AJ527" s="69"/>
      <c r="AK527" s="69"/>
      <c r="AL527" s="69"/>
      <c r="AM527" s="69"/>
      <c r="AN527" s="69"/>
      <c r="AO527" s="69"/>
      <c r="AP527" s="69"/>
      <c r="AQ527" s="69"/>
      <c r="AR527" s="69"/>
      <c r="AS527" s="69"/>
      <c r="AT527" s="69"/>
      <c r="AU527" s="69"/>
      <c r="AV527" s="69"/>
      <c r="AW527" s="69"/>
      <c r="AX527" s="69"/>
      <c r="AY527" s="69"/>
      <c r="AZ527" s="69"/>
      <c r="BA527" s="69"/>
      <c r="BB527" s="69"/>
      <c r="BC527" s="69"/>
      <c r="BD527" s="69"/>
      <c r="BE527" s="69"/>
      <c r="BF527" s="69"/>
      <c r="BG527" s="69"/>
      <c r="BH527" s="69"/>
      <c r="BI527" s="69"/>
      <c r="BJ527" s="69"/>
      <c r="BK527" s="69"/>
      <c r="BL527" s="69"/>
      <c r="BM527" s="69"/>
      <c r="BN527" s="69"/>
      <c r="BO527" s="69"/>
      <c r="BP527" s="69"/>
      <c r="BQ527" s="69"/>
      <c r="BR527" s="69"/>
      <c r="BS527" s="69"/>
      <c r="BT527" s="69"/>
      <c r="BU527" s="69"/>
      <c r="BV527" s="69"/>
      <c r="BW527" s="69"/>
      <c r="BX527" s="69"/>
      <c r="BY527" s="69"/>
      <c r="BZ527" s="69"/>
      <c r="CA527" s="25"/>
      <c r="CB527" s="39" t="str">
        <f t="shared" si="84"/>
        <v>Riadok bude skrytý.</v>
      </c>
      <c r="CC527" s="33" t="s">
        <v>78</v>
      </c>
      <c r="CW527" s="20">
        <f t="shared" si="94"/>
        <v>0</v>
      </c>
      <c r="CX527" s="20">
        <f t="shared" si="95"/>
        <v>0</v>
      </c>
      <c r="CZ527" s="20">
        <f t="shared" si="96"/>
        <v>1</v>
      </c>
      <c r="DA527" s="37">
        <f t="shared" si="97"/>
        <v>0</v>
      </c>
      <c r="DZ527" s="62"/>
    </row>
    <row r="528" spans="1:130">
      <c r="A528" s="11"/>
      <c r="B528" s="69"/>
      <c r="C528" s="69"/>
      <c r="D528" s="69"/>
      <c r="E528" s="69"/>
      <c r="F528" s="69"/>
      <c r="G528" s="69"/>
      <c r="H528" s="69"/>
      <c r="I528" s="69"/>
      <c r="J528" s="69"/>
      <c r="K528" s="69"/>
      <c r="L528" s="69"/>
      <c r="M528" s="69"/>
      <c r="N528" s="69"/>
      <c r="O528" s="69"/>
      <c r="P528" s="69"/>
      <c r="Q528" s="69"/>
      <c r="R528" s="69"/>
      <c r="S528" s="69"/>
      <c r="T528" s="69"/>
      <c r="U528" s="69"/>
      <c r="V528" s="69"/>
      <c r="W528" s="69"/>
      <c r="X528" s="69"/>
      <c r="Y528" s="69"/>
      <c r="Z528" s="69"/>
      <c r="AA528" s="69"/>
      <c r="AB528" s="69"/>
      <c r="AC528" s="69"/>
      <c r="AD528" s="69"/>
      <c r="AE528" s="69"/>
      <c r="AF528" s="69"/>
      <c r="AG528" s="69"/>
      <c r="AH528" s="69"/>
      <c r="AI528" s="69"/>
      <c r="AJ528" s="69"/>
      <c r="AK528" s="69"/>
      <c r="AL528" s="69"/>
      <c r="AM528" s="69"/>
      <c r="AN528" s="69"/>
      <c r="AO528" s="69"/>
      <c r="AP528" s="69"/>
      <c r="AQ528" s="69"/>
      <c r="AR528" s="69"/>
      <c r="AS528" s="69"/>
      <c r="AT528" s="69"/>
      <c r="AU528" s="69"/>
      <c r="AV528" s="69"/>
      <c r="AW528" s="69"/>
      <c r="AX528" s="69"/>
      <c r="AY528" s="69"/>
      <c r="AZ528" s="69"/>
      <c r="BA528" s="69"/>
      <c r="BB528" s="69"/>
      <c r="BC528" s="69"/>
      <c r="BD528" s="69"/>
      <c r="BE528" s="69"/>
      <c r="BF528" s="69"/>
      <c r="BG528" s="69"/>
      <c r="BH528" s="69"/>
      <c r="BI528" s="69"/>
      <c r="BJ528" s="69"/>
      <c r="BK528" s="69"/>
      <c r="BL528" s="69"/>
      <c r="BM528" s="69"/>
      <c r="BN528" s="69"/>
      <c r="BO528" s="69"/>
      <c r="BP528" s="69"/>
      <c r="BQ528" s="69"/>
      <c r="BR528" s="69"/>
      <c r="BS528" s="69"/>
      <c r="BT528" s="69"/>
      <c r="BU528" s="69"/>
      <c r="BV528" s="69"/>
      <c r="BW528" s="69"/>
      <c r="BX528" s="69"/>
      <c r="BY528" s="69"/>
      <c r="BZ528" s="69"/>
      <c r="CA528" s="25"/>
      <c r="CB528" s="39" t="str">
        <f t="shared" si="84"/>
        <v>Riadok bude skrytý.</v>
      </c>
      <c r="CC528" s="33" t="s">
        <v>78</v>
      </c>
      <c r="CW528" s="20">
        <f t="shared" si="94"/>
        <v>0</v>
      </c>
      <c r="CX528" s="20">
        <f t="shared" si="95"/>
        <v>0</v>
      </c>
      <c r="CZ528" s="20">
        <f t="shared" si="96"/>
        <v>1</v>
      </c>
      <c r="DA528" s="37">
        <f t="shared" si="97"/>
        <v>0</v>
      </c>
      <c r="DZ528" s="62"/>
    </row>
    <row r="529" spans="1:130">
      <c r="A529" s="11"/>
      <c r="B529" s="69"/>
      <c r="C529" s="69"/>
      <c r="D529" s="69"/>
      <c r="E529" s="69"/>
      <c r="F529" s="69"/>
      <c r="G529" s="69"/>
      <c r="H529" s="69"/>
      <c r="I529" s="69"/>
      <c r="J529" s="69"/>
      <c r="K529" s="69"/>
      <c r="L529" s="69"/>
      <c r="M529" s="69"/>
      <c r="N529" s="69"/>
      <c r="O529" s="69"/>
      <c r="P529" s="69"/>
      <c r="Q529" s="69"/>
      <c r="R529" s="69"/>
      <c r="S529" s="69"/>
      <c r="T529" s="69"/>
      <c r="U529" s="69"/>
      <c r="V529" s="69"/>
      <c r="W529" s="69"/>
      <c r="X529" s="69"/>
      <c r="Y529" s="69"/>
      <c r="Z529" s="69"/>
      <c r="AA529" s="69"/>
      <c r="AB529" s="69"/>
      <c r="AC529" s="69"/>
      <c r="AD529" s="69"/>
      <c r="AE529" s="69"/>
      <c r="AF529" s="69"/>
      <c r="AG529" s="69"/>
      <c r="AH529" s="69"/>
      <c r="AI529" s="69"/>
      <c r="AJ529" s="69"/>
      <c r="AK529" s="69"/>
      <c r="AL529" s="69"/>
      <c r="AM529" s="69"/>
      <c r="AN529" s="69"/>
      <c r="AO529" s="69"/>
      <c r="AP529" s="69"/>
      <c r="AQ529" s="69"/>
      <c r="AR529" s="69"/>
      <c r="AS529" s="69"/>
      <c r="AT529" s="69"/>
      <c r="AU529" s="69"/>
      <c r="AV529" s="69"/>
      <c r="AW529" s="69"/>
      <c r="AX529" s="69"/>
      <c r="AY529" s="69"/>
      <c r="AZ529" s="69"/>
      <c r="BA529" s="69"/>
      <c r="BB529" s="69"/>
      <c r="BC529" s="69"/>
      <c r="BD529" s="69"/>
      <c r="BE529" s="69"/>
      <c r="BF529" s="69"/>
      <c r="BG529" s="69"/>
      <c r="BH529" s="69"/>
      <c r="BI529" s="69"/>
      <c r="BJ529" s="69"/>
      <c r="BK529" s="69"/>
      <c r="BL529" s="69"/>
      <c r="BM529" s="69"/>
      <c r="BN529" s="69"/>
      <c r="BO529" s="69"/>
      <c r="BP529" s="69"/>
      <c r="BQ529" s="69"/>
      <c r="BR529" s="69"/>
      <c r="BS529" s="69"/>
      <c r="BT529" s="69"/>
      <c r="BU529" s="69"/>
      <c r="BV529" s="69"/>
      <c r="BW529" s="69"/>
      <c r="BX529" s="69"/>
      <c r="BY529" s="69"/>
      <c r="BZ529" s="69"/>
      <c r="CA529" s="25"/>
      <c r="CB529" s="39" t="str">
        <f t="shared" si="84"/>
        <v>Riadok bude skrytý.</v>
      </c>
      <c r="CC529" s="33" t="s">
        <v>78</v>
      </c>
      <c r="CW529" s="20">
        <f t="shared" si="94"/>
        <v>0</v>
      </c>
      <c r="CX529" s="20">
        <f t="shared" si="95"/>
        <v>0</v>
      </c>
      <c r="CZ529" s="20">
        <f t="shared" si="96"/>
        <v>1</v>
      </c>
      <c r="DA529" s="37">
        <f t="shared" si="97"/>
        <v>0</v>
      </c>
      <c r="DZ529" s="62"/>
    </row>
    <row r="530" spans="1:130">
      <c r="A530" s="11"/>
      <c r="B530" s="69"/>
      <c r="C530" s="69"/>
      <c r="D530" s="69"/>
      <c r="E530" s="69"/>
      <c r="F530" s="69"/>
      <c r="G530" s="69"/>
      <c r="H530" s="69"/>
      <c r="I530" s="69"/>
      <c r="J530" s="69"/>
      <c r="K530" s="69"/>
      <c r="L530" s="69"/>
      <c r="M530" s="69"/>
      <c r="N530" s="69"/>
      <c r="O530" s="69"/>
      <c r="P530" s="69"/>
      <c r="Q530" s="69"/>
      <c r="R530" s="69"/>
      <c r="S530" s="69"/>
      <c r="T530" s="69"/>
      <c r="U530" s="69"/>
      <c r="V530" s="69"/>
      <c r="W530" s="69"/>
      <c r="X530" s="69"/>
      <c r="Y530" s="69"/>
      <c r="Z530" s="69"/>
      <c r="AA530" s="69"/>
      <c r="AB530" s="69"/>
      <c r="AC530" s="69"/>
      <c r="AD530" s="69"/>
      <c r="AE530" s="69"/>
      <c r="AF530" s="69"/>
      <c r="AG530" s="69"/>
      <c r="AH530" s="69"/>
      <c r="AI530" s="69"/>
      <c r="AJ530" s="69"/>
      <c r="AK530" s="69"/>
      <c r="AL530" s="69"/>
      <c r="AM530" s="69"/>
      <c r="AN530" s="69"/>
      <c r="AO530" s="69"/>
      <c r="AP530" s="69"/>
      <c r="AQ530" s="69"/>
      <c r="AR530" s="69"/>
      <c r="AS530" s="69"/>
      <c r="AT530" s="69"/>
      <c r="AU530" s="69"/>
      <c r="AV530" s="69"/>
      <c r="AW530" s="69"/>
      <c r="AX530" s="69"/>
      <c r="AY530" s="69"/>
      <c r="AZ530" s="69"/>
      <c r="BA530" s="69"/>
      <c r="BB530" s="69"/>
      <c r="BC530" s="69"/>
      <c r="BD530" s="69"/>
      <c r="BE530" s="69"/>
      <c r="BF530" s="69"/>
      <c r="BG530" s="69"/>
      <c r="BH530" s="69"/>
      <c r="BI530" s="69"/>
      <c r="BJ530" s="69"/>
      <c r="BK530" s="69"/>
      <c r="BL530" s="69"/>
      <c r="BM530" s="69"/>
      <c r="BN530" s="69"/>
      <c r="BO530" s="69"/>
      <c r="BP530" s="69"/>
      <c r="BQ530" s="69"/>
      <c r="BR530" s="69"/>
      <c r="BS530" s="69"/>
      <c r="BT530" s="69"/>
      <c r="BU530" s="69"/>
      <c r="BV530" s="69"/>
      <c r="BW530" s="69"/>
      <c r="BX530" s="69"/>
      <c r="BY530" s="69"/>
      <c r="BZ530" s="69"/>
      <c r="CA530" s="25"/>
      <c r="CB530" s="39" t="str">
        <f t="shared" si="84"/>
        <v>Riadok bude skrytý.</v>
      </c>
      <c r="CC530" s="33" t="s">
        <v>78</v>
      </c>
      <c r="CW530" s="20">
        <f t="shared" si="94"/>
        <v>0</v>
      </c>
      <c r="CX530" s="20">
        <f t="shared" si="95"/>
        <v>0</v>
      </c>
      <c r="CZ530" s="20">
        <f t="shared" si="96"/>
        <v>1</v>
      </c>
      <c r="DA530" s="37">
        <f t="shared" si="97"/>
        <v>0</v>
      </c>
      <c r="DZ530" s="62"/>
    </row>
    <row r="531" spans="1:130">
      <c r="A531" s="11"/>
      <c r="B531" s="69"/>
      <c r="C531" s="69"/>
      <c r="D531" s="69"/>
      <c r="E531" s="69"/>
      <c r="F531" s="69"/>
      <c r="G531" s="69"/>
      <c r="H531" s="69"/>
      <c r="I531" s="69"/>
      <c r="J531" s="69"/>
      <c r="K531" s="69"/>
      <c r="L531" s="69"/>
      <c r="M531" s="69"/>
      <c r="N531" s="69"/>
      <c r="O531" s="69"/>
      <c r="P531" s="69"/>
      <c r="Q531" s="69"/>
      <c r="R531" s="69"/>
      <c r="S531" s="69"/>
      <c r="T531" s="69"/>
      <c r="U531" s="69"/>
      <c r="V531" s="69"/>
      <c r="W531" s="69"/>
      <c r="X531" s="69"/>
      <c r="Y531" s="69"/>
      <c r="Z531" s="69"/>
      <c r="AA531" s="69"/>
      <c r="AB531" s="69"/>
      <c r="AC531" s="69"/>
      <c r="AD531" s="69"/>
      <c r="AE531" s="69"/>
      <c r="AF531" s="69"/>
      <c r="AG531" s="69"/>
      <c r="AH531" s="69"/>
      <c r="AI531" s="69"/>
      <c r="AJ531" s="69"/>
      <c r="AK531" s="69"/>
      <c r="AL531" s="69"/>
      <c r="AM531" s="69"/>
      <c r="AN531" s="69"/>
      <c r="AO531" s="69"/>
      <c r="AP531" s="69"/>
      <c r="AQ531" s="69"/>
      <c r="AR531" s="69"/>
      <c r="AS531" s="69"/>
      <c r="AT531" s="69"/>
      <c r="AU531" s="69"/>
      <c r="AV531" s="69"/>
      <c r="AW531" s="69"/>
      <c r="AX531" s="69"/>
      <c r="AY531" s="69"/>
      <c r="AZ531" s="69"/>
      <c r="BA531" s="69"/>
      <c r="BB531" s="69"/>
      <c r="BC531" s="69"/>
      <c r="BD531" s="69"/>
      <c r="BE531" s="69"/>
      <c r="BF531" s="69"/>
      <c r="BG531" s="69"/>
      <c r="BH531" s="69"/>
      <c r="BI531" s="69"/>
      <c r="BJ531" s="69"/>
      <c r="BK531" s="69"/>
      <c r="BL531" s="69"/>
      <c r="BM531" s="69"/>
      <c r="BN531" s="69"/>
      <c r="BO531" s="69"/>
      <c r="BP531" s="69"/>
      <c r="BQ531" s="69"/>
      <c r="BR531" s="69"/>
      <c r="BS531" s="69"/>
      <c r="BT531" s="69"/>
      <c r="BU531" s="69"/>
      <c r="BV531" s="69"/>
      <c r="BW531" s="69"/>
      <c r="BX531" s="69"/>
      <c r="BY531" s="69"/>
      <c r="BZ531" s="69"/>
      <c r="CA531" s="25"/>
      <c r="CB531" s="39" t="str">
        <f t="shared" si="84"/>
        <v>Riadok bude skrytý.</v>
      </c>
      <c r="CC531" s="33" t="s">
        <v>78</v>
      </c>
      <c r="CW531" s="20">
        <f t="shared" si="94"/>
        <v>0</v>
      </c>
      <c r="CX531" s="20">
        <f t="shared" si="95"/>
        <v>0</v>
      </c>
      <c r="CZ531" s="20">
        <f t="shared" si="96"/>
        <v>1</v>
      </c>
      <c r="DA531" s="37">
        <f t="shared" si="97"/>
        <v>0</v>
      </c>
      <c r="DZ531" s="62"/>
    </row>
    <row r="532" spans="1:130">
      <c r="A532" s="11"/>
      <c r="B532" s="69"/>
      <c r="C532" s="69"/>
      <c r="D532" s="69"/>
      <c r="E532" s="69"/>
      <c r="F532" s="69"/>
      <c r="G532" s="69"/>
      <c r="H532" s="69"/>
      <c r="I532" s="69"/>
      <c r="J532" s="69"/>
      <c r="K532" s="69"/>
      <c r="L532" s="69"/>
      <c r="M532" s="69"/>
      <c r="N532" s="69"/>
      <c r="O532" s="69"/>
      <c r="P532" s="69"/>
      <c r="Q532" s="69"/>
      <c r="R532" s="69"/>
      <c r="S532" s="69"/>
      <c r="T532" s="69"/>
      <c r="U532" s="69"/>
      <c r="V532" s="69"/>
      <c r="W532" s="69"/>
      <c r="X532" s="69"/>
      <c r="Y532" s="69"/>
      <c r="Z532" s="69"/>
      <c r="AA532" s="69"/>
      <c r="AB532" s="69"/>
      <c r="AC532" s="69"/>
      <c r="AD532" s="69"/>
      <c r="AE532" s="69"/>
      <c r="AF532" s="69"/>
      <c r="AG532" s="69"/>
      <c r="AH532" s="69"/>
      <c r="AI532" s="69"/>
      <c r="AJ532" s="69"/>
      <c r="AK532" s="69"/>
      <c r="AL532" s="69"/>
      <c r="AM532" s="69"/>
      <c r="AN532" s="69"/>
      <c r="AO532" s="69"/>
      <c r="AP532" s="69"/>
      <c r="AQ532" s="69"/>
      <c r="AR532" s="69"/>
      <c r="AS532" s="69"/>
      <c r="AT532" s="69"/>
      <c r="AU532" s="69"/>
      <c r="AV532" s="69"/>
      <c r="AW532" s="69"/>
      <c r="AX532" s="69"/>
      <c r="AY532" s="69"/>
      <c r="AZ532" s="69"/>
      <c r="BA532" s="69"/>
      <c r="BB532" s="69"/>
      <c r="BC532" s="69"/>
      <c r="BD532" s="69"/>
      <c r="BE532" s="69"/>
      <c r="BF532" s="69"/>
      <c r="BG532" s="69"/>
      <c r="BH532" s="69"/>
      <c r="BI532" s="69"/>
      <c r="BJ532" s="69"/>
      <c r="BK532" s="69"/>
      <c r="BL532" s="69"/>
      <c r="BM532" s="69"/>
      <c r="BN532" s="69"/>
      <c r="BO532" s="69"/>
      <c r="BP532" s="69"/>
      <c r="BQ532" s="69"/>
      <c r="BR532" s="69"/>
      <c r="BS532" s="69"/>
      <c r="BT532" s="69"/>
      <c r="BU532" s="69"/>
      <c r="BV532" s="69"/>
      <c r="BW532" s="69"/>
      <c r="BX532" s="69"/>
      <c r="BY532" s="69"/>
      <c r="BZ532" s="69"/>
      <c r="CA532" s="25"/>
      <c r="CB532" s="39" t="str">
        <f t="shared" si="84"/>
        <v>Riadok bude skrytý.</v>
      </c>
      <c r="CC532" s="33" t="s">
        <v>78</v>
      </c>
      <c r="CW532" s="20">
        <f t="shared" si="94"/>
        <v>0</v>
      </c>
      <c r="CX532" s="20">
        <f t="shared" si="95"/>
        <v>0</v>
      </c>
      <c r="CZ532" s="20">
        <f t="shared" si="96"/>
        <v>1</v>
      </c>
      <c r="DA532" s="37">
        <f t="shared" si="97"/>
        <v>0</v>
      </c>
      <c r="DZ532" s="62"/>
    </row>
    <row r="533" spans="1:130">
      <c r="A533" s="11"/>
      <c r="B533" s="69"/>
      <c r="C533" s="69"/>
      <c r="D533" s="69"/>
      <c r="E533" s="69"/>
      <c r="F533" s="69"/>
      <c r="G533" s="69"/>
      <c r="H533" s="69"/>
      <c r="I533" s="69"/>
      <c r="J533" s="69"/>
      <c r="K533" s="69"/>
      <c r="L533" s="69"/>
      <c r="M533" s="69"/>
      <c r="N533" s="69"/>
      <c r="O533" s="69"/>
      <c r="P533" s="69"/>
      <c r="Q533" s="69"/>
      <c r="R533" s="69"/>
      <c r="S533" s="69"/>
      <c r="T533" s="69"/>
      <c r="U533" s="69"/>
      <c r="V533" s="69"/>
      <c r="W533" s="69"/>
      <c r="X533" s="69"/>
      <c r="Y533" s="69"/>
      <c r="Z533" s="69"/>
      <c r="AA533" s="69"/>
      <c r="AB533" s="69"/>
      <c r="AC533" s="69"/>
      <c r="AD533" s="69"/>
      <c r="AE533" s="69"/>
      <c r="AF533" s="69"/>
      <c r="AG533" s="69"/>
      <c r="AH533" s="69"/>
      <c r="AI533" s="69"/>
      <c r="AJ533" s="69"/>
      <c r="AK533" s="69"/>
      <c r="AL533" s="69"/>
      <c r="AM533" s="69"/>
      <c r="AN533" s="69"/>
      <c r="AO533" s="69"/>
      <c r="AP533" s="69"/>
      <c r="AQ533" s="69"/>
      <c r="AR533" s="69"/>
      <c r="AS533" s="69"/>
      <c r="AT533" s="69"/>
      <c r="AU533" s="69"/>
      <c r="AV533" s="69"/>
      <c r="AW533" s="69"/>
      <c r="AX533" s="69"/>
      <c r="AY533" s="69"/>
      <c r="AZ533" s="69"/>
      <c r="BA533" s="69"/>
      <c r="BB533" s="69"/>
      <c r="BC533" s="69"/>
      <c r="BD533" s="69"/>
      <c r="BE533" s="69"/>
      <c r="BF533" s="69"/>
      <c r="BG533" s="69"/>
      <c r="BH533" s="69"/>
      <c r="BI533" s="69"/>
      <c r="BJ533" s="69"/>
      <c r="BK533" s="69"/>
      <c r="BL533" s="69"/>
      <c r="BM533" s="69"/>
      <c r="BN533" s="69"/>
      <c r="BO533" s="69"/>
      <c r="BP533" s="69"/>
      <c r="BQ533" s="69"/>
      <c r="BR533" s="69"/>
      <c r="BS533" s="69"/>
      <c r="BT533" s="69"/>
      <c r="BU533" s="69"/>
      <c r="BV533" s="69"/>
      <c r="BW533" s="69"/>
      <c r="BX533" s="69"/>
      <c r="BY533" s="69"/>
      <c r="BZ533" s="69"/>
      <c r="CA533" s="25"/>
      <c r="CB533" s="39" t="str">
        <f t="shared" si="84"/>
        <v>Riadok bude skrytý.</v>
      </c>
      <c r="CC533" s="33" t="s">
        <v>78</v>
      </c>
      <c r="CW533" s="20">
        <f t="shared" si="94"/>
        <v>0</v>
      </c>
      <c r="CX533" s="20">
        <f t="shared" si="95"/>
        <v>0</v>
      </c>
      <c r="CZ533" s="20">
        <f t="shared" si="96"/>
        <v>1</v>
      </c>
      <c r="DA533" s="37">
        <f t="shared" si="97"/>
        <v>0</v>
      </c>
      <c r="DZ533" s="62"/>
    </row>
    <row r="534" spans="1:130">
      <c r="A534" s="11"/>
      <c r="CA534" s="25"/>
      <c r="CB534" s="39" t="str">
        <f t="shared" ref="CB534:CB549" si="98">+IF(DA534=0,"Riadok bude skrytý.","Riadok bude vidieť.")</f>
        <v>Riadok bude skrytý.</v>
      </c>
      <c r="CC534" s="33" t="s">
        <v>78</v>
      </c>
      <c r="CW534" s="20">
        <f t="shared" si="94"/>
        <v>0</v>
      </c>
      <c r="CX534" s="20">
        <f>+IF(SUM(CX540:CX549)=0,0,1)</f>
        <v>0</v>
      </c>
      <c r="CZ534" s="20">
        <f t="shared" si="96"/>
        <v>1</v>
      </c>
      <c r="DA534" s="37">
        <f t="shared" si="97"/>
        <v>0</v>
      </c>
      <c r="DZ534" s="62"/>
    </row>
    <row r="535" spans="1:130">
      <c r="A535" s="11"/>
      <c r="B535" s="2" t="s">
        <v>142</v>
      </c>
      <c r="CA535" s="26" t="s">
        <v>69</v>
      </c>
      <c r="CB535" s="39" t="str">
        <f t="shared" si="98"/>
        <v>Riadok bude skrytý.</v>
      </c>
      <c r="CC535" s="33" t="s">
        <v>78</v>
      </c>
      <c r="CW535" s="20">
        <f t="shared" si="94"/>
        <v>0</v>
      </c>
      <c r="CX535" s="20">
        <f>+IF(SUM(CX540:CX549)=0,0,1)</f>
        <v>0</v>
      </c>
      <c r="CZ535" s="20">
        <f t="shared" si="96"/>
        <v>1</v>
      </c>
      <c r="DA535" s="37">
        <f t="shared" si="97"/>
        <v>0</v>
      </c>
      <c r="DZ535" s="62"/>
    </row>
    <row r="536" spans="1:130">
      <c r="A536" s="11"/>
      <c r="B536" s="2" t="s">
        <v>192</v>
      </c>
      <c r="CA536" s="25"/>
      <c r="CB536" s="39" t="str">
        <f t="shared" si="98"/>
        <v>Riadok bude skrytý.</v>
      </c>
      <c r="CC536" s="33" t="s">
        <v>78</v>
      </c>
      <c r="CW536" s="20">
        <f t="shared" si="94"/>
        <v>0</v>
      </c>
      <c r="CX536" s="20">
        <f>+IF(SUM(CX540:CX549)=0,0,1)</f>
        <v>0</v>
      </c>
      <c r="CZ536" s="20">
        <f t="shared" si="96"/>
        <v>1</v>
      </c>
      <c r="DA536" s="37">
        <f t="shared" si="97"/>
        <v>0</v>
      </c>
      <c r="DZ536" s="62"/>
    </row>
    <row r="537" spans="1:130">
      <c r="A537" s="11"/>
      <c r="CA537" s="25"/>
      <c r="CB537" s="39" t="str">
        <f t="shared" si="98"/>
        <v>Riadok bude skrytý.</v>
      </c>
      <c r="CC537" s="33" t="s">
        <v>78</v>
      </c>
      <c r="CW537" s="20">
        <f t="shared" si="94"/>
        <v>0</v>
      </c>
      <c r="CX537" s="20">
        <f>+IF(SUM(CX540:CX549)=0,0,1)</f>
        <v>0</v>
      </c>
      <c r="CZ537" s="20">
        <f t="shared" si="96"/>
        <v>1</v>
      </c>
      <c r="DA537" s="37">
        <f t="shared" si="97"/>
        <v>0</v>
      </c>
      <c r="DZ537" s="62"/>
    </row>
    <row r="538" spans="1:130">
      <c r="A538" s="11"/>
      <c r="B538" s="234" t="s">
        <v>144</v>
      </c>
      <c r="C538" s="235"/>
      <c r="D538" s="235"/>
      <c r="E538" s="235"/>
      <c r="F538" s="235"/>
      <c r="G538" s="235"/>
      <c r="H538" s="235"/>
      <c r="I538" s="235"/>
      <c r="J538" s="235"/>
      <c r="K538" s="235"/>
      <c r="L538" s="235"/>
      <c r="M538" s="235"/>
      <c r="N538" s="235"/>
      <c r="O538" s="235"/>
      <c r="P538" s="235"/>
      <c r="Q538" s="235"/>
      <c r="R538" s="235"/>
      <c r="S538" s="235"/>
      <c r="T538" s="235"/>
      <c r="U538" s="235"/>
      <c r="V538" s="235"/>
      <c r="W538" s="235"/>
      <c r="X538" s="235"/>
      <c r="Y538" s="235"/>
      <c r="Z538" s="235"/>
      <c r="AA538" s="235"/>
      <c r="AB538" s="235"/>
      <c r="AC538" s="235"/>
      <c r="AD538" s="235"/>
      <c r="AE538" s="235"/>
      <c r="AF538" s="235"/>
      <c r="AG538" s="235"/>
      <c r="AH538" s="235"/>
      <c r="AI538" s="235"/>
      <c r="AJ538" s="235"/>
      <c r="AK538" s="235"/>
      <c r="AL538" s="235"/>
      <c r="AM538" s="235"/>
      <c r="AN538" s="235"/>
      <c r="AO538" s="235"/>
      <c r="AP538" s="235"/>
      <c r="AQ538" s="236"/>
      <c r="AR538" s="250" t="s">
        <v>143</v>
      </c>
      <c r="AS538" s="251"/>
      <c r="AT538" s="251"/>
      <c r="AU538" s="251"/>
      <c r="AV538" s="251"/>
      <c r="AW538" s="251"/>
      <c r="AX538" s="251"/>
      <c r="AY538" s="251"/>
      <c r="AZ538" s="251"/>
      <c r="BA538" s="251"/>
      <c r="BB538" s="251"/>
      <c r="BC538" s="251"/>
      <c r="BD538" s="251"/>
      <c r="BE538" s="251"/>
      <c r="BF538" s="251"/>
      <c r="BG538" s="251"/>
      <c r="BH538" s="251"/>
      <c r="BI538" s="251"/>
      <c r="BJ538" s="251"/>
      <c r="BK538" s="251"/>
      <c r="BL538" s="251"/>
      <c r="BM538" s="251"/>
      <c r="BN538" s="251"/>
      <c r="BO538" s="251"/>
      <c r="BP538" s="251"/>
      <c r="BQ538" s="251"/>
      <c r="BR538" s="251"/>
      <c r="BS538" s="251"/>
      <c r="BT538" s="251"/>
      <c r="BU538" s="251"/>
      <c r="BV538" s="251"/>
      <c r="BW538" s="251"/>
      <c r="BX538" s="251"/>
      <c r="BY538" s="251"/>
      <c r="BZ538" s="252"/>
      <c r="CA538" s="26" t="s">
        <v>69</v>
      </c>
      <c r="CB538" s="39" t="str">
        <f t="shared" si="98"/>
        <v>Riadok bude skrytý.</v>
      </c>
      <c r="CC538" s="33" t="s">
        <v>78</v>
      </c>
      <c r="CW538" s="20">
        <f t="shared" si="94"/>
        <v>0</v>
      </c>
      <c r="CX538" s="20">
        <f>+IF(SUM(CX540:CX549)=0,0,1)</f>
        <v>0</v>
      </c>
      <c r="CZ538" s="20">
        <f t="shared" ref="CZ538:CZ549" si="99">IF(CC538="",1,IF(CC538="Chcem skryť riadok.",0,1))</f>
        <v>1</v>
      </c>
      <c r="DA538" s="37">
        <f t="shared" si="97"/>
        <v>0</v>
      </c>
      <c r="DZ538" s="62"/>
    </row>
    <row r="539" spans="1:130">
      <c r="A539" s="11"/>
      <c r="B539" s="237"/>
      <c r="C539" s="238"/>
      <c r="D539" s="238"/>
      <c r="E539" s="238"/>
      <c r="F539" s="238"/>
      <c r="G539" s="238"/>
      <c r="H539" s="238"/>
      <c r="I539" s="238"/>
      <c r="J539" s="238"/>
      <c r="K539" s="238"/>
      <c r="L539" s="238"/>
      <c r="M539" s="238"/>
      <c r="N539" s="238"/>
      <c r="O539" s="238"/>
      <c r="P539" s="238"/>
      <c r="Q539" s="238"/>
      <c r="R539" s="238"/>
      <c r="S539" s="238"/>
      <c r="T539" s="238"/>
      <c r="U539" s="238"/>
      <c r="V539" s="238"/>
      <c r="W539" s="238"/>
      <c r="X539" s="238"/>
      <c r="Y539" s="238"/>
      <c r="Z539" s="238"/>
      <c r="AA539" s="238"/>
      <c r="AB539" s="238"/>
      <c r="AC539" s="238"/>
      <c r="AD539" s="238"/>
      <c r="AE539" s="238"/>
      <c r="AF539" s="238"/>
      <c r="AG539" s="238"/>
      <c r="AH539" s="238"/>
      <c r="AI539" s="238"/>
      <c r="AJ539" s="238"/>
      <c r="AK539" s="238"/>
      <c r="AL539" s="238"/>
      <c r="AM539" s="238"/>
      <c r="AN539" s="238"/>
      <c r="AO539" s="238"/>
      <c r="AP539" s="238"/>
      <c r="AQ539" s="239"/>
      <c r="AR539" s="253"/>
      <c r="AS539" s="254"/>
      <c r="AT539" s="254"/>
      <c r="AU539" s="254"/>
      <c r="AV539" s="254"/>
      <c r="AW539" s="254"/>
      <c r="AX539" s="254"/>
      <c r="AY539" s="254"/>
      <c r="AZ539" s="254"/>
      <c r="BA539" s="254"/>
      <c r="BB539" s="254"/>
      <c r="BC539" s="254"/>
      <c r="BD539" s="254"/>
      <c r="BE539" s="254"/>
      <c r="BF539" s="254"/>
      <c r="BG539" s="254"/>
      <c r="BH539" s="254"/>
      <c r="BI539" s="254"/>
      <c r="BJ539" s="254"/>
      <c r="BK539" s="254"/>
      <c r="BL539" s="254"/>
      <c r="BM539" s="254"/>
      <c r="BN539" s="254"/>
      <c r="BO539" s="254"/>
      <c r="BP539" s="254"/>
      <c r="BQ539" s="254"/>
      <c r="BR539" s="254"/>
      <c r="BS539" s="254"/>
      <c r="BT539" s="254"/>
      <c r="BU539" s="254"/>
      <c r="BV539" s="254"/>
      <c r="BW539" s="254"/>
      <c r="BX539" s="254"/>
      <c r="BY539" s="254"/>
      <c r="BZ539" s="255"/>
      <c r="CA539" s="24"/>
      <c r="CB539" s="39" t="str">
        <f t="shared" si="98"/>
        <v>Riadok bude skrytý.</v>
      </c>
      <c r="CC539" s="33" t="s">
        <v>78</v>
      </c>
      <c r="CW539" s="20">
        <f t="shared" si="94"/>
        <v>0</v>
      </c>
      <c r="CX539" s="20">
        <f>+IF(SUM(CX540:CX549)=0,0,1)</f>
        <v>0</v>
      </c>
      <c r="CZ539" s="20">
        <f t="shared" si="99"/>
        <v>1</v>
      </c>
      <c r="DA539" s="37">
        <f t="shared" si="97"/>
        <v>0</v>
      </c>
      <c r="DZ539" s="62"/>
    </row>
    <row r="540" spans="1:130">
      <c r="A540" s="11"/>
      <c r="B540" s="247" t="s">
        <v>145</v>
      </c>
      <c r="C540" s="248"/>
      <c r="D540" s="248"/>
      <c r="E540" s="248"/>
      <c r="F540" s="248"/>
      <c r="G540" s="248"/>
      <c r="H540" s="248"/>
      <c r="I540" s="248"/>
      <c r="J540" s="248"/>
      <c r="K540" s="248"/>
      <c r="L540" s="248"/>
      <c r="M540" s="248"/>
      <c r="N540" s="248"/>
      <c r="O540" s="248"/>
      <c r="P540" s="248"/>
      <c r="Q540" s="248"/>
      <c r="R540" s="248"/>
      <c r="S540" s="248"/>
      <c r="T540" s="248"/>
      <c r="U540" s="248"/>
      <c r="V540" s="248"/>
      <c r="W540" s="248"/>
      <c r="X540" s="248"/>
      <c r="Y540" s="248"/>
      <c r="Z540" s="248"/>
      <c r="AA540" s="248"/>
      <c r="AB540" s="248"/>
      <c r="AC540" s="248"/>
      <c r="AD540" s="248"/>
      <c r="AE540" s="248"/>
      <c r="AF540" s="248"/>
      <c r="AG540" s="248"/>
      <c r="AH540" s="248"/>
      <c r="AI540" s="248"/>
      <c r="AJ540" s="248"/>
      <c r="AK540" s="248"/>
      <c r="AL540" s="248"/>
      <c r="AM540" s="248"/>
      <c r="AN540" s="248"/>
      <c r="AO540" s="248"/>
      <c r="AP540" s="248"/>
      <c r="AQ540" s="249"/>
      <c r="AR540" s="163"/>
      <c r="AS540" s="164"/>
      <c r="AT540" s="164"/>
      <c r="AU540" s="164"/>
      <c r="AV540" s="164"/>
      <c r="AW540" s="164"/>
      <c r="AX540" s="164"/>
      <c r="AY540" s="164"/>
      <c r="AZ540" s="164"/>
      <c r="BA540" s="164"/>
      <c r="BB540" s="164"/>
      <c r="BC540" s="164"/>
      <c r="BD540" s="164"/>
      <c r="BE540" s="164"/>
      <c r="BF540" s="164"/>
      <c r="BG540" s="164"/>
      <c r="BH540" s="164"/>
      <c r="BI540" s="164"/>
      <c r="BJ540" s="164"/>
      <c r="BK540" s="164"/>
      <c r="BL540" s="164"/>
      <c r="BM540" s="164"/>
      <c r="BN540" s="164"/>
      <c r="BO540" s="164"/>
      <c r="BP540" s="164"/>
      <c r="BQ540" s="164"/>
      <c r="BR540" s="164"/>
      <c r="BS540" s="164"/>
      <c r="BT540" s="164"/>
      <c r="BU540" s="164"/>
      <c r="BV540" s="164"/>
      <c r="BW540" s="164"/>
      <c r="BX540" s="164"/>
      <c r="BY540" s="164"/>
      <c r="BZ540" s="165"/>
      <c r="CA540" s="26"/>
      <c r="CB540" s="39" t="str">
        <f t="shared" si="98"/>
        <v>Riadok bude skrytý.</v>
      </c>
      <c r="CC540" s="33" t="s">
        <v>78</v>
      </c>
      <c r="CF540" s="7"/>
      <c r="CW540" s="20">
        <f t="shared" si="94"/>
        <v>0</v>
      </c>
      <c r="CX540" s="20">
        <f>+IF(AR540="",0,1)</f>
        <v>0</v>
      </c>
      <c r="CZ540" s="20">
        <f t="shared" si="99"/>
        <v>1</v>
      </c>
      <c r="DA540" s="37">
        <f t="shared" si="97"/>
        <v>0</v>
      </c>
      <c r="DZ540" s="62"/>
    </row>
    <row r="541" spans="1:130">
      <c r="A541" s="11"/>
      <c r="B541" s="151" t="s">
        <v>146</v>
      </c>
      <c r="C541" s="152"/>
      <c r="D541" s="152"/>
      <c r="E541" s="152"/>
      <c r="F541" s="152"/>
      <c r="G541" s="152"/>
      <c r="H541" s="152"/>
      <c r="I541" s="152"/>
      <c r="J541" s="152"/>
      <c r="K541" s="152"/>
      <c r="L541" s="152"/>
      <c r="M541" s="152"/>
      <c r="N541" s="152"/>
      <c r="O541" s="152"/>
      <c r="P541" s="152"/>
      <c r="Q541" s="152"/>
      <c r="R541" s="152"/>
      <c r="S541" s="152"/>
      <c r="T541" s="152"/>
      <c r="U541" s="152"/>
      <c r="V541" s="152"/>
      <c r="W541" s="152"/>
      <c r="X541" s="152"/>
      <c r="Y541" s="152"/>
      <c r="Z541" s="152"/>
      <c r="AA541" s="152"/>
      <c r="AB541" s="152"/>
      <c r="AC541" s="152"/>
      <c r="AD541" s="152"/>
      <c r="AE541" s="152"/>
      <c r="AF541" s="152"/>
      <c r="AG541" s="152"/>
      <c r="AH541" s="152"/>
      <c r="AI541" s="152"/>
      <c r="AJ541" s="152"/>
      <c r="AK541" s="152"/>
      <c r="AL541" s="152"/>
      <c r="AM541" s="152"/>
      <c r="AN541" s="152"/>
      <c r="AO541" s="152"/>
      <c r="AP541" s="152"/>
      <c r="AQ541" s="153"/>
      <c r="AR541" s="256"/>
      <c r="AS541" s="257"/>
      <c r="AT541" s="257"/>
      <c r="AU541" s="257"/>
      <c r="AV541" s="257"/>
      <c r="AW541" s="257"/>
      <c r="AX541" s="257"/>
      <c r="AY541" s="257"/>
      <c r="AZ541" s="257"/>
      <c r="BA541" s="257"/>
      <c r="BB541" s="257"/>
      <c r="BC541" s="257"/>
      <c r="BD541" s="257"/>
      <c r="BE541" s="257"/>
      <c r="BF541" s="257"/>
      <c r="BG541" s="257"/>
      <c r="BH541" s="257"/>
      <c r="BI541" s="257"/>
      <c r="BJ541" s="257"/>
      <c r="BK541" s="257"/>
      <c r="BL541" s="257"/>
      <c r="BM541" s="257"/>
      <c r="BN541" s="257"/>
      <c r="BO541" s="257"/>
      <c r="BP541" s="257"/>
      <c r="BQ541" s="257"/>
      <c r="BR541" s="257"/>
      <c r="BS541" s="257"/>
      <c r="BT541" s="257"/>
      <c r="BU541" s="257"/>
      <c r="BV541" s="257"/>
      <c r="BW541" s="257"/>
      <c r="BX541" s="257"/>
      <c r="BY541" s="257"/>
      <c r="BZ541" s="258"/>
      <c r="CA541" s="25"/>
      <c r="CB541" s="39" t="str">
        <f t="shared" si="98"/>
        <v>Riadok bude skrytý.</v>
      </c>
      <c r="CC541" s="33" t="s">
        <v>78</v>
      </c>
      <c r="CW541" s="20">
        <f t="shared" si="94"/>
        <v>0</v>
      </c>
      <c r="CX541" s="20">
        <f>+IF(AR541="",0,1)</f>
        <v>0</v>
      </c>
      <c r="CZ541" s="20">
        <f>IF(CC541="",1,IF(CC541="Chcem skryť riadok.",0,1))</f>
        <v>1</v>
      </c>
      <c r="DA541" s="37">
        <f t="shared" si="97"/>
        <v>0</v>
      </c>
      <c r="DZ541" s="62"/>
    </row>
    <row r="542" spans="1:130">
      <c r="A542" s="11"/>
      <c r="B542" s="151" t="s">
        <v>147</v>
      </c>
      <c r="C542" s="152"/>
      <c r="D542" s="152"/>
      <c r="E542" s="152"/>
      <c r="F542" s="152"/>
      <c r="G542" s="152"/>
      <c r="H542" s="152"/>
      <c r="I542" s="152"/>
      <c r="J542" s="152"/>
      <c r="K542" s="152"/>
      <c r="L542" s="152"/>
      <c r="M542" s="152"/>
      <c r="N542" s="152"/>
      <c r="O542" s="152"/>
      <c r="P542" s="152"/>
      <c r="Q542" s="152"/>
      <c r="R542" s="152"/>
      <c r="S542" s="152"/>
      <c r="T542" s="152"/>
      <c r="U542" s="152"/>
      <c r="V542" s="152"/>
      <c r="W542" s="152"/>
      <c r="X542" s="152"/>
      <c r="Y542" s="152"/>
      <c r="Z542" s="152"/>
      <c r="AA542" s="152"/>
      <c r="AB542" s="152"/>
      <c r="AC542" s="152"/>
      <c r="AD542" s="152"/>
      <c r="AE542" s="152"/>
      <c r="AF542" s="152"/>
      <c r="AG542" s="152"/>
      <c r="AH542" s="152"/>
      <c r="AI542" s="152"/>
      <c r="AJ542" s="152"/>
      <c r="AK542" s="152"/>
      <c r="AL542" s="152"/>
      <c r="AM542" s="152"/>
      <c r="AN542" s="152"/>
      <c r="AO542" s="152"/>
      <c r="AP542" s="152"/>
      <c r="AQ542" s="153"/>
      <c r="AR542" s="256"/>
      <c r="AS542" s="257"/>
      <c r="AT542" s="257"/>
      <c r="AU542" s="257"/>
      <c r="AV542" s="257"/>
      <c r="AW542" s="257"/>
      <c r="AX542" s="257"/>
      <c r="AY542" s="257"/>
      <c r="AZ542" s="257"/>
      <c r="BA542" s="257"/>
      <c r="BB542" s="257"/>
      <c r="BC542" s="257"/>
      <c r="BD542" s="257"/>
      <c r="BE542" s="257"/>
      <c r="BF542" s="257"/>
      <c r="BG542" s="257"/>
      <c r="BH542" s="257"/>
      <c r="BI542" s="257"/>
      <c r="BJ542" s="257"/>
      <c r="BK542" s="257"/>
      <c r="BL542" s="257"/>
      <c r="BM542" s="257"/>
      <c r="BN542" s="257"/>
      <c r="BO542" s="257"/>
      <c r="BP542" s="257"/>
      <c r="BQ542" s="257"/>
      <c r="BR542" s="257"/>
      <c r="BS542" s="257"/>
      <c r="BT542" s="257"/>
      <c r="BU542" s="257"/>
      <c r="BV542" s="257"/>
      <c r="BW542" s="257"/>
      <c r="BX542" s="257"/>
      <c r="BY542" s="257"/>
      <c r="BZ542" s="258"/>
      <c r="CA542" s="25"/>
      <c r="CB542" s="39" t="str">
        <f t="shared" si="98"/>
        <v>Riadok bude skrytý.</v>
      </c>
      <c r="CC542" s="33" t="s">
        <v>78</v>
      </c>
      <c r="CW542" s="20">
        <f t="shared" si="94"/>
        <v>0</v>
      </c>
      <c r="CX542" s="20">
        <f>+IF(AR542="",0,1)</f>
        <v>0</v>
      </c>
      <c r="CZ542" s="20">
        <f>IF(CC542="",1,IF(CC542="Chcem skryť riadok.",0,1))</f>
        <v>1</v>
      </c>
      <c r="DA542" s="37">
        <f t="shared" si="97"/>
        <v>0</v>
      </c>
      <c r="DZ542" s="62"/>
    </row>
    <row r="543" spans="1:130">
      <c r="A543" s="11"/>
      <c r="B543" s="151" t="s">
        <v>148</v>
      </c>
      <c r="C543" s="152"/>
      <c r="D543" s="152"/>
      <c r="E543" s="152"/>
      <c r="F543" s="152"/>
      <c r="G543" s="152"/>
      <c r="H543" s="152"/>
      <c r="I543" s="152"/>
      <c r="J543" s="152"/>
      <c r="K543" s="152"/>
      <c r="L543" s="152"/>
      <c r="M543" s="152"/>
      <c r="N543" s="152"/>
      <c r="O543" s="152"/>
      <c r="P543" s="152"/>
      <c r="Q543" s="152"/>
      <c r="R543" s="152"/>
      <c r="S543" s="152"/>
      <c r="T543" s="152"/>
      <c r="U543" s="152"/>
      <c r="V543" s="152"/>
      <c r="W543" s="152"/>
      <c r="X543" s="152"/>
      <c r="Y543" s="152"/>
      <c r="Z543" s="152"/>
      <c r="AA543" s="152"/>
      <c r="AB543" s="152"/>
      <c r="AC543" s="152"/>
      <c r="AD543" s="152"/>
      <c r="AE543" s="152"/>
      <c r="AF543" s="152"/>
      <c r="AG543" s="152"/>
      <c r="AH543" s="152"/>
      <c r="AI543" s="152"/>
      <c r="AJ543" s="152"/>
      <c r="AK543" s="152"/>
      <c r="AL543" s="152"/>
      <c r="AM543" s="152"/>
      <c r="AN543" s="152"/>
      <c r="AO543" s="152"/>
      <c r="AP543" s="152"/>
      <c r="AQ543" s="153"/>
      <c r="AR543" s="256"/>
      <c r="AS543" s="257"/>
      <c r="AT543" s="257"/>
      <c r="AU543" s="257"/>
      <c r="AV543" s="257"/>
      <c r="AW543" s="257"/>
      <c r="AX543" s="257"/>
      <c r="AY543" s="257"/>
      <c r="AZ543" s="257"/>
      <c r="BA543" s="257"/>
      <c r="BB543" s="257"/>
      <c r="BC543" s="257"/>
      <c r="BD543" s="257"/>
      <c r="BE543" s="257"/>
      <c r="BF543" s="257"/>
      <c r="BG543" s="257"/>
      <c r="BH543" s="257"/>
      <c r="BI543" s="257"/>
      <c r="BJ543" s="257"/>
      <c r="BK543" s="257"/>
      <c r="BL543" s="257"/>
      <c r="BM543" s="257"/>
      <c r="BN543" s="257"/>
      <c r="BO543" s="257"/>
      <c r="BP543" s="257"/>
      <c r="BQ543" s="257"/>
      <c r="BR543" s="257"/>
      <c r="BS543" s="257"/>
      <c r="BT543" s="257"/>
      <c r="BU543" s="257"/>
      <c r="BV543" s="257"/>
      <c r="BW543" s="257"/>
      <c r="BX543" s="257"/>
      <c r="BY543" s="257"/>
      <c r="BZ543" s="258"/>
      <c r="CA543" s="25"/>
      <c r="CB543" s="39" t="str">
        <f t="shared" si="98"/>
        <v>Riadok bude skrytý.</v>
      </c>
      <c r="CC543" s="33" t="s">
        <v>78</v>
      </c>
      <c r="CW543" s="20">
        <f t="shared" si="94"/>
        <v>0</v>
      </c>
      <c r="CX543" s="20">
        <f>+IF(AR543="",0,1)</f>
        <v>0</v>
      </c>
      <c r="CZ543" s="20">
        <f>IF(CC543="",1,IF(CC543="Chcem skryť riadok.",0,1))</f>
        <v>1</v>
      </c>
      <c r="DA543" s="37">
        <f t="shared" si="97"/>
        <v>0</v>
      </c>
      <c r="DZ543" s="62"/>
    </row>
    <row r="544" spans="1:130">
      <c r="A544" s="11"/>
      <c r="B544" s="82"/>
      <c r="C544" s="83"/>
      <c r="D544" s="83"/>
      <c r="E544" s="83"/>
      <c r="F544" s="83"/>
      <c r="G544" s="83"/>
      <c r="H544" s="83"/>
      <c r="I544" s="83"/>
      <c r="J544" s="83"/>
      <c r="K544" s="83"/>
      <c r="L544" s="83"/>
      <c r="M544" s="83"/>
      <c r="N544" s="83"/>
      <c r="O544" s="83"/>
      <c r="P544" s="83"/>
      <c r="Q544" s="83"/>
      <c r="R544" s="83"/>
      <c r="S544" s="83"/>
      <c r="T544" s="83"/>
      <c r="U544" s="83"/>
      <c r="V544" s="83"/>
      <c r="W544" s="83"/>
      <c r="X544" s="83"/>
      <c r="Y544" s="83"/>
      <c r="Z544" s="83"/>
      <c r="AA544" s="83"/>
      <c r="AB544" s="83"/>
      <c r="AC544" s="83"/>
      <c r="AD544" s="83"/>
      <c r="AE544" s="83"/>
      <c r="AF544" s="83"/>
      <c r="AG544" s="83"/>
      <c r="AH544" s="83"/>
      <c r="AI544" s="83"/>
      <c r="AJ544" s="83"/>
      <c r="AK544" s="83"/>
      <c r="AL544" s="83"/>
      <c r="AM544" s="83"/>
      <c r="AN544" s="83"/>
      <c r="AO544" s="83"/>
      <c r="AP544" s="83"/>
      <c r="AQ544" s="121"/>
      <c r="AR544" s="256"/>
      <c r="AS544" s="257"/>
      <c r="AT544" s="257"/>
      <c r="AU544" s="257"/>
      <c r="AV544" s="257"/>
      <c r="AW544" s="257"/>
      <c r="AX544" s="257"/>
      <c r="AY544" s="257"/>
      <c r="AZ544" s="257"/>
      <c r="BA544" s="257"/>
      <c r="BB544" s="257"/>
      <c r="BC544" s="257"/>
      <c r="BD544" s="257"/>
      <c r="BE544" s="257"/>
      <c r="BF544" s="257"/>
      <c r="BG544" s="257"/>
      <c r="BH544" s="257"/>
      <c r="BI544" s="257"/>
      <c r="BJ544" s="257"/>
      <c r="BK544" s="257"/>
      <c r="BL544" s="257"/>
      <c r="BM544" s="257"/>
      <c r="BN544" s="257"/>
      <c r="BO544" s="257"/>
      <c r="BP544" s="257"/>
      <c r="BQ544" s="257"/>
      <c r="BR544" s="257"/>
      <c r="BS544" s="257"/>
      <c r="BT544" s="257"/>
      <c r="BU544" s="257"/>
      <c r="BV544" s="257"/>
      <c r="BW544" s="257"/>
      <c r="BX544" s="257"/>
      <c r="BY544" s="257"/>
      <c r="BZ544" s="258"/>
      <c r="CA544" s="25"/>
      <c r="CB544" s="39" t="str">
        <f t="shared" si="98"/>
        <v>Riadok bude skrytý.</v>
      </c>
      <c r="CC544" s="33" t="s">
        <v>78</v>
      </c>
      <c r="CW544" s="20">
        <f t="shared" si="94"/>
        <v>0</v>
      </c>
      <c r="CX544" s="20">
        <f>+IF(B544="",IF(AR544="",0,1),1)</f>
        <v>0</v>
      </c>
      <c r="CZ544" s="20">
        <f t="shared" si="99"/>
        <v>1</v>
      </c>
      <c r="DA544" s="37">
        <f t="shared" si="97"/>
        <v>0</v>
      </c>
      <c r="DZ544" s="62"/>
    </row>
    <row r="545" spans="1:130">
      <c r="A545" s="11"/>
      <c r="B545" s="82"/>
      <c r="C545" s="83"/>
      <c r="D545" s="83"/>
      <c r="E545" s="83"/>
      <c r="F545" s="83"/>
      <c r="G545" s="83"/>
      <c r="H545" s="83"/>
      <c r="I545" s="83"/>
      <c r="J545" s="83"/>
      <c r="K545" s="83"/>
      <c r="L545" s="83"/>
      <c r="M545" s="83"/>
      <c r="N545" s="83"/>
      <c r="O545" s="83"/>
      <c r="P545" s="83"/>
      <c r="Q545" s="83"/>
      <c r="R545" s="83"/>
      <c r="S545" s="83"/>
      <c r="T545" s="83"/>
      <c r="U545" s="83"/>
      <c r="V545" s="83"/>
      <c r="W545" s="83"/>
      <c r="X545" s="83"/>
      <c r="Y545" s="83"/>
      <c r="Z545" s="83"/>
      <c r="AA545" s="83"/>
      <c r="AB545" s="83"/>
      <c r="AC545" s="83"/>
      <c r="AD545" s="83"/>
      <c r="AE545" s="83"/>
      <c r="AF545" s="83"/>
      <c r="AG545" s="83"/>
      <c r="AH545" s="83"/>
      <c r="AI545" s="83"/>
      <c r="AJ545" s="83"/>
      <c r="AK545" s="83"/>
      <c r="AL545" s="83"/>
      <c r="AM545" s="83"/>
      <c r="AN545" s="83"/>
      <c r="AO545" s="83"/>
      <c r="AP545" s="83"/>
      <c r="AQ545" s="121"/>
      <c r="AR545" s="256"/>
      <c r="AS545" s="257"/>
      <c r="AT545" s="257"/>
      <c r="AU545" s="257"/>
      <c r="AV545" s="257"/>
      <c r="AW545" s="257"/>
      <c r="AX545" s="257"/>
      <c r="AY545" s="257"/>
      <c r="AZ545" s="257"/>
      <c r="BA545" s="257"/>
      <c r="BB545" s="257"/>
      <c r="BC545" s="257"/>
      <c r="BD545" s="257"/>
      <c r="BE545" s="257"/>
      <c r="BF545" s="257"/>
      <c r="BG545" s="257"/>
      <c r="BH545" s="257"/>
      <c r="BI545" s="257"/>
      <c r="BJ545" s="257"/>
      <c r="BK545" s="257"/>
      <c r="BL545" s="257"/>
      <c r="BM545" s="257"/>
      <c r="BN545" s="257"/>
      <c r="BO545" s="257"/>
      <c r="BP545" s="257"/>
      <c r="BQ545" s="257"/>
      <c r="BR545" s="257"/>
      <c r="BS545" s="257"/>
      <c r="BT545" s="257"/>
      <c r="BU545" s="257"/>
      <c r="BV545" s="257"/>
      <c r="BW545" s="257"/>
      <c r="BX545" s="257"/>
      <c r="BY545" s="257"/>
      <c r="BZ545" s="258"/>
      <c r="CA545" s="25"/>
      <c r="CB545" s="39" t="str">
        <f t="shared" si="98"/>
        <v>Riadok bude skrytý.</v>
      </c>
      <c r="CC545" s="33" t="s">
        <v>78</v>
      </c>
      <c r="CW545" s="20">
        <f t="shared" si="94"/>
        <v>0</v>
      </c>
      <c r="CX545" s="20">
        <f>+IF(B545="",IF(AR545="",0,1),1)</f>
        <v>0</v>
      </c>
      <c r="CZ545" s="20">
        <f t="shared" si="99"/>
        <v>1</v>
      </c>
      <c r="DA545" s="37">
        <f t="shared" si="97"/>
        <v>0</v>
      </c>
      <c r="DZ545" s="62"/>
    </row>
    <row r="546" spans="1:130">
      <c r="A546" s="11"/>
      <c r="B546" s="82"/>
      <c r="C546" s="83"/>
      <c r="D546" s="83"/>
      <c r="E546" s="83"/>
      <c r="F546" s="83"/>
      <c r="G546" s="83"/>
      <c r="H546" s="83"/>
      <c r="I546" s="83"/>
      <c r="J546" s="83"/>
      <c r="K546" s="83"/>
      <c r="L546" s="83"/>
      <c r="M546" s="83"/>
      <c r="N546" s="83"/>
      <c r="O546" s="83"/>
      <c r="P546" s="83"/>
      <c r="Q546" s="83"/>
      <c r="R546" s="83"/>
      <c r="S546" s="83"/>
      <c r="T546" s="83"/>
      <c r="U546" s="83"/>
      <c r="V546" s="83"/>
      <c r="W546" s="83"/>
      <c r="X546" s="83"/>
      <c r="Y546" s="83"/>
      <c r="Z546" s="83"/>
      <c r="AA546" s="83"/>
      <c r="AB546" s="83"/>
      <c r="AC546" s="83"/>
      <c r="AD546" s="83"/>
      <c r="AE546" s="83"/>
      <c r="AF546" s="83"/>
      <c r="AG546" s="83"/>
      <c r="AH546" s="83"/>
      <c r="AI546" s="83"/>
      <c r="AJ546" s="83"/>
      <c r="AK546" s="83"/>
      <c r="AL546" s="83"/>
      <c r="AM546" s="83"/>
      <c r="AN546" s="83"/>
      <c r="AO546" s="83"/>
      <c r="AP546" s="83"/>
      <c r="AQ546" s="121"/>
      <c r="AR546" s="256"/>
      <c r="AS546" s="257"/>
      <c r="AT546" s="257"/>
      <c r="AU546" s="257"/>
      <c r="AV546" s="257"/>
      <c r="AW546" s="257"/>
      <c r="AX546" s="257"/>
      <c r="AY546" s="257"/>
      <c r="AZ546" s="257"/>
      <c r="BA546" s="257"/>
      <c r="BB546" s="257"/>
      <c r="BC546" s="257"/>
      <c r="BD546" s="257"/>
      <c r="BE546" s="257"/>
      <c r="BF546" s="257"/>
      <c r="BG546" s="257"/>
      <c r="BH546" s="257"/>
      <c r="BI546" s="257"/>
      <c r="BJ546" s="257"/>
      <c r="BK546" s="257"/>
      <c r="BL546" s="257"/>
      <c r="BM546" s="257"/>
      <c r="BN546" s="257"/>
      <c r="BO546" s="257"/>
      <c r="BP546" s="257"/>
      <c r="BQ546" s="257"/>
      <c r="BR546" s="257"/>
      <c r="BS546" s="257"/>
      <c r="BT546" s="257"/>
      <c r="BU546" s="257"/>
      <c r="BV546" s="257"/>
      <c r="BW546" s="257"/>
      <c r="BX546" s="257"/>
      <c r="BY546" s="257"/>
      <c r="BZ546" s="258"/>
      <c r="CA546" s="25"/>
      <c r="CB546" s="39" t="str">
        <f t="shared" si="98"/>
        <v>Riadok bude skrytý.</v>
      </c>
      <c r="CC546" s="33" t="s">
        <v>78</v>
      </c>
      <c r="CW546" s="20">
        <f t="shared" si="94"/>
        <v>0</v>
      </c>
      <c r="CX546" s="20">
        <f>+IF(B546="",IF(AR546="",0,1),1)</f>
        <v>0</v>
      </c>
      <c r="CZ546" s="20">
        <f t="shared" si="99"/>
        <v>1</v>
      </c>
      <c r="DA546" s="37">
        <f t="shared" si="97"/>
        <v>0</v>
      </c>
      <c r="DZ546" s="62"/>
    </row>
    <row r="547" spans="1:130">
      <c r="A547" s="11"/>
      <c r="B547" s="82"/>
      <c r="C547" s="83"/>
      <c r="D547" s="83"/>
      <c r="E547" s="83"/>
      <c r="F547" s="83"/>
      <c r="G547" s="83"/>
      <c r="H547" s="83"/>
      <c r="I547" s="83"/>
      <c r="J547" s="83"/>
      <c r="K547" s="83"/>
      <c r="L547" s="83"/>
      <c r="M547" s="83"/>
      <c r="N547" s="83"/>
      <c r="O547" s="83"/>
      <c r="P547" s="83"/>
      <c r="Q547" s="83"/>
      <c r="R547" s="83"/>
      <c r="S547" s="83"/>
      <c r="T547" s="83"/>
      <c r="U547" s="83"/>
      <c r="V547" s="83"/>
      <c r="W547" s="83"/>
      <c r="X547" s="83"/>
      <c r="Y547" s="83"/>
      <c r="Z547" s="83"/>
      <c r="AA547" s="83"/>
      <c r="AB547" s="83"/>
      <c r="AC547" s="83"/>
      <c r="AD547" s="83"/>
      <c r="AE547" s="83"/>
      <c r="AF547" s="83"/>
      <c r="AG547" s="83"/>
      <c r="AH547" s="83"/>
      <c r="AI547" s="83"/>
      <c r="AJ547" s="83"/>
      <c r="AK547" s="83"/>
      <c r="AL547" s="83"/>
      <c r="AM547" s="83"/>
      <c r="AN547" s="83"/>
      <c r="AO547" s="83"/>
      <c r="AP547" s="83"/>
      <c r="AQ547" s="121"/>
      <c r="AR547" s="256"/>
      <c r="AS547" s="257"/>
      <c r="AT547" s="257"/>
      <c r="AU547" s="257"/>
      <c r="AV547" s="257"/>
      <c r="AW547" s="257"/>
      <c r="AX547" s="257"/>
      <c r="AY547" s="257"/>
      <c r="AZ547" s="257"/>
      <c r="BA547" s="257"/>
      <c r="BB547" s="257"/>
      <c r="BC547" s="257"/>
      <c r="BD547" s="257"/>
      <c r="BE547" s="257"/>
      <c r="BF547" s="257"/>
      <c r="BG547" s="257"/>
      <c r="BH547" s="257"/>
      <c r="BI547" s="257"/>
      <c r="BJ547" s="257"/>
      <c r="BK547" s="257"/>
      <c r="BL547" s="257"/>
      <c r="BM547" s="257"/>
      <c r="BN547" s="257"/>
      <c r="BO547" s="257"/>
      <c r="BP547" s="257"/>
      <c r="BQ547" s="257"/>
      <c r="BR547" s="257"/>
      <c r="BS547" s="257"/>
      <c r="BT547" s="257"/>
      <c r="BU547" s="257"/>
      <c r="BV547" s="257"/>
      <c r="BW547" s="257"/>
      <c r="BX547" s="257"/>
      <c r="BY547" s="257"/>
      <c r="BZ547" s="258"/>
      <c r="CA547" s="25"/>
      <c r="CB547" s="39" t="str">
        <f t="shared" si="98"/>
        <v>Riadok bude skrytý.</v>
      </c>
      <c r="CC547" s="33" t="s">
        <v>78</v>
      </c>
      <c r="CW547" s="20">
        <f t="shared" si="94"/>
        <v>0</v>
      </c>
      <c r="CX547" s="20">
        <f>+IF(B547="",IF(AR547="",0,1),1)</f>
        <v>0</v>
      </c>
      <c r="CZ547" s="20">
        <f t="shared" si="99"/>
        <v>1</v>
      </c>
      <c r="DA547" s="37">
        <f t="shared" si="97"/>
        <v>0</v>
      </c>
      <c r="DZ547" s="62"/>
    </row>
    <row r="548" spans="1:130">
      <c r="A548" s="11"/>
      <c r="B548" s="82"/>
      <c r="C548" s="83"/>
      <c r="D548" s="83"/>
      <c r="E548" s="83"/>
      <c r="F548" s="83"/>
      <c r="G548" s="83"/>
      <c r="H548" s="83"/>
      <c r="I548" s="83"/>
      <c r="J548" s="83"/>
      <c r="K548" s="83"/>
      <c r="L548" s="83"/>
      <c r="M548" s="83"/>
      <c r="N548" s="83"/>
      <c r="O548" s="83"/>
      <c r="P548" s="83"/>
      <c r="Q548" s="83"/>
      <c r="R548" s="83"/>
      <c r="S548" s="83"/>
      <c r="T548" s="83"/>
      <c r="U548" s="83"/>
      <c r="V548" s="83"/>
      <c r="W548" s="83"/>
      <c r="X548" s="83"/>
      <c r="Y548" s="83"/>
      <c r="Z548" s="83"/>
      <c r="AA548" s="83"/>
      <c r="AB548" s="83"/>
      <c r="AC548" s="83"/>
      <c r="AD548" s="83"/>
      <c r="AE548" s="83"/>
      <c r="AF548" s="83"/>
      <c r="AG548" s="83"/>
      <c r="AH548" s="83"/>
      <c r="AI548" s="83"/>
      <c r="AJ548" s="83"/>
      <c r="AK548" s="83"/>
      <c r="AL548" s="83"/>
      <c r="AM548" s="83"/>
      <c r="AN548" s="83"/>
      <c r="AO548" s="83"/>
      <c r="AP548" s="83"/>
      <c r="AQ548" s="121"/>
      <c r="AR548" s="256"/>
      <c r="AS548" s="257"/>
      <c r="AT548" s="257"/>
      <c r="AU548" s="257"/>
      <c r="AV548" s="257"/>
      <c r="AW548" s="257"/>
      <c r="AX548" s="257"/>
      <c r="AY548" s="257"/>
      <c r="AZ548" s="257"/>
      <c r="BA548" s="257"/>
      <c r="BB548" s="257"/>
      <c r="BC548" s="257"/>
      <c r="BD548" s="257"/>
      <c r="BE548" s="257"/>
      <c r="BF548" s="257"/>
      <c r="BG548" s="257"/>
      <c r="BH548" s="257"/>
      <c r="BI548" s="257"/>
      <c r="BJ548" s="257"/>
      <c r="BK548" s="257"/>
      <c r="BL548" s="257"/>
      <c r="BM548" s="257"/>
      <c r="BN548" s="257"/>
      <c r="BO548" s="257"/>
      <c r="BP548" s="257"/>
      <c r="BQ548" s="257"/>
      <c r="BR548" s="257"/>
      <c r="BS548" s="257"/>
      <c r="BT548" s="257"/>
      <c r="BU548" s="257"/>
      <c r="BV548" s="257"/>
      <c r="BW548" s="257"/>
      <c r="BX548" s="257"/>
      <c r="BY548" s="257"/>
      <c r="BZ548" s="258"/>
      <c r="CA548" s="25"/>
      <c r="CB548" s="39" t="str">
        <f t="shared" si="98"/>
        <v>Riadok bude skrytý.</v>
      </c>
      <c r="CC548" s="33" t="s">
        <v>78</v>
      </c>
      <c r="CW548" s="20">
        <f t="shared" si="94"/>
        <v>0</v>
      </c>
      <c r="CX548" s="20">
        <f>+IF(B548="",IF(AR548="",0,1),1)</f>
        <v>0</v>
      </c>
      <c r="CZ548" s="20">
        <f t="shared" si="99"/>
        <v>1</v>
      </c>
      <c r="DA548" s="37">
        <f t="shared" si="97"/>
        <v>0</v>
      </c>
      <c r="DZ548" s="62"/>
    </row>
    <row r="549" spans="1:130">
      <c r="A549" s="11"/>
      <c r="B549" s="109"/>
      <c r="C549" s="110"/>
      <c r="D549" s="110"/>
      <c r="E549" s="110"/>
      <c r="F549" s="110"/>
      <c r="G549" s="110"/>
      <c r="H549" s="110"/>
      <c r="I549" s="110"/>
      <c r="J549" s="110"/>
      <c r="K549" s="110"/>
      <c r="L549" s="110"/>
      <c r="M549" s="110"/>
      <c r="N549" s="110"/>
      <c r="O549" s="110"/>
      <c r="P549" s="110"/>
      <c r="Q549" s="110"/>
      <c r="R549" s="110"/>
      <c r="S549" s="110"/>
      <c r="T549" s="110"/>
      <c r="U549" s="110"/>
      <c r="V549" s="110"/>
      <c r="W549" s="110"/>
      <c r="X549" s="110"/>
      <c r="Y549" s="110"/>
      <c r="Z549" s="110"/>
      <c r="AA549" s="110"/>
      <c r="AB549" s="110"/>
      <c r="AC549" s="110"/>
      <c r="AD549" s="110"/>
      <c r="AE549" s="110"/>
      <c r="AF549" s="110"/>
      <c r="AG549" s="110"/>
      <c r="AH549" s="110"/>
      <c r="AI549" s="110"/>
      <c r="AJ549" s="110"/>
      <c r="AK549" s="110"/>
      <c r="AL549" s="110"/>
      <c r="AM549" s="110"/>
      <c r="AN549" s="110"/>
      <c r="AO549" s="110"/>
      <c r="AP549" s="110"/>
      <c r="AQ549" s="112"/>
      <c r="AR549" s="70"/>
      <c r="AS549" s="71"/>
      <c r="AT549" s="71"/>
      <c r="AU549" s="71"/>
      <c r="AV549" s="71"/>
      <c r="AW549" s="71"/>
      <c r="AX549" s="71"/>
      <c r="AY549" s="71"/>
      <c r="AZ549" s="71"/>
      <c r="BA549" s="71"/>
      <c r="BB549" s="71"/>
      <c r="BC549" s="71"/>
      <c r="BD549" s="71"/>
      <c r="BE549" s="71"/>
      <c r="BF549" s="71"/>
      <c r="BG549" s="71"/>
      <c r="BH549" s="71"/>
      <c r="BI549" s="71"/>
      <c r="BJ549" s="71"/>
      <c r="BK549" s="71"/>
      <c r="BL549" s="71"/>
      <c r="BM549" s="71"/>
      <c r="BN549" s="71"/>
      <c r="BO549" s="71"/>
      <c r="BP549" s="71"/>
      <c r="BQ549" s="71"/>
      <c r="BR549" s="71"/>
      <c r="BS549" s="71"/>
      <c r="BT549" s="71"/>
      <c r="BU549" s="71"/>
      <c r="BV549" s="71"/>
      <c r="BW549" s="71"/>
      <c r="BX549" s="71"/>
      <c r="BY549" s="71"/>
      <c r="BZ549" s="72"/>
      <c r="CA549" s="24"/>
      <c r="CB549" s="39" t="str">
        <f t="shared" si="98"/>
        <v>Riadok bude skrytý.</v>
      </c>
      <c r="CC549" s="33" t="s">
        <v>78</v>
      </c>
      <c r="CW549" s="20">
        <f t="shared" si="94"/>
        <v>0</v>
      </c>
      <c r="CX549" s="20">
        <f>+IF(SUM(CX540:CX548)=0,0,1)</f>
        <v>0</v>
      </c>
      <c r="CZ549" s="20">
        <f t="shared" si="99"/>
        <v>1</v>
      </c>
      <c r="DA549" s="37">
        <f t="shared" si="97"/>
        <v>0</v>
      </c>
      <c r="DZ549" s="62"/>
    </row>
    <row r="550" spans="1:130">
      <c r="A550" s="11"/>
      <c r="CA550" s="24"/>
      <c r="CB550" s="39" t="str">
        <f t="shared" ref="CB550:CB593" si="100">+IF(DA550=0,"Riadok bude skrytý.","Riadok bude vidieť.")</f>
        <v>Riadok bude skrytý.</v>
      </c>
      <c r="CC550" s="33" t="s">
        <v>78</v>
      </c>
      <c r="CW550" s="20">
        <f t="shared" si="94"/>
        <v>0</v>
      </c>
      <c r="CZ550" s="20">
        <f t="shared" ref="CZ550:CZ573" si="101">IF(CC550="",1,IF(CC550="Chcem skryť riadok.",0,1))</f>
        <v>1</v>
      </c>
      <c r="DA550" s="37">
        <f t="shared" ref="DA550:DA561" si="102">+IF(CW550*CX550=0,0,IF(CZ550=0,0,1))</f>
        <v>0</v>
      </c>
      <c r="DZ550" s="62"/>
    </row>
    <row r="551" spans="1:130">
      <c r="A551" s="11"/>
      <c r="B551" s="2" t="s">
        <v>33</v>
      </c>
      <c r="J551" s="113" t="s">
        <v>199</v>
      </c>
      <c r="K551" s="113"/>
      <c r="L551" s="113"/>
      <c r="M551" s="113"/>
      <c r="N551" s="113"/>
      <c r="O551" s="113"/>
      <c r="P551" s="113"/>
      <c r="Q551" s="113"/>
      <c r="R551" s="113"/>
      <c r="S551" s="2" t="s">
        <v>188</v>
      </c>
      <c r="T551" s="47"/>
      <c r="CA551" s="26" t="s">
        <v>69</v>
      </c>
      <c r="CB551" s="39" t="str">
        <f t="shared" si="100"/>
        <v>Riadok bude skrytý.</v>
      </c>
      <c r="CC551" s="33" t="s">
        <v>78</v>
      </c>
      <c r="CD551" s="8"/>
      <c r="CF551" s="7"/>
      <c r="CW551" s="20">
        <f>+IF($J$551="neeviduje",0,1)</f>
        <v>0</v>
      </c>
      <c r="CZ551" s="20">
        <f t="shared" si="101"/>
        <v>1</v>
      </c>
      <c r="DA551" s="20">
        <f>+IF(CW551+CX551+CY551=0,0,IF(CZ551=0,0,1))</f>
        <v>0</v>
      </c>
      <c r="DZ551" s="62"/>
    </row>
    <row r="552" spans="1:130">
      <c r="A552" s="11"/>
      <c r="B552" s="2" t="str">
        <f>+IF(J551="eviduje","Prehľad podmienených záväzkov za bežné účtovné obdobie je uvedený v tabuľke:","")</f>
        <v/>
      </c>
      <c r="CA552" s="25"/>
      <c r="CB552" s="39" t="str">
        <f t="shared" si="100"/>
        <v>Riadok bude skrytý.</v>
      </c>
      <c r="CC552" s="33" t="s">
        <v>78</v>
      </c>
      <c r="CW552" s="20">
        <f t="shared" ref="CW552:CW571" si="103">+IF($J$551="neeviduje",0,1)</f>
        <v>0</v>
      </c>
      <c r="CX552" s="20">
        <f>+IF(SUM(CX556:CX570)=0,0,1)</f>
        <v>0</v>
      </c>
      <c r="CZ552" s="20">
        <f t="shared" si="101"/>
        <v>1</v>
      </c>
      <c r="DA552" s="37">
        <f t="shared" si="102"/>
        <v>0</v>
      </c>
      <c r="DZ552" s="62"/>
    </row>
    <row r="553" spans="1:130">
      <c r="A553" s="11"/>
      <c r="CA553" s="25"/>
      <c r="CB553" s="39" t="str">
        <f t="shared" si="100"/>
        <v>Riadok bude skrytý.</v>
      </c>
      <c r="CC553" s="33" t="s">
        <v>78</v>
      </c>
      <c r="CW553" s="20">
        <f t="shared" si="103"/>
        <v>0</v>
      </c>
      <c r="CX553" s="20">
        <f>+IF(SUM(CX556:CX570)=0,0,1)</f>
        <v>0</v>
      </c>
      <c r="CZ553" s="20">
        <f t="shared" si="101"/>
        <v>1</v>
      </c>
      <c r="DA553" s="37">
        <f t="shared" si="102"/>
        <v>0</v>
      </c>
      <c r="DZ553" s="62"/>
    </row>
    <row r="554" spans="1:130">
      <c r="A554" s="11"/>
      <c r="B554" s="282" t="s">
        <v>43</v>
      </c>
      <c r="C554" s="283"/>
      <c r="D554" s="283"/>
      <c r="E554" s="283"/>
      <c r="F554" s="283"/>
      <c r="G554" s="283"/>
      <c r="H554" s="283"/>
      <c r="I554" s="283"/>
      <c r="J554" s="283"/>
      <c r="K554" s="283"/>
      <c r="L554" s="283"/>
      <c r="M554" s="283"/>
      <c r="N554" s="283"/>
      <c r="O554" s="283"/>
      <c r="P554" s="283"/>
      <c r="Q554" s="283"/>
      <c r="R554" s="283"/>
      <c r="S554" s="283"/>
      <c r="T554" s="283"/>
      <c r="U554" s="283"/>
      <c r="V554" s="283"/>
      <c r="W554" s="283"/>
      <c r="X554" s="283"/>
      <c r="Y554" s="283"/>
      <c r="Z554" s="283"/>
      <c r="AA554" s="283"/>
      <c r="AB554" s="283"/>
      <c r="AC554" s="283"/>
      <c r="AD554" s="283"/>
      <c r="AE554" s="283"/>
      <c r="AF554" s="284"/>
      <c r="AG554" s="138" t="s">
        <v>149</v>
      </c>
      <c r="AH554" s="139"/>
      <c r="AI554" s="139"/>
      <c r="AJ554" s="139"/>
      <c r="AK554" s="139"/>
      <c r="AL554" s="139"/>
      <c r="AM554" s="139"/>
      <c r="AN554" s="139"/>
      <c r="AO554" s="139"/>
      <c r="AP554" s="139"/>
      <c r="AQ554" s="139"/>
      <c r="AR554" s="139"/>
      <c r="AS554" s="139"/>
      <c r="AT554" s="139"/>
      <c r="AU554" s="139"/>
      <c r="AV554" s="139"/>
      <c r="AW554" s="139"/>
      <c r="AX554" s="139"/>
      <c r="AY554" s="139"/>
      <c r="AZ554" s="139"/>
      <c r="BA554" s="139"/>
      <c r="BB554" s="139"/>
      <c r="BC554" s="139"/>
      <c r="BD554" s="139"/>
      <c r="BE554" s="139"/>
      <c r="BF554" s="139"/>
      <c r="BG554" s="139"/>
      <c r="BH554" s="139"/>
      <c r="BI554" s="139"/>
      <c r="BJ554" s="139"/>
      <c r="BK554" s="139"/>
      <c r="BL554" s="139"/>
      <c r="BM554" s="139"/>
      <c r="BN554" s="139"/>
      <c r="BO554" s="139"/>
      <c r="BP554" s="139"/>
      <c r="BQ554" s="139"/>
      <c r="BR554" s="139"/>
      <c r="BS554" s="139"/>
      <c r="BT554" s="139"/>
      <c r="BU554" s="139"/>
      <c r="BV554" s="139"/>
      <c r="BW554" s="139"/>
      <c r="BX554" s="139"/>
      <c r="BY554" s="139"/>
      <c r="BZ554" s="140"/>
      <c r="CA554" s="26" t="s">
        <v>69</v>
      </c>
      <c r="CB554" s="39" t="str">
        <f t="shared" si="100"/>
        <v>Riadok bude skrytý.</v>
      </c>
      <c r="CC554" s="33" t="s">
        <v>78</v>
      </c>
      <c r="CW554" s="20">
        <f t="shared" si="103"/>
        <v>0</v>
      </c>
      <c r="CX554" s="20">
        <f>+IF(SUM(CX556:CX570)=0,0,1)</f>
        <v>0</v>
      </c>
      <c r="CZ554" s="20">
        <f t="shared" si="101"/>
        <v>1</v>
      </c>
      <c r="DA554" s="37">
        <f t="shared" si="102"/>
        <v>0</v>
      </c>
      <c r="DZ554" s="62"/>
    </row>
    <row r="555" spans="1:130" ht="15" customHeight="1">
      <c r="A555" s="11"/>
      <c r="B555" s="285"/>
      <c r="C555" s="286"/>
      <c r="D555" s="286"/>
      <c r="E555" s="286"/>
      <c r="F555" s="286"/>
      <c r="G555" s="286"/>
      <c r="H555" s="286"/>
      <c r="I555" s="286"/>
      <c r="J555" s="286"/>
      <c r="K555" s="286"/>
      <c r="L555" s="286"/>
      <c r="M555" s="286"/>
      <c r="N555" s="286"/>
      <c r="O555" s="286"/>
      <c r="P555" s="286"/>
      <c r="Q555" s="286"/>
      <c r="R555" s="286"/>
      <c r="S555" s="286"/>
      <c r="T555" s="286"/>
      <c r="U555" s="286"/>
      <c r="V555" s="286"/>
      <c r="W555" s="286"/>
      <c r="X555" s="286"/>
      <c r="Y555" s="286"/>
      <c r="Z555" s="286"/>
      <c r="AA555" s="286"/>
      <c r="AB555" s="286"/>
      <c r="AC555" s="286"/>
      <c r="AD555" s="286"/>
      <c r="AE555" s="286"/>
      <c r="AF555" s="287"/>
      <c r="AG555" s="141" t="s">
        <v>150</v>
      </c>
      <c r="AH555" s="142"/>
      <c r="AI555" s="142"/>
      <c r="AJ555" s="142"/>
      <c r="AK555" s="142"/>
      <c r="AL555" s="142"/>
      <c r="AM555" s="142"/>
      <c r="AN555" s="142"/>
      <c r="AO555" s="142"/>
      <c r="AP555" s="142"/>
      <c r="AQ555" s="142"/>
      <c r="AR555" s="142"/>
      <c r="AS555" s="142"/>
      <c r="AT555" s="142"/>
      <c r="AU555" s="143" t="s">
        <v>151</v>
      </c>
      <c r="AV555" s="143"/>
      <c r="AW555" s="143"/>
      <c r="AX555" s="143"/>
      <c r="AY555" s="143"/>
      <c r="AZ555" s="143"/>
      <c r="BA555" s="143"/>
      <c r="BB555" s="143"/>
      <c r="BC555" s="143"/>
      <c r="BD555" s="143"/>
      <c r="BE555" s="143"/>
      <c r="BF555" s="143"/>
      <c r="BG555" s="143"/>
      <c r="BH555" s="143"/>
      <c r="BI555" s="143"/>
      <c r="BJ555" s="143"/>
      <c r="BK555" s="85" t="s">
        <v>152</v>
      </c>
      <c r="BL555" s="85"/>
      <c r="BM555" s="85"/>
      <c r="BN555" s="85"/>
      <c r="BO555" s="85"/>
      <c r="BP555" s="85"/>
      <c r="BQ555" s="85"/>
      <c r="BR555" s="85"/>
      <c r="BS555" s="85"/>
      <c r="BT555" s="85"/>
      <c r="BU555" s="85"/>
      <c r="BV555" s="85"/>
      <c r="BW555" s="85"/>
      <c r="BX555" s="85"/>
      <c r="BY555" s="85"/>
      <c r="BZ555" s="86"/>
      <c r="CA555" s="25"/>
      <c r="CB555" s="39" t="str">
        <f t="shared" si="100"/>
        <v>Riadok bude skrytý.</v>
      </c>
      <c r="CC555" s="33" t="s">
        <v>78</v>
      </c>
      <c r="CW555" s="20">
        <f t="shared" si="103"/>
        <v>0</v>
      </c>
      <c r="CX555" s="20">
        <f>+IF(SUM(CX556:CX570)=0,0,1)</f>
        <v>0</v>
      </c>
      <c r="CZ555" s="20">
        <f t="shared" si="101"/>
        <v>1</v>
      </c>
      <c r="DA555" s="37">
        <f t="shared" si="102"/>
        <v>0</v>
      </c>
      <c r="DZ555" s="62"/>
    </row>
    <row r="556" spans="1:130">
      <c r="A556" s="11"/>
      <c r="B556" s="144" t="s">
        <v>44</v>
      </c>
      <c r="C556" s="145"/>
      <c r="D556" s="145"/>
      <c r="E556" s="145"/>
      <c r="F556" s="145"/>
      <c r="G556" s="145"/>
      <c r="H556" s="145"/>
      <c r="I556" s="145"/>
      <c r="J556" s="145"/>
      <c r="K556" s="145"/>
      <c r="L556" s="145"/>
      <c r="M556" s="145"/>
      <c r="N556" s="145"/>
      <c r="O556" s="145"/>
      <c r="P556" s="145"/>
      <c r="Q556" s="145"/>
      <c r="R556" s="145"/>
      <c r="S556" s="145"/>
      <c r="T556" s="145"/>
      <c r="U556" s="145"/>
      <c r="V556" s="145"/>
      <c r="W556" s="145"/>
      <c r="X556" s="145"/>
      <c r="Y556" s="145"/>
      <c r="Z556" s="145"/>
      <c r="AA556" s="145"/>
      <c r="AB556" s="145"/>
      <c r="AC556" s="145"/>
      <c r="AD556" s="145"/>
      <c r="AE556" s="145"/>
      <c r="AF556" s="146"/>
      <c r="AG556" s="147"/>
      <c r="AH556" s="90"/>
      <c r="AI556" s="90"/>
      <c r="AJ556" s="90"/>
      <c r="AK556" s="90"/>
      <c r="AL556" s="90"/>
      <c r="AM556" s="90"/>
      <c r="AN556" s="90"/>
      <c r="AO556" s="90"/>
      <c r="AP556" s="90"/>
      <c r="AQ556" s="90"/>
      <c r="AR556" s="90"/>
      <c r="AS556" s="90"/>
      <c r="AT556" s="90"/>
      <c r="AU556" s="90"/>
      <c r="AV556" s="90"/>
      <c r="AW556" s="90"/>
      <c r="AX556" s="90"/>
      <c r="AY556" s="90"/>
      <c r="AZ556" s="90"/>
      <c r="BA556" s="90"/>
      <c r="BB556" s="90"/>
      <c r="BC556" s="90"/>
      <c r="BD556" s="90"/>
      <c r="BE556" s="90"/>
      <c r="BF556" s="90"/>
      <c r="BG556" s="90"/>
      <c r="BH556" s="90"/>
      <c r="BI556" s="90"/>
      <c r="BJ556" s="90"/>
      <c r="BK556" s="90"/>
      <c r="BL556" s="90"/>
      <c r="BM556" s="90"/>
      <c r="BN556" s="90"/>
      <c r="BO556" s="90"/>
      <c r="BP556" s="90"/>
      <c r="BQ556" s="90"/>
      <c r="BR556" s="90"/>
      <c r="BS556" s="90"/>
      <c r="BT556" s="90"/>
      <c r="BU556" s="90"/>
      <c r="BV556" s="90"/>
      <c r="BW556" s="90"/>
      <c r="BX556" s="90"/>
      <c r="BY556" s="90"/>
      <c r="BZ556" s="91"/>
      <c r="CA556" s="25"/>
      <c r="CB556" s="39" t="str">
        <f t="shared" si="100"/>
        <v>Riadok bude skrytý.</v>
      </c>
      <c r="CC556" s="33" t="s">
        <v>78</v>
      </c>
      <c r="CW556" s="20">
        <f t="shared" si="103"/>
        <v>0</v>
      </c>
      <c r="CX556" s="20">
        <f>+IF(AG556="",IF(AU556="",IF(BK556="",0,1),1),1)</f>
        <v>0</v>
      </c>
      <c r="CZ556" s="20">
        <f t="shared" si="101"/>
        <v>1</v>
      </c>
      <c r="DA556" s="37">
        <f t="shared" si="102"/>
        <v>0</v>
      </c>
      <c r="DZ556" s="62"/>
    </row>
    <row r="557" spans="1:130">
      <c r="A557" s="11"/>
      <c r="B557" s="92" t="s">
        <v>45</v>
      </c>
      <c r="C557" s="93"/>
      <c r="D557" s="93"/>
      <c r="E557" s="93"/>
      <c r="F557" s="93"/>
      <c r="G557" s="93"/>
      <c r="H557" s="93"/>
      <c r="I557" s="93"/>
      <c r="J557" s="93"/>
      <c r="K557" s="93"/>
      <c r="L557" s="93"/>
      <c r="M557" s="93"/>
      <c r="N557" s="93"/>
      <c r="O557" s="93"/>
      <c r="P557" s="93"/>
      <c r="Q557" s="93"/>
      <c r="R557" s="93"/>
      <c r="S557" s="93"/>
      <c r="T557" s="93"/>
      <c r="U557" s="93"/>
      <c r="V557" s="93"/>
      <c r="W557" s="93"/>
      <c r="X557" s="93"/>
      <c r="Y557" s="93"/>
      <c r="Z557" s="93"/>
      <c r="AA557" s="93"/>
      <c r="AB557" s="93"/>
      <c r="AC557" s="93"/>
      <c r="AD557" s="93"/>
      <c r="AE557" s="93"/>
      <c r="AF557" s="94"/>
      <c r="AG557" s="89"/>
      <c r="AH557" s="87"/>
      <c r="AI557" s="87"/>
      <c r="AJ557" s="87"/>
      <c r="AK557" s="87"/>
      <c r="AL557" s="87"/>
      <c r="AM557" s="87"/>
      <c r="AN557" s="87"/>
      <c r="AO557" s="87"/>
      <c r="AP557" s="87"/>
      <c r="AQ557" s="87"/>
      <c r="AR557" s="87"/>
      <c r="AS557" s="87"/>
      <c r="AT557" s="87"/>
      <c r="AU557" s="87"/>
      <c r="AV557" s="87"/>
      <c r="AW557" s="87"/>
      <c r="AX557" s="87"/>
      <c r="AY557" s="87"/>
      <c r="AZ557" s="87"/>
      <c r="BA557" s="87"/>
      <c r="BB557" s="87"/>
      <c r="BC557" s="87"/>
      <c r="BD557" s="87"/>
      <c r="BE557" s="87"/>
      <c r="BF557" s="87"/>
      <c r="BG557" s="87"/>
      <c r="BH557" s="87"/>
      <c r="BI557" s="87"/>
      <c r="BJ557" s="87"/>
      <c r="BK557" s="87"/>
      <c r="BL557" s="87"/>
      <c r="BM557" s="87"/>
      <c r="BN557" s="87"/>
      <c r="BO557" s="87"/>
      <c r="BP557" s="87"/>
      <c r="BQ557" s="87"/>
      <c r="BR557" s="87"/>
      <c r="BS557" s="87"/>
      <c r="BT557" s="87"/>
      <c r="BU557" s="87"/>
      <c r="BV557" s="87"/>
      <c r="BW557" s="87"/>
      <c r="BX557" s="87"/>
      <c r="BY557" s="87"/>
      <c r="BZ557" s="88"/>
      <c r="CA557" s="25"/>
      <c r="CB557" s="39" t="str">
        <f t="shared" si="100"/>
        <v>Riadok bude skrytý.</v>
      </c>
      <c r="CC557" s="33" t="s">
        <v>78</v>
      </c>
      <c r="CW557" s="20">
        <f t="shared" si="103"/>
        <v>0</v>
      </c>
      <c r="CX557" s="20">
        <f>+IF(AG557="",IF(AU557="",IF(BK557="",0,1),1),1)</f>
        <v>0</v>
      </c>
      <c r="CZ557" s="20">
        <f t="shared" si="101"/>
        <v>1</v>
      </c>
      <c r="DA557" s="37">
        <f t="shared" si="102"/>
        <v>0</v>
      </c>
      <c r="DZ557" s="62"/>
    </row>
    <row r="558" spans="1:130">
      <c r="A558" s="11"/>
      <c r="B558" s="92" t="s">
        <v>46</v>
      </c>
      <c r="C558" s="93"/>
      <c r="D558" s="93"/>
      <c r="E558" s="93"/>
      <c r="F558" s="93"/>
      <c r="G558" s="93"/>
      <c r="H558" s="93"/>
      <c r="I558" s="93"/>
      <c r="J558" s="93"/>
      <c r="K558" s="93"/>
      <c r="L558" s="93"/>
      <c r="M558" s="93"/>
      <c r="N558" s="93"/>
      <c r="O558" s="93"/>
      <c r="P558" s="93"/>
      <c r="Q558" s="93"/>
      <c r="R558" s="93"/>
      <c r="S558" s="93"/>
      <c r="T558" s="93"/>
      <c r="U558" s="93"/>
      <c r="V558" s="93"/>
      <c r="W558" s="93"/>
      <c r="X558" s="93"/>
      <c r="Y558" s="93"/>
      <c r="Z558" s="93"/>
      <c r="AA558" s="93"/>
      <c r="AB558" s="93"/>
      <c r="AC558" s="93"/>
      <c r="AD558" s="93"/>
      <c r="AE558" s="93"/>
      <c r="AF558" s="94"/>
      <c r="AG558" s="89"/>
      <c r="AH558" s="87"/>
      <c r="AI558" s="87"/>
      <c r="AJ558" s="87"/>
      <c r="AK558" s="87"/>
      <c r="AL558" s="87"/>
      <c r="AM558" s="87"/>
      <c r="AN558" s="87"/>
      <c r="AO558" s="87"/>
      <c r="AP558" s="87"/>
      <c r="AQ558" s="87"/>
      <c r="AR558" s="87"/>
      <c r="AS558" s="87"/>
      <c r="AT558" s="87"/>
      <c r="AU558" s="87"/>
      <c r="AV558" s="87"/>
      <c r="AW558" s="87"/>
      <c r="AX558" s="87"/>
      <c r="AY558" s="87"/>
      <c r="AZ558" s="87"/>
      <c r="BA558" s="87"/>
      <c r="BB558" s="87"/>
      <c r="BC558" s="87"/>
      <c r="BD558" s="87"/>
      <c r="BE558" s="87"/>
      <c r="BF558" s="87"/>
      <c r="BG558" s="87"/>
      <c r="BH558" s="87"/>
      <c r="BI558" s="87"/>
      <c r="BJ558" s="87"/>
      <c r="BK558" s="87"/>
      <c r="BL558" s="87"/>
      <c r="BM558" s="87"/>
      <c r="BN558" s="87"/>
      <c r="BO558" s="87"/>
      <c r="BP558" s="87"/>
      <c r="BQ558" s="87"/>
      <c r="BR558" s="87"/>
      <c r="BS558" s="87"/>
      <c r="BT558" s="87"/>
      <c r="BU558" s="87"/>
      <c r="BV558" s="87"/>
      <c r="BW558" s="87"/>
      <c r="BX558" s="87"/>
      <c r="BY558" s="87"/>
      <c r="BZ558" s="88"/>
      <c r="CA558" s="25"/>
      <c r="CB558" s="39" t="str">
        <f t="shared" si="100"/>
        <v>Riadok bude skrytý.</v>
      </c>
      <c r="CC558" s="33" t="s">
        <v>78</v>
      </c>
      <c r="CW558" s="20">
        <f t="shared" si="103"/>
        <v>0</v>
      </c>
      <c r="CX558" s="20">
        <f>+IF(AG558="",IF(AU558="",IF(BK558="",0,1),1),1)</f>
        <v>0</v>
      </c>
      <c r="CZ558" s="20">
        <f t="shared" si="101"/>
        <v>1</v>
      </c>
      <c r="DA558" s="37">
        <f t="shared" si="102"/>
        <v>0</v>
      </c>
      <c r="DZ558" s="62"/>
    </row>
    <row r="559" spans="1:130">
      <c r="A559" s="11"/>
      <c r="B559" s="92" t="s">
        <v>47</v>
      </c>
      <c r="C559" s="93"/>
      <c r="D559" s="93"/>
      <c r="E559" s="93"/>
      <c r="F559" s="93"/>
      <c r="G559" s="93"/>
      <c r="H559" s="93"/>
      <c r="I559" s="93"/>
      <c r="J559" s="93"/>
      <c r="K559" s="93"/>
      <c r="L559" s="93"/>
      <c r="M559" s="93"/>
      <c r="N559" s="93"/>
      <c r="O559" s="93"/>
      <c r="P559" s="93"/>
      <c r="Q559" s="93"/>
      <c r="R559" s="93"/>
      <c r="S559" s="93"/>
      <c r="T559" s="93"/>
      <c r="U559" s="93"/>
      <c r="V559" s="93"/>
      <c r="W559" s="93"/>
      <c r="X559" s="93"/>
      <c r="Y559" s="93"/>
      <c r="Z559" s="93"/>
      <c r="AA559" s="93"/>
      <c r="AB559" s="93"/>
      <c r="AC559" s="93"/>
      <c r="AD559" s="93"/>
      <c r="AE559" s="93"/>
      <c r="AF559" s="94"/>
      <c r="AG559" s="89"/>
      <c r="AH559" s="87"/>
      <c r="AI559" s="87"/>
      <c r="AJ559" s="87"/>
      <c r="AK559" s="87"/>
      <c r="AL559" s="87"/>
      <c r="AM559" s="87"/>
      <c r="AN559" s="87"/>
      <c r="AO559" s="87"/>
      <c r="AP559" s="87"/>
      <c r="AQ559" s="87"/>
      <c r="AR559" s="87"/>
      <c r="AS559" s="87"/>
      <c r="AT559" s="87"/>
      <c r="AU559" s="87"/>
      <c r="AV559" s="87"/>
      <c r="AW559" s="87"/>
      <c r="AX559" s="87"/>
      <c r="AY559" s="87"/>
      <c r="AZ559" s="87"/>
      <c r="BA559" s="87"/>
      <c r="BB559" s="87"/>
      <c r="BC559" s="87"/>
      <c r="BD559" s="87"/>
      <c r="BE559" s="87"/>
      <c r="BF559" s="87"/>
      <c r="BG559" s="87"/>
      <c r="BH559" s="87"/>
      <c r="BI559" s="87"/>
      <c r="BJ559" s="87"/>
      <c r="BK559" s="87"/>
      <c r="BL559" s="87"/>
      <c r="BM559" s="87"/>
      <c r="BN559" s="87"/>
      <c r="BO559" s="87"/>
      <c r="BP559" s="87"/>
      <c r="BQ559" s="87"/>
      <c r="BR559" s="87"/>
      <c r="BS559" s="87"/>
      <c r="BT559" s="87"/>
      <c r="BU559" s="87"/>
      <c r="BV559" s="87"/>
      <c r="BW559" s="87"/>
      <c r="BX559" s="87"/>
      <c r="BY559" s="87"/>
      <c r="BZ559" s="88"/>
      <c r="CA559" s="25"/>
      <c r="CB559" s="39" t="str">
        <f t="shared" si="100"/>
        <v>Riadok bude skrytý.</v>
      </c>
      <c r="CC559" s="33" t="s">
        <v>78</v>
      </c>
      <c r="CW559" s="20">
        <f t="shared" si="103"/>
        <v>0</v>
      </c>
      <c r="CX559" s="20">
        <f>+IF(AG559="",IF(AU559="",IF(BK559="",0,1),1),1)</f>
        <v>0</v>
      </c>
      <c r="CZ559" s="20">
        <f t="shared" si="101"/>
        <v>1</v>
      </c>
      <c r="DA559" s="37">
        <f t="shared" si="102"/>
        <v>0</v>
      </c>
      <c r="DZ559" s="62"/>
    </row>
    <row r="560" spans="1:130">
      <c r="A560" s="11"/>
      <c r="B560" s="92" t="s">
        <v>48</v>
      </c>
      <c r="C560" s="93"/>
      <c r="D560" s="93"/>
      <c r="E560" s="93"/>
      <c r="F560" s="93"/>
      <c r="G560" s="93"/>
      <c r="H560" s="93"/>
      <c r="I560" s="93"/>
      <c r="J560" s="93"/>
      <c r="K560" s="93"/>
      <c r="L560" s="93"/>
      <c r="M560" s="93"/>
      <c r="N560" s="93"/>
      <c r="O560" s="93"/>
      <c r="P560" s="93"/>
      <c r="Q560" s="93"/>
      <c r="R560" s="93"/>
      <c r="S560" s="93"/>
      <c r="T560" s="93"/>
      <c r="U560" s="93"/>
      <c r="V560" s="93"/>
      <c r="W560" s="93"/>
      <c r="X560" s="93"/>
      <c r="Y560" s="93"/>
      <c r="Z560" s="93"/>
      <c r="AA560" s="93"/>
      <c r="AB560" s="93"/>
      <c r="AC560" s="93"/>
      <c r="AD560" s="93"/>
      <c r="AE560" s="93"/>
      <c r="AF560" s="94"/>
      <c r="AG560" s="89"/>
      <c r="AH560" s="87"/>
      <c r="AI560" s="87"/>
      <c r="AJ560" s="87"/>
      <c r="AK560" s="87"/>
      <c r="AL560" s="87"/>
      <c r="AM560" s="87"/>
      <c r="AN560" s="87"/>
      <c r="AO560" s="87"/>
      <c r="AP560" s="87"/>
      <c r="AQ560" s="87"/>
      <c r="AR560" s="87"/>
      <c r="AS560" s="87"/>
      <c r="AT560" s="87"/>
      <c r="AU560" s="87"/>
      <c r="AV560" s="87"/>
      <c r="AW560" s="87"/>
      <c r="AX560" s="87"/>
      <c r="AY560" s="87"/>
      <c r="AZ560" s="87"/>
      <c r="BA560" s="87"/>
      <c r="BB560" s="87"/>
      <c r="BC560" s="87"/>
      <c r="BD560" s="87"/>
      <c r="BE560" s="87"/>
      <c r="BF560" s="87"/>
      <c r="BG560" s="87"/>
      <c r="BH560" s="87"/>
      <c r="BI560" s="87"/>
      <c r="BJ560" s="87"/>
      <c r="BK560" s="87"/>
      <c r="BL560" s="87"/>
      <c r="BM560" s="87"/>
      <c r="BN560" s="87"/>
      <c r="BO560" s="87"/>
      <c r="BP560" s="87"/>
      <c r="BQ560" s="87"/>
      <c r="BR560" s="87"/>
      <c r="BS560" s="87"/>
      <c r="BT560" s="87"/>
      <c r="BU560" s="87"/>
      <c r="BV560" s="87"/>
      <c r="BW560" s="87"/>
      <c r="BX560" s="87"/>
      <c r="BY560" s="87"/>
      <c r="BZ560" s="88"/>
      <c r="CA560" s="25"/>
      <c r="CB560" s="39" t="str">
        <f t="shared" si="100"/>
        <v>Riadok bude skrytý.</v>
      </c>
      <c r="CC560" s="33" t="s">
        <v>78</v>
      </c>
      <c r="CW560" s="20">
        <f t="shared" si="103"/>
        <v>0</v>
      </c>
      <c r="CX560" s="20">
        <f>+IF(AG560="",IF(AU560="",IF(BK560="",0,1),1),1)</f>
        <v>0</v>
      </c>
      <c r="CZ560" s="20">
        <f t="shared" si="101"/>
        <v>1</v>
      </c>
      <c r="DA560" s="37">
        <f t="shared" si="102"/>
        <v>0</v>
      </c>
      <c r="DZ560" s="62"/>
    </row>
    <row r="561" spans="1:130">
      <c r="A561" s="11"/>
      <c r="B561" s="82"/>
      <c r="C561" s="83"/>
      <c r="D561" s="83"/>
      <c r="E561" s="83"/>
      <c r="F561" s="83"/>
      <c r="G561" s="83"/>
      <c r="H561" s="83"/>
      <c r="I561" s="83"/>
      <c r="J561" s="83"/>
      <c r="K561" s="83"/>
      <c r="L561" s="83"/>
      <c r="M561" s="83"/>
      <c r="N561" s="83"/>
      <c r="O561" s="83"/>
      <c r="P561" s="83"/>
      <c r="Q561" s="83"/>
      <c r="R561" s="83"/>
      <c r="S561" s="83"/>
      <c r="T561" s="83"/>
      <c r="U561" s="83"/>
      <c r="V561" s="83"/>
      <c r="W561" s="83"/>
      <c r="X561" s="83"/>
      <c r="Y561" s="83"/>
      <c r="Z561" s="83"/>
      <c r="AA561" s="83"/>
      <c r="AB561" s="83"/>
      <c r="AC561" s="83"/>
      <c r="AD561" s="83"/>
      <c r="AE561" s="83"/>
      <c r="AF561" s="84"/>
      <c r="AG561" s="89"/>
      <c r="AH561" s="87"/>
      <c r="AI561" s="87"/>
      <c r="AJ561" s="87"/>
      <c r="AK561" s="87"/>
      <c r="AL561" s="87"/>
      <c r="AM561" s="87"/>
      <c r="AN561" s="87"/>
      <c r="AO561" s="87"/>
      <c r="AP561" s="87"/>
      <c r="AQ561" s="87"/>
      <c r="AR561" s="87"/>
      <c r="AS561" s="87"/>
      <c r="AT561" s="87"/>
      <c r="AU561" s="87"/>
      <c r="AV561" s="87"/>
      <c r="AW561" s="87"/>
      <c r="AX561" s="87"/>
      <c r="AY561" s="87"/>
      <c r="AZ561" s="87"/>
      <c r="BA561" s="87"/>
      <c r="BB561" s="87"/>
      <c r="BC561" s="87"/>
      <c r="BD561" s="87"/>
      <c r="BE561" s="87"/>
      <c r="BF561" s="87"/>
      <c r="BG561" s="87"/>
      <c r="BH561" s="87"/>
      <c r="BI561" s="87"/>
      <c r="BJ561" s="87"/>
      <c r="BK561" s="87"/>
      <c r="BL561" s="87"/>
      <c r="BM561" s="87"/>
      <c r="BN561" s="87"/>
      <c r="BO561" s="87"/>
      <c r="BP561" s="87"/>
      <c r="BQ561" s="87"/>
      <c r="BR561" s="87"/>
      <c r="BS561" s="87"/>
      <c r="BT561" s="87"/>
      <c r="BU561" s="87"/>
      <c r="BV561" s="87"/>
      <c r="BW561" s="87"/>
      <c r="BX561" s="87"/>
      <c r="BY561" s="87"/>
      <c r="BZ561" s="88"/>
      <c r="CA561" s="25"/>
      <c r="CB561" s="39" t="str">
        <f t="shared" si="100"/>
        <v>Riadok bude skrytý.</v>
      </c>
      <c r="CC561" s="33" t="s">
        <v>78</v>
      </c>
      <c r="CW561" s="20">
        <f t="shared" si="103"/>
        <v>0</v>
      </c>
      <c r="CX561" s="20">
        <f>+IF(B561="",IF(AG561="",IF(AU561="",IF(BK561="",0,1),1),1),1)</f>
        <v>0</v>
      </c>
      <c r="CZ561" s="20">
        <f t="shared" si="101"/>
        <v>1</v>
      </c>
      <c r="DA561" s="37">
        <f t="shared" si="102"/>
        <v>0</v>
      </c>
      <c r="DZ561" s="62"/>
    </row>
    <row r="562" spans="1:130">
      <c r="A562" s="11"/>
      <c r="B562" s="82"/>
      <c r="C562" s="83"/>
      <c r="D562" s="83"/>
      <c r="E562" s="83"/>
      <c r="F562" s="83"/>
      <c r="G562" s="83"/>
      <c r="H562" s="83"/>
      <c r="I562" s="83"/>
      <c r="J562" s="83"/>
      <c r="K562" s="83"/>
      <c r="L562" s="83"/>
      <c r="M562" s="83"/>
      <c r="N562" s="83"/>
      <c r="O562" s="83"/>
      <c r="P562" s="83"/>
      <c r="Q562" s="83"/>
      <c r="R562" s="83"/>
      <c r="S562" s="83"/>
      <c r="T562" s="83"/>
      <c r="U562" s="83"/>
      <c r="V562" s="83"/>
      <c r="W562" s="83"/>
      <c r="X562" s="83"/>
      <c r="Y562" s="83"/>
      <c r="Z562" s="83"/>
      <c r="AA562" s="83"/>
      <c r="AB562" s="83"/>
      <c r="AC562" s="83"/>
      <c r="AD562" s="83"/>
      <c r="AE562" s="83"/>
      <c r="AF562" s="84"/>
      <c r="AG562" s="89"/>
      <c r="AH562" s="87"/>
      <c r="AI562" s="87"/>
      <c r="AJ562" s="87"/>
      <c r="AK562" s="87"/>
      <c r="AL562" s="87"/>
      <c r="AM562" s="87"/>
      <c r="AN562" s="87"/>
      <c r="AO562" s="87"/>
      <c r="AP562" s="87"/>
      <c r="AQ562" s="87"/>
      <c r="AR562" s="87"/>
      <c r="AS562" s="87"/>
      <c r="AT562" s="87"/>
      <c r="AU562" s="87"/>
      <c r="AV562" s="87"/>
      <c r="AW562" s="87"/>
      <c r="AX562" s="87"/>
      <c r="AY562" s="87"/>
      <c r="AZ562" s="87"/>
      <c r="BA562" s="87"/>
      <c r="BB562" s="87"/>
      <c r="BC562" s="87"/>
      <c r="BD562" s="87"/>
      <c r="BE562" s="87"/>
      <c r="BF562" s="87"/>
      <c r="BG562" s="87"/>
      <c r="BH562" s="87"/>
      <c r="BI562" s="87"/>
      <c r="BJ562" s="87"/>
      <c r="BK562" s="87"/>
      <c r="BL562" s="87"/>
      <c r="BM562" s="87"/>
      <c r="BN562" s="87"/>
      <c r="BO562" s="87"/>
      <c r="BP562" s="87"/>
      <c r="BQ562" s="87"/>
      <c r="BR562" s="87"/>
      <c r="BS562" s="87"/>
      <c r="BT562" s="87"/>
      <c r="BU562" s="87"/>
      <c r="BV562" s="87"/>
      <c r="BW562" s="87"/>
      <c r="BX562" s="87"/>
      <c r="BY562" s="87"/>
      <c r="BZ562" s="88"/>
      <c r="CA562" s="25"/>
      <c r="CB562" s="39" t="str">
        <f t="shared" si="100"/>
        <v>Riadok bude skrytý.</v>
      </c>
      <c r="CC562" s="33" t="s">
        <v>78</v>
      </c>
      <c r="CW562" s="20">
        <f t="shared" si="103"/>
        <v>0</v>
      </c>
      <c r="CX562" s="20">
        <f t="shared" ref="CX562:CX569" si="104">+IF(B562="",IF(AG562="",IF(AU562="",IF(BK562="",0,1),1),1),1)</f>
        <v>0</v>
      </c>
      <c r="CZ562" s="20">
        <f t="shared" ref="CZ562:CZ571" si="105">IF(CC562="",1,IF(CC562="Chcem skryť riadok.",0,1))</f>
        <v>1</v>
      </c>
      <c r="DA562" s="37">
        <f t="shared" ref="DA562:DA592" si="106">+IF(CW562*CX562=0,0,IF(CZ562=0,0,1))</f>
        <v>0</v>
      </c>
      <c r="DZ562" s="62"/>
    </row>
    <row r="563" spans="1:130">
      <c r="A563" s="11"/>
      <c r="B563" s="82"/>
      <c r="C563" s="83"/>
      <c r="D563" s="83"/>
      <c r="E563" s="83"/>
      <c r="F563" s="83"/>
      <c r="G563" s="83"/>
      <c r="H563" s="83"/>
      <c r="I563" s="83"/>
      <c r="J563" s="83"/>
      <c r="K563" s="83"/>
      <c r="L563" s="83"/>
      <c r="M563" s="83"/>
      <c r="N563" s="83"/>
      <c r="O563" s="83"/>
      <c r="P563" s="83"/>
      <c r="Q563" s="83"/>
      <c r="R563" s="83"/>
      <c r="S563" s="83"/>
      <c r="T563" s="83"/>
      <c r="U563" s="83"/>
      <c r="V563" s="83"/>
      <c r="W563" s="83"/>
      <c r="X563" s="83"/>
      <c r="Y563" s="83"/>
      <c r="Z563" s="83"/>
      <c r="AA563" s="83"/>
      <c r="AB563" s="83"/>
      <c r="AC563" s="83"/>
      <c r="AD563" s="83"/>
      <c r="AE563" s="83"/>
      <c r="AF563" s="84"/>
      <c r="AG563" s="89"/>
      <c r="AH563" s="87"/>
      <c r="AI563" s="87"/>
      <c r="AJ563" s="87"/>
      <c r="AK563" s="87"/>
      <c r="AL563" s="87"/>
      <c r="AM563" s="87"/>
      <c r="AN563" s="87"/>
      <c r="AO563" s="87"/>
      <c r="AP563" s="87"/>
      <c r="AQ563" s="87"/>
      <c r="AR563" s="87"/>
      <c r="AS563" s="87"/>
      <c r="AT563" s="87"/>
      <c r="AU563" s="87"/>
      <c r="AV563" s="87"/>
      <c r="AW563" s="87"/>
      <c r="AX563" s="87"/>
      <c r="AY563" s="87"/>
      <c r="AZ563" s="87"/>
      <c r="BA563" s="87"/>
      <c r="BB563" s="87"/>
      <c r="BC563" s="87"/>
      <c r="BD563" s="87"/>
      <c r="BE563" s="87"/>
      <c r="BF563" s="87"/>
      <c r="BG563" s="87"/>
      <c r="BH563" s="87"/>
      <c r="BI563" s="87"/>
      <c r="BJ563" s="87"/>
      <c r="BK563" s="87"/>
      <c r="BL563" s="87"/>
      <c r="BM563" s="87"/>
      <c r="BN563" s="87"/>
      <c r="BO563" s="87"/>
      <c r="BP563" s="87"/>
      <c r="BQ563" s="87"/>
      <c r="BR563" s="87"/>
      <c r="BS563" s="87"/>
      <c r="BT563" s="87"/>
      <c r="BU563" s="87"/>
      <c r="BV563" s="87"/>
      <c r="BW563" s="87"/>
      <c r="BX563" s="87"/>
      <c r="BY563" s="87"/>
      <c r="BZ563" s="88"/>
      <c r="CA563" s="25"/>
      <c r="CB563" s="39" t="str">
        <f t="shared" si="100"/>
        <v>Riadok bude skrytý.</v>
      </c>
      <c r="CC563" s="33" t="s">
        <v>78</v>
      </c>
      <c r="CW563" s="20">
        <f t="shared" si="103"/>
        <v>0</v>
      </c>
      <c r="CX563" s="20">
        <f t="shared" si="104"/>
        <v>0</v>
      </c>
      <c r="CZ563" s="20">
        <f t="shared" si="105"/>
        <v>1</v>
      </c>
      <c r="DA563" s="37">
        <f t="shared" si="106"/>
        <v>0</v>
      </c>
      <c r="DZ563" s="62"/>
    </row>
    <row r="564" spans="1:130">
      <c r="A564" s="11"/>
      <c r="B564" s="82"/>
      <c r="C564" s="83"/>
      <c r="D564" s="83"/>
      <c r="E564" s="83"/>
      <c r="F564" s="83"/>
      <c r="G564" s="83"/>
      <c r="H564" s="83"/>
      <c r="I564" s="83"/>
      <c r="J564" s="83"/>
      <c r="K564" s="83"/>
      <c r="L564" s="83"/>
      <c r="M564" s="83"/>
      <c r="N564" s="83"/>
      <c r="O564" s="83"/>
      <c r="P564" s="83"/>
      <c r="Q564" s="83"/>
      <c r="R564" s="83"/>
      <c r="S564" s="83"/>
      <c r="T564" s="83"/>
      <c r="U564" s="83"/>
      <c r="V564" s="83"/>
      <c r="W564" s="83"/>
      <c r="X564" s="83"/>
      <c r="Y564" s="83"/>
      <c r="Z564" s="83"/>
      <c r="AA564" s="83"/>
      <c r="AB564" s="83"/>
      <c r="AC564" s="83"/>
      <c r="AD564" s="83"/>
      <c r="AE564" s="83"/>
      <c r="AF564" s="84"/>
      <c r="AG564" s="89"/>
      <c r="AH564" s="87"/>
      <c r="AI564" s="87"/>
      <c r="AJ564" s="87"/>
      <c r="AK564" s="87"/>
      <c r="AL564" s="87"/>
      <c r="AM564" s="87"/>
      <c r="AN564" s="87"/>
      <c r="AO564" s="87"/>
      <c r="AP564" s="87"/>
      <c r="AQ564" s="87"/>
      <c r="AR564" s="87"/>
      <c r="AS564" s="87"/>
      <c r="AT564" s="87"/>
      <c r="AU564" s="87"/>
      <c r="AV564" s="87"/>
      <c r="AW564" s="87"/>
      <c r="AX564" s="87"/>
      <c r="AY564" s="87"/>
      <c r="AZ564" s="87"/>
      <c r="BA564" s="87"/>
      <c r="BB564" s="87"/>
      <c r="BC564" s="87"/>
      <c r="BD564" s="87"/>
      <c r="BE564" s="87"/>
      <c r="BF564" s="87"/>
      <c r="BG564" s="87"/>
      <c r="BH564" s="87"/>
      <c r="BI564" s="87"/>
      <c r="BJ564" s="87"/>
      <c r="BK564" s="87"/>
      <c r="BL564" s="87"/>
      <c r="BM564" s="87"/>
      <c r="BN564" s="87"/>
      <c r="BO564" s="87"/>
      <c r="BP564" s="87"/>
      <c r="BQ564" s="87"/>
      <c r="BR564" s="87"/>
      <c r="BS564" s="87"/>
      <c r="BT564" s="87"/>
      <c r="BU564" s="87"/>
      <c r="BV564" s="87"/>
      <c r="BW564" s="87"/>
      <c r="BX564" s="87"/>
      <c r="BY564" s="87"/>
      <c r="BZ564" s="88"/>
      <c r="CA564" s="25"/>
      <c r="CB564" s="39" t="str">
        <f t="shared" si="100"/>
        <v>Riadok bude skrytý.</v>
      </c>
      <c r="CC564" s="33" t="s">
        <v>78</v>
      </c>
      <c r="CD564" s="23"/>
      <c r="CW564" s="20">
        <f t="shared" si="103"/>
        <v>0</v>
      </c>
      <c r="CX564" s="20">
        <f t="shared" si="104"/>
        <v>0</v>
      </c>
      <c r="CZ564" s="20">
        <f t="shared" si="105"/>
        <v>1</v>
      </c>
      <c r="DA564" s="37">
        <f t="shared" si="106"/>
        <v>0</v>
      </c>
      <c r="DZ564" s="62"/>
    </row>
    <row r="565" spans="1:130">
      <c r="A565" s="11"/>
      <c r="B565" s="82"/>
      <c r="C565" s="83"/>
      <c r="D565" s="83"/>
      <c r="E565" s="83"/>
      <c r="F565" s="83"/>
      <c r="G565" s="83"/>
      <c r="H565" s="83"/>
      <c r="I565" s="83"/>
      <c r="J565" s="83"/>
      <c r="K565" s="83"/>
      <c r="L565" s="83"/>
      <c r="M565" s="83"/>
      <c r="N565" s="83"/>
      <c r="O565" s="83"/>
      <c r="P565" s="83"/>
      <c r="Q565" s="83"/>
      <c r="R565" s="83"/>
      <c r="S565" s="83"/>
      <c r="T565" s="83"/>
      <c r="U565" s="83"/>
      <c r="V565" s="83"/>
      <c r="W565" s="83"/>
      <c r="X565" s="83"/>
      <c r="Y565" s="83"/>
      <c r="Z565" s="83"/>
      <c r="AA565" s="83"/>
      <c r="AB565" s="83"/>
      <c r="AC565" s="83"/>
      <c r="AD565" s="83"/>
      <c r="AE565" s="83"/>
      <c r="AF565" s="84"/>
      <c r="AG565" s="89"/>
      <c r="AH565" s="87"/>
      <c r="AI565" s="87"/>
      <c r="AJ565" s="87"/>
      <c r="AK565" s="87"/>
      <c r="AL565" s="87"/>
      <c r="AM565" s="87"/>
      <c r="AN565" s="87"/>
      <c r="AO565" s="87"/>
      <c r="AP565" s="87"/>
      <c r="AQ565" s="87"/>
      <c r="AR565" s="87"/>
      <c r="AS565" s="87"/>
      <c r="AT565" s="87"/>
      <c r="AU565" s="87"/>
      <c r="AV565" s="87"/>
      <c r="AW565" s="87"/>
      <c r="AX565" s="87"/>
      <c r="AY565" s="87"/>
      <c r="AZ565" s="87"/>
      <c r="BA565" s="87"/>
      <c r="BB565" s="87"/>
      <c r="BC565" s="87"/>
      <c r="BD565" s="87"/>
      <c r="BE565" s="87"/>
      <c r="BF565" s="87"/>
      <c r="BG565" s="87"/>
      <c r="BH565" s="87"/>
      <c r="BI565" s="87"/>
      <c r="BJ565" s="87"/>
      <c r="BK565" s="87"/>
      <c r="BL565" s="87"/>
      <c r="BM565" s="87"/>
      <c r="BN565" s="87"/>
      <c r="BO565" s="87"/>
      <c r="BP565" s="87"/>
      <c r="BQ565" s="87"/>
      <c r="BR565" s="87"/>
      <c r="BS565" s="87"/>
      <c r="BT565" s="87"/>
      <c r="BU565" s="87"/>
      <c r="BV565" s="87"/>
      <c r="BW565" s="87"/>
      <c r="BX565" s="87"/>
      <c r="BY565" s="87"/>
      <c r="BZ565" s="88"/>
      <c r="CA565" s="25"/>
      <c r="CB565" s="39" t="str">
        <f t="shared" si="100"/>
        <v>Riadok bude skrytý.</v>
      </c>
      <c r="CC565" s="33" t="s">
        <v>78</v>
      </c>
      <c r="CW565" s="20">
        <f t="shared" si="103"/>
        <v>0</v>
      </c>
      <c r="CX565" s="20">
        <f t="shared" si="104"/>
        <v>0</v>
      </c>
      <c r="CZ565" s="20">
        <f t="shared" si="105"/>
        <v>1</v>
      </c>
      <c r="DA565" s="37">
        <f t="shared" si="106"/>
        <v>0</v>
      </c>
      <c r="DZ565" s="62"/>
    </row>
    <row r="566" spans="1:130">
      <c r="A566" s="11"/>
      <c r="B566" s="82"/>
      <c r="C566" s="83"/>
      <c r="D566" s="83"/>
      <c r="E566" s="83"/>
      <c r="F566" s="83"/>
      <c r="G566" s="83"/>
      <c r="H566" s="83"/>
      <c r="I566" s="83"/>
      <c r="J566" s="83"/>
      <c r="K566" s="83"/>
      <c r="L566" s="83"/>
      <c r="M566" s="83"/>
      <c r="N566" s="83"/>
      <c r="O566" s="83"/>
      <c r="P566" s="83"/>
      <c r="Q566" s="83"/>
      <c r="R566" s="83"/>
      <c r="S566" s="83"/>
      <c r="T566" s="83"/>
      <c r="U566" s="83"/>
      <c r="V566" s="83"/>
      <c r="W566" s="83"/>
      <c r="X566" s="83"/>
      <c r="Y566" s="83"/>
      <c r="Z566" s="83"/>
      <c r="AA566" s="83"/>
      <c r="AB566" s="83"/>
      <c r="AC566" s="83"/>
      <c r="AD566" s="83"/>
      <c r="AE566" s="83"/>
      <c r="AF566" s="84"/>
      <c r="AG566" s="89"/>
      <c r="AH566" s="87"/>
      <c r="AI566" s="87"/>
      <c r="AJ566" s="87"/>
      <c r="AK566" s="87"/>
      <c r="AL566" s="87"/>
      <c r="AM566" s="87"/>
      <c r="AN566" s="87"/>
      <c r="AO566" s="87"/>
      <c r="AP566" s="87"/>
      <c r="AQ566" s="87"/>
      <c r="AR566" s="87"/>
      <c r="AS566" s="87"/>
      <c r="AT566" s="87"/>
      <c r="AU566" s="87"/>
      <c r="AV566" s="87"/>
      <c r="AW566" s="87"/>
      <c r="AX566" s="87"/>
      <c r="AY566" s="87"/>
      <c r="AZ566" s="87"/>
      <c r="BA566" s="87"/>
      <c r="BB566" s="87"/>
      <c r="BC566" s="87"/>
      <c r="BD566" s="87"/>
      <c r="BE566" s="87"/>
      <c r="BF566" s="87"/>
      <c r="BG566" s="87"/>
      <c r="BH566" s="87"/>
      <c r="BI566" s="87"/>
      <c r="BJ566" s="87"/>
      <c r="BK566" s="87"/>
      <c r="BL566" s="87"/>
      <c r="BM566" s="87"/>
      <c r="BN566" s="87"/>
      <c r="BO566" s="87"/>
      <c r="BP566" s="87"/>
      <c r="BQ566" s="87"/>
      <c r="BR566" s="87"/>
      <c r="BS566" s="87"/>
      <c r="BT566" s="87"/>
      <c r="BU566" s="87"/>
      <c r="BV566" s="87"/>
      <c r="BW566" s="87"/>
      <c r="BX566" s="87"/>
      <c r="BY566" s="87"/>
      <c r="BZ566" s="88"/>
      <c r="CA566" s="25"/>
      <c r="CB566" s="39" t="str">
        <f t="shared" si="100"/>
        <v>Riadok bude skrytý.</v>
      </c>
      <c r="CC566" s="33" t="s">
        <v>78</v>
      </c>
      <c r="CW566" s="20">
        <f t="shared" si="103"/>
        <v>0</v>
      </c>
      <c r="CX566" s="20">
        <f t="shared" si="104"/>
        <v>0</v>
      </c>
      <c r="CZ566" s="20">
        <f t="shared" si="105"/>
        <v>1</v>
      </c>
      <c r="DA566" s="37">
        <f t="shared" si="106"/>
        <v>0</v>
      </c>
      <c r="DZ566" s="62"/>
    </row>
    <row r="567" spans="1:130">
      <c r="A567" s="11"/>
      <c r="B567" s="82"/>
      <c r="C567" s="83"/>
      <c r="D567" s="83"/>
      <c r="E567" s="83"/>
      <c r="F567" s="83"/>
      <c r="G567" s="83"/>
      <c r="H567" s="83"/>
      <c r="I567" s="83"/>
      <c r="J567" s="83"/>
      <c r="K567" s="83"/>
      <c r="L567" s="83"/>
      <c r="M567" s="83"/>
      <c r="N567" s="83"/>
      <c r="O567" s="83"/>
      <c r="P567" s="83"/>
      <c r="Q567" s="83"/>
      <c r="R567" s="83"/>
      <c r="S567" s="83"/>
      <c r="T567" s="83"/>
      <c r="U567" s="83"/>
      <c r="V567" s="83"/>
      <c r="W567" s="83"/>
      <c r="X567" s="83"/>
      <c r="Y567" s="83"/>
      <c r="Z567" s="83"/>
      <c r="AA567" s="83"/>
      <c r="AB567" s="83"/>
      <c r="AC567" s="83"/>
      <c r="AD567" s="83"/>
      <c r="AE567" s="83"/>
      <c r="AF567" s="84"/>
      <c r="AG567" s="89"/>
      <c r="AH567" s="87"/>
      <c r="AI567" s="87"/>
      <c r="AJ567" s="87"/>
      <c r="AK567" s="87"/>
      <c r="AL567" s="87"/>
      <c r="AM567" s="87"/>
      <c r="AN567" s="87"/>
      <c r="AO567" s="87"/>
      <c r="AP567" s="87"/>
      <c r="AQ567" s="87"/>
      <c r="AR567" s="87"/>
      <c r="AS567" s="87"/>
      <c r="AT567" s="87"/>
      <c r="AU567" s="87"/>
      <c r="AV567" s="87"/>
      <c r="AW567" s="87"/>
      <c r="AX567" s="87"/>
      <c r="AY567" s="87"/>
      <c r="AZ567" s="87"/>
      <c r="BA567" s="87"/>
      <c r="BB567" s="87"/>
      <c r="BC567" s="87"/>
      <c r="BD567" s="87"/>
      <c r="BE567" s="87"/>
      <c r="BF567" s="87"/>
      <c r="BG567" s="87"/>
      <c r="BH567" s="87"/>
      <c r="BI567" s="87"/>
      <c r="BJ567" s="87"/>
      <c r="BK567" s="87"/>
      <c r="BL567" s="87"/>
      <c r="BM567" s="87"/>
      <c r="BN567" s="87"/>
      <c r="BO567" s="87"/>
      <c r="BP567" s="87"/>
      <c r="BQ567" s="87"/>
      <c r="BR567" s="87"/>
      <c r="BS567" s="87"/>
      <c r="BT567" s="87"/>
      <c r="BU567" s="87"/>
      <c r="BV567" s="87"/>
      <c r="BW567" s="87"/>
      <c r="BX567" s="87"/>
      <c r="BY567" s="87"/>
      <c r="BZ567" s="88"/>
      <c r="CA567" s="25"/>
      <c r="CB567" s="39" t="str">
        <f t="shared" si="100"/>
        <v>Riadok bude skrytý.</v>
      </c>
      <c r="CC567" s="33" t="s">
        <v>78</v>
      </c>
      <c r="CW567" s="20">
        <f t="shared" si="103"/>
        <v>0</v>
      </c>
      <c r="CX567" s="20">
        <f t="shared" si="104"/>
        <v>0</v>
      </c>
      <c r="CZ567" s="20">
        <f t="shared" si="105"/>
        <v>1</v>
      </c>
      <c r="DA567" s="37">
        <f t="shared" si="106"/>
        <v>0</v>
      </c>
      <c r="DZ567" s="62"/>
    </row>
    <row r="568" spans="1:130">
      <c r="A568" s="11"/>
      <c r="B568" s="82"/>
      <c r="C568" s="83"/>
      <c r="D568" s="83"/>
      <c r="E568" s="83"/>
      <c r="F568" s="83"/>
      <c r="G568" s="83"/>
      <c r="H568" s="83"/>
      <c r="I568" s="83"/>
      <c r="J568" s="83"/>
      <c r="K568" s="83"/>
      <c r="L568" s="83"/>
      <c r="M568" s="83"/>
      <c r="N568" s="83"/>
      <c r="O568" s="83"/>
      <c r="P568" s="83"/>
      <c r="Q568" s="83"/>
      <c r="R568" s="83"/>
      <c r="S568" s="83"/>
      <c r="T568" s="83"/>
      <c r="U568" s="83"/>
      <c r="V568" s="83"/>
      <c r="W568" s="83"/>
      <c r="X568" s="83"/>
      <c r="Y568" s="83"/>
      <c r="Z568" s="83"/>
      <c r="AA568" s="83"/>
      <c r="AB568" s="83"/>
      <c r="AC568" s="83"/>
      <c r="AD568" s="83"/>
      <c r="AE568" s="83"/>
      <c r="AF568" s="84"/>
      <c r="AG568" s="89"/>
      <c r="AH568" s="87"/>
      <c r="AI568" s="87"/>
      <c r="AJ568" s="87"/>
      <c r="AK568" s="87"/>
      <c r="AL568" s="87"/>
      <c r="AM568" s="87"/>
      <c r="AN568" s="87"/>
      <c r="AO568" s="87"/>
      <c r="AP568" s="87"/>
      <c r="AQ568" s="87"/>
      <c r="AR568" s="87"/>
      <c r="AS568" s="87"/>
      <c r="AT568" s="87"/>
      <c r="AU568" s="87"/>
      <c r="AV568" s="87"/>
      <c r="AW568" s="87"/>
      <c r="AX568" s="87"/>
      <c r="AY568" s="87"/>
      <c r="AZ568" s="87"/>
      <c r="BA568" s="87"/>
      <c r="BB568" s="87"/>
      <c r="BC568" s="87"/>
      <c r="BD568" s="87"/>
      <c r="BE568" s="87"/>
      <c r="BF568" s="87"/>
      <c r="BG568" s="87"/>
      <c r="BH568" s="87"/>
      <c r="BI568" s="87"/>
      <c r="BJ568" s="87"/>
      <c r="BK568" s="87"/>
      <c r="BL568" s="87"/>
      <c r="BM568" s="87"/>
      <c r="BN568" s="87"/>
      <c r="BO568" s="87"/>
      <c r="BP568" s="87"/>
      <c r="BQ568" s="87"/>
      <c r="BR568" s="87"/>
      <c r="BS568" s="87"/>
      <c r="BT568" s="87"/>
      <c r="BU568" s="87"/>
      <c r="BV568" s="87"/>
      <c r="BW568" s="87"/>
      <c r="BX568" s="87"/>
      <c r="BY568" s="87"/>
      <c r="BZ568" s="88"/>
      <c r="CA568" s="25"/>
      <c r="CB568" s="39" t="str">
        <f t="shared" si="100"/>
        <v>Riadok bude skrytý.</v>
      </c>
      <c r="CC568" s="33" t="s">
        <v>78</v>
      </c>
      <c r="CW568" s="20">
        <f t="shared" si="103"/>
        <v>0</v>
      </c>
      <c r="CX568" s="20">
        <f t="shared" si="104"/>
        <v>0</v>
      </c>
      <c r="CZ568" s="20">
        <f t="shared" si="105"/>
        <v>1</v>
      </c>
      <c r="DA568" s="37">
        <f t="shared" si="106"/>
        <v>0</v>
      </c>
      <c r="DZ568" s="62"/>
    </row>
    <row r="569" spans="1:130">
      <c r="A569" s="11"/>
      <c r="B569" s="82"/>
      <c r="C569" s="83"/>
      <c r="D569" s="83"/>
      <c r="E569" s="83"/>
      <c r="F569" s="83"/>
      <c r="G569" s="83"/>
      <c r="H569" s="83"/>
      <c r="I569" s="83"/>
      <c r="J569" s="83"/>
      <c r="K569" s="83"/>
      <c r="L569" s="83"/>
      <c r="M569" s="83"/>
      <c r="N569" s="83"/>
      <c r="O569" s="83"/>
      <c r="P569" s="83"/>
      <c r="Q569" s="83"/>
      <c r="R569" s="83"/>
      <c r="S569" s="83"/>
      <c r="T569" s="83"/>
      <c r="U569" s="83"/>
      <c r="V569" s="83"/>
      <c r="W569" s="83"/>
      <c r="X569" s="83"/>
      <c r="Y569" s="83"/>
      <c r="Z569" s="83"/>
      <c r="AA569" s="83"/>
      <c r="AB569" s="83"/>
      <c r="AC569" s="83"/>
      <c r="AD569" s="83"/>
      <c r="AE569" s="83"/>
      <c r="AF569" s="84"/>
      <c r="AG569" s="89"/>
      <c r="AH569" s="87"/>
      <c r="AI569" s="87"/>
      <c r="AJ569" s="87"/>
      <c r="AK569" s="87"/>
      <c r="AL569" s="87"/>
      <c r="AM569" s="87"/>
      <c r="AN569" s="87"/>
      <c r="AO569" s="87"/>
      <c r="AP569" s="87"/>
      <c r="AQ569" s="87"/>
      <c r="AR569" s="87"/>
      <c r="AS569" s="87"/>
      <c r="AT569" s="87"/>
      <c r="AU569" s="87"/>
      <c r="AV569" s="87"/>
      <c r="AW569" s="87"/>
      <c r="AX569" s="87"/>
      <c r="AY569" s="87"/>
      <c r="AZ569" s="87"/>
      <c r="BA569" s="87"/>
      <c r="BB569" s="87"/>
      <c r="BC569" s="87"/>
      <c r="BD569" s="87"/>
      <c r="BE569" s="87"/>
      <c r="BF569" s="87"/>
      <c r="BG569" s="87"/>
      <c r="BH569" s="87"/>
      <c r="BI569" s="87"/>
      <c r="BJ569" s="87"/>
      <c r="BK569" s="87"/>
      <c r="BL569" s="87"/>
      <c r="BM569" s="87"/>
      <c r="BN569" s="87"/>
      <c r="BO569" s="87"/>
      <c r="BP569" s="87"/>
      <c r="BQ569" s="87"/>
      <c r="BR569" s="87"/>
      <c r="BS569" s="87"/>
      <c r="BT569" s="87"/>
      <c r="BU569" s="87"/>
      <c r="BV569" s="87"/>
      <c r="BW569" s="87"/>
      <c r="BX569" s="87"/>
      <c r="BY569" s="87"/>
      <c r="BZ569" s="88"/>
      <c r="CA569" s="25"/>
      <c r="CB569" s="39" t="str">
        <f t="shared" si="100"/>
        <v>Riadok bude skrytý.</v>
      </c>
      <c r="CC569" s="33" t="s">
        <v>78</v>
      </c>
      <c r="CW569" s="20">
        <f t="shared" si="103"/>
        <v>0</v>
      </c>
      <c r="CX569" s="20">
        <f t="shared" si="104"/>
        <v>0</v>
      </c>
      <c r="CZ569" s="20">
        <f t="shared" si="105"/>
        <v>1</v>
      </c>
      <c r="DA569" s="37">
        <f t="shared" si="106"/>
        <v>0</v>
      </c>
      <c r="DZ569" s="62"/>
    </row>
    <row r="570" spans="1:130">
      <c r="A570" s="11"/>
      <c r="B570" s="109"/>
      <c r="C570" s="110"/>
      <c r="D570" s="110"/>
      <c r="E570" s="110"/>
      <c r="F570" s="110"/>
      <c r="G570" s="110"/>
      <c r="H570" s="110"/>
      <c r="I570" s="110"/>
      <c r="J570" s="110"/>
      <c r="K570" s="110"/>
      <c r="L570" s="110"/>
      <c r="M570" s="110"/>
      <c r="N570" s="110"/>
      <c r="O570" s="110"/>
      <c r="P570" s="110"/>
      <c r="Q570" s="110"/>
      <c r="R570" s="110"/>
      <c r="S570" s="110"/>
      <c r="T570" s="110"/>
      <c r="U570" s="110"/>
      <c r="V570" s="110"/>
      <c r="W570" s="110"/>
      <c r="X570" s="110"/>
      <c r="Y570" s="110"/>
      <c r="Z570" s="110"/>
      <c r="AA570" s="110"/>
      <c r="AB570" s="110"/>
      <c r="AC570" s="110"/>
      <c r="AD570" s="110"/>
      <c r="AE570" s="110"/>
      <c r="AF570" s="111"/>
      <c r="AG570" s="135"/>
      <c r="AH570" s="136"/>
      <c r="AI570" s="136"/>
      <c r="AJ570" s="136"/>
      <c r="AK570" s="136"/>
      <c r="AL570" s="136"/>
      <c r="AM570" s="136"/>
      <c r="AN570" s="136"/>
      <c r="AO570" s="136"/>
      <c r="AP570" s="136"/>
      <c r="AQ570" s="136"/>
      <c r="AR570" s="136"/>
      <c r="AS570" s="136"/>
      <c r="AT570" s="136"/>
      <c r="AU570" s="136"/>
      <c r="AV570" s="136"/>
      <c r="AW570" s="136"/>
      <c r="AX570" s="136"/>
      <c r="AY570" s="136"/>
      <c r="AZ570" s="136"/>
      <c r="BA570" s="136"/>
      <c r="BB570" s="136"/>
      <c r="BC570" s="136"/>
      <c r="BD570" s="136"/>
      <c r="BE570" s="136"/>
      <c r="BF570" s="136"/>
      <c r="BG570" s="136"/>
      <c r="BH570" s="136"/>
      <c r="BI570" s="136"/>
      <c r="BJ570" s="136"/>
      <c r="BK570" s="136"/>
      <c r="BL570" s="136"/>
      <c r="BM570" s="136"/>
      <c r="BN570" s="136"/>
      <c r="BO570" s="136"/>
      <c r="BP570" s="136"/>
      <c r="BQ570" s="136"/>
      <c r="BR570" s="136"/>
      <c r="BS570" s="136"/>
      <c r="BT570" s="136"/>
      <c r="BU570" s="136"/>
      <c r="BV570" s="136"/>
      <c r="BW570" s="136"/>
      <c r="BX570" s="136"/>
      <c r="BY570" s="136"/>
      <c r="BZ570" s="137"/>
      <c r="CA570" s="25"/>
      <c r="CB570" s="39" t="str">
        <f t="shared" si="100"/>
        <v>Riadok bude skrytý.</v>
      </c>
      <c r="CC570" s="33" t="s">
        <v>78</v>
      </c>
      <c r="CW570" s="20">
        <f t="shared" si="103"/>
        <v>0</v>
      </c>
      <c r="CX570" s="20">
        <f>+IF(SUM(CX556:CX569)=0,0,1)</f>
        <v>0</v>
      </c>
      <c r="CZ570" s="20">
        <f t="shared" si="105"/>
        <v>1</v>
      </c>
      <c r="DA570" s="37">
        <f t="shared" si="106"/>
        <v>0</v>
      </c>
      <c r="DZ570" s="62"/>
    </row>
    <row r="571" spans="1:130">
      <c r="A571" s="11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25"/>
      <c r="CB571" s="39" t="str">
        <f t="shared" si="100"/>
        <v>Riadok bude skrytý.</v>
      </c>
      <c r="CC571" s="33" t="s">
        <v>78</v>
      </c>
      <c r="CW571" s="20">
        <f t="shared" si="103"/>
        <v>0</v>
      </c>
      <c r="CX571" s="20">
        <f>+IF(SUM(CX573:CX592)=0,0,1)</f>
        <v>0</v>
      </c>
      <c r="CZ571" s="20">
        <f t="shared" si="105"/>
        <v>1</v>
      </c>
      <c r="DA571" s="37">
        <f t="shared" si="106"/>
        <v>0</v>
      </c>
      <c r="DZ571" s="62"/>
    </row>
    <row r="572" spans="1:130">
      <c r="A572" s="11"/>
      <c r="B572" s="2" t="s">
        <v>189</v>
      </c>
      <c r="C572" s="5"/>
      <c r="D572" s="5"/>
      <c r="E572" s="5"/>
      <c r="F572" s="5"/>
      <c r="CA572" s="26" t="s">
        <v>69</v>
      </c>
      <c r="CB572" s="39" t="str">
        <f t="shared" si="100"/>
        <v>Riadok bude skrytý.</v>
      </c>
      <c r="CC572" s="33" t="s">
        <v>78</v>
      </c>
      <c r="CW572" s="20">
        <f>+IF(CW551+CW512=0,0,1)</f>
        <v>0</v>
      </c>
      <c r="CX572" s="20">
        <f>+IF(SUM(CX573:CX592)=0,0,1)</f>
        <v>0</v>
      </c>
      <c r="CZ572" s="20">
        <f t="shared" si="101"/>
        <v>1</v>
      </c>
      <c r="DA572" s="37">
        <f t="shared" si="106"/>
        <v>0</v>
      </c>
      <c r="DZ572" s="62"/>
    </row>
    <row r="573" spans="1:130">
      <c r="A573" s="11"/>
      <c r="B573" s="69"/>
      <c r="C573" s="69"/>
      <c r="D573" s="69"/>
      <c r="E573" s="69"/>
      <c r="F573" s="69"/>
      <c r="G573" s="69"/>
      <c r="H573" s="69"/>
      <c r="I573" s="69"/>
      <c r="J573" s="69"/>
      <c r="K573" s="69"/>
      <c r="L573" s="69"/>
      <c r="M573" s="69"/>
      <c r="N573" s="69"/>
      <c r="O573" s="69"/>
      <c r="P573" s="69"/>
      <c r="Q573" s="69"/>
      <c r="R573" s="69"/>
      <c r="S573" s="69"/>
      <c r="T573" s="69"/>
      <c r="U573" s="69"/>
      <c r="V573" s="69"/>
      <c r="W573" s="69"/>
      <c r="X573" s="69"/>
      <c r="Y573" s="69"/>
      <c r="Z573" s="69"/>
      <c r="AA573" s="69"/>
      <c r="AB573" s="69"/>
      <c r="AC573" s="69"/>
      <c r="AD573" s="69"/>
      <c r="AE573" s="69"/>
      <c r="AF573" s="69"/>
      <c r="AG573" s="69"/>
      <c r="AH573" s="69"/>
      <c r="AI573" s="69"/>
      <c r="AJ573" s="69"/>
      <c r="AK573" s="69"/>
      <c r="AL573" s="69"/>
      <c r="AM573" s="69"/>
      <c r="AN573" s="69"/>
      <c r="AO573" s="69"/>
      <c r="AP573" s="69"/>
      <c r="AQ573" s="69"/>
      <c r="AR573" s="69"/>
      <c r="AS573" s="69"/>
      <c r="AT573" s="69"/>
      <c r="AU573" s="69"/>
      <c r="AV573" s="69"/>
      <c r="AW573" s="69"/>
      <c r="AX573" s="69"/>
      <c r="AY573" s="69"/>
      <c r="AZ573" s="69"/>
      <c r="BA573" s="69"/>
      <c r="BB573" s="69"/>
      <c r="BC573" s="69"/>
      <c r="BD573" s="69"/>
      <c r="BE573" s="69"/>
      <c r="BF573" s="69"/>
      <c r="BG573" s="69"/>
      <c r="BH573" s="69"/>
      <c r="BI573" s="69"/>
      <c r="BJ573" s="69"/>
      <c r="BK573" s="69"/>
      <c r="BL573" s="69"/>
      <c r="BM573" s="69"/>
      <c r="BN573" s="69"/>
      <c r="BO573" s="69"/>
      <c r="BP573" s="69"/>
      <c r="BQ573" s="69"/>
      <c r="BR573" s="69"/>
      <c r="BS573" s="69"/>
      <c r="BT573" s="69"/>
      <c r="BU573" s="69"/>
      <c r="BV573" s="69"/>
      <c r="BW573" s="69"/>
      <c r="BX573" s="69"/>
      <c r="BY573" s="69"/>
      <c r="BZ573" s="69"/>
      <c r="CA573" s="25"/>
      <c r="CB573" s="39" t="str">
        <f t="shared" si="100"/>
        <v>Riadok bude skrytý.</v>
      </c>
      <c r="CC573" s="33" t="s">
        <v>78</v>
      </c>
      <c r="CW573" s="20">
        <f>+IF(CW551+CW512=0,0,1)</f>
        <v>0</v>
      </c>
      <c r="CX573" s="20">
        <f>+IF(B573="",0,1)</f>
        <v>0</v>
      </c>
      <c r="CZ573" s="20">
        <f t="shared" si="101"/>
        <v>1</v>
      </c>
      <c r="DA573" s="37">
        <f t="shared" si="106"/>
        <v>0</v>
      </c>
      <c r="DZ573" s="62"/>
    </row>
    <row r="574" spans="1:130">
      <c r="A574" s="11"/>
      <c r="B574" s="69"/>
      <c r="C574" s="69"/>
      <c r="D574" s="69"/>
      <c r="E574" s="69"/>
      <c r="F574" s="69"/>
      <c r="G574" s="69"/>
      <c r="H574" s="69"/>
      <c r="I574" s="69"/>
      <c r="J574" s="69"/>
      <c r="K574" s="69"/>
      <c r="L574" s="69"/>
      <c r="M574" s="69"/>
      <c r="N574" s="69"/>
      <c r="O574" s="69"/>
      <c r="P574" s="69"/>
      <c r="Q574" s="69"/>
      <c r="R574" s="69"/>
      <c r="S574" s="69"/>
      <c r="T574" s="69"/>
      <c r="U574" s="69"/>
      <c r="V574" s="69"/>
      <c r="W574" s="69"/>
      <c r="X574" s="69"/>
      <c r="Y574" s="69"/>
      <c r="Z574" s="69"/>
      <c r="AA574" s="69"/>
      <c r="AB574" s="69"/>
      <c r="AC574" s="69"/>
      <c r="AD574" s="69"/>
      <c r="AE574" s="69"/>
      <c r="AF574" s="69"/>
      <c r="AG574" s="69"/>
      <c r="AH574" s="69"/>
      <c r="AI574" s="69"/>
      <c r="AJ574" s="69"/>
      <c r="AK574" s="69"/>
      <c r="AL574" s="69"/>
      <c r="AM574" s="69"/>
      <c r="AN574" s="69"/>
      <c r="AO574" s="69"/>
      <c r="AP574" s="69"/>
      <c r="AQ574" s="69"/>
      <c r="AR574" s="69"/>
      <c r="AS574" s="69"/>
      <c r="AT574" s="69"/>
      <c r="AU574" s="69"/>
      <c r="AV574" s="69"/>
      <c r="AW574" s="69"/>
      <c r="AX574" s="69"/>
      <c r="AY574" s="69"/>
      <c r="AZ574" s="69"/>
      <c r="BA574" s="69"/>
      <c r="BB574" s="69"/>
      <c r="BC574" s="69"/>
      <c r="BD574" s="69"/>
      <c r="BE574" s="69"/>
      <c r="BF574" s="69"/>
      <c r="BG574" s="69"/>
      <c r="BH574" s="69"/>
      <c r="BI574" s="69"/>
      <c r="BJ574" s="69"/>
      <c r="BK574" s="69"/>
      <c r="BL574" s="69"/>
      <c r="BM574" s="69"/>
      <c r="BN574" s="69"/>
      <c r="BO574" s="69"/>
      <c r="BP574" s="69"/>
      <c r="BQ574" s="69"/>
      <c r="BR574" s="69"/>
      <c r="BS574" s="69"/>
      <c r="BT574" s="69"/>
      <c r="BU574" s="69"/>
      <c r="BV574" s="69"/>
      <c r="BW574" s="69"/>
      <c r="BX574" s="69"/>
      <c r="BY574" s="69"/>
      <c r="BZ574" s="69"/>
      <c r="CA574" s="25"/>
      <c r="CB574" s="39" t="str">
        <f t="shared" si="100"/>
        <v>Riadok bude skrytý.</v>
      </c>
      <c r="CC574" s="33" t="s">
        <v>78</v>
      </c>
      <c r="CW574" s="20">
        <f>+IF(CW551+CW512=0,0,1)</f>
        <v>0</v>
      </c>
      <c r="CX574" s="20">
        <f t="shared" ref="CX574:CX592" si="107">+IF(B574="",0,1)</f>
        <v>0</v>
      </c>
      <c r="CZ574" s="20">
        <f t="shared" ref="CZ574:CZ592" si="108">IF(CC574="",1,IF(CC574="Chcem skryť riadok.",0,1))</f>
        <v>1</v>
      </c>
      <c r="DA574" s="37">
        <f t="shared" si="106"/>
        <v>0</v>
      </c>
      <c r="DZ574" s="62"/>
    </row>
    <row r="575" spans="1:130">
      <c r="A575" s="11"/>
      <c r="B575" s="69"/>
      <c r="C575" s="69"/>
      <c r="D575" s="69"/>
      <c r="E575" s="69"/>
      <c r="F575" s="69"/>
      <c r="G575" s="69"/>
      <c r="H575" s="69"/>
      <c r="I575" s="69"/>
      <c r="J575" s="69"/>
      <c r="K575" s="69"/>
      <c r="L575" s="69"/>
      <c r="M575" s="69"/>
      <c r="N575" s="69"/>
      <c r="O575" s="69"/>
      <c r="P575" s="69"/>
      <c r="Q575" s="69"/>
      <c r="R575" s="69"/>
      <c r="S575" s="69"/>
      <c r="T575" s="69"/>
      <c r="U575" s="69"/>
      <c r="V575" s="69"/>
      <c r="W575" s="69"/>
      <c r="X575" s="69"/>
      <c r="Y575" s="69"/>
      <c r="Z575" s="69"/>
      <c r="AA575" s="69"/>
      <c r="AB575" s="69"/>
      <c r="AC575" s="69"/>
      <c r="AD575" s="69"/>
      <c r="AE575" s="69"/>
      <c r="AF575" s="69"/>
      <c r="AG575" s="69"/>
      <c r="AH575" s="69"/>
      <c r="AI575" s="69"/>
      <c r="AJ575" s="69"/>
      <c r="AK575" s="69"/>
      <c r="AL575" s="69"/>
      <c r="AM575" s="69"/>
      <c r="AN575" s="69"/>
      <c r="AO575" s="69"/>
      <c r="AP575" s="69"/>
      <c r="AQ575" s="69"/>
      <c r="AR575" s="69"/>
      <c r="AS575" s="69"/>
      <c r="AT575" s="69"/>
      <c r="AU575" s="69"/>
      <c r="AV575" s="69"/>
      <c r="AW575" s="69"/>
      <c r="AX575" s="69"/>
      <c r="AY575" s="69"/>
      <c r="AZ575" s="69"/>
      <c r="BA575" s="69"/>
      <c r="BB575" s="69"/>
      <c r="BC575" s="69"/>
      <c r="BD575" s="69"/>
      <c r="BE575" s="69"/>
      <c r="BF575" s="69"/>
      <c r="BG575" s="69"/>
      <c r="BH575" s="69"/>
      <c r="BI575" s="69"/>
      <c r="BJ575" s="69"/>
      <c r="BK575" s="69"/>
      <c r="BL575" s="69"/>
      <c r="BM575" s="69"/>
      <c r="BN575" s="69"/>
      <c r="BO575" s="69"/>
      <c r="BP575" s="69"/>
      <c r="BQ575" s="69"/>
      <c r="BR575" s="69"/>
      <c r="BS575" s="69"/>
      <c r="BT575" s="69"/>
      <c r="BU575" s="69"/>
      <c r="BV575" s="69"/>
      <c r="BW575" s="69"/>
      <c r="BX575" s="69"/>
      <c r="BY575" s="69"/>
      <c r="BZ575" s="69"/>
      <c r="CA575" s="25"/>
      <c r="CB575" s="39" t="str">
        <f t="shared" si="100"/>
        <v>Riadok bude skrytý.</v>
      </c>
      <c r="CC575" s="33" t="s">
        <v>78</v>
      </c>
      <c r="CW575" s="20">
        <f>+IF(CW551+CW512=0,0,1)</f>
        <v>0</v>
      </c>
      <c r="CX575" s="20">
        <f t="shared" si="107"/>
        <v>0</v>
      </c>
      <c r="CZ575" s="20">
        <f t="shared" si="108"/>
        <v>1</v>
      </c>
      <c r="DA575" s="37">
        <f t="shared" si="106"/>
        <v>0</v>
      </c>
      <c r="DZ575" s="62"/>
    </row>
    <row r="576" spans="1:130" ht="15" customHeight="1">
      <c r="A576" s="11"/>
      <c r="B576" s="69"/>
      <c r="C576" s="69"/>
      <c r="D576" s="69"/>
      <c r="E576" s="69"/>
      <c r="F576" s="69"/>
      <c r="G576" s="69"/>
      <c r="H576" s="69"/>
      <c r="I576" s="69"/>
      <c r="J576" s="69"/>
      <c r="K576" s="69"/>
      <c r="L576" s="69"/>
      <c r="M576" s="69"/>
      <c r="N576" s="69"/>
      <c r="O576" s="69"/>
      <c r="P576" s="69"/>
      <c r="Q576" s="69"/>
      <c r="R576" s="69"/>
      <c r="S576" s="69"/>
      <c r="T576" s="69"/>
      <c r="U576" s="69"/>
      <c r="V576" s="69"/>
      <c r="W576" s="69"/>
      <c r="X576" s="69"/>
      <c r="Y576" s="69"/>
      <c r="Z576" s="69"/>
      <c r="AA576" s="69"/>
      <c r="AB576" s="69"/>
      <c r="AC576" s="69"/>
      <c r="AD576" s="69"/>
      <c r="AE576" s="69"/>
      <c r="AF576" s="69"/>
      <c r="AG576" s="69"/>
      <c r="AH576" s="69"/>
      <c r="AI576" s="69"/>
      <c r="AJ576" s="69"/>
      <c r="AK576" s="69"/>
      <c r="AL576" s="69"/>
      <c r="AM576" s="69"/>
      <c r="AN576" s="69"/>
      <c r="AO576" s="69"/>
      <c r="AP576" s="69"/>
      <c r="AQ576" s="69"/>
      <c r="AR576" s="69"/>
      <c r="AS576" s="69"/>
      <c r="AT576" s="69"/>
      <c r="AU576" s="69"/>
      <c r="AV576" s="69"/>
      <c r="AW576" s="69"/>
      <c r="AX576" s="69"/>
      <c r="AY576" s="69"/>
      <c r="AZ576" s="69"/>
      <c r="BA576" s="69"/>
      <c r="BB576" s="69"/>
      <c r="BC576" s="69"/>
      <c r="BD576" s="69"/>
      <c r="BE576" s="69"/>
      <c r="BF576" s="69"/>
      <c r="BG576" s="69"/>
      <c r="BH576" s="69"/>
      <c r="BI576" s="69"/>
      <c r="BJ576" s="69"/>
      <c r="BK576" s="69"/>
      <c r="BL576" s="69"/>
      <c r="BM576" s="69"/>
      <c r="BN576" s="69"/>
      <c r="BO576" s="69"/>
      <c r="BP576" s="69"/>
      <c r="BQ576" s="69"/>
      <c r="BR576" s="69"/>
      <c r="BS576" s="69"/>
      <c r="BT576" s="69"/>
      <c r="BU576" s="69"/>
      <c r="BV576" s="69"/>
      <c r="BW576" s="69"/>
      <c r="BX576" s="69"/>
      <c r="BY576" s="69"/>
      <c r="BZ576" s="69"/>
      <c r="CA576" s="25"/>
      <c r="CB576" s="39" t="str">
        <f t="shared" si="100"/>
        <v>Riadok bude skrytý.</v>
      </c>
      <c r="CC576" s="33" t="s">
        <v>78</v>
      </c>
      <c r="CW576" s="20">
        <f>+IF(CW551+CW512=0,0,1)</f>
        <v>0</v>
      </c>
      <c r="CX576" s="20">
        <f t="shared" si="107"/>
        <v>0</v>
      </c>
      <c r="CZ576" s="20">
        <f t="shared" si="108"/>
        <v>1</v>
      </c>
      <c r="DA576" s="37">
        <f t="shared" si="106"/>
        <v>0</v>
      </c>
      <c r="DZ576" s="62"/>
    </row>
    <row r="577" spans="1:130" ht="15" customHeight="1">
      <c r="A577" s="11"/>
      <c r="B577" s="69"/>
      <c r="C577" s="69"/>
      <c r="D577" s="69"/>
      <c r="E577" s="69"/>
      <c r="F577" s="69"/>
      <c r="G577" s="69"/>
      <c r="H577" s="69"/>
      <c r="I577" s="69"/>
      <c r="J577" s="69"/>
      <c r="K577" s="69"/>
      <c r="L577" s="69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X577" s="69"/>
      <c r="Y577" s="69"/>
      <c r="Z577" s="69"/>
      <c r="AA577" s="69"/>
      <c r="AB577" s="69"/>
      <c r="AC577" s="69"/>
      <c r="AD577" s="69"/>
      <c r="AE577" s="69"/>
      <c r="AF577" s="69"/>
      <c r="AG577" s="69"/>
      <c r="AH577" s="69"/>
      <c r="AI577" s="69"/>
      <c r="AJ577" s="69"/>
      <c r="AK577" s="69"/>
      <c r="AL577" s="69"/>
      <c r="AM577" s="69"/>
      <c r="AN577" s="69"/>
      <c r="AO577" s="69"/>
      <c r="AP577" s="69"/>
      <c r="AQ577" s="69"/>
      <c r="AR577" s="69"/>
      <c r="AS577" s="69"/>
      <c r="AT577" s="69"/>
      <c r="AU577" s="69"/>
      <c r="AV577" s="69"/>
      <c r="AW577" s="69"/>
      <c r="AX577" s="69"/>
      <c r="AY577" s="69"/>
      <c r="AZ577" s="69"/>
      <c r="BA577" s="69"/>
      <c r="BB577" s="69"/>
      <c r="BC577" s="69"/>
      <c r="BD577" s="69"/>
      <c r="BE577" s="69"/>
      <c r="BF577" s="69"/>
      <c r="BG577" s="69"/>
      <c r="BH577" s="69"/>
      <c r="BI577" s="69"/>
      <c r="BJ577" s="69"/>
      <c r="BK577" s="69"/>
      <c r="BL577" s="69"/>
      <c r="BM577" s="69"/>
      <c r="BN577" s="69"/>
      <c r="BO577" s="69"/>
      <c r="BP577" s="69"/>
      <c r="BQ577" s="69"/>
      <c r="BR577" s="69"/>
      <c r="BS577" s="69"/>
      <c r="BT577" s="69"/>
      <c r="BU577" s="69"/>
      <c r="BV577" s="69"/>
      <c r="BW577" s="69"/>
      <c r="BX577" s="69"/>
      <c r="BY577" s="69"/>
      <c r="BZ577" s="69"/>
      <c r="CA577" s="25"/>
      <c r="CB577" s="39" t="str">
        <f t="shared" si="100"/>
        <v>Riadok bude skrytý.</v>
      </c>
      <c r="CC577" s="33" t="s">
        <v>78</v>
      </c>
      <c r="CW577" s="20">
        <f>+IF(CW551+CW512=0,0,1)</f>
        <v>0</v>
      </c>
      <c r="CX577" s="20">
        <f t="shared" si="107"/>
        <v>0</v>
      </c>
      <c r="CZ577" s="20">
        <f t="shared" si="108"/>
        <v>1</v>
      </c>
      <c r="DA577" s="37">
        <f t="shared" si="106"/>
        <v>0</v>
      </c>
      <c r="DZ577" s="62"/>
    </row>
    <row r="578" spans="1:130">
      <c r="A578" s="11"/>
      <c r="B578" s="69"/>
      <c r="C578" s="69"/>
      <c r="D578" s="69"/>
      <c r="E578" s="69"/>
      <c r="F578" s="69"/>
      <c r="G578" s="69"/>
      <c r="H578" s="69"/>
      <c r="I578" s="69"/>
      <c r="J578" s="69"/>
      <c r="K578" s="69"/>
      <c r="L578" s="69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X578" s="69"/>
      <c r="Y578" s="69"/>
      <c r="Z578" s="69"/>
      <c r="AA578" s="69"/>
      <c r="AB578" s="69"/>
      <c r="AC578" s="69"/>
      <c r="AD578" s="69"/>
      <c r="AE578" s="69"/>
      <c r="AF578" s="69"/>
      <c r="AG578" s="69"/>
      <c r="AH578" s="69"/>
      <c r="AI578" s="69"/>
      <c r="AJ578" s="69"/>
      <c r="AK578" s="69"/>
      <c r="AL578" s="69"/>
      <c r="AM578" s="69"/>
      <c r="AN578" s="69"/>
      <c r="AO578" s="69"/>
      <c r="AP578" s="69"/>
      <c r="AQ578" s="69"/>
      <c r="AR578" s="69"/>
      <c r="AS578" s="69"/>
      <c r="AT578" s="69"/>
      <c r="AU578" s="69"/>
      <c r="AV578" s="69"/>
      <c r="AW578" s="69"/>
      <c r="AX578" s="69"/>
      <c r="AY578" s="69"/>
      <c r="AZ578" s="69"/>
      <c r="BA578" s="69"/>
      <c r="BB578" s="69"/>
      <c r="BC578" s="69"/>
      <c r="BD578" s="69"/>
      <c r="BE578" s="69"/>
      <c r="BF578" s="69"/>
      <c r="BG578" s="69"/>
      <c r="BH578" s="69"/>
      <c r="BI578" s="69"/>
      <c r="BJ578" s="69"/>
      <c r="BK578" s="69"/>
      <c r="BL578" s="69"/>
      <c r="BM578" s="69"/>
      <c r="BN578" s="69"/>
      <c r="BO578" s="69"/>
      <c r="BP578" s="69"/>
      <c r="BQ578" s="69"/>
      <c r="BR578" s="69"/>
      <c r="BS578" s="69"/>
      <c r="BT578" s="69"/>
      <c r="BU578" s="69"/>
      <c r="BV578" s="69"/>
      <c r="BW578" s="69"/>
      <c r="BX578" s="69"/>
      <c r="BY578" s="69"/>
      <c r="BZ578" s="69"/>
      <c r="CA578" s="25"/>
      <c r="CB578" s="39" t="str">
        <f t="shared" si="100"/>
        <v>Riadok bude skrytý.</v>
      </c>
      <c r="CC578" s="33" t="s">
        <v>78</v>
      </c>
      <c r="CW578" s="20">
        <f>+IF(CW551+CW512=0,0,1)</f>
        <v>0</v>
      </c>
      <c r="CX578" s="20">
        <f t="shared" si="107"/>
        <v>0</v>
      </c>
      <c r="CZ578" s="20">
        <f t="shared" si="108"/>
        <v>1</v>
      </c>
      <c r="DA578" s="37">
        <f t="shared" si="106"/>
        <v>0</v>
      </c>
      <c r="DZ578" s="62"/>
    </row>
    <row r="579" spans="1:130">
      <c r="A579" s="11"/>
      <c r="B579" s="69"/>
      <c r="C579" s="69"/>
      <c r="D579" s="69"/>
      <c r="E579" s="69"/>
      <c r="F579" s="69"/>
      <c r="G579" s="69"/>
      <c r="H579" s="69"/>
      <c r="I579" s="69"/>
      <c r="J579" s="69"/>
      <c r="K579" s="69"/>
      <c r="L579" s="69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X579" s="69"/>
      <c r="Y579" s="69"/>
      <c r="Z579" s="69"/>
      <c r="AA579" s="69"/>
      <c r="AB579" s="69"/>
      <c r="AC579" s="69"/>
      <c r="AD579" s="69"/>
      <c r="AE579" s="69"/>
      <c r="AF579" s="69"/>
      <c r="AG579" s="69"/>
      <c r="AH579" s="69"/>
      <c r="AI579" s="69"/>
      <c r="AJ579" s="69"/>
      <c r="AK579" s="69"/>
      <c r="AL579" s="69"/>
      <c r="AM579" s="69"/>
      <c r="AN579" s="69"/>
      <c r="AO579" s="69"/>
      <c r="AP579" s="69"/>
      <c r="AQ579" s="69"/>
      <c r="AR579" s="69"/>
      <c r="AS579" s="69"/>
      <c r="AT579" s="69"/>
      <c r="AU579" s="69"/>
      <c r="AV579" s="69"/>
      <c r="AW579" s="69"/>
      <c r="AX579" s="69"/>
      <c r="AY579" s="69"/>
      <c r="AZ579" s="69"/>
      <c r="BA579" s="69"/>
      <c r="BB579" s="69"/>
      <c r="BC579" s="69"/>
      <c r="BD579" s="69"/>
      <c r="BE579" s="69"/>
      <c r="BF579" s="69"/>
      <c r="BG579" s="69"/>
      <c r="BH579" s="69"/>
      <c r="BI579" s="69"/>
      <c r="BJ579" s="69"/>
      <c r="BK579" s="69"/>
      <c r="BL579" s="69"/>
      <c r="BM579" s="69"/>
      <c r="BN579" s="69"/>
      <c r="BO579" s="69"/>
      <c r="BP579" s="69"/>
      <c r="BQ579" s="69"/>
      <c r="BR579" s="69"/>
      <c r="BS579" s="69"/>
      <c r="BT579" s="69"/>
      <c r="BU579" s="69"/>
      <c r="BV579" s="69"/>
      <c r="BW579" s="69"/>
      <c r="BX579" s="69"/>
      <c r="BY579" s="69"/>
      <c r="BZ579" s="69"/>
      <c r="CA579" s="26"/>
      <c r="CB579" s="39" t="str">
        <f t="shared" si="100"/>
        <v>Riadok bude skrytý.</v>
      </c>
      <c r="CC579" s="33" t="s">
        <v>78</v>
      </c>
      <c r="CW579" s="20">
        <f>+IF(CW551+CW512=0,0,1)</f>
        <v>0</v>
      </c>
      <c r="CX579" s="20">
        <f t="shared" si="107"/>
        <v>0</v>
      </c>
      <c r="CZ579" s="20">
        <f t="shared" si="108"/>
        <v>1</v>
      </c>
      <c r="DA579" s="37">
        <f t="shared" si="106"/>
        <v>0</v>
      </c>
      <c r="DZ579" s="62"/>
    </row>
    <row r="580" spans="1:130">
      <c r="A580" s="11"/>
      <c r="B580" s="69"/>
      <c r="C580" s="69"/>
      <c r="D580" s="69"/>
      <c r="E580" s="69"/>
      <c r="F580" s="69"/>
      <c r="G580" s="69"/>
      <c r="H580" s="69"/>
      <c r="I580" s="69"/>
      <c r="J580" s="69"/>
      <c r="K580" s="69"/>
      <c r="L580" s="69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X580" s="69"/>
      <c r="Y580" s="69"/>
      <c r="Z580" s="69"/>
      <c r="AA580" s="69"/>
      <c r="AB580" s="69"/>
      <c r="AC580" s="69"/>
      <c r="AD580" s="69"/>
      <c r="AE580" s="69"/>
      <c r="AF580" s="69"/>
      <c r="AG580" s="69"/>
      <c r="AH580" s="69"/>
      <c r="AI580" s="69"/>
      <c r="AJ580" s="69"/>
      <c r="AK580" s="69"/>
      <c r="AL580" s="69"/>
      <c r="AM580" s="69"/>
      <c r="AN580" s="69"/>
      <c r="AO580" s="69"/>
      <c r="AP580" s="69"/>
      <c r="AQ580" s="69"/>
      <c r="AR580" s="69"/>
      <c r="AS580" s="69"/>
      <c r="AT580" s="69"/>
      <c r="AU580" s="69"/>
      <c r="AV580" s="69"/>
      <c r="AW580" s="69"/>
      <c r="AX580" s="69"/>
      <c r="AY580" s="69"/>
      <c r="AZ580" s="69"/>
      <c r="BA580" s="69"/>
      <c r="BB580" s="69"/>
      <c r="BC580" s="69"/>
      <c r="BD580" s="69"/>
      <c r="BE580" s="69"/>
      <c r="BF580" s="69"/>
      <c r="BG580" s="69"/>
      <c r="BH580" s="69"/>
      <c r="BI580" s="69"/>
      <c r="BJ580" s="69"/>
      <c r="BK580" s="69"/>
      <c r="BL580" s="69"/>
      <c r="BM580" s="69"/>
      <c r="BN580" s="69"/>
      <c r="BO580" s="69"/>
      <c r="BP580" s="69"/>
      <c r="BQ580" s="69"/>
      <c r="BR580" s="69"/>
      <c r="BS580" s="69"/>
      <c r="BT580" s="69"/>
      <c r="BU580" s="69"/>
      <c r="BV580" s="69"/>
      <c r="BW580" s="69"/>
      <c r="BX580" s="69"/>
      <c r="BY580" s="69"/>
      <c r="BZ580" s="69"/>
      <c r="CA580" s="24"/>
      <c r="CB580" s="39" t="str">
        <f t="shared" si="100"/>
        <v>Riadok bude skrytý.</v>
      </c>
      <c r="CC580" s="33" t="s">
        <v>78</v>
      </c>
      <c r="CW580" s="20">
        <f>+IF(CW551+CW512=0,0,1)</f>
        <v>0</v>
      </c>
      <c r="CX580" s="20">
        <f t="shared" si="107"/>
        <v>0</v>
      </c>
      <c r="CZ580" s="20">
        <f t="shared" si="108"/>
        <v>1</v>
      </c>
      <c r="DA580" s="37">
        <f t="shared" si="106"/>
        <v>0</v>
      </c>
      <c r="DZ580" s="62"/>
    </row>
    <row r="581" spans="1:130">
      <c r="A581" s="11"/>
      <c r="B581" s="69"/>
      <c r="C581" s="69"/>
      <c r="D581" s="69"/>
      <c r="E581" s="69"/>
      <c r="F581" s="69"/>
      <c r="G581" s="69"/>
      <c r="H581" s="69"/>
      <c r="I581" s="69"/>
      <c r="J581" s="69"/>
      <c r="K581" s="69"/>
      <c r="L581" s="69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X581" s="69"/>
      <c r="Y581" s="69"/>
      <c r="Z581" s="69"/>
      <c r="AA581" s="69"/>
      <c r="AB581" s="69"/>
      <c r="AC581" s="69"/>
      <c r="AD581" s="69"/>
      <c r="AE581" s="69"/>
      <c r="AF581" s="69"/>
      <c r="AG581" s="69"/>
      <c r="AH581" s="69"/>
      <c r="AI581" s="69"/>
      <c r="AJ581" s="69"/>
      <c r="AK581" s="69"/>
      <c r="AL581" s="69"/>
      <c r="AM581" s="69"/>
      <c r="AN581" s="69"/>
      <c r="AO581" s="69"/>
      <c r="AP581" s="69"/>
      <c r="AQ581" s="69"/>
      <c r="AR581" s="69"/>
      <c r="AS581" s="69"/>
      <c r="AT581" s="69"/>
      <c r="AU581" s="69"/>
      <c r="AV581" s="69"/>
      <c r="AW581" s="69"/>
      <c r="AX581" s="69"/>
      <c r="AY581" s="69"/>
      <c r="AZ581" s="69"/>
      <c r="BA581" s="69"/>
      <c r="BB581" s="69"/>
      <c r="BC581" s="69"/>
      <c r="BD581" s="69"/>
      <c r="BE581" s="69"/>
      <c r="BF581" s="69"/>
      <c r="BG581" s="69"/>
      <c r="BH581" s="69"/>
      <c r="BI581" s="69"/>
      <c r="BJ581" s="69"/>
      <c r="BK581" s="69"/>
      <c r="BL581" s="69"/>
      <c r="BM581" s="69"/>
      <c r="BN581" s="69"/>
      <c r="BO581" s="69"/>
      <c r="BP581" s="69"/>
      <c r="BQ581" s="69"/>
      <c r="BR581" s="69"/>
      <c r="BS581" s="69"/>
      <c r="BT581" s="69"/>
      <c r="BU581" s="69"/>
      <c r="BV581" s="69"/>
      <c r="BW581" s="69"/>
      <c r="BX581" s="69"/>
      <c r="BY581" s="69"/>
      <c r="BZ581" s="69"/>
      <c r="CA581" s="24"/>
      <c r="CB581" s="39" t="str">
        <f t="shared" si="100"/>
        <v>Riadok bude skrytý.</v>
      </c>
      <c r="CC581" s="33" t="s">
        <v>78</v>
      </c>
      <c r="CF581" s="7"/>
      <c r="CW581" s="20">
        <f>+IF(CW551+CW512=0,0,1)</f>
        <v>0</v>
      </c>
      <c r="CX581" s="20">
        <f t="shared" si="107"/>
        <v>0</v>
      </c>
      <c r="CZ581" s="20">
        <f t="shared" si="108"/>
        <v>1</v>
      </c>
      <c r="DA581" s="37">
        <f t="shared" si="106"/>
        <v>0</v>
      </c>
      <c r="DZ581" s="62"/>
    </row>
    <row r="582" spans="1:130">
      <c r="A582" s="11"/>
      <c r="B582" s="69"/>
      <c r="C582" s="69"/>
      <c r="D582" s="69"/>
      <c r="E582" s="69"/>
      <c r="F582" s="69"/>
      <c r="G582" s="69"/>
      <c r="H582" s="69"/>
      <c r="I582" s="69"/>
      <c r="J582" s="69"/>
      <c r="K582" s="69"/>
      <c r="L582" s="69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X582" s="69"/>
      <c r="Y582" s="69"/>
      <c r="Z582" s="69"/>
      <c r="AA582" s="69"/>
      <c r="AB582" s="69"/>
      <c r="AC582" s="69"/>
      <c r="AD582" s="69"/>
      <c r="AE582" s="69"/>
      <c r="AF582" s="69"/>
      <c r="AG582" s="69"/>
      <c r="AH582" s="69"/>
      <c r="AI582" s="69"/>
      <c r="AJ582" s="69"/>
      <c r="AK582" s="69"/>
      <c r="AL582" s="69"/>
      <c r="AM582" s="69"/>
      <c r="AN582" s="69"/>
      <c r="AO582" s="69"/>
      <c r="AP582" s="69"/>
      <c r="AQ582" s="69"/>
      <c r="AR582" s="69"/>
      <c r="AS582" s="69"/>
      <c r="AT582" s="69"/>
      <c r="AU582" s="69"/>
      <c r="AV582" s="69"/>
      <c r="AW582" s="69"/>
      <c r="AX582" s="69"/>
      <c r="AY582" s="69"/>
      <c r="AZ582" s="69"/>
      <c r="BA582" s="69"/>
      <c r="BB582" s="69"/>
      <c r="BC582" s="69"/>
      <c r="BD582" s="69"/>
      <c r="BE582" s="69"/>
      <c r="BF582" s="69"/>
      <c r="BG582" s="69"/>
      <c r="BH582" s="69"/>
      <c r="BI582" s="69"/>
      <c r="BJ582" s="69"/>
      <c r="BK582" s="69"/>
      <c r="BL582" s="69"/>
      <c r="BM582" s="69"/>
      <c r="BN582" s="69"/>
      <c r="BO582" s="69"/>
      <c r="BP582" s="69"/>
      <c r="BQ582" s="69"/>
      <c r="BR582" s="69"/>
      <c r="BS582" s="69"/>
      <c r="BT582" s="69"/>
      <c r="BU582" s="69"/>
      <c r="BV582" s="69"/>
      <c r="BW582" s="69"/>
      <c r="BX582" s="69"/>
      <c r="BY582" s="69"/>
      <c r="BZ582" s="69"/>
      <c r="CA582" s="24"/>
      <c r="CB582" s="39" t="str">
        <f t="shared" si="100"/>
        <v>Riadok bude skrytý.</v>
      </c>
      <c r="CC582" s="33" t="s">
        <v>78</v>
      </c>
      <c r="CW582" s="20">
        <f>+IF(CW551+CW512=0,0,1)</f>
        <v>0</v>
      </c>
      <c r="CX582" s="20">
        <f t="shared" si="107"/>
        <v>0</v>
      </c>
      <c r="CZ582" s="20">
        <f t="shared" si="108"/>
        <v>1</v>
      </c>
      <c r="DA582" s="37">
        <f t="shared" si="106"/>
        <v>0</v>
      </c>
      <c r="DZ582" s="62"/>
    </row>
    <row r="583" spans="1:130">
      <c r="A583" s="11"/>
      <c r="B583" s="69"/>
      <c r="C583" s="69"/>
      <c r="D583" s="69"/>
      <c r="E583" s="69"/>
      <c r="F583" s="69"/>
      <c r="G583" s="69"/>
      <c r="H583" s="69"/>
      <c r="I583" s="69"/>
      <c r="J583" s="69"/>
      <c r="K583" s="69"/>
      <c r="L583" s="69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X583" s="69"/>
      <c r="Y583" s="69"/>
      <c r="Z583" s="69"/>
      <c r="AA583" s="69"/>
      <c r="AB583" s="69"/>
      <c r="AC583" s="69"/>
      <c r="AD583" s="69"/>
      <c r="AE583" s="69"/>
      <c r="AF583" s="69"/>
      <c r="AG583" s="69"/>
      <c r="AH583" s="69"/>
      <c r="AI583" s="69"/>
      <c r="AJ583" s="69"/>
      <c r="AK583" s="69"/>
      <c r="AL583" s="69"/>
      <c r="AM583" s="69"/>
      <c r="AN583" s="69"/>
      <c r="AO583" s="69"/>
      <c r="AP583" s="69"/>
      <c r="AQ583" s="69"/>
      <c r="AR583" s="69"/>
      <c r="AS583" s="69"/>
      <c r="AT583" s="69"/>
      <c r="AU583" s="69"/>
      <c r="AV583" s="69"/>
      <c r="AW583" s="69"/>
      <c r="AX583" s="69"/>
      <c r="AY583" s="69"/>
      <c r="AZ583" s="69"/>
      <c r="BA583" s="69"/>
      <c r="BB583" s="69"/>
      <c r="BC583" s="69"/>
      <c r="BD583" s="69"/>
      <c r="BE583" s="69"/>
      <c r="BF583" s="69"/>
      <c r="BG583" s="69"/>
      <c r="BH583" s="69"/>
      <c r="BI583" s="69"/>
      <c r="BJ583" s="69"/>
      <c r="BK583" s="69"/>
      <c r="BL583" s="69"/>
      <c r="BM583" s="69"/>
      <c r="BN583" s="69"/>
      <c r="BO583" s="69"/>
      <c r="BP583" s="69"/>
      <c r="BQ583" s="69"/>
      <c r="BR583" s="69"/>
      <c r="BS583" s="69"/>
      <c r="BT583" s="69"/>
      <c r="BU583" s="69"/>
      <c r="BV583" s="69"/>
      <c r="BW583" s="69"/>
      <c r="BX583" s="69"/>
      <c r="BY583" s="69"/>
      <c r="BZ583" s="69"/>
      <c r="CA583" s="25"/>
      <c r="CB583" s="39" t="str">
        <f t="shared" si="100"/>
        <v>Riadok bude skrytý.</v>
      </c>
      <c r="CC583" s="33" t="s">
        <v>78</v>
      </c>
      <c r="CW583" s="20">
        <f>+IF(CW551+CW512=0,0,1)</f>
        <v>0</v>
      </c>
      <c r="CX583" s="20">
        <f t="shared" si="107"/>
        <v>0</v>
      </c>
      <c r="CZ583" s="20">
        <f t="shared" si="108"/>
        <v>1</v>
      </c>
      <c r="DA583" s="37">
        <f t="shared" si="106"/>
        <v>0</v>
      </c>
      <c r="DZ583" s="62"/>
    </row>
    <row r="584" spans="1:130">
      <c r="A584" s="11"/>
      <c r="B584" s="69"/>
      <c r="C584" s="69"/>
      <c r="D584" s="69"/>
      <c r="E584" s="69"/>
      <c r="F584" s="69"/>
      <c r="G584" s="69"/>
      <c r="H584" s="69"/>
      <c r="I584" s="69"/>
      <c r="J584" s="69"/>
      <c r="K584" s="69"/>
      <c r="L584" s="69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X584" s="69"/>
      <c r="Y584" s="69"/>
      <c r="Z584" s="69"/>
      <c r="AA584" s="69"/>
      <c r="AB584" s="69"/>
      <c r="AC584" s="69"/>
      <c r="AD584" s="69"/>
      <c r="AE584" s="69"/>
      <c r="AF584" s="69"/>
      <c r="AG584" s="69"/>
      <c r="AH584" s="69"/>
      <c r="AI584" s="69"/>
      <c r="AJ584" s="69"/>
      <c r="AK584" s="69"/>
      <c r="AL584" s="69"/>
      <c r="AM584" s="69"/>
      <c r="AN584" s="69"/>
      <c r="AO584" s="69"/>
      <c r="AP584" s="69"/>
      <c r="AQ584" s="69"/>
      <c r="AR584" s="69"/>
      <c r="AS584" s="69"/>
      <c r="AT584" s="69"/>
      <c r="AU584" s="69"/>
      <c r="AV584" s="69"/>
      <c r="AW584" s="69"/>
      <c r="AX584" s="69"/>
      <c r="AY584" s="69"/>
      <c r="AZ584" s="69"/>
      <c r="BA584" s="69"/>
      <c r="BB584" s="69"/>
      <c r="BC584" s="69"/>
      <c r="BD584" s="69"/>
      <c r="BE584" s="69"/>
      <c r="BF584" s="69"/>
      <c r="BG584" s="69"/>
      <c r="BH584" s="69"/>
      <c r="BI584" s="69"/>
      <c r="BJ584" s="69"/>
      <c r="BK584" s="69"/>
      <c r="BL584" s="69"/>
      <c r="BM584" s="69"/>
      <c r="BN584" s="69"/>
      <c r="BO584" s="69"/>
      <c r="BP584" s="69"/>
      <c r="BQ584" s="69"/>
      <c r="BR584" s="69"/>
      <c r="BS584" s="69"/>
      <c r="BT584" s="69"/>
      <c r="BU584" s="69"/>
      <c r="BV584" s="69"/>
      <c r="BW584" s="69"/>
      <c r="BX584" s="69"/>
      <c r="BY584" s="69"/>
      <c r="BZ584" s="69"/>
      <c r="CA584" s="27"/>
      <c r="CB584" s="39" t="str">
        <f t="shared" si="100"/>
        <v>Riadok bude skrytý.</v>
      </c>
      <c r="CC584" s="33" t="s">
        <v>78</v>
      </c>
      <c r="CW584" s="20">
        <f>+IF(CW551+CW512=0,0,1)</f>
        <v>0</v>
      </c>
      <c r="CX584" s="20">
        <f t="shared" si="107"/>
        <v>0</v>
      </c>
      <c r="CZ584" s="20">
        <f t="shared" si="108"/>
        <v>1</v>
      </c>
      <c r="DA584" s="37">
        <f t="shared" si="106"/>
        <v>0</v>
      </c>
      <c r="DZ584" s="62"/>
    </row>
    <row r="585" spans="1:130">
      <c r="A585" s="11"/>
      <c r="B585" s="69"/>
      <c r="C585" s="69"/>
      <c r="D585" s="69"/>
      <c r="E585" s="69"/>
      <c r="F585" s="69"/>
      <c r="G585" s="69"/>
      <c r="H585" s="69"/>
      <c r="I585" s="69"/>
      <c r="J585" s="69"/>
      <c r="K585" s="69"/>
      <c r="L585" s="69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X585" s="69"/>
      <c r="Y585" s="69"/>
      <c r="Z585" s="69"/>
      <c r="AA585" s="69"/>
      <c r="AB585" s="69"/>
      <c r="AC585" s="69"/>
      <c r="AD585" s="69"/>
      <c r="AE585" s="69"/>
      <c r="AF585" s="69"/>
      <c r="AG585" s="69"/>
      <c r="AH585" s="69"/>
      <c r="AI585" s="69"/>
      <c r="AJ585" s="69"/>
      <c r="AK585" s="69"/>
      <c r="AL585" s="69"/>
      <c r="AM585" s="69"/>
      <c r="AN585" s="69"/>
      <c r="AO585" s="69"/>
      <c r="AP585" s="69"/>
      <c r="AQ585" s="69"/>
      <c r="AR585" s="69"/>
      <c r="AS585" s="69"/>
      <c r="AT585" s="69"/>
      <c r="AU585" s="69"/>
      <c r="AV585" s="69"/>
      <c r="AW585" s="69"/>
      <c r="AX585" s="69"/>
      <c r="AY585" s="69"/>
      <c r="AZ585" s="69"/>
      <c r="BA585" s="69"/>
      <c r="BB585" s="69"/>
      <c r="BC585" s="69"/>
      <c r="BD585" s="69"/>
      <c r="BE585" s="69"/>
      <c r="BF585" s="69"/>
      <c r="BG585" s="69"/>
      <c r="BH585" s="69"/>
      <c r="BI585" s="69"/>
      <c r="BJ585" s="69"/>
      <c r="BK585" s="69"/>
      <c r="BL585" s="69"/>
      <c r="BM585" s="69"/>
      <c r="BN585" s="69"/>
      <c r="BO585" s="69"/>
      <c r="BP585" s="69"/>
      <c r="BQ585" s="69"/>
      <c r="BR585" s="69"/>
      <c r="BS585" s="69"/>
      <c r="BT585" s="69"/>
      <c r="BU585" s="69"/>
      <c r="BV585" s="69"/>
      <c r="BW585" s="69"/>
      <c r="BX585" s="69"/>
      <c r="BY585" s="69"/>
      <c r="BZ585" s="69"/>
      <c r="CA585" s="25"/>
      <c r="CB585" s="39" t="str">
        <f t="shared" si="100"/>
        <v>Riadok bude skrytý.</v>
      </c>
      <c r="CC585" s="33" t="s">
        <v>78</v>
      </c>
      <c r="CW585" s="20">
        <f>+IF(CW551+CW512=0,0,1)</f>
        <v>0</v>
      </c>
      <c r="CX585" s="20">
        <f t="shared" si="107"/>
        <v>0</v>
      </c>
      <c r="CZ585" s="20">
        <f t="shared" si="108"/>
        <v>1</v>
      </c>
      <c r="DA585" s="37">
        <f t="shared" si="106"/>
        <v>0</v>
      </c>
      <c r="DZ585" s="62"/>
    </row>
    <row r="586" spans="1:130">
      <c r="A586" s="11"/>
      <c r="B586" s="69"/>
      <c r="C586" s="69"/>
      <c r="D586" s="69"/>
      <c r="E586" s="69"/>
      <c r="F586" s="69"/>
      <c r="G586" s="69"/>
      <c r="H586" s="69"/>
      <c r="I586" s="69"/>
      <c r="J586" s="69"/>
      <c r="K586" s="69"/>
      <c r="L586" s="69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X586" s="69"/>
      <c r="Y586" s="69"/>
      <c r="Z586" s="69"/>
      <c r="AA586" s="69"/>
      <c r="AB586" s="69"/>
      <c r="AC586" s="69"/>
      <c r="AD586" s="69"/>
      <c r="AE586" s="69"/>
      <c r="AF586" s="69"/>
      <c r="AG586" s="69"/>
      <c r="AH586" s="69"/>
      <c r="AI586" s="69"/>
      <c r="AJ586" s="69"/>
      <c r="AK586" s="69"/>
      <c r="AL586" s="69"/>
      <c r="AM586" s="69"/>
      <c r="AN586" s="69"/>
      <c r="AO586" s="69"/>
      <c r="AP586" s="69"/>
      <c r="AQ586" s="69"/>
      <c r="AR586" s="69"/>
      <c r="AS586" s="69"/>
      <c r="AT586" s="69"/>
      <c r="AU586" s="69"/>
      <c r="AV586" s="69"/>
      <c r="AW586" s="69"/>
      <c r="AX586" s="69"/>
      <c r="AY586" s="69"/>
      <c r="AZ586" s="69"/>
      <c r="BA586" s="69"/>
      <c r="BB586" s="69"/>
      <c r="BC586" s="69"/>
      <c r="BD586" s="69"/>
      <c r="BE586" s="69"/>
      <c r="BF586" s="69"/>
      <c r="BG586" s="69"/>
      <c r="BH586" s="69"/>
      <c r="BI586" s="69"/>
      <c r="BJ586" s="69"/>
      <c r="BK586" s="69"/>
      <c r="BL586" s="69"/>
      <c r="BM586" s="69"/>
      <c r="BN586" s="69"/>
      <c r="BO586" s="69"/>
      <c r="BP586" s="69"/>
      <c r="BQ586" s="69"/>
      <c r="BR586" s="69"/>
      <c r="BS586" s="69"/>
      <c r="BT586" s="69"/>
      <c r="BU586" s="69"/>
      <c r="BV586" s="69"/>
      <c r="BW586" s="69"/>
      <c r="BX586" s="69"/>
      <c r="BY586" s="69"/>
      <c r="BZ586" s="69"/>
      <c r="CA586" s="25"/>
      <c r="CB586" s="39" t="str">
        <f t="shared" si="100"/>
        <v>Riadok bude skrytý.</v>
      </c>
      <c r="CC586" s="33" t="s">
        <v>78</v>
      </c>
      <c r="CW586" s="20">
        <f>+IF(CW551+CW512=0,0,1)</f>
        <v>0</v>
      </c>
      <c r="CX586" s="20">
        <f t="shared" si="107"/>
        <v>0</v>
      </c>
      <c r="CZ586" s="20">
        <f t="shared" si="108"/>
        <v>1</v>
      </c>
      <c r="DA586" s="37">
        <f t="shared" si="106"/>
        <v>0</v>
      </c>
      <c r="DZ586" s="62"/>
    </row>
    <row r="587" spans="1:130">
      <c r="A587" s="11"/>
      <c r="B587" s="69"/>
      <c r="C587" s="69"/>
      <c r="D587" s="69"/>
      <c r="E587" s="69"/>
      <c r="F587" s="69"/>
      <c r="G587" s="69"/>
      <c r="H587" s="69"/>
      <c r="I587" s="69"/>
      <c r="J587" s="69"/>
      <c r="K587" s="69"/>
      <c r="L587" s="69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X587" s="69"/>
      <c r="Y587" s="69"/>
      <c r="Z587" s="69"/>
      <c r="AA587" s="69"/>
      <c r="AB587" s="69"/>
      <c r="AC587" s="69"/>
      <c r="AD587" s="69"/>
      <c r="AE587" s="69"/>
      <c r="AF587" s="69"/>
      <c r="AG587" s="69"/>
      <c r="AH587" s="69"/>
      <c r="AI587" s="69"/>
      <c r="AJ587" s="69"/>
      <c r="AK587" s="69"/>
      <c r="AL587" s="69"/>
      <c r="AM587" s="69"/>
      <c r="AN587" s="69"/>
      <c r="AO587" s="69"/>
      <c r="AP587" s="69"/>
      <c r="AQ587" s="69"/>
      <c r="AR587" s="69"/>
      <c r="AS587" s="69"/>
      <c r="AT587" s="69"/>
      <c r="AU587" s="69"/>
      <c r="AV587" s="69"/>
      <c r="AW587" s="69"/>
      <c r="AX587" s="69"/>
      <c r="AY587" s="69"/>
      <c r="AZ587" s="69"/>
      <c r="BA587" s="69"/>
      <c r="BB587" s="69"/>
      <c r="BC587" s="69"/>
      <c r="BD587" s="69"/>
      <c r="BE587" s="69"/>
      <c r="BF587" s="69"/>
      <c r="BG587" s="69"/>
      <c r="BH587" s="69"/>
      <c r="BI587" s="69"/>
      <c r="BJ587" s="69"/>
      <c r="BK587" s="69"/>
      <c r="BL587" s="69"/>
      <c r="BM587" s="69"/>
      <c r="BN587" s="69"/>
      <c r="BO587" s="69"/>
      <c r="BP587" s="69"/>
      <c r="BQ587" s="69"/>
      <c r="BR587" s="69"/>
      <c r="BS587" s="69"/>
      <c r="BT587" s="69"/>
      <c r="BU587" s="69"/>
      <c r="BV587" s="69"/>
      <c r="BW587" s="69"/>
      <c r="BX587" s="69"/>
      <c r="BY587" s="69"/>
      <c r="BZ587" s="69"/>
      <c r="CA587" s="27"/>
      <c r="CB587" s="39" t="str">
        <f t="shared" si="100"/>
        <v>Riadok bude skrytý.</v>
      </c>
      <c r="CC587" s="33" t="s">
        <v>78</v>
      </c>
      <c r="CW587" s="20">
        <f>+IF(CW551+CW512=0,0,1)</f>
        <v>0</v>
      </c>
      <c r="CX587" s="20">
        <f t="shared" si="107"/>
        <v>0</v>
      </c>
      <c r="CZ587" s="20">
        <f t="shared" si="108"/>
        <v>1</v>
      </c>
      <c r="DA587" s="37">
        <f t="shared" si="106"/>
        <v>0</v>
      </c>
      <c r="DZ587" s="62"/>
    </row>
    <row r="588" spans="1:130">
      <c r="A588" s="11"/>
      <c r="B588" s="69"/>
      <c r="C588" s="69"/>
      <c r="D588" s="69"/>
      <c r="E588" s="69"/>
      <c r="F588" s="69"/>
      <c r="G588" s="69"/>
      <c r="H588" s="69"/>
      <c r="I588" s="69"/>
      <c r="J588" s="69"/>
      <c r="K588" s="69"/>
      <c r="L588" s="69"/>
      <c r="M588" s="69"/>
      <c r="N588" s="69"/>
      <c r="O588" s="69"/>
      <c r="P588" s="69"/>
      <c r="Q588" s="69"/>
      <c r="R588" s="69"/>
      <c r="S588" s="69"/>
      <c r="T588" s="69"/>
      <c r="U588" s="69"/>
      <c r="V588" s="69"/>
      <c r="W588" s="69"/>
      <c r="X588" s="69"/>
      <c r="Y588" s="69"/>
      <c r="Z588" s="69"/>
      <c r="AA588" s="69"/>
      <c r="AB588" s="69"/>
      <c r="AC588" s="69"/>
      <c r="AD588" s="69"/>
      <c r="AE588" s="69"/>
      <c r="AF588" s="69"/>
      <c r="AG588" s="69"/>
      <c r="AH588" s="69"/>
      <c r="AI588" s="69"/>
      <c r="AJ588" s="69"/>
      <c r="AK588" s="69"/>
      <c r="AL588" s="69"/>
      <c r="AM588" s="69"/>
      <c r="AN588" s="69"/>
      <c r="AO588" s="69"/>
      <c r="AP588" s="69"/>
      <c r="AQ588" s="69"/>
      <c r="AR588" s="69"/>
      <c r="AS588" s="69"/>
      <c r="AT588" s="69"/>
      <c r="AU588" s="69"/>
      <c r="AV588" s="69"/>
      <c r="AW588" s="69"/>
      <c r="AX588" s="69"/>
      <c r="AY588" s="69"/>
      <c r="AZ588" s="69"/>
      <c r="BA588" s="69"/>
      <c r="BB588" s="69"/>
      <c r="BC588" s="69"/>
      <c r="BD588" s="69"/>
      <c r="BE588" s="69"/>
      <c r="BF588" s="69"/>
      <c r="BG588" s="69"/>
      <c r="BH588" s="69"/>
      <c r="BI588" s="69"/>
      <c r="BJ588" s="69"/>
      <c r="BK588" s="69"/>
      <c r="BL588" s="69"/>
      <c r="BM588" s="69"/>
      <c r="BN588" s="69"/>
      <c r="BO588" s="69"/>
      <c r="BP588" s="69"/>
      <c r="BQ588" s="69"/>
      <c r="BR588" s="69"/>
      <c r="BS588" s="69"/>
      <c r="BT588" s="69"/>
      <c r="BU588" s="69"/>
      <c r="BV588" s="69"/>
      <c r="BW588" s="69"/>
      <c r="BX588" s="69"/>
      <c r="BY588" s="69"/>
      <c r="BZ588" s="69"/>
      <c r="CA588" s="27"/>
      <c r="CB588" s="39" t="str">
        <f t="shared" si="100"/>
        <v>Riadok bude skrytý.</v>
      </c>
      <c r="CC588" s="33" t="s">
        <v>78</v>
      </c>
      <c r="CW588" s="20">
        <f>+IF(CW551+CW512=0,0,1)</f>
        <v>0</v>
      </c>
      <c r="CX588" s="20">
        <f t="shared" si="107"/>
        <v>0</v>
      </c>
      <c r="CZ588" s="20">
        <f t="shared" si="108"/>
        <v>1</v>
      </c>
      <c r="DA588" s="37">
        <f t="shared" si="106"/>
        <v>0</v>
      </c>
      <c r="DZ588" s="62"/>
    </row>
    <row r="589" spans="1:130">
      <c r="A589" s="11"/>
      <c r="B589" s="69"/>
      <c r="C589" s="69"/>
      <c r="D589" s="69"/>
      <c r="E589" s="69"/>
      <c r="F589" s="69"/>
      <c r="G589" s="69"/>
      <c r="H589" s="69"/>
      <c r="I589" s="69"/>
      <c r="J589" s="69"/>
      <c r="K589" s="69"/>
      <c r="L589" s="69"/>
      <c r="M589" s="69"/>
      <c r="N589" s="69"/>
      <c r="O589" s="69"/>
      <c r="P589" s="69"/>
      <c r="Q589" s="69"/>
      <c r="R589" s="69"/>
      <c r="S589" s="69"/>
      <c r="T589" s="69"/>
      <c r="U589" s="69"/>
      <c r="V589" s="69"/>
      <c r="W589" s="69"/>
      <c r="X589" s="69"/>
      <c r="Y589" s="69"/>
      <c r="Z589" s="69"/>
      <c r="AA589" s="69"/>
      <c r="AB589" s="69"/>
      <c r="AC589" s="69"/>
      <c r="AD589" s="69"/>
      <c r="AE589" s="69"/>
      <c r="AF589" s="69"/>
      <c r="AG589" s="69"/>
      <c r="AH589" s="69"/>
      <c r="AI589" s="69"/>
      <c r="AJ589" s="69"/>
      <c r="AK589" s="69"/>
      <c r="AL589" s="69"/>
      <c r="AM589" s="69"/>
      <c r="AN589" s="69"/>
      <c r="AO589" s="69"/>
      <c r="AP589" s="69"/>
      <c r="AQ589" s="69"/>
      <c r="AR589" s="69"/>
      <c r="AS589" s="69"/>
      <c r="AT589" s="69"/>
      <c r="AU589" s="69"/>
      <c r="AV589" s="69"/>
      <c r="AW589" s="69"/>
      <c r="AX589" s="69"/>
      <c r="AY589" s="69"/>
      <c r="AZ589" s="69"/>
      <c r="BA589" s="69"/>
      <c r="BB589" s="69"/>
      <c r="BC589" s="69"/>
      <c r="BD589" s="69"/>
      <c r="BE589" s="69"/>
      <c r="BF589" s="69"/>
      <c r="BG589" s="69"/>
      <c r="BH589" s="69"/>
      <c r="BI589" s="69"/>
      <c r="BJ589" s="69"/>
      <c r="BK589" s="69"/>
      <c r="BL589" s="69"/>
      <c r="BM589" s="69"/>
      <c r="BN589" s="69"/>
      <c r="BO589" s="69"/>
      <c r="BP589" s="69"/>
      <c r="BQ589" s="69"/>
      <c r="BR589" s="69"/>
      <c r="BS589" s="69"/>
      <c r="BT589" s="69"/>
      <c r="BU589" s="69"/>
      <c r="BV589" s="69"/>
      <c r="BW589" s="69"/>
      <c r="BX589" s="69"/>
      <c r="BY589" s="69"/>
      <c r="BZ589" s="69"/>
      <c r="CA589" s="24"/>
      <c r="CB589" s="39" t="str">
        <f t="shared" si="100"/>
        <v>Riadok bude skrytý.</v>
      </c>
      <c r="CC589" s="33" t="s">
        <v>78</v>
      </c>
      <c r="CW589" s="20">
        <f>+IF(CW551+CW512=0,0,1)</f>
        <v>0</v>
      </c>
      <c r="CX589" s="20">
        <f t="shared" si="107"/>
        <v>0</v>
      </c>
      <c r="CZ589" s="20">
        <f t="shared" si="108"/>
        <v>1</v>
      </c>
      <c r="DA589" s="37">
        <f t="shared" si="106"/>
        <v>0</v>
      </c>
      <c r="DZ589" s="62"/>
    </row>
    <row r="590" spans="1:130">
      <c r="A590" s="11"/>
      <c r="B590" s="69"/>
      <c r="C590" s="69"/>
      <c r="D590" s="69"/>
      <c r="E590" s="69"/>
      <c r="F590" s="69"/>
      <c r="G590" s="69"/>
      <c r="H590" s="69"/>
      <c r="I590" s="69"/>
      <c r="J590" s="69"/>
      <c r="K590" s="69"/>
      <c r="L590" s="69"/>
      <c r="M590" s="69"/>
      <c r="N590" s="69"/>
      <c r="O590" s="69"/>
      <c r="P590" s="69"/>
      <c r="Q590" s="69"/>
      <c r="R590" s="69"/>
      <c r="S590" s="69"/>
      <c r="T590" s="69"/>
      <c r="U590" s="69"/>
      <c r="V590" s="69"/>
      <c r="W590" s="69"/>
      <c r="X590" s="69"/>
      <c r="Y590" s="69"/>
      <c r="Z590" s="69"/>
      <c r="AA590" s="69"/>
      <c r="AB590" s="69"/>
      <c r="AC590" s="69"/>
      <c r="AD590" s="69"/>
      <c r="AE590" s="69"/>
      <c r="AF590" s="69"/>
      <c r="AG590" s="69"/>
      <c r="AH590" s="69"/>
      <c r="AI590" s="69"/>
      <c r="AJ590" s="69"/>
      <c r="AK590" s="69"/>
      <c r="AL590" s="69"/>
      <c r="AM590" s="69"/>
      <c r="AN590" s="69"/>
      <c r="AO590" s="69"/>
      <c r="AP590" s="69"/>
      <c r="AQ590" s="69"/>
      <c r="AR590" s="69"/>
      <c r="AS590" s="69"/>
      <c r="AT590" s="69"/>
      <c r="AU590" s="69"/>
      <c r="AV590" s="69"/>
      <c r="AW590" s="69"/>
      <c r="AX590" s="69"/>
      <c r="AY590" s="69"/>
      <c r="AZ590" s="69"/>
      <c r="BA590" s="69"/>
      <c r="BB590" s="69"/>
      <c r="BC590" s="69"/>
      <c r="BD590" s="69"/>
      <c r="BE590" s="69"/>
      <c r="BF590" s="69"/>
      <c r="BG590" s="69"/>
      <c r="BH590" s="69"/>
      <c r="BI590" s="69"/>
      <c r="BJ590" s="69"/>
      <c r="BK590" s="69"/>
      <c r="BL590" s="69"/>
      <c r="BM590" s="69"/>
      <c r="BN590" s="69"/>
      <c r="BO590" s="69"/>
      <c r="BP590" s="69"/>
      <c r="BQ590" s="69"/>
      <c r="BR590" s="69"/>
      <c r="BS590" s="69"/>
      <c r="BT590" s="69"/>
      <c r="BU590" s="69"/>
      <c r="BV590" s="69"/>
      <c r="BW590" s="69"/>
      <c r="BX590" s="69"/>
      <c r="BY590" s="69"/>
      <c r="BZ590" s="69"/>
      <c r="CA590" s="26"/>
      <c r="CB590" s="39" t="str">
        <f t="shared" si="100"/>
        <v>Riadok bude skrytý.</v>
      </c>
      <c r="CC590" s="33" t="s">
        <v>78</v>
      </c>
      <c r="CW590" s="20">
        <f>+IF(CW551+CW512=0,0,1)</f>
        <v>0</v>
      </c>
      <c r="CX590" s="20">
        <f t="shared" si="107"/>
        <v>0</v>
      </c>
      <c r="CZ590" s="20">
        <f t="shared" si="108"/>
        <v>1</v>
      </c>
      <c r="DA590" s="37">
        <f t="shared" si="106"/>
        <v>0</v>
      </c>
      <c r="DZ590" s="62"/>
    </row>
    <row r="591" spans="1:130">
      <c r="A591" s="11"/>
      <c r="B591" s="69"/>
      <c r="C591" s="69"/>
      <c r="D591" s="69"/>
      <c r="E591" s="69"/>
      <c r="F591" s="69"/>
      <c r="G591" s="69"/>
      <c r="H591" s="69"/>
      <c r="I591" s="69"/>
      <c r="J591" s="69"/>
      <c r="K591" s="69"/>
      <c r="L591" s="69"/>
      <c r="M591" s="69"/>
      <c r="N591" s="69"/>
      <c r="O591" s="69"/>
      <c r="P591" s="69"/>
      <c r="Q591" s="69"/>
      <c r="R591" s="69"/>
      <c r="S591" s="69"/>
      <c r="T591" s="69"/>
      <c r="U591" s="69"/>
      <c r="V591" s="69"/>
      <c r="W591" s="69"/>
      <c r="X591" s="69"/>
      <c r="Y591" s="69"/>
      <c r="Z591" s="69"/>
      <c r="AA591" s="69"/>
      <c r="AB591" s="69"/>
      <c r="AC591" s="69"/>
      <c r="AD591" s="69"/>
      <c r="AE591" s="69"/>
      <c r="AF591" s="69"/>
      <c r="AG591" s="69"/>
      <c r="AH591" s="69"/>
      <c r="AI591" s="69"/>
      <c r="AJ591" s="69"/>
      <c r="AK591" s="69"/>
      <c r="AL591" s="69"/>
      <c r="AM591" s="69"/>
      <c r="AN591" s="69"/>
      <c r="AO591" s="69"/>
      <c r="AP591" s="69"/>
      <c r="AQ591" s="69"/>
      <c r="AR591" s="69"/>
      <c r="AS591" s="69"/>
      <c r="AT591" s="69"/>
      <c r="AU591" s="69"/>
      <c r="AV591" s="69"/>
      <c r="AW591" s="69"/>
      <c r="AX591" s="69"/>
      <c r="AY591" s="69"/>
      <c r="AZ591" s="69"/>
      <c r="BA591" s="69"/>
      <c r="BB591" s="69"/>
      <c r="BC591" s="69"/>
      <c r="BD591" s="69"/>
      <c r="BE591" s="69"/>
      <c r="BF591" s="69"/>
      <c r="BG591" s="69"/>
      <c r="BH591" s="69"/>
      <c r="BI591" s="69"/>
      <c r="BJ591" s="69"/>
      <c r="BK591" s="69"/>
      <c r="BL591" s="69"/>
      <c r="BM591" s="69"/>
      <c r="BN591" s="69"/>
      <c r="BO591" s="69"/>
      <c r="BP591" s="69"/>
      <c r="BQ591" s="69"/>
      <c r="BR591" s="69"/>
      <c r="BS591" s="69"/>
      <c r="BT591" s="69"/>
      <c r="BU591" s="69"/>
      <c r="BV591" s="69"/>
      <c r="BW591" s="69"/>
      <c r="BX591" s="69"/>
      <c r="BY591" s="69"/>
      <c r="BZ591" s="69"/>
      <c r="CA591" s="24"/>
      <c r="CB591" s="39" t="str">
        <f t="shared" si="100"/>
        <v>Riadok bude skrytý.</v>
      </c>
      <c r="CC591" s="33" t="s">
        <v>78</v>
      </c>
      <c r="CW591" s="20">
        <f>+IF(CW551+CW512=0,0,1)</f>
        <v>0</v>
      </c>
      <c r="CX591" s="20">
        <f t="shared" si="107"/>
        <v>0</v>
      </c>
      <c r="CZ591" s="20">
        <f t="shared" si="108"/>
        <v>1</v>
      </c>
      <c r="DA591" s="37">
        <f t="shared" si="106"/>
        <v>0</v>
      </c>
      <c r="DZ591" s="62"/>
    </row>
    <row r="592" spans="1:130">
      <c r="A592" s="11"/>
      <c r="B592" s="69"/>
      <c r="C592" s="69"/>
      <c r="D592" s="69"/>
      <c r="E592" s="69"/>
      <c r="F592" s="69"/>
      <c r="G592" s="69"/>
      <c r="H592" s="69"/>
      <c r="I592" s="69"/>
      <c r="J592" s="69"/>
      <c r="K592" s="69"/>
      <c r="L592" s="69"/>
      <c r="M592" s="69"/>
      <c r="N592" s="69"/>
      <c r="O592" s="69"/>
      <c r="P592" s="69"/>
      <c r="Q592" s="69"/>
      <c r="R592" s="69"/>
      <c r="S592" s="69"/>
      <c r="T592" s="69"/>
      <c r="U592" s="69"/>
      <c r="V592" s="69"/>
      <c r="W592" s="69"/>
      <c r="X592" s="69"/>
      <c r="Y592" s="69"/>
      <c r="Z592" s="69"/>
      <c r="AA592" s="69"/>
      <c r="AB592" s="69"/>
      <c r="AC592" s="69"/>
      <c r="AD592" s="69"/>
      <c r="AE592" s="69"/>
      <c r="AF592" s="69"/>
      <c r="AG592" s="69"/>
      <c r="AH592" s="69"/>
      <c r="AI592" s="69"/>
      <c r="AJ592" s="69"/>
      <c r="AK592" s="69"/>
      <c r="AL592" s="69"/>
      <c r="AM592" s="69"/>
      <c r="AN592" s="69"/>
      <c r="AO592" s="69"/>
      <c r="AP592" s="69"/>
      <c r="AQ592" s="69"/>
      <c r="AR592" s="69"/>
      <c r="AS592" s="69"/>
      <c r="AT592" s="69"/>
      <c r="AU592" s="69"/>
      <c r="AV592" s="69"/>
      <c r="AW592" s="69"/>
      <c r="AX592" s="69"/>
      <c r="AY592" s="69"/>
      <c r="AZ592" s="69"/>
      <c r="BA592" s="69"/>
      <c r="BB592" s="69"/>
      <c r="BC592" s="69"/>
      <c r="BD592" s="69"/>
      <c r="BE592" s="69"/>
      <c r="BF592" s="69"/>
      <c r="BG592" s="69"/>
      <c r="BH592" s="69"/>
      <c r="BI592" s="69"/>
      <c r="BJ592" s="69"/>
      <c r="BK592" s="69"/>
      <c r="BL592" s="69"/>
      <c r="BM592" s="69"/>
      <c r="BN592" s="69"/>
      <c r="BO592" s="69"/>
      <c r="BP592" s="69"/>
      <c r="BQ592" s="69"/>
      <c r="BR592" s="69"/>
      <c r="BS592" s="69"/>
      <c r="BT592" s="69"/>
      <c r="BU592" s="69"/>
      <c r="BV592" s="69"/>
      <c r="BW592" s="69"/>
      <c r="BX592" s="69"/>
      <c r="BY592" s="69"/>
      <c r="BZ592" s="69"/>
      <c r="CA592" s="24"/>
      <c r="CB592" s="39" t="str">
        <f t="shared" si="100"/>
        <v>Riadok bude skrytý.</v>
      </c>
      <c r="CC592" s="33" t="s">
        <v>78</v>
      </c>
      <c r="CF592" s="7"/>
      <c r="CW592" s="20">
        <f>+IF(CW551+CW512=0,0,1)</f>
        <v>0</v>
      </c>
      <c r="CX592" s="20">
        <f t="shared" si="107"/>
        <v>0</v>
      </c>
      <c r="CZ592" s="20">
        <f t="shared" si="108"/>
        <v>1</v>
      </c>
      <c r="DA592" s="37">
        <f t="shared" si="106"/>
        <v>0</v>
      </c>
      <c r="DZ592" s="62"/>
    </row>
    <row r="593" spans="1:130">
      <c r="A593" s="11"/>
      <c r="CA593" s="25"/>
      <c r="CB593" s="39" t="str">
        <f t="shared" si="100"/>
        <v>Riadok bude skrytý.</v>
      </c>
      <c r="CC593" s="33" t="s">
        <v>78</v>
      </c>
      <c r="CW593" s="20">
        <f>+IF($J$551="neeviduje",0,1)</f>
        <v>0</v>
      </c>
      <c r="CZ593" s="20">
        <f>IF(CC593="",1,IF(CC593="Chcem skryť riadok.",0,1))</f>
        <v>1</v>
      </c>
      <c r="DA593" s="20">
        <f>+IF(CW593+CX593+CY593=0,0,IF(CZ593=0,0,1))</f>
        <v>0</v>
      </c>
      <c r="DZ593" s="62"/>
    </row>
    <row r="594" spans="1:130">
      <c r="A594" s="11"/>
      <c r="B594" s="2" t="s">
        <v>36</v>
      </c>
      <c r="J594" s="113" t="s">
        <v>200</v>
      </c>
      <c r="K594" s="113"/>
      <c r="L594" s="113"/>
      <c r="M594" s="113"/>
      <c r="N594" s="113"/>
      <c r="O594" s="113"/>
      <c r="P594" s="113"/>
      <c r="Q594" s="113"/>
      <c r="R594" s="113"/>
      <c r="S594" s="2" t="s">
        <v>190</v>
      </c>
      <c r="T594" s="47"/>
      <c r="CA594" s="26" t="s">
        <v>69</v>
      </c>
      <c r="CB594" s="39" t="str">
        <f t="shared" ref="CB594:CB639" si="109">+IF(DA594=0,"Riadok bude skrytý.","Riadok bude vidieť.")</f>
        <v>Riadok bude skrytý.</v>
      </c>
      <c r="CC594" s="33" t="s">
        <v>78</v>
      </c>
      <c r="CF594" s="7"/>
      <c r="CW594" s="20">
        <f t="shared" ref="CW594:CW615" si="110">+IF($J$594="neposkytla",0,1)</f>
        <v>0</v>
      </c>
      <c r="CZ594" s="20">
        <f t="shared" ref="CZ594:CZ620" si="111">IF(CC594="",1,IF(CC594="Chcem skryť riadok.",0,1))</f>
        <v>1</v>
      </c>
      <c r="DA594" s="20">
        <f>+IF(CW594+CX594+CY594=0,0,IF(CZ594=0,0,1))</f>
        <v>0</v>
      </c>
      <c r="DZ594" s="62"/>
    </row>
    <row r="595" spans="1:130">
      <c r="A595" s="11"/>
      <c r="B595" s="2" t="s">
        <v>191</v>
      </c>
      <c r="CA595" s="25"/>
      <c r="CB595" s="39" t="str">
        <f t="shared" si="109"/>
        <v>Riadok bude skrytý.</v>
      </c>
      <c r="CC595" s="33" t="s">
        <v>78</v>
      </c>
      <c r="CW595" s="20">
        <f t="shared" si="110"/>
        <v>0</v>
      </c>
      <c r="CX595" s="20">
        <f>+IF(SUM(CX596:CX615)=0,0,1)</f>
        <v>0</v>
      </c>
      <c r="CZ595" s="20">
        <f t="shared" si="111"/>
        <v>1</v>
      </c>
      <c r="DA595" s="37">
        <f t="shared" ref="DA595:DA615" si="112">+IF(CW595*CX595=0,0,IF(CZ595=0,0,1))</f>
        <v>0</v>
      </c>
      <c r="DZ595" s="62"/>
    </row>
    <row r="596" spans="1:130">
      <c r="A596" s="11"/>
      <c r="B596" s="69"/>
      <c r="C596" s="69"/>
      <c r="D596" s="69"/>
      <c r="E596" s="69"/>
      <c r="F596" s="69"/>
      <c r="G596" s="69"/>
      <c r="H596" s="69"/>
      <c r="I596" s="69"/>
      <c r="J596" s="69"/>
      <c r="K596" s="69"/>
      <c r="L596" s="69"/>
      <c r="M596" s="69"/>
      <c r="N596" s="69"/>
      <c r="O596" s="69"/>
      <c r="P596" s="69"/>
      <c r="Q596" s="69"/>
      <c r="R596" s="69"/>
      <c r="S596" s="69"/>
      <c r="T596" s="69"/>
      <c r="U596" s="69"/>
      <c r="V596" s="69"/>
      <c r="W596" s="69"/>
      <c r="X596" s="69"/>
      <c r="Y596" s="69"/>
      <c r="Z596" s="69"/>
      <c r="AA596" s="69"/>
      <c r="AB596" s="69"/>
      <c r="AC596" s="69"/>
      <c r="AD596" s="69"/>
      <c r="AE596" s="69"/>
      <c r="AF596" s="69"/>
      <c r="AG596" s="69"/>
      <c r="AH596" s="69"/>
      <c r="AI596" s="69"/>
      <c r="AJ596" s="69"/>
      <c r="AK596" s="69"/>
      <c r="AL596" s="69"/>
      <c r="AM596" s="69"/>
      <c r="AN596" s="69"/>
      <c r="AO596" s="69"/>
      <c r="AP596" s="69"/>
      <c r="AQ596" s="69"/>
      <c r="AR596" s="69"/>
      <c r="AS596" s="69"/>
      <c r="AT596" s="69"/>
      <c r="AU596" s="69"/>
      <c r="AV596" s="69"/>
      <c r="AW596" s="69"/>
      <c r="AX596" s="69"/>
      <c r="AY596" s="69"/>
      <c r="AZ596" s="69"/>
      <c r="BA596" s="69"/>
      <c r="BB596" s="69"/>
      <c r="BC596" s="69"/>
      <c r="BD596" s="69"/>
      <c r="BE596" s="69"/>
      <c r="BF596" s="69"/>
      <c r="BG596" s="69"/>
      <c r="BH596" s="69"/>
      <c r="BI596" s="69"/>
      <c r="BJ596" s="69"/>
      <c r="BK596" s="69"/>
      <c r="BL596" s="69"/>
      <c r="BM596" s="69"/>
      <c r="BN596" s="69"/>
      <c r="BO596" s="69"/>
      <c r="BP596" s="69"/>
      <c r="BQ596" s="69"/>
      <c r="BR596" s="69"/>
      <c r="BS596" s="69"/>
      <c r="BT596" s="69"/>
      <c r="BU596" s="69"/>
      <c r="BV596" s="69"/>
      <c r="BW596" s="69"/>
      <c r="BX596" s="69"/>
      <c r="BY596" s="69"/>
      <c r="BZ596" s="69"/>
      <c r="CA596" s="27"/>
      <c r="CB596" s="39" t="str">
        <f t="shared" si="109"/>
        <v>Riadok bude skrytý.</v>
      </c>
      <c r="CC596" s="33" t="s">
        <v>78</v>
      </c>
      <c r="CW596" s="20">
        <f t="shared" si="110"/>
        <v>0</v>
      </c>
      <c r="CX596" s="20">
        <f t="shared" ref="CX596:CX615" si="113">+IF(B596="",0,1)</f>
        <v>0</v>
      </c>
      <c r="CZ596" s="20">
        <f t="shared" si="111"/>
        <v>1</v>
      </c>
      <c r="DA596" s="37">
        <f t="shared" si="112"/>
        <v>0</v>
      </c>
      <c r="DZ596" s="62"/>
    </row>
    <row r="597" spans="1:130">
      <c r="A597" s="11"/>
      <c r="B597" s="69"/>
      <c r="C597" s="69"/>
      <c r="D597" s="69"/>
      <c r="E597" s="69"/>
      <c r="F597" s="69"/>
      <c r="G597" s="69"/>
      <c r="H597" s="69"/>
      <c r="I597" s="69"/>
      <c r="J597" s="69"/>
      <c r="K597" s="69"/>
      <c r="L597" s="69"/>
      <c r="M597" s="69"/>
      <c r="N597" s="69"/>
      <c r="O597" s="69"/>
      <c r="P597" s="69"/>
      <c r="Q597" s="69"/>
      <c r="R597" s="69"/>
      <c r="S597" s="69"/>
      <c r="T597" s="69"/>
      <c r="U597" s="69"/>
      <c r="V597" s="69"/>
      <c r="W597" s="69"/>
      <c r="X597" s="69"/>
      <c r="Y597" s="69"/>
      <c r="Z597" s="69"/>
      <c r="AA597" s="69"/>
      <c r="AB597" s="69"/>
      <c r="AC597" s="69"/>
      <c r="AD597" s="69"/>
      <c r="AE597" s="69"/>
      <c r="AF597" s="69"/>
      <c r="AG597" s="69"/>
      <c r="AH597" s="69"/>
      <c r="AI597" s="69"/>
      <c r="AJ597" s="69"/>
      <c r="AK597" s="69"/>
      <c r="AL597" s="69"/>
      <c r="AM597" s="69"/>
      <c r="AN597" s="69"/>
      <c r="AO597" s="69"/>
      <c r="AP597" s="69"/>
      <c r="AQ597" s="69"/>
      <c r="AR597" s="69"/>
      <c r="AS597" s="69"/>
      <c r="AT597" s="69"/>
      <c r="AU597" s="69"/>
      <c r="AV597" s="69"/>
      <c r="AW597" s="69"/>
      <c r="AX597" s="69"/>
      <c r="AY597" s="69"/>
      <c r="AZ597" s="69"/>
      <c r="BA597" s="69"/>
      <c r="BB597" s="69"/>
      <c r="BC597" s="69"/>
      <c r="BD597" s="69"/>
      <c r="BE597" s="69"/>
      <c r="BF597" s="69"/>
      <c r="BG597" s="69"/>
      <c r="BH597" s="69"/>
      <c r="BI597" s="69"/>
      <c r="BJ597" s="69"/>
      <c r="BK597" s="69"/>
      <c r="BL597" s="69"/>
      <c r="BM597" s="69"/>
      <c r="BN597" s="69"/>
      <c r="BO597" s="69"/>
      <c r="BP597" s="69"/>
      <c r="BQ597" s="69"/>
      <c r="BR597" s="69"/>
      <c r="BS597" s="69"/>
      <c r="BT597" s="69"/>
      <c r="BU597" s="69"/>
      <c r="BV597" s="69"/>
      <c r="BW597" s="69"/>
      <c r="BX597" s="69"/>
      <c r="BY597" s="69"/>
      <c r="BZ597" s="69"/>
      <c r="CA597" s="27"/>
      <c r="CB597" s="39" t="str">
        <f t="shared" si="109"/>
        <v>Riadok bude skrytý.</v>
      </c>
      <c r="CC597" s="33" t="s">
        <v>78</v>
      </c>
      <c r="CW597" s="20">
        <f t="shared" si="110"/>
        <v>0</v>
      </c>
      <c r="CX597" s="20">
        <f t="shared" si="113"/>
        <v>0</v>
      </c>
      <c r="CZ597" s="20">
        <f t="shared" si="111"/>
        <v>1</v>
      </c>
      <c r="DA597" s="37">
        <f t="shared" si="112"/>
        <v>0</v>
      </c>
      <c r="DZ597" s="62"/>
    </row>
    <row r="598" spans="1:130">
      <c r="A598" s="11"/>
      <c r="B598" s="69"/>
      <c r="C598" s="69"/>
      <c r="D598" s="69"/>
      <c r="E598" s="69"/>
      <c r="F598" s="69"/>
      <c r="G598" s="69"/>
      <c r="H598" s="69"/>
      <c r="I598" s="69"/>
      <c r="J598" s="69"/>
      <c r="K598" s="69"/>
      <c r="L598" s="69"/>
      <c r="M598" s="69"/>
      <c r="N598" s="69"/>
      <c r="O598" s="69"/>
      <c r="P598" s="69"/>
      <c r="Q598" s="69"/>
      <c r="R598" s="69"/>
      <c r="S598" s="69"/>
      <c r="T598" s="69"/>
      <c r="U598" s="69"/>
      <c r="V598" s="69"/>
      <c r="W598" s="69"/>
      <c r="X598" s="69"/>
      <c r="Y598" s="69"/>
      <c r="Z598" s="69"/>
      <c r="AA598" s="69"/>
      <c r="AB598" s="69"/>
      <c r="AC598" s="69"/>
      <c r="AD598" s="69"/>
      <c r="AE598" s="69"/>
      <c r="AF598" s="69"/>
      <c r="AG598" s="69"/>
      <c r="AH598" s="69"/>
      <c r="AI598" s="69"/>
      <c r="AJ598" s="69"/>
      <c r="AK598" s="69"/>
      <c r="AL598" s="69"/>
      <c r="AM598" s="69"/>
      <c r="AN598" s="69"/>
      <c r="AO598" s="69"/>
      <c r="AP598" s="69"/>
      <c r="AQ598" s="69"/>
      <c r="AR598" s="69"/>
      <c r="AS598" s="69"/>
      <c r="AT598" s="69"/>
      <c r="AU598" s="69"/>
      <c r="AV598" s="69"/>
      <c r="AW598" s="69"/>
      <c r="AX598" s="69"/>
      <c r="AY598" s="69"/>
      <c r="AZ598" s="69"/>
      <c r="BA598" s="69"/>
      <c r="BB598" s="69"/>
      <c r="BC598" s="69"/>
      <c r="BD598" s="69"/>
      <c r="BE598" s="69"/>
      <c r="BF598" s="69"/>
      <c r="BG598" s="69"/>
      <c r="BH598" s="69"/>
      <c r="BI598" s="69"/>
      <c r="BJ598" s="69"/>
      <c r="BK598" s="69"/>
      <c r="BL598" s="69"/>
      <c r="BM598" s="69"/>
      <c r="BN598" s="69"/>
      <c r="BO598" s="69"/>
      <c r="BP598" s="69"/>
      <c r="BQ598" s="69"/>
      <c r="BR598" s="69"/>
      <c r="BS598" s="69"/>
      <c r="BT598" s="69"/>
      <c r="BU598" s="69"/>
      <c r="BV598" s="69"/>
      <c r="BW598" s="69"/>
      <c r="BX598" s="69"/>
      <c r="BY598" s="69"/>
      <c r="BZ598" s="69"/>
      <c r="CA598" s="27"/>
      <c r="CB598" s="39" t="str">
        <f t="shared" si="109"/>
        <v>Riadok bude skrytý.</v>
      </c>
      <c r="CC598" s="33" t="s">
        <v>78</v>
      </c>
      <c r="CW598" s="20">
        <f t="shared" si="110"/>
        <v>0</v>
      </c>
      <c r="CX598" s="20">
        <f t="shared" si="113"/>
        <v>0</v>
      </c>
      <c r="CZ598" s="20">
        <f t="shared" si="111"/>
        <v>1</v>
      </c>
      <c r="DA598" s="37">
        <f t="shared" si="112"/>
        <v>0</v>
      </c>
      <c r="DZ598" s="62"/>
    </row>
    <row r="599" spans="1:130">
      <c r="A599" s="11"/>
      <c r="B599" s="69"/>
      <c r="C599" s="69"/>
      <c r="D599" s="69"/>
      <c r="E599" s="69"/>
      <c r="F599" s="69"/>
      <c r="G599" s="69"/>
      <c r="H599" s="69"/>
      <c r="I599" s="69"/>
      <c r="J599" s="69"/>
      <c r="K599" s="69"/>
      <c r="L599" s="69"/>
      <c r="M599" s="69"/>
      <c r="N599" s="69"/>
      <c r="O599" s="69"/>
      <c r="P599" s="69"/>
      <c r="Q599" s="69"/>
      <c r="R599" s="69"/>
      <c r="S599" s="69"/>
      <c r="T599" s="69"/>
      <c r="U599" s="69"/>
      <c r="V599" s="69"/>
      <c r="W599" s="69"/>
      <c r="X599" s="69"/>
      <c r="Y599" s="69"/>
      <c r="Z599" s="69"/>
      <c r="AA599" s="69"/>
      <c r="AB599" s="69"/>
      <c r="AC599" s="69"/>
      <c r="AD599" s="69"/>
      <c r="AE599" s="69"/>
      <c r="AF599" s="69"/>
      <c r="AG599" s="69"/>
      <c r="AH599" s="69"/>
      <c r="AI599" s="69"/>
      <c r="AJ599" s="69"/>
      <c r="AK599" s="69"/>
      <c r="AL599" s="69"/>
      <c r="AM599" s="69"/>
      <c r="AN599" s="69"/>
      <c r="AO599" s="69"/>
      <c r="AP599" s="69"/>
      <c r="AQ599" s="69"/>
      <c r="AR599" s="69"/>
      <c r="AS599" s="69"/>
      <c r="AT599" s="69"/>
      <c r="AU599" s="69"/>
      <c r="AV599" s="69"/>
      <c r="AW599" s="69"/>
      <c r="AX599" s="69"/>
      <c r="AY599" s="69"/>
      <c r="AZ599" s="69"/>
      <c r="BA599" s="69"/>
      <c r="BB599" s="69"/>
      <c r="BC599" s="69"/>
      <c r="BD599" s="69"/>
      <c r="BE599" s="69"/>
      <c r="BF599" s="69"/>
      <c r="BG599" s="69"/>
      <c r="BH599" s="69"/>
      <c r="BI599" s="69"/>
      <c r="BJ599" s="69"/>
      <c r="BK599" s="69"/>
      <c r="BL599" s="69"/>
      <c r="BM599" s="69"/>
      <c r="BN599" s="69"/>
      <c r="BO599" s="69"/>
      <c r="BP599" s="69"/>
      <c r="BQ599" s="69"/>
      <c r="BR599" s="69"/>
      <c r="BS599" s="69"/>
      <c r="BT599" s="69"/>
      <c r="BU599" s="69"/>
      <c r="BV599" s="69"/>
      <c r="BW599" s="69"/>
      <c r="BX599" s="69"/>
      <c r="BY599" s="69"/>
      <c r="BZ599" s="69"/>
      <c r="CA599" s="27"/>
      <c r="CB599" s="39" t="str">
        <f t="shared" si="109"/>
        <v>Riadok bude skrytý.</v>
      </c>
      <c r="CC599" s="33" t="s">
        <v>78</v>
      </c>
      <c r="CW599" s="20">
        <f t="shared" si="110"/>
        <v>0</v>
      </c>
      <c r="CX599" s="20">
        <f t="shared" si="113"/>
        <v>0</v>
      </c>
      <c r="CZ599" s="20">
        <f t="shared" si="111"/>
        <v>1</v>
      </c>
      <c r="DA599" s="37">
        <f t="shared" si="112"/>
        <v>0</v>
      </c>
      <c r="DZ599" s="62"/>
    </row>
    <row r="600" spans="1:130">
      <c r="A600" s="11"/>
      <c r="B600" s="69"/>
      <c r="C600" s="69"/>
      <c r="D600" s="69"/>
      <c r="E600" s="69"/>
      <c r="F600" s="69"/>
      <c r="G600" s="69"/>
      <c r="H600" s="69"/>
      <c r="I600" s="69"/>
      <c r="J600" s="69"/>
      <c r="K600" s="69"/>
      <c r="L600" s="69"/>
      <c r="M600" s="69"/>
      <c r="N600" s="69"/>
      <c r="O600" s="69"/>
      <c r="P600" s="69"/>
      <c r="Q600" s="69"/>
      <c r="R600" s="69"/>
      <c r="S600" s="69"/>
      <c r="T600" s="69"/>
      <c r="U600" s="69"/>
      <c r="V600" s="69"/>
      <c r="W600" s="69"/>
      <c r="X600" s="69"/>
      <c r="Y600" s="69"/>
      <c r="Z600" s="69"/>
      <c r="AA600" s="69"/>
      <c r="AB600" s="69"/>
      <c r="AC600" s="69"/>
      <c r="AD600" s="69"/>
      <c r="AE600" s="69"/>
      <c r="AF600" s="69"/>
      <c r="AG600" s="69"/>
      <c r="AH600" s="69"/>
      <c r="AI600" s="69"/>
      <c r="AJ600" s="69"/>
      <c r="AK600" s="69"/>
      <c r="AL600" s="69"/>
      <c r="AM600" s="69"/>
      <c r="AN600" s="69"/>
      <c r="AO600" s="69"/>
      <c r="AP600" s="69"/>
      <c r="AQ600" s="69"/>
      <c r="AR600" s="69"/>
      <c r="AS600" s="69"/>
      <c r="AT600" s="69"/>
      <c r="AU600" s="69"/>
      <c r="AV600" s="69"/>
      <c r="AW600" s="69"/>
      <c r="AX600" s="69"/>
      <c r="AY600" s="69"/>
      <c r="AZ600" s="69"/>
      <c r="BA600" s="69"/>
      <c r="BB600" s="69"/>
      <c r="BC600" s="69"/>
      <c r="BD600" s="69"/>
      <c r="BE600" s="69"/>
      <c r="BF600" s="69"/>
      <c r="BG600" s="69"/>
      <c r="BH600" s="69"/>
      <c r="BI600" s="69"/>
      <c r="BJ600" s="69"/>
      <c r="BK600" s="69"/>
      <c r="BL600" s="69"/>
      <c r="BM600" s="69"/>
      <c r="BN600" s="69"/>
      <c r="BO600" s="69"/>
      <c r="BP600" s="69"/>
      <c r="BQ600" s="69"/>
      <c r="BR600" s="69"/>
      <c r="BS600" s="69"/>
      <c r="BT600" s="69"/>
      <c r="BU600" s="69"/>
      <c r="BV600" s="69"/>
      <c r="BW600" s="69"/>
      <c r="BX600" s="69"/>
      <c r="BY600" s="69"/>
      <c r="BZ600" s="69"/>
      <c r="CA600" s="27"/>
      <c r="CB600" s="39" t="str">
        <f t="shared" si="109"/>
        <v>Riadok bude skrytý.</v>
      </c>
      <c r="CC600" s="33" t="s">
        <v>78</v>
      </c>
      <c r="CW600" s="20">
        <f t="shared" si="110"/>
        <v>0</v>
      </c>
      <c r="CX600" s="20">
        <f t="shared" si="113"/>
        <v>0</v>
      </c>
      <c r="CZ600" s="20">
        <f t="shared" si="111"/>
        <v>1</v>
      </c>
      <c r="DA600" s="37">
        <f t="shared" si="112"/>
        <v>0</v>
      </c>
      <c r="DZ600" s="62"/>
    </row>
    <row r="601" spans="1:130">
      <c r="A601" s="11"/>
      <c r="B601" s="69"/>
      <c r="C601" s="69"/>
      <c r="D601" s="69"/>
      <c r="E601" s="69"/>
      <c r="F601" s="69"/>
      <c r="G601" s="69"/>
      <c r="H601" s="69"/>
      <c r="I601" s="69"/>
      <c r="J601" s="69"/>
      <c r="K601" s="69"/>
      <c r="L601" s="69"/>
      <c r="M601" s="69"/>
      <c r="N601" s="69"/>
      <c r="O601" s="69"/>
      <c r="P601" s="69"/>
      <c r="Q601" s="69"/>
      <c r="R601" s="69"/>
      <c r="S601" s="69"/>
      <c r="T601" s="69"/>
      <c r="U601" s="69"/>
      <c r="V601" s="69"/>
      <c r="W601" s="69"/>
      <c r="X601" s="69"/>
      <c r="Y601" s="69"/>
      <c r="Z601" s="69"/>
      <c r="AA601" s="69"/>
      <c r="AB601" s="69"/>
      <c r="AC601" s="69"/>
      <c r="AD601" s="69"/>
      <c r="AE601" s="69"/>
      <c r="AF601" s="69"/>
      <c r="AG601" s="69"/>
      <c r="AH601" s="69"/>
      <c r="AI601" s="69"/>
      <c r="AJ601" s="69"/>
      <c r="AK601" s="69"/>
      <c r="AL601" s="69"/>
      <c r="AM601" s="69"/>
      <c r="AN601" s="69"/>
      <c r="AO601" s="69"/>
      <c r="AP601" s="69"/>
      <c r="AQ601" s="69"/>
      <c r="AR601" s="69"/>
      <c r="AS601" s="69"/>
      <c r="AT601" s="69"/>
      <c r="AU601" s="69"/>
      <c r="AV601" s="69"/>
      <c r="AW601" s="69"/>
      <c r="AX601" s="69"/>
      <c r="AY601" s="69"/>
      <c r="AZ601" s="69"/>
      <c r="BA601" s="69"/>
      <c r="BB601" s="69"/>
      <c r="BC601" s="69"/>
      <c r="BD601" s="69"/>
      <c r="BE601" s="69"/>
      <c r="BF601" s="69"/>
      <c r="BG601" s="69"/>
      <c r="BH601" s="69"/>
      <c r="BI601" s="69"/>
      <c r="BJ601" s="69"/>
      <c r="BK601" s="69"/>
      <c r="BL601" s="69"/>
      <c r="BM601" s="69"/>
      <c r="BN601" s="69"/>
      <c r="BO601" s="69"/>
      <c r="BP601" s="69"/>
      <c r="BQ601" s="69"/>
      <c r="BR601" s="69"/>
      <c r="BS601" s="69"/>
      <c r="BT601" s="69"/>
      <c r="BU601" s="69"/>
      <c r="BV601" s="69"/>
      <c r="BW601" s="69"/>
      <c r="BX601" s="69"/>
      <c r="BY601" s="69"/>
      <c r="BZ601" s="69"/>
      <c r="CA601" s="27"/>
      <c r="CB601" s="39" t="str">
        <f t="shared" si="109"/>
        <v>Riadok bude skrytý.</v>
      </c>
      <c r="CC601" s="33" t="s">
        <v>78</v>
      </c>
      <c r="CW601" s="20">
        <f t="shared" si="110"/>
        <v>0</v>
      </c>
      <c r="CX601" s="20">
        <f t="shared" si="113"/>
        <v>0</v>
      </c>
      <c r="CZ601" s="20">
        <f t="shared" si="111"/>
        <v>1</v>
      </c>
      <c r="DA601" s="37">
        <f t="shared" si="112"/>
        <v>0</v>
      </c>
      <c r="DZ601" s="62"/>
    </row>
    <row r="602" spans="1:130">
      <c r="A602" s="11"/>
      <c r="B602" s="69"/>
      <c r="C602" s="69"/>
      <c r="D602" s="69"/>
      <c r="E602" s="69"/>
      <c r="F602" s="69"/>
      <c r="G602" s="69"/>
      <c r="H602" s="69"/>
      <c r="I602" s="69"/>
      <c r="J602" s="69"/>
      <c r="K602" s="69"/>
      <c r="L602" s="69"/>
      <c r="M602" s="69"/>
      <c r="N602" s="69"/>
      <c r="O602" s="69"/>
      <c r="P602" s="69"/>
      <c r="Q602" s="69"/>
      <c r="R602" s="69"/>
      <c r="S602" s="69"/>
      <c r="T602" s="69"/>
      <c r="U602" s="69"/>
      <c r="V602" s="69"/>
      <c r="W602" s="69"/>
      <c r="X602" s="69"/>
      <c r="Y602" s="69"/>
      <c r="Z602" s="69"/>
      <c r="AA602" s="69"/>
      <c r="AB602" s="69"/>
      <c r="AC602" s="69"/>
      <c r="AD602" s="69"/>
      <c r="AE602" s="69"/>
      <c r="AF602" s="69"/>
      <c r="AG602" s="69"/>
      <c r="AH602" s="69"/>
      <c r="AI602" s="69"/>
      <c r="AJ602" s="69"/>
      <c r="AK602" s="69"/>
      <c r="AL602" s="69"/>
      <c r="AM602" s="69"/>
      <c r="AN602" s="69"/>
      <c r="AO602" s="69"/>
      <c r="AP602" s="69"/>
      <c r="AQ602" s="69"/>
      <c r="AR602" s="69"/>
      <c r="AS602" s="69"/>
      <c r="AT602" s="69"/>
      <c r="AU602" s="69"/>
      <c r="AV602" s="69"/>
      <c r="AW602" s="69"/>
      <c r="AX602" s="69"/>
      <c r="AY602" s="69"/>
      <c r="AZ602" s="69"/>
      <c r="BA602" s="69"/>
      <c r="BB602" s="69"/>
      <c r="BC602" s="69"/>
      <c r="BD602" s="69"/>
      <c r="BE602" s="69"/>
      <c r="BF602" s="69"/>
      <c r="BG602" s="69"/>
      <c r="BH602" s="69"/>
      <c r="BI602" s="69"/>
      <c r="BJ602" s="69"/>
      <c r="BK602" s="69"/>
      <c r="BL602" s="69"/>
      <c r="BM602" s="69"/>
      <c r="BN602" s="69"/>
      <c r="BO602" s="69"/>
      <c r="BP602" s="69"/>
      <c r="BQ602" s="69"/>
      <c r="BR602" s="69"/>
      <c r="BS602" s="69"/>
      <c r="BT602" s="69"/>
      <c r="BU602" s="69"/>
      <c r="BV602" s="69"/>
      <c r="BW602" s="69"/>
      <c r="BX602" s="69"/>
      <c r="BY602" s="69"/>
      <c r="BZ602" s="69"/>
      <c r="CA602" s="27"/>
      <c r="CB602" s="39" t="str">
        <f t="shared" si="109"/>
        <v>Riadok bude skrytý.</v>
      </c>
      <c r="CC602" s="33" t="s">
        <v>78</v>
      </c>
      <c r="CW602" s="20">
        <f t="shared" si="110"/>
        <v>0</v>
      </c>
      <c r="CX602" s="20">
        <f t="shared" si="113"/>
        <v>0</v>
      </c>
      <c r="CZ602" s="20">
        <f t="shared" si="111"/>
        <v>1</v>
      </c>
      <c r="DA602" s="37">
        <f t="shared" si="112"/>
        <v>0</v>
      </c>
      <c r="DZ602" s="62"/>
    </row>
    <row r="603" spans="1:130">
      <c r="A603" s="11"/>
      <c r="B603" s="69"/>
      <c r="C603" s="69"/>
      <c r="D603" s="69"/>
      <c r="E603" s="69"/>
      <c r="F603" s="69"/>
      <c r="G603" s="69"/>
      <c r="H603" s="69"/>
      <c r="I603" s="69"/>
      <c r="J603" s="69"/>
      <c r="K603" s="69"/>
      <c r="L603" s="69"/>
      <c r="M603" s="69"/>
      <c r="N603" s="69"/>
      <c r="O603" s="69"/>
      <c r="P603" s="69"/>
      <c r="Q603" s="69"/>
      <c r="R603" s="69"/>
      <c r="S603" s="69"/>
      <c r="T603" s="69"/>
      <c r="U603" s="69"/>
      <c r="V603" s="69"/>
      <c r="W603" s="69"/>
      <c r="X603" s="69"/>
      <c r="Y603" s="69"/>
      <c r="Z603" s="69"/>
      <c r="AA603" s="69"/>
      <c r="AB603" s="69"/>
      <c r="AC603" s="69"/>
      <c r="AD603" s="69"/>
      <c r="AE603" s="69"/>
      <c r="AF603" s="69"/>
      <c r="AG603" s="69"/>
      <c r="AH603" s="69"/>
      <c r="AI603" s="69"/>
      <c r="AJ603" s="69"/>
      <c r="AK603" s="69"/>
      <c r="AL603" s="69"/>
      <c r="AM603" s="69"/>
      <c r="AN603" s="69"/>
      <c r="AO603" s="69"/>
      <c r="AP603" s="69"/>
      <c r="AQ603" s="69"/>
      <c r="AR603" s="69"/>
      <c r="AS603" s="69"/>
      <c r="AT603" s="69"/>
      <c r="AU603" s="69"/>
      <c r="AV603" s="69"/>
      <c r="AW603" s="69"/>
      <c r="AX603" s="69"/>
      <c r="AY603" s="69"/>
      <c r="AZ603" s="69"/>
      <c r="BA603" s="69"/>
      <c r="BB603" s="69"/>
      <c r="BC603" s="69"/>
      <c r="BD603" s="69"/>
      <c r="BE603" s="69"/>
      <c r="BF603" s="69"/>
      <c r="BG603" s="69"/>
      <c r="BH603" s="69"/>
      <c r="BI603" s="69"/>
      <c r="BJ603" s="69"/>
      <c r="BK603" s="69"/>
      <c r="BL603" s="69"/>
      <c r="BM603" s="69"/>
      <c r="BN603" s="69"/>
      <c r="BO603" s="69"/>
      <c r="BP603" s="69"/>
      <c r="BQ603" s="69"/>
      <c r="BR603" s="69"/>
      <c r="BS603" s="69"/>
      <c r="BT603" s="69"/>
      <c r="BU603" s="69"/>
      <c r="BV603" s="69"/>
      <c r="BW603" s="69"/>
      <c r="BX603" s="69"/>
      <c r="BY603" s="69"/>
      <c r="BZ603" s="69"/>
      <c r="CA603" s="27"/>
      <c r="CB603" s="39" t="str">
        <f t="shared" si="109"/>
        <v>Riadok bude skrytý.</v>
      </c>
      <c r="CC603" s="33" t="s">
        <v>78</v>
      </c>
      <c r="CW603" s="20">
        <f t="shared" si="110"/>
        <v>0</v>
      </c>
      <c r="CX603" s="20">
        <f t="shared" si="113"/>
        <v>0</v>
      </c>
      <c r="CZ603" s="20">
        <f t="shared" si="111"/>
        <v>1</v>
      </c>
      <c r="DA603" s="37">
        <f t="shared" si="112"/>
        <v>0</v>
      </c>
      <c r="DZ603" s="62"/>
    </row>
    <row r="604" spans="1:130">
      <c r="A604" s="11"/>
      <c r="B604" s="69"/>
      <c r="C604" s="69"/>
      <c r="D604" s="69"/>
      <c r="E604" s="69"/>
      <c r="F604" s="69"/>
      <c r="G604" s="69"/>
      <c r="H604" s="69"/>
      <c r="I604" s="69"/>
      <c r="J604" s="69"/>
      <c r="K604" s="69"/>
      <c r="L604" s="69"/>
      <c r="M604" s="69"/>
      <c r="N604" s="69"/>
      <c r="O604" s="69"/>
      <c r="P604" s="69"/>
      <c r="Q604" s="69"/>
      <c r="R604" s="69"/>
      <c r="S604" s="69"/>
      <c r="T604" s="69"/>
      <c r="U604" s="69"/>
      <c r="V604" s="69"/>
      <c r="W604" s="69"/>
      <c r="X604" s="69"/>
      <c r="Y604" s="69"/>
      <c r="Z604" s="69"/>
      <c r="AA604" s="69"/>
      <c r="AB604" s="69"/>
      <c r="AC604" s="69"/>
      <c r="AD604" s="69"/>
      <c r="AE604" s="69"/>
      <c r="AF604" s="69"/>
      <c r="AG604" s="69"/>
      <c r="AH604" s="69"/>
      <c r="AI604" s="69"/>
      <c r="AJ604" s="69"/>
      <c r="AK604" s="69"/>
      <c r="AL604" s="69"/>
      <c r="AM604" s="69"/>
      <c r="AN604" s="69"/>
      <c r="AO604" s="69"/>
      <c r="AP604" s="69"/>
      <c r="AQ604" s="69"/>
      <c r="AR604" s="69"/>
      <c r="AS604" s="69"/>
      <c r="AT604" s="69"/>
      <c r="AU604" s="69"/>
      <c r="AV604" s="69"/>
      <c r="AW604" s="69"/>
      <c r="AX604" s="69"/>
      <c r="AY604" s="69"/>
      <c r="AZ604" s="69"/>
      <c r="BA604" s="69"/>
      <c r="BB604" s="69"/>
      <c r="BC604" s="69"/>
      <c r="BD604" s="69"/>
      <c r="BE604" s="69"/>
      <c r="BF604" s="69"/>
      <c r="BG604" s="69"/>
      <c r="BH604" s="69"/>
      <c r="BI604" s="69"/>
      <c r="BJ604" s="69"/>
      <c r="BK604" s="69"/>
      <c r="BL604" s="69"/>
      <c r="BM604" s="69"/>
      <c r="BN604" s="69"/>
      <c r="BO604" s="69"/>
      <c r="BP604" s="69"/>
      <c r="BQ604" s="69"/>
      <c r="BR604" s="69"/>
      <c r="BS604" s="69"/>
      <c r="BT604" s="69"/>
      <c r="BU604" s="69"/>
      <c r="BV604" s="69"/>
      <c r="BW604" s="69"/>
      <c r="BX604" s="69"/>
      <c r="BY604" s="69"/>
      <c r="BZ604" s="69"/>
      <c r="CA604" s="27"/>
      <c r="CB604" s="39" t="str">
        <f t="shared" si="109"/>
        <v>Riadok bude skrytý.</v>
      </c>
      <c r="CC604" s="33" t="s">
        <v>78</v>
      </c>
      <c r="CW604" s="20">
        <f t="shared" si="110"/>
        <v>0</v>
      </c>
      <c r="CX604" s="20">
        <f t="shared" si="113"/>
        <v>0</v>
      </c>
      <c r="CZ604" s="20">
        <f t="shared" si="111"/>
        <v>1</v>
      </c>
      <c r="DA604" s="37">
        <f t="shared" si="112"/>
        <v>0</v>
      </c>
      <c r="DZ604" s="62"/>
    </row>
    <row r="605" spans="1:130">
      <c r="A605" s="11"/>
      <c r="B605" s="69"/>
      <c r="C605" s="69"/>
      <c r="D605" s="69"/>
      <c r="E605" s="69"/>
      <c r="F605" s="69"/>
      <c r="G605" s="69"/>
      <c r="H605" s="69"/>
      <c r="I605" s="69"/>
      <c r="J605" s="69"/>
      <c r="K605" s="69"/>
      <c r="L605" s="69"/>
      <c r="M605" s="69"/>
      <c r="N605" s="69"/>
      <c r="O605" s="69"/>
      <c r="P605" s="69"/>
      <c r="Q605" s="69"/>
      <c r="R605" s="69"/>
      <c r="S605" s="69"/>
      <c r="T605" s="69"/>
      <c r="U605" s="69"/>
      <c r="V605" s="69"/>
      <c r="W605" s="69"/>
      <c r="X605" s="69"/>
      <c r="Y605" s="69"/>
      <c r="Z605" s="69"/>
      <c r="AA605" s="69"/>
      <c r="AB605" s="69"/>
      <c r="AC605" s="69"/>
      <c r="AD605" s="69"/>
      <c r="AE605" s="69"/>
      <c r="AF605" s="69"/>
      <c r="AG605" s="69"/>
      <c r="AH605" s="69"/>
      <c r="AI605" s="69"/>
      <c r="AJ605" s="69"/>
      <c r="AK605" s="69"/>
      <c r="AL605" s="69"/>
      <c r="AM605" s="69"/>
      <c r="AN605" s="69"/>
      <c r="AO605" s="69"/>
      <c r="AP605" s="69"/>
      <c r="AQ605" s="69"/>
      <c r="AR605" s="69"/>
      <c r="AS605" s="69"/>
      <c r="AT605" s="69"/>
      <c r="AU605" s="69"/>
      <c r="AV605" s="69"/>
      <c r="AW605" s="69"/>
      <c r="AX605" s="69"/>
      <c r="AY605" s="69"/>
      <c r="AZ605" s="69"/>
      <c r="BA605" s="69"/>
      <c r="BB605" s="69"/>
      <c r="BC605" s="69"/>
      <c r="BD605" s="69"/>
      <c r="BE605" s="69"/>
      <c r="BF605" s="69"/>
      <c r="BG605" s="69"/>
      <c r="BH605" s="69"/>
      <c r="BI605" s="69"/>
      <c r="BJ605" s="69"/>
      <c r="BK605" s="69"/>
      <c r="BL605" s="69"/>
      <c r="BM605" s="69"/>
      <c r="BN605" s="69"/>
      <c r="BO605" s="69"/>
      <c r="BP605" s="69"/>
      <c r="BQ605" s="69"/>
      <c r="BR605" s="69"/>
      <c r="BS605" s="69"/>
      <c r="BT605" s="69"/>
      <c r="BU605" s="69"/>
      <c r="BV605" s="69"/>
      <c r="BW605" s="69"/>
      <c r="BX605" s="69"/>
      <c r="BY605" s="69"/>
      <c r="BZ605" s="69"/>
      <c r="CA605" s="27"/>
      <c r="CB605" s="39" t="str">
        <f t="shared" si="109"/>
        <v>Riadok bude skrytý.</v>
      </c>
      <c r="CC605" s="33" t="s">
        <v>78</v>
      </c>
      <c r="CW605" s="20">
        <f t="shared" si="110"/>
        <v>0</v>
      </c>
      <c r="CX605" s="20">
        <f t="shared" si="113"/>
        <v>0</v>
      </c>
      <c r="CZ605" s="20">
        <f t="shared" si="111"/>
        <v>1</v>
      </c>
      <c r="DA605" s="37">
        <f t="shared" si="112"/>
        <v>0</v>
      </c>
      <c r="DZ605" s="62"/>
    </row>
    <row r="606" spans="1:130">
      <c r="A606" s="11"/>
      <c r="B606" s="69"/>
      <c r="C606" s="69"/>
      <c r="D606" s="69"/>
      <c r="E606" s="69"/>
      <c r="F606" s="69"/>
      <c r="G606" s="69"/>
      <c r="H606" s="69"/>
      <c r="I606" s="69"/>
      <c r="J606" s="69"/>
      <c r="K606" s="69"/>
      <c r="L606" s="69"/>
      <c r="M606" s="69"/>
      <c r="N606" s="69"/>
      <c r="O606" s="69"/>
      <c r="P606" s="69"/>
      <c r="Q606" s="69"/>
      <c r="R606" s="69"/>
      <c r="S606" s="69"/>
      <c r="T606" s="69"/>
      <c r="U606" s="69"/>
      <c r="V606" s="69"/>
      <c r="W606" s="69"/>
      <c r="X606" s="69"/>
      <c r="Y606" s="69"/>
      <c r="Z606" s="69"/>
      <c r="AA606" s="69"/>
      <c r="AB606" s="69"/>
      <c r="AC606" s="69"/>
      <c r="AD606" s="69"/>
      <c r="AE606" s="69"/>
      <c r="AF606" s="69"/>
      <c r="AG606" s="69"/>
      <c r="AH606" s="69"/>
      <c r="AI606" s="69"/>
      <c r="AJ606" s="69"/>
      <c r="AK606" s="69"/>
      <c r="AL606" s="69"/>
      <c r="AM606" s="69"/>
      <c r="AN606" s="69"/>
      <c r="AO606" s="69"/>
      <c r="AP606" s="69"/>
      <c r="AQ606" s="69"/>
      <c r="AR606" s="69"/>
      <c r="AS606" s="69"/>
      <c r="AT606" s="69"/>
      <c r="AU606" s="69"/>
      <c r="AV606" s="69"/>
      <c r="AW606" s="69"/>
      <c r="AX606" s="69"/>
      <c r="AY606" s="69"/>
      <c r="AZ606" s="69"/>
      <c r="BA606" s="69"/>
      <c r="BB606" s="69"/>
      <c r="BC606" s="69"/>
      <c r="BD606" s="69"/>
      <c r="BE606" s="69"/>
      <c r="BF606" s="69"/>
      <c r="BG606" s="69"/>
      <c r="BH606" s="69"/>
      <c r="BI606" s="69"/>
      <c r="BJ606" s="69"/>
      <c r="BK606" s="69"/>
      <c r="BL606" s="69"/>
      <c r="BM606" s="69"/>
      <c r="BN606" s="69"/>
      <c r="BO606" s="69"/>
      <c r="BP606" s="69"/>
      <c r="BQ606" s="69"/>
      <c r="BR606" s="69"/>
      <c r="BS606" s="69"/>
      <c r="BT606" s="69"/>
      <c r="BU606" s="69"/>
      <c r="BV606" s="69"/>
      <c r="BW606" s="69"/>
      <c r="BX606" s="69"/>
      <c r="BY606" s="69"/>
      <c r="BZ606" s="69"/>
      <c r="CA606" s="27"/>
      <c r="CB606" s="39" t="str">
        <f t="shared" si="109"/>
        <v>Riadok bude skrytý.</v>
      </c>
      <c r="CC606" s="33" t="s">
        <v>78</v>
      </c>
      <c r="CW606" s="20">
        <f t="shared" si="110"/>
        <v>0</v>
      </c>
      <c r="CX606" s="20">
        <f t="shared" si="113"/>
        <v>0</v>
      </c>
      <c r="CZ606" s="20">
        <f t="shared" si="111"/>
        <v>1</v>
      </c>
      <c r="DA606" s="37">
        <f t="shared" si="112"/>
        <v>0</v>
      </c>
      <c r="DZ606" s="62"/>
    </row>
    <row r="607" spans="1:130">
      <c r="A607" s="11"/>
      <c r="B607" s="69"/>
      <c r="C607" s="69"/>
      <c r="D607" s="69"/>
      <c r="E607" s="69"/>
      <c r="F607" s="69"/>
      <c r="G607" s="69"/>
      <c r="H607" s="69"/>
      <c r="I607" s="69"/>
      <c r="J607" s="69"/>
      <c r="K607" s="69"/>
      <c r="L607" s="69"/>
      <c r="M607" s="69"/>
      <c r="N607" s="69"/>
      <c r="O607" s="69"/>
      <c r="P607" s="69"/>
      <c r="Q607" s="69"/>
      <c r="R607" s="69"/>
      <c r="S607" s="69"/>
      <c r="T607" s="69"/>
      <c r="U607" s="69"/>
      <c r="V607" s="69"/>
      <c r="W607" s="69"/>
      <c r="X607" s="69"/>
      <c r="Y607" s="69"/>
      <c r="Z607" s="69"/>
      <c r="AA607" s="69"/>
      <c r="AB607" s="69"/>
      <c r="AC607" s="69"/>
      <c r="AD607" s="69"/>
      <c r="AE607" s="69"/>
      <c r="AF607" s="69"/>
      <c r="AG607" s="69"/>
      <c r="AH607" s="69"/>
      <c r="AI607" s="69"/>
      <c r="AJ607" s="69"/>
      <c r="AK607" s="69"/>
      <c r="AL607" s="69"/>
      <c r="AM607" s="69"/>
      <c r="AN607" s="69"/>
      <c r="AO607" s="69"/>
      <c r="AP607" s="69"/>
      <c r="AQ607" s="69"/>
      <c r="AR607" s="69"/>
      <c r="AS607" s="69"/>
      <c r="AT607" s="69"/>
      <c r="AU607" s="69"/>
      <c r="AV607" s="69"/>
      <c r="AW607" s="69"/>
      <c r="AX607" s="69"/>
      <c r="AY607" s="69"/>
      <c r="AZ607" s="69"/>
      <c r="BA607" s="69"/>
      <c r="BB607" s="69"/>
      <c r="BC607" s="69"/>
      <c r="BD607" s="69"/>
      <c r="BE607" s="69"/>
      <c r="BF607" s="69"/>
      <c r="BG607" s="69"/>
      <c r="BH607" s="69"/>
      <c r="BI607" s="69"/>
      <c r="BJ607" s="69"/>
      <c r="BK607" s="69"/>
      <c r="BL607" s="69"/>
      <c r="BM607" s="69"/>
      <c r="BN607" s="69"/>
      <c r="BO607" s="69"/>
      <c r="BP607" s="69"/>
      <c r="BQ607" s="69"/>
      <c r="BR607" s="69"/>
      <c r="BS607" s="69"/>
      <c r="BT607" s="69"/>
      <c r="BU607" s="69"/>
      <c r="BV607" s="69"/>
      <c r="BW607" s="69"/>
      <c r="BX607" s="69"/>
      <c r="BY607" s="69"/>
      <c r="BZ607" s="69"/>
      <c r="CA607" s="27"/>
      <c r="CB607" s="39" t="str">
        <f t="shared" si="109"/>
        <v>Riadok bude skrytý.</v>
      </c>
      <c r="CC607" s="33" t="s">
        <v>78</v>
      </c>
      <c r="CW607" s="20">
        <f t="shared" si="110"/>
        <v>0</v>
      </c>
      <c r="CX607" s="20">
        <f t="shared" si="113"/>
        <v>0</v>
      </c>
      <c r="CZ607" s="20">
        <f t="shared" si="111"/>
        <v>1</v>
      </c>
      <c r="DA607" s="37">
        <f t="shared" si="112"/>
        <v>0</v>
      </c>
      <c r="DZ607" s="62"/>
    </row>
    <row r="608" spans="1:130">
      <c r="A608" s="11"/>
      <c r="B608" s="69"/>
      <c r="C608" s="69"/>
      <c r="D608" s="69"/>
      <c r="E608" s="69"/>
      <c r="F608" s="69"/>
      <c r="G608" s="69"/>
      <c r="H608" s="69"/>
      <c r="I608" s="69"/>
      <c r="J608" s="69"/>
      <c r="K608" s="69"/>
      <c r="L608" s="69"/>
      <c r="M608" s="69"/>
      <c r="N608" s="69"/>
      <c r="O608" s="69"/>
      <c r="P608" s="69"/>
      <c r="Q608" s="69"/>
      <c r="R608" s="69"/>
      <c r="S608" s="69"/>
      <c r="T608" s="69"/>
      <c r="U608" s="69"/>
      <c r="V608" s="69"/>
      <c r="W608" s="69"/>
      <c r="X608" s="69"/>
      <c r="Y608" s="69"/>
      <c r="Z608" s="69"/>
      <c r="AA608" s="69"/>
      <c r="AB608" s="69"/>
      <c r="AC608" s="69"/>
      <c r="AD608" s="69"/>
      <c r="AE608" s="69"/>
      <c r="AF608" s="69"/>
      <c r="AG608" s="69"/>
      <c r="AH608" s="69"/>
      <c r="AI608" s="69"/>
      <c r="AJ608" s="69"/>
      <c r="AK608" s="69"/>
      <c r="AL608" s="69"/>
      <c r="AM608" s="69"/>
      <c r="AN608" s="69"/>
      <c r="AO608" s="69"/>
      <c r="AP608" s="69"/>
      <c r="AQ608" s="69"/>
      <c r="AR608" s="69"/>
      <c r="AS608" s="69"/>
      <c r="AT608" s="69"/>
      <c r="AU608" s="69"/>
      <c r="AV608" s="69"/>
      <c r="AW608" s="69"/>
      <c r="AX608" s="69"/>
      <c r="AY608" s="69"/>
      <c r="AZ608" s="69"/>
      <c r="BA608" s="69"/>
      <c r="BB608" s="69"/>
      <c r="BC608" s="69"/>
      <c r="BD608" s="69"/>
      <c r="BE608" s="69"/>
      <c r="BF608" s="69"/>
      <c r="BG608" s="69"/>
      <c r="BH608" s="69"/>
      <c r="BI608" s="69"/>
      <c r="BJ608" s="69"/>
      <c r="BK608" s="69"/>
      <c r="BL608" s="69"/>
      <c r="BM608" s="69"/>
      <c r="BN608" s="69"/>
      <c r="BO608" s="69"/>
      <c r="BP608" s="69"/>
      <c r="BQ608" s="69"/>
      <c r="BR608" s="69"/>
      <c r="BS608" s="69"/>
      <c r="BT608" s="69"/>
      <c r="BU608" s="69"/>
      <c r="BV608" s="69"/>
      <c r="BW608" s="69"/>
      <c r="BX608" s="69"/>
      <c r="BY608" s="69"/>
      <c r="BZ608" s="69"/>
      <c r="CA608" s="27"/>
      <c r="CB608" s="39" t="str">
        <f t="shared" si="109"/>
        <v>Riadok bude skrytý.</v>
      </c>
      <c r="CC608" s="33" t="s">
        <v>78</v>
      </c>
      <c r="CW608" s="20">
        <f t="shared" si="110"/>
        <v>0</v>
      </c>
      <c r="CX608" s="20">
        <f t="shared" si="113"/>
        <v>0</v>
      </c>
      <c r="CZ608" s="20">
        <f t="shared" si="111"/>
        <v>1</v>
      </c>
      <c r="DA608" s="37">
        <f t="shared" si="112"/>
        <v>0</v>
      </c>
      <c r="DZ608" s="62"/>
    </row>
    <row r="609" spans="1:130">
      <c r="A609" s="11"/>
      <c r="B609" s="69"/>
      <c r="C609" s="69"/>
      <c r="D609" s="69"/>
      <c r="E609" s="69"/>
      <c r="F609" s="69"/>
      <c r="G609" s="69"/>
      <c r="H609" s="69"/>
      <c r="I609" s="69"/>
      <c r="J609" s="69"/>
      <c r="K609" s="69"/>
      <c r="L609" s="69"/>
      <c r="M609" s="69"/>
      <c r="N609" s="69"/>
      <c r="O609" s="69"/>
      <c r="P609" s="69"/>
      <c r="Q609" s="69"/>
      <c r="R609" s="69"/>
      <c r="S609" s="69"/>
      <c r="T609" s="69"/>
      <c r="U609" s="69"/>
      <c r="V609" s="69"/>
      <c r="W609" s="69"/>
      <c r="X609" s="69"/>
      <c r="Y609" s="69"/>
      <c r="Z609" s="69"/>
      <c r="AA609" s="69"/>
      <c r="AB609" s="69"/>
      <c r="AC609" s="69"/>
      <c r="AD609" s="69"/>
      <c r="AE609" s="69"/>
      <c r="AF609" s="69"/>
      <c r="AG609" s="69"/>
      <c r="AH609" s="69"/>
      <c r="AI609" s="69"/>
      <c r="AJ609" s="69"/>
      <c r="AK609" s="69"/>
      <c r="AL609" s="69"/>
      <c r="AM609" s="69"/>
      <c r="AN609" s="69"/>
      <c r="AO609" s="69"/>
      <c r="AP609" s="69"/>
      <c r="AQ609" s="69"/>
      <c r="AR609" s="69"/>
      <c r="AS609" s="69"/>
      <c r="AT609" s="69"/>
      <c r="AU609" s="69"/>
      <c r="AV609" s="69"/>
      <c r="AW609" s="69"/>
      <c r="AX609" s="69"/>
      <c r="AY609" s="69"/>
      <c r="AZ609" s="69"/>
      <c r="BA609" s="69"/>
      <c r="BB609" s="69"/>
      <c r="BC609" s="69"/>
      <c r="BD609" s="69"/>
      <c r="BE609" s="69"/>
      <c r="BF609" s="69"/>
      <c r="BG609" s="69"/>
      <c r="BH609" s="69"/>
      <c r="BI609" s="69"/>
      <c r="BJ609" s="69"/>
      <c r="BK609" s="69"/>
      <c r="BL609" s="69"/>
      <c r="BM609" s="69"/>
      <c r="BN609" s="69"/>
      <c r="BO609" s="69"/>
      <c r="BP609" s="69"/>
      <c r="BQ609" s="69"/>
      <c r="BR609" s="69"/>
      <c r="BS609" s="69"/>
      <c r="BT609" s="69"/>
      <c r="BU609" s="69"/>
      <c r="BV609" s="69"/>
      <c r="BW609" s="69"/>
      <c r="BX609" s="69"/>
      <c r="BY609" s="69"/>
      <c r="BZ609" s="69"/>
      <c r="CA609" s="27"/>
      <c r="CB609" s="39" t="str">
        <f t="shared" si="109"/>
        <v>Riadok bude skrytý.</v>
      </c>
      <c r="CC609" s="33" t="s">
        <v>78</v>
      </c>
      <c r="CW609" s="20">
        <f t="shared" si="110"/>
        <v>0</v>
      </c>
      <c r="CX609" s="20">
        <f t="shared" si="113"/>
        <v>0</v>
      </c>
      <c r="CZ609" s="20">
        <f t="shared" si="111"/>
        <v>1</v>
      </c>
      <c r="DA609" s="37">
        <f t="shared" si="112"/>
        <v>0</v>
      </c>
      <c r="DZ609" s="62"/>
    </row>
    <row r="610" spans="1:130">
      <c r="A610" s="11"/>
      <c r="B610" s="69"/>
      <c r="C610" s="69"/>
      <c r="D610" s="69"/>
      <c r="E610" s="69"/>
      <c r="F610" s="69"/>
      <c r="G610" s="69"/>
      <c r="H610" s="69"/>
      <c r="I610" s="69"/>
      <c r="J610" s="69"/>
      <c r="K610" s="69"/>
      <c r="L610" s="69"/>
      <c r="M610" s="69"/>
      <c r="N610" s="69"/>
      <c r="O610" s="69"/>
      <c r="P610" s="69"/>
      <c r="Q610" s="69"/>
      <c r="R610" s="69"/>
      <c r="S610" s="69"/>
      <c r="T610" s="69"/>
      <c r="U610" s="69"/>
      <c r="V610" s="69"/>
      <c r="W610" s="69"/>
      <c r="X610" s="69"/>
      <c r="Y610" s="69"/>
      <c r="Z610" s="69"/>
      <c r="AA610" s="69"/>
      <c r="AB610" s="69"/>
      <c r="AC610" s="69"/>
      <c r="AD610" s="69"/>
      <c r="AE610" s="69"/>
      <c r="AF610" s="69"/>
      <c r="AG610" s="69"/>
      <c r="AH610" s="69"/>
      <c r="AI610" s="69"/>
      <c r="AJ610" s="69"/>
      <c r="AK610" s="69"/>
      <c r="AL610" s="69"/>
      <c r="AM610" s="69"/>
      <c r="AN610" s="69"/>
      <c r="AO610" s="69"/>
      <c r="AP610" s="69"/>
      <c r="AQ610" s="69"/>
      <c r="AR610" s="69"/>
      <c r="AS610" s="69"/>
      <c r="AT610" s="69"/>
      <c r="AU610" s="69"/>
      <c r="AV610" s="69"/>
      <c r="AW610" s="69"/>
      <c r="AX610" s="69"/>
      <c r="AY610" s="69"/>
      <c r="AZ610" s="69"/>
      <c r="BA610" s="69"/>
      <c r="BB610" s="69"/>
      <c r="BC610" s="69"/>
      <c r="BD610" s="69"/>
      <c r="BE610" s="69"/>
      <c r="BF610" s="69"/>
      <c r="BG610" s="69"/>
      <c r="BH610" s="69"/>
      <c r="BI610" s="69"/>
      <c r="BJ610" s="69"/>
      <c r="BK610" s="69"/>
      <c r="BL610" s="69"/>
      <c r="BM610" s="69"/>
      <c r="BN610" s="69"/>
      <c r="BO610" s="69"/>
      <c r="BP610" s="69"/>
      <c r="BQ610" s="69"/>
      <c r="BR610" s="69"/>
      <c r="BS610" s="69"/>
      <c r="BT610" s="69"/>
      <c r="BU610" s="69"/>
      <c r="BV610" s="69"/>
      <c r="BW610" s="69"/>
      <c r="BX610" s="69"/>
      <c r="BY610" s="69"/>
      <c r="BZ610" s="69"/>
      <c r="CA610" s="27"/>
      <c r="CB610" s="39" t="str">
        <f t="shared" si="109"/>
        <v>Riadok bude skrytý.</v>
      </c>
      <c r="CC610" s="33" t="s">
        <v>78</v>
      </c>
      <c r="CW610" s="20">
        <f t="shared" si="110"/>
        <v>0</v>
      </c>
      <c r="CX610" s="20">
        <f t="shared" si="113"/>
        <v>0</v>
      </c>
      <c r="CZ610" s="20">
        <f t="shared" si="111"/>
        <v>1</v>
      </c>
      <c r="DA610" s="37">
        <f t="shared" si="112"/>
        <v>0</v>
      </c>
      <c r="DZ610" s="62"/>
    </row>
    <row r="611" spans="1:130">
      <c r="A611" s="11"/>
      <c r="B611" s="69"/>
      <c r="C611" s="69"/>
      <c r="D611" s="69"/>
      <c r="E611" s="69"/>
      <c r="F611" s="69"/>
      <c r="G611" s="69"/>
      <c r="H611" s="69"/>
      <c r="I611" s="69"/>
      <c r="J611" s="69"/>
      <c r="K611" s="69"/>
      <c r="L611" s="69"/>
      <c r="M611" s="69"/>
      <c r="N611" s="69"/>
      <c r="O611" s="69"/>
      <c r="P611" s="69"/>
      <c r="Q611" s="69"/>
      <c r="R611" s="69"/>
      <c r="S611" s="69"/>
      <c r="T611" s="69"/>
      <c r="U611" s="69"/>
      <c r="V611" s="69"/>
      <c r="W611" s="69"/>
      <c r="X611" s="69"/>
      <c r="Y611" s="69"/>
      <c r="Z611" s="69"/>
      <c r="AA611" s="69"/>
      <c r="AB611" s="69"/>
      <c r="AC611" s="69"/>
      <c r="AD611" s="69"/>
      <c r="AE611" s="69"/>
      <c r="AF611" s="69"/>
      <c r="AG611" s="69"/>
      <c r="AH611" s="69"/>
      <c r="AI611" s="69"/>
      <c r="AJ611" s="69"/>
      <c r="AK611" s="69"/>
      <c r="AL611" s="69"/>
      <c r="AM611" s="69"/>
      <c r="AN611" s="69"/>
      <c r="AO611" s="69"/>
      <c r="AP611" s="69"/>
      <c r="AQ611" s="69"/>
      <c r="AR611" s="69"/>
      <c r="AS611" s="69"/>
      <c r="AT611" s="69"/>
      <c r="AU611" s="69"/>
      <c r="AV611" s="69"/>
      <c r="AW611" s="69"/>
      <c r="AX611" s="69"/>
      <c r="AY611" s="69"/>
      <c r="AZ611" s="69"/>
      <c r="BA611" s="69"/>
      <c r="BB611" s="69"/>
      <c r="BC611" s="69"/>
      <c r="BD611" s="69"/>
      <c r="BE611" s="69"/>
      <c r="BF611" s="69"/>
      <c r="BG611" s="69"/>
      <c r="BH611" s="69"/>
      <c r="BI611" s="69"/>
      <c r="BJ611" s="69"/>
      <c r="BK611" s="69"/>
      <c r="BL611" s="69"/>
      <c r="BM611" s="69"/>
      <c r="BN611" s="69"/>
      <c r="BO611" s="69"/>
      <c r="BP611" s="69"/>
      <c r="BQ611" s="69"/>
      <c r="BR611" s="69"/>
      <c r="BS611" s="69"/>
      <c r="BT611" s="69"/>
      <c r="BU611" s="69"/>
      <c r="BV611" s="69"/>
      <c r="BW611" s="69"/>
      <c r="BX611" s="69"/>
      <c r="BY611" s="69"/>
      <c r="BZ611" s="69"/>
      <c r="CA611" s="27"/>
      <c r="CB611" s="39" t="str">
        <f t="shared" si="109"/>
        <v>Riadok bude skrytý.</v>
      </c>
      <c r="CC611" s="33" t="s">
        <v>78</v>
      </c>
      <c r="CW611" s="20">
        <f t="shared" si="110"/>
        <v>0</v>
      </c>
      <c r="CX611" s="20">
        <f t="shared" si="113"/>
        <v>0</v>
      </c>
      <c r="CZ611" s="20">
        <f t="shared" si="111"/>
        <v>1</v>
      </c>
      <c r="DA611" s="37">
        <f t="shared" si="112"/>
        <v>0</v>
      </c>
      <c r="DZ611" s="62"/>
    </row>
    <row r="612" spans="1:130">
      <c r="A612" s="11"/>
      <c r="B612" s="69"/>
      <c r="C612" s="69"/>
      <c r="D612" s="69"/>
      <c r="E612" s="69"/>
      <c r="F612" s="69"/>
      <c r="G612" s="69"/>
      <c r="H612" s="69"/>
      <c r="I612" s="69"/>
      <c r="J612" s="69"/>
      <c r="K612" s="69"/>
      <c r="L612" s="69"/>
      <c r="M612" s="69"/>
      <c r="N612" s="69"/>
      <c r="O612" s="69"/>
      <c r="P612" s="69"/>
      <c r="Q612" s="69"/>
      <c r="R612" s="69"/>
      <c r="S612" s="69"/>
      <c r="T612" s="69"/>
      <c r="U612" s="69"/>
      <c r="V612" s="69"/>
      <c r="W612" s="69"/>
      <c r="X612" s="69"/>
      <c r="Y612" s="69"/>
      <c r="Z612" s="69"/>
      <c r="AA612" s="69"/>
      <c r="AB612" s="69"/>
      <c r="AC612" s="69"/>
      <c r="AD612" s="69"/>
      <c r="AE612" s="69"/>
      <c r="AF612" s="69"/>
      <c r="AG612" s="69"/>
      <c r="AH612" s="69"/>
      <c r="AI612" s="69"/>
      <c r="AJ612" s="69"/>
      <c r="AK612" s="69"/>
      <c r="AL612" s="69"/>
      <c r="AM612" s="69"/>
      <c r="AN612" s="69"/>
      <c r="AO612" s="69"/>
      <c r="AP612" s="69"/>
      <c r="AQ612" s="69"/>
      <c r="AR612" s="69"/>
      <c r="AS612" s="69"/>
      <c r="AT612" s="69"/>
      <c r="AU612" s="69"/>
      <c r="AV612" s="69"/>
      <c r="AW612" s="69"/>
      <c r="AX612" s="69"/>
      <c r="AY612" s="69"/>
      <c r="AZ612" s="69"/>
      <c r="BA612" s="69"/>
      <c r="BB612" s="69"/>
      <c r="BC612" s="69"/>
      <c r="BD612" s="69"/>
      <c r="BE612" s="69"/>
      <c r="BF612" s="69"/>
      <c r="BG612" s="69"/>
      <c r="BH612" s="69"/>
      <c r="BI612" s="69"/>
      <c r="BJ612" s="69"/>
      <c r="BK612" s="69"/>
      <c r="BL612" s="69"/>
      <c r="BM612" s="69"/>
      <c r="BN612" s="69"/>
      <c r="BO612" s="69"/>
      <c r="BP612" s="69"/>
      <c r="BQ612" s="69"/>
      <c r="BR612" s="69"/>
      <c r="BS612" s="69"/>
      <c r="BT612" s="69"/>
      <c r="BU612" s="69"/>
      <c r="BV612" s="69"/>
      <c r="BW612" s="69"/>
      <c r="BX612" s="69"/>
      <c r="BY612" s="69"/>
      <c r="BZ612" s="69"/>
      <c r="CA612" s="27"/>
      <c r="CB612" s="39" t="str">
        <f t="shared" si="109"/>
        <v>Riadok bude skrytý.</v>
      </c>
      <c r="CC612" s="33" t="s">
        <v>78</v>
      </c>
      <c r="CW612" s="20">
        <f t="shared" si="110"/>
        <v>0</v>
      </c>
      <c r="CX612" s="20">
        <f t="shared" si="113"/>
        <v>0</v>
      </c>
      <c r="CZ612" s="20">
        <f t="shared" si="111"/>
        <v>1</v>
      </c>
      <c r="DA612" s="37">
        <f t="shared" si="112"/>
        <v>0</v>
      </c>
      <c r="DZ612" s="62"/>
    </row>
    <row r="613" spans="1:130">
      <c r="A613" s="11"/>
      <c r="B613" s="69"/>
      <c r="C613" s="69"/>
      <c r="D613" s="69"/>
      <c r="E613" s="69"/>
      <c r="F613" s="69"/>
      <c r="G613" s="69"/>
      <c r="H613" s="69"/>
      <c r="I613" s="69"/>
      <c r="J613" s="69"/>
      <c r="K613" s="69"/>
      <c r="L613" s="69"/>
      <c r="M613" s="69"/>
      <c r="N613" s="69"/>
      <c r="O613" s="69"/>
      <c r="P613" s="69"/>
      <c r="Q613" s="69"/>
      <c r="R613" s="69"/>
      <c r="S613" s="69"/>
      <c r="T613" s="69"/>
      <c r="U613" s="69"/>
      <c r="V613" s="69"/>
      <c r="W613" s="69"/>
      <c r="X613" s="69"/>
      <c r="Y613" s="69"/>
      <c r="Z613" s="69"/>
      <c r="AA613" s="69"/>
      <c r="AB613" s="69"/>
      <c r="AC613" s="69"/>
      <c r="AD613" s="69"/>
      <c r="AE613" s="69"/>
      <c r="AF613" s="69"/>
      <c r="AG613" s="69"/>
      <c r="AH613" s="69"/>
      <c r="AI613" s="69"/>
      <c r="AJ613" s="69"/>
      <c r="AK613" s="69"/>
      <c r="AL613" s="69"/>
      <c r="AM613" s="69"/>
      <c r="AN613" s="69"/>
      <c r="AO613" s="69"/>
      <c r="AP613" s="69"/>
      <c r="AQ613" s="69"/>
      <c r="AR613" s="69"/>
      <c r="AS613" s="69"/>
      <c r="AT613" s="69"/>
      <c r="AU613" s="69"/>
      <c r="AV613" s="69"/>
      <c r="AW613" s="69"/>
      <c r="AX613" s="69"/>
      <c r="AY613" s="69"/>
      <c r="AZ613" s="69"/>
      <c r="BA613" s="69"/>
      <c r="BB613" s="69"/>
      <c r="BC613" s="69"/>
      <c r="BD613" s="69"/>
      <c r="BE613" s="69"/>
      <c r="BF613" s="69"/>
      <c r="BG613" s="69"/>
      <c r="BH613" s="69"/>
      <c r="BI613" s="69"/>
      <c r="BJ613" s="69"/>
      <c r="BK613" s="69"/>
      <c r="BL613" s="69"/>
      <c r="BM613" s="69"/>
      <c r="BN613" s="69"/>
      <c r="BO613" s="69"/>
      <c r="BP613" s="69"/>
      <c r="BQ613" s="69"/>
      <c r="BR613" s="69"/>
      <c r="BS613" s="69"/>
      <c r="BT613" s="69"/>
      <c r="BU613" s="69"/>
      <c r="BV613" s="69"/>
      <c r="BW613" s="69"/>
      <c r="BX613" s="69"/>
      <c r="BY613" s="69"/>
      <c r="BZ613" s="69"/>
      <c r="CA613" s="27"/>
      <c r="CB613" s="39" t="str">
        <f t="shared" si="109"/>
        <v>Riadok bude skrytý.</v>
      </c>
      <c r="CC613" s="33" t="s">
        <v>78</v>
      </c>
      <c r="CW613" s="20">
        <f t="shared" si="110"/>
        <v>0</v>
      </c>
      <c r="CX613" s="20">
        <f t="shared" si="113"/>
        <v>0</v>
      </c>
      <c r="CZ613" s="20">
        <f t="shared" si="111"/>
        <v>1</v>
      </c>
      <c r="DA613" s="37">
        <f t="shared" si="112"/>
        <v>0</v>
      </c>
      <c r="DZ613" s="62"/>
    </row>
    <row r="614" spans="1:130">
      <c r="A614" s="11"/>
      <c r="B614" s="69"/>
      <c r="C614" s="69"/>
      <c r="D614" s="69"/>
      <c r="E614" s="69"/>
      <c r="F614" s="69"/>
      <c r="G614" s="69"/>
      <c r="H614" s="69"/>
      <c r="I614" s="69"/>
      <c r="J614" s="69"/>
      <c r="K614" s="69"/>
      <c r="L614" s="69"/>
      <c r="M614" s="69"/>
      <c r="N614" s="69"/>
      <c r="O614" s="69"/>
      <c r="P614" s="69"/>
      <c r="Q614" s="69"/>
      <c r="R614" s="69"/>
      <c r="S614" s="69"/>
      <c r="T614" s="69"/>
      <c r="U614" s="69"/>
      <c r="V614" s="69"/>
      <c r="W614" s="69"/>
      <c r="X614" s="69"/>
      <c r="Y614" s="69"/>
      <c r="Z614" s="69"/>
      <c r="AA614" s="69"/>
      <c r="AB614" s="69"/>
      <c r="AC614" s="69"/>
      <c r="AD614" s="69"/>
      <c r="AE614" s="69"/>
      <c r="AF614" s="69"/>
      <c r="AG614" s="69"/>
      <c r="AH614" s="69"/>
      <c r="AI614" s="69"/>
      <c r="AJ614" s="69"/>
      <c r="AK614" s="69"/>
      <c r="AL614" s="69"/>
      <c r="AM614" s="69"/>
      <c r="AN614" s="69"/>
      <c r="AO614" s="69"/>
      <c r="AP614" s="69"/>
      <c r="AQ614" s="69"/>
      <c r="AR614" s="69"/>
      <c r="AS614" s="69"/>
      <c r="AT614" s="69"/>
      <c r="AU614" s="69"/>
      <c r="AV614" s="69"/>
      <c r="AW614" s="69"/>
      <c r="AX614" s="69"/>
      <c r="AY614" s="69"/>
      <c r="AZ614" s="69"/>
      <c r="BA614" s="69"/>
      <c r="BB614" s="69"/>
      <c r="BC614" s="69"/>
      <c r="BD614" s="69"/>
      <c r="BE614" s="69"/>
      <c r="BF614" s="69"/>
      <c r="BG614" s="69"/>
      <c r="BH614" s="69"/>
      <c r="BI614" s="69"/>
      <c r="BJ614" s="69"/>
      <c r="BK614" s="69"/>
      <c r="BL614" s="69"/>
      <c r="BM614" s="69"/>
      <c r="BN614" s="69"/>
      <c r="BO614" s="69"/>
      <c r="BP614" s="69"/>
      <c r="BQ614" s="69"/>
      <c r="BR614" s="69"/>
      <c r="BS614" s="69"/>
      <c r="BT614" s="69"/>
      <c r="BU614" s="69"/>
      <c r="BV614" s="69"/>
      <c r="BW614" s="69"/>
      <c r="BX614" s="69"/>
      <c r="BY614" s="69"/>
      <c r="BZ614" s="69"/>
      <c r="CA614" s="27"/>
      <c r="CB614" s="39" t="str">
        <f t="shared" si="109"/>
        <v>Riadok bude skrytý.</v>
      </c>
      <c r="CC614" s="33" t="s">
        <v>78</v>
      </c>
      <c r="CW614" s="20">
        <f t="shared" si="110"/>
        <v>0</v>
      </c>
      <c r="CX614" s="20">
        <f t="shared" si="113"/>
        <v>0</v>
      </c>
      <c r="CZ614" s="20">
        <f t="shared" si="111"/>
        <v>1</v>
      </c>
      <c r="DA614" s="37">
        <f t="shared" si="112"/>
        <v>0</v>
      </c>
      <c r="DZ614" s="62"/>
    </row>
    <row r="615" spans="1:130">
      <c r="A615" s="11"/>
      <c r="B615" s="69"/>
      <c r="C615" s="69"/>
      <c r="D615" s="69"/>
      <c r="E615" s="69"/>
      <c r="F615" s="69"/>
      <c r="G615" s="69"/>
      <c r="H615" s="69"/>
      <c r="I615" s="69"/>
      <c r="J615" s="69"/>
      <c r="K615" s="69"/>
      <c r="L615" s="69"/>
      <c r="M615" s="69"/>
      <c r="N615" s="69"/>
      <c r="O615" s="69"/>
      <c r="P615" s="69"/>
      <c r="Q615" s="69"/>
      <c r="R615" s="69"/>
      <c r="S615" s="69"/>
      <c r="T615" s="69"/>
      <c r="U615" s="69"/>
      <c r="V615" s="69"/>
      <c r="W615" s="69"/>
      <c r="X615" s="69"/>
      <c r="Y615" s="69"/>
      <c r="Z615" s="69"/>
      <c r="AA615" s="69"/>
      <c r="AB615" s="69"/>
      <c r="AC615" s="69"/>
      <c r="AD615" s="69"/>
      <c r="AE615" s="69"/>
      <c r="AF615" s="69"/>
      <c r="AG615" s="69"/>
      <c r="AH615" s="69"/>
      <c r="AI615" s="69"/>
      <c r="AJ615" s="69"/>
      <c r="AK615" s="69"/>
      <c r="AL615" s="69"/>
      <c r="AM615" s="69"/>
      <c r="AN615" s="69"/>
      <c r="AO615" s="69"/>
      <c r="AP615" s="69"/>
      <c r="AQ615" s="69"/>
      <c r="AR615" s="69"/>
      <c r="AS615" s="69"/>
      <c r="AT615" s="69"/>
      <c r="AU615" s="69"/>
      <c r="AV615" s="69"/>
      <c r="AW615" s="69"/>
      <c r="AX615" s="69"/>
      <c r="AY615" s="69"/>
      <c r="AZ615" s="69"/>
      <c r="BA615" s="69"/>
      <c r="BB615" s="69"/>
      <c r="BC615" s="69"/>
      <c r="BD615" s="69"/>
      <c r="BE615" s="69"/>
      <c r="BF615" s="69"/>
      <c r="BG615" s="69"/>
      <c r="BH615" s="69"/>
      <c r="BI615" s="69"/>
      <c r="BJ615" s="69"/>
      <c r="BK615" s="69"/>
      <c r="BL615" s="69"/>
      <c r="BM615" s="69"/>
      <c r="BN615" s="69"/>
      <c r="BO615" s="69"/>
      <c r="BP615" s="69"/>
      <c r="BQ615" s="69"/>
      <c r="BR615" s="69"/>
      <c r="BS615" s="69"/>
      <c r="BT615" s="69"/>
      <c r="BU615" s="69"/>
      <c r="BV615" s="69"/>
      <c r="BW615" s="69"/>
      <c r="BX615" s="69"/>
      <c r="BY615" s="69"/>
      <c r="BZ615" s="69"/>
      <c r="CA615" s="27"/>
      <c r="CB615" s="39" t="str">
        <f t="shared" si="109"/>
        <v>Riadok bude skrytý.</v>
      </c>
      <c r="CC615" s="33" t="s">
        <v>78</v>
      </c>
      <c r="CW615" s="20">
        <f t="shared" si="110"/>
        <v>0</v>
      </c>
      <c r="CX615" s="20">
        <f t="shared" si="113"/>
        <v>0</v>
      </c>
      <c r="CZ615" s="20">
        <f t="shared" si="111"/>
        <v>1</v>
      </c>
      <c r="DA615" s="37">
        <f t="shared" si="112"/>
        <v>0</v>
      </c>
      <c r="DZ615" s="62"/>
    </row>
    <row r="616" spans="1:130" ht="15.75">
      <c r="A616" s="11"/>
      <c r="G616" s="10"/>
      <c r="H616" s="10"/>
      <c r="CA616" s="24"/>
      <c r="CB616" s="39" t="str">
        <f t="shared" si="109"/>
        <v>Riadok bude skrytý.</v>
      </c>
      <c r="CC616" s="33" t="s">
        <v>78</v>
      </c>
      <c r="CW616" s="20">
        <f>+IF($J$619="neposkytla",0,1)</f>
        <v>0</v>
      </c>
      <c r="CZ616" s="20">
        <f>IF(CC616="",1,IF(CC616="Chcem skryť riadok.",0,1))</f>
        <v>1</v>
      </c>
      <c r="DA616" s="20">
        <f>+IF(CW616+CX616+CY616=0,0,IF(CZ616=0,0,1))</f>
        <v>0</v>
      </c>
      <c r="DZ616" s="62"/>
    </row>
    <row r="617" spans="1:130">
      <c r="A617" s="11"/>
      <c r="B617" s="67" t="s">
        <v>153</v>
      </c>
      <c r="CA617" s="26" t="s">
        <v>69</v>
      </c>
      <c r="CB617" s="39" t="str">
        <f t="shared" si="109"/>
        <v>Riadok bude skrytý.</v>
      </c>
      <c r="CC617" s="33" t="s">
        <v>78</v>
      </c>
      <c r="CW617" s="20">
        <f>+IF($J$619="neposkytla",0,1)</f>
        <v>0</v>
      </c>
      <c r="CZ617" s="20">
        <f>IF(CC617="",1,IF(CC617="Chcem skryť riadok.",0,1))</f>
        <v>1</v>
      </c>
      <c r="DA617" s="20">
        <f>+IF(CW617+CX617+CY617=0,0,IF(CZ617=0,0,1))</f>
        <v>0</v>
      </c>
      <c r="DZ617" s="62"/>
    </row>
    <row r="618" spans="1:130">
      <c r="A618" s="11"/>
      <c r="CA618" s="24"/>
      <c r="CB618" s="39" t="str">
        <f t="shared" si="109"/>
        <v>Riadok bude skrytý.</v>
      </c>
      <c r="CC618" s="33" t="s">
        <v>78</v>
      </c>
      <c r="CW618" s="20">
        <f>+IF($J$619="neposkytla",0,1)</f>
        <v>0</v>
      </c>
      <c r="CZ618" s="20">
        <f>IF(CC618="",1,IF(CC618="Chcem skryť riadok.",0,1))</f>
        <v>1</v>
      </c>
      <c r="DA618" s="20">
        <f>+IF(CW618+CX618+CY618=0,0,IF(CZ618=0,0,1))</f>
        <v>0</v>
      </c>
      <c r="DZ618" s="62"/>
    </row>
    <row r="619" spans="1:130" ht="15" customHeight="1">
      <c r="A619" s="11"/>
      <c r="B619" s="2" t="s">
        <v>36</v>
      </c>
      <c r="J619" s="113" t="s">
        <v>200</v>
      </c>
      <c r="K619" s="113"/>
      <c r="L619" s="113"/>
      <c r="M619" s="113"/>
      <c r="N619" s="113"/>
      <c r="O619" s="113"/>
      <c r="P619" s="113"/>
      <c r="Q619" s="113"/>
      <c r="R619" s="113"/>
      <c r="S619" s="2" t="s">
        <v>154</v>
      </c>
      <c r="T619" s="47"/>
      <c r="CA619" s="26" t="s">
        <v>69</v>
      </c>
      <c r="CB619" s="39" t="str">
        <f t="shared" si="109"/>
        <v>Riadok bude skrytý.</v>
      </c>
      <c r="CC619" s="33" t="s">
        <v>78</v>
      </c>
      <c r="CW619" s="20">
        <f>+IF($J$619="neposkytla",0,1)</f>
        <v>0</v>
      </c>
      <c r="CZ619" s="20">
        <f t="shared" si="111"/>
        <v>1</v>
      </c>
      <c r="DA619" s="20">
        <f>+IF(CW619+CX619+CY619=0,0,IF(CZ619=0,0,1))</f>
        <v>0</v>
      </c>
      <c r="DZ619" s="62"/>
    </row>
    <row r="620" spans="1:130" ht="15" customHeight="1">
      <c r="A620" s="11"/>
      <c r="B620" s="2" t="str">
        <f>IF(J619="poskytla","K poskytnutým príjmom a výhodam členom orgánov ÚJ Spoločnosť uvádza:","")</f>
        <v/>
      </c>
      <c r="CA620" s="24"/>
      <c r="CB620" s="39" t="str">
        <f t="shared" si="109"/>
        <v>Riadok bude skrytý.</v>
      </c>
      <c r="CC620" s="33" t="s">
        <v>78</v>
      </c>
      <c r="CW620" s="20">
        <f>+IF($J$619="neposkytla",0,1)</f>
        <v>0</v>
      </c>
      <c r="CX620" s="20">
        <f>+IF(SUM(CX621:CX640)=0,0,1)</f>
        <v>0</v>
      </c>
      <c r="CZ620" s="20">
        <f t="shared" si="111"/>
        <v>1</v>
      </c>
      <c r="DA620" s="37">
        <f t="shared" ref="DA620:DA661" si="114">+IF(CW620*CX620=0,0,IF(CZ620=0,0,1))</f>
        <v>0</v>
      </c>
      <c r="DZ620" s="62"/>
    </row>
    <row r="621" spans="1:130">
      <c r="A621" s="11"/>
      <c r="B621" s="69"/>
      <c r="C621" s="69"/>
      <c r="D621" s="69"/>
      <c r="E621" s="69"/>
      <c r="F621" s="69"/>
      <c r="G621" s="69"/>
      <c r="H621" s="69"/>
      <c r="I621" s="69"/>
      <c r="J621" s="69"/>
      <c r="K621" s="69"/>
      <c r="L621" s="69"/>
      <c r="M621" s="69"/>
      <c r="N621" s="69"/>
      <c r="O621" s="69"/>
      <c r="P621" s="69"/>
      <c r="Q621" s="69"/>
      <c r="R621" s="69"/>
      <c r="S621" s="69"/>
      <c r="T621" s="69"/>
      <c r="U621" s="69"/>
      <c r="V621" s="69"/>
      <c r="W621" s="69"/>
      <c r="X621" s="69"/>
      <c r="Y621" s="69"/>
      <c r="Z621" s="69"/>
      <c r="AA621" s="69"/>
      <c r="AB621" s="69"/>
      <c r="AC621" s="69"/>
      <c r="AD621" s="69"/>
      <c r="AE621" s="69"/>
      <c r="AF621" s="69"/>
      <c r="AG621" s="69"/>
      <c r="AH621" s="69"/>
      <c r="AI621" s="69"/>
      <c r="AJ621" s="69"/>
      <c r="AK621" s="69"/>
      <c r="AL621" s="69"/>
      <c r="AM621" s="69"/>
      <c r="AN621" s="69"/>
      <c r="AO621" s="69"/>
      <c r="AP621" s="69"/>
      <c r="AQ621" s="69"/>
      <c r="AR621" s="69"/>
      <c r="AS621" s="69"/>
      <c r="AT621" s="69"/>
      <c r="AU621" s="69"/>
      <c r="AV621" s="69"/>
      <c r="AW621" s="69"/>
      <c r="AX621" s="69"/>
      <c r="AY621" s="69"/>
      <c r="AZ621" s="69"/>
      <c r="BA621" s="69"/>
      <c r="BB621" s="69"/>
      <c r="BC621" s="69"/>
      <c r="BD621" s="69"/>
      <c r="BE621" s="69"/>
      <c r="BF621" s="69"/>
      <c r="BG621" s="69"/>
      <c r="BH621" s="69"/>
      <c r="BI621" s="69"/>
      <c r="BJ621" s="69"/>
      <c r="BK621" s="69"/>
      <c r="BL621" s="69"/>
      <c r="BM621" s="69"/>
      <c r="BN621" s="69"/>
      <c r="BO621" s="69"/>
      <c r="BP621" s="69"/>
      <c r="BQ621" s="69"/>
      <c r="BR621" s="69"/>
      <c r="BS621" s="69"/>
      <c r="BT621" s="69"/>
      <c r="BU621" s="69"/>
      <c r="BV621" s="69"/>
      <c r="BW621" s="69"/>
      <c r="BX621" s="69"/>
      <c r="BY621" s="69"/>
      <c r="BZ621" s="69"/>
      <c r="CA621" s="24"/>
      <c r="CB621" s="39" t="str">
        <f t="shared" si="109"/>
        <v>Riadok bude skrytý.</v>
      </c>
      <c r="CC621" s="33" t="s">
        <v>78</v>
      </c>
      <c r="CW621" s="20">
        <f t="shared" ref="CW621:CW662" si="115">+IF($J$619="neposkytla",0,1)</f>
        <v>0</v>
      </c>
      <c r="CX621" s="20">
        <f t="shared" ref="CX621:CX640" si="116">+IF(B621="",0,1)</f>
        <v>0</v>
      </c>
      <c r="CZ621" s="20">
        <f t="shared" ref="CZ621:CZ642" si="117">IF(CC621="",1,IF(CC621="Chcem skryť riadok.",0,1))</f>
        <v>1</v>
      </c>
      <c r="DA621" s="37">
        <f t="shared" si="114"/>
        <v>0</v>
      </c>
      <c r="DZ621" s="62"/>
    </row>
    <row r="622" spans="1:130">
      <c r="A622" s="11"/>
      <c r="B622" s="69"/>
      <c r="C622" s="69"/>
      <c r="D622" s="69"/>
      <c r="E622" s="69"/>
      <c r="F622" s="69"/>
      <c r="G622" s="69"/>
      <c r="H622" s="69"/>
      <c r="I622" s="69"/>
      <c r="J622" s="69"/>
      <c r="K622" s="69"/>
      <c r="L622" s="69"/>
      <c r="M622" s="69"/>
      <c r="N622" s="69"/>
      <c r="O622" s="69"/>
      <c r="P622" s="69"/>
      <c r="Q622" s="69"/>
      <c r="R622" s="69"/>
      <c r="S622" s="69"/>
      <c r="T622" s="69"/>
      <c r="U622" s="69"/>
      <c r="V622" s="69"/>
      <c r="W622" s="69"/>
      <c r="X622" s="69"/>
      <c r="Y622" s="69"/>
      <c r="Z622" s="69"/>
      <c r="AA622" s="69"/>
      <c r="AB622" s="69"/>
      <c r="AC622" s="69"/>
      <c r="AD622" s="69"/>
      <c r="AE622" s="69"/>
      <c r="AF622" s="69"/>
      <c r="AG622" s="69"/>
      <c r="AH622" s="69"/>
      <c r="AI622" s="69"/>
      <c r="AJ622" s="69"/>
      <c r="AK622" s="69"/>
      <c r="AL622" s="69"/>
      <c r="AM622" s="69"/>
      <c r="AN622" s="69"/>
      <c r="AO622" s="69"/>
      <c r="AP622" s="69"/>
      <c r="AQ622" s="69"/>
      <c r="AR622" s="69"/>
      <c r="AS622" s="69"/>
      <c r="AT622" s="69"/>
      <c r="AU622" s="69"/>
      <c r="AV622" s="69"/>
      <c r="AW622" s="69"/>
      <c r="AX622" s="69"/>
      <c r="AY622" s="69"/>
      <c r="AZ622" s="69"/>
      <c r="BA622" s="69"/>
      <c r="BB622" s="69"/>
      <c r="BC622" s="69"/>
      <c r="BD622" s="69"/>
      <c r="BE622" s="69"/>
      <c r="BF622" s="69"/>
      <c r="BG622" s="69"/>
      <c r="BH622" s="69"/>
      <c r="BI622" s="69"/>
      <c r="BJ622" s="69"/>
      <c r="BK622" s="69"/>
      <c r="BL622" s="69"/>
      <c r="BM622" s="69"/>
      <c r="BN622" s="69"/>
      <c r="BO622" s="69"/>
      <c r="BP622" s="69"/>
      <c r="BQ622" s="69"/>
      <c r="BR622" s="69"/>
      <c r="BS622" s="69"/>
      <c r="BT622" s="69"/>
      <c r="BU622" s="69"/>
      <c r="BV622" s="69"/>
      <c r="BW622" s="69"/>
      <c r="BX622" s="69"/>
      <c r="BY622" s="69"/>
      <c r="BZ622" s="69"/>
      <c r="CA622" s="24"/>
      <c r="CB622" s="39" t="str">
        <f t="shared" si="109"/>
        <v>Riadok bude skrytý.</v>
      </c>
      <c r="CC622" s="33" t="s">
        <v>78</v>
      </c>
      <c r="CW622" s="20">
        <f t="shared" si="115"/>
        <v>0</v>
      </c>
      <c r="CX622" s="20">
        <f t="shared" si="116"/>
        <v>0</v>
      </c>
      <c r="CZ622" s="20">
        <f t="shared" si="117"/>
        <v>1</v>
      </c>
      <c r="DA622" s="37">
        <f t="shared" si="114"/>
        <v>0</v>
      </c>
      <c r="DZ622" s="62"/>
    </row>
    <row r="623" spans="1:130">
      <c r="A623" s="11"/>
      <c r="B623" s="69"/>
      <c r="C623" s="69"/>
      <c r="D623" s="69"/>
      <c r="E623" s="69"/>
      <c r="F623" s="69"/>
      <c r="G623" s="69"/>
      <c r="H623" s="69"/>
      <c r="I623" s="69"/>
      <c r="J623" s="69"/>
      <c r="K623" s="69"/>
      <c r="L623" s="69"/>
      <c r="M623" s="69"/>
      <c r="N623" s="69"/>
      <c r="O623" s="69"/>
      <c r="P623" s="69"/>
      <c r="Q623" s="69"/>
      <c r="R623" s="69"/>
      <c r="S623" s="69"/>
      <c r="T623" s="69"/>
      <c r="U623" s="69"/>
      <c r="V623" s="69"/>
      <c r="W623" s="69"/>
      <c r="X623" s="69"/>
      <c r="Y623" s="69"/>
      <c r="Z623" s="69"/>
      <c r="AA623" s="69"/>
      <c r="AB623" s="69"/>
      <c r="AC623" s="69"/>
      <c r="AD623" s="69"/>
      <c r="AE623" s="69"/>
      <c r="AF623" s="69"/>
      <c r="AG623" s="69"/>
      <c r="AH623" s="69"/>
      <c r="AI623" s="69"/>
      <c r="AJ623" s="69"/>
      <c r="AK623" s="69"/>
      <c r="AL623" s="69"/>
      <c r="AM623" s="69"/>
      <c r="AN623" s="69"/>
      <c r="AO623" s="69"/>
      <c r="AP623" s="69"/>
      <c r="AQ623" s="69"/>
      <c r="AR623" s="69"/>
      <c r="AS623" s="69"/>
      <c r="AT623" s="69"/>
      <c r="AU623" s="69"/>
      <c r="AV623" s="69"/>
      <c r="AW623" s="69"/>
      <c r="AX623" s="69"/>
      <c r="AY623" s="69"/>
      <c r="AZ623" s="69"/>
      <c r="BA623" s="69"/>
      <c r="BB623" s="69"/>
      <c r="BC623" s="69"/>
      <c r="BD623" s="69"/>
      <c r="BE623" s="69"/>
      <c r="BF623" s="69"/>
      <c r="BG623" s="69"/>
      <c r="BH623" s="69"/>
      <c r="BI623" s="69"/>
      <c r="BJ623" s="69"/>
      <c r="BK623" s="69"/>
      <c r="BL623" s="69"/>
      <c r="BM623" s="69"/>
      <c r="BN623" s="69"/>
      <c r="BO623" s="69"/>
      <c r="BP623" s="69"/>
      <c r="BQ623" s="69"/>
      <c r="BR623" s="69"/>
      <c r="BS623" s="69"/>
      <c r="BT623" s="69"/>
      <c r="BU623" s="69"/>
      <c r="BV623" s="69"/>
      <c r="BW623" s="69"/>
      <c r="BX623" s="69"/>
      <c r="BY623" s="69"/>
      <c r="BZ623" s="69"/>
      <c r="CA623" s="24"/>
      <c r="CB623" s="39" t="str">
        <f t="shared" si="109"/>
        <v>Riadok bude skrytý.</v>
      </c>
      <c r="CC623" s="33" t="s">
        <v>78</v>
      </c>
      <c r="CW623" s="20">
        <f t="shared" si="115"/>
        <v>0</v>
      </c>
      <c r="CX623" s="20">
        <f t="shared" si="116"/>
        <v>0</v>
      </c>
      <c r="CZ623" s="20">
        <f t="shared" si="117"/>
        <v>1</v>
      </c>
      <c r="DA623" s="37">
        <f t="shared" si="114"/>
        <v>0</v>
      </c>
      <c r="DZ623" s="62"/>
    </row>
    <row r="624" spans="1:130">
      <c r="A624" s="11"/>
      <c r="B624" s="69"/>
      <c r="C624" s="69"/>
      <c r="D624" s="69"/>
      <c r="E624" s="69"/>
      <c r="F624" s="69"/>
      <c r="G624" s="69"/>
      <c r="H624" s="69"/>
      <c r="I624" s="69"/>
      <c r="J624" s="69"/>
      <c r="K624" s="69"/>
      <c r="L624" s="69"/>
      <c r="M624" s="69"/>
      <c r="N624" s="69"/>
      <c r="O624" s="69"/>
      <c r="P624" s="69"/>
      <c r="Q624" s="69"/>
      <c r="R624" s="69"/>
      <c r="S624" s="69"/>
      <c r="T624" s="69"/>
      <c r="U624" s="69"/>
      <c r="V624" s="69"/>
      <c r="W624" s="69"/>
      <c r="X624" s="69"/>
      <c r="Y624" s="69"/>
      <c r="Z624" s="69"/>
      <c r="AA624" s="69"/>
      <c r="AB624" s="69"/>
      <c r="AC624" s="69"/>
      <c r="AD624" s="69"/>
      <c r="AE624" s="69"/>
      <c r="AF624" s="69"/>
      <c r="AG624" s="69"/>
      <c r="AH624" s="69"/>
      <c r="AI624" s="69"/>
      <c r="AJ624" s="69"/>
      <c r="AK624" s="69"/>
      <c r="AL624" s="69"/>
      <c r="AM624" s="69"/>
      <c r="AN624" s="69"/>
      <c r="AO624" s="69"/>
      <c r="AP624" s="69"/>
      <c r="AQ624" s="69"/>
      <c r="AR624" s="69"/>
      <c r="AS624" s="69"/>
      <c r="AT624" s="69"/>
      <c r="AU624" s="69"/>
      <c r="AV624" s="69"/>
      <c r="AW624" s="69"/>
      <c r="AX624" s="69"/>
      <c r="AY624" s="69"/>
      <c r="AZ624" s="69"/>
      <c r="BA624" s="69"/>
      <c r="BB624" s="69"/>
      <c r="BC624" s="69"/>
      <c r="BD624" s="69"/>
      <c r="BE624" s="69"/>
      <c r="BF624" s="69"/>
      <c r="BG624" s="69"/>
      <c r="BH624" s="69"/>
      <c r="BI624" s="69"/>
      <c r="BJ624" s="69"/>
      <c r="BK624" s="69"/>
      <c r="BL624" s="69"/>
      <c r="BM624" s="69"/>
      <c r="BN624" s="69"/>
      <c r="BO624" s="69"/>
      <c r="BP624" s="69"/>
      <c r="BQ624" s="69"/>
      <c r="BR624" s="69"/>
      <c r="BS624" s="69"/>
      <c r="BT624" s="69"/>
      <c r="BU624" s="69"/>
      <c r="BV624" s="69"/>
      <c r="BW624" s="69"/>
      <c r="BX624" s="69"/>
      <c r="BY624" s="69"/>
      <c r="BZ624" s="69"/>
      <c r="CA624" s="24"/>
      <c r="CB624" s="39" t="str">
        <f t="shared" si="109"/>
        <v>Riadok bude skrytý.</v>
      </c>
      <c r="CC624" s="33" t="s">
        <v>78</v>
      </c>
      <c r="CW624" s="20">
        <f t="shared" si="115"/>
        <v>0</v>
      </c>
      <c r="CX624" s="20">
        <f t="shared" si="116"/>
        <v>0</v>
      </c>
      <c r="CZ624" s="20">
        <f t="shared" si="117"/>
        <v>1</v>
      </c>
      <c r="DA624" s="37">
        <f t="shared" si="114"/>
        <v>0</v>
      </c>
      <c r="DZ624" s="62"/>
    </row>
    <row r="625" spans="1:130">
      <c r="A625" s="11"/>
      <c r="B625" s="69"/>
      <c r="C625" s="69"/>
      <c r="D625" s="69"/>
      <c r="E625" s="69"/>
      <c r="F625" s="69"/>
      <c r="G625" s="69"/>
      <c r="H625" s="69"/>
      <c r="I625" s="69"/>
      <c r="J625" s="69"/>
      <c r="K625" s="69"/>
      <c r="L625" s="69"/>
      <c r="M625" s="69"/>
      <c r="N625" s="69"/>
      <c r="O625" s="69"/>
      <c r="P625" s="69"/>
      <c r="Q625" s="69"/>
      <c r="R625" s="69"/>
      <c r="S625" s="69"/>
      <c r="T625" s="69"/>
      <c r="U625" s="69"/>
      <c r="V625" s="69"/>
      <c r="W625" s="69"/>
      <c r="X625" s="69"/>
      <c r="Y625" s="69"/>
      <c r="Z625" s="69"/>
      <c r="AA625" s="69"/>
      <c r="AB625" s="69"/>
      <c r="AC625" s="69"/>
      <c r="AD625" s="69"/>
      <c r="AE625" s="69"/>
      <c r="AF625" s="69"/>
      <c r="AG625" s="69"/>
      <c r="AH625" s="69"/>
      <c r="AI625" s="69"/>
      <c r="AJ625" s="69"/>
      <c r="AK625" s="69"/>
      <c r="AL625" s="69"/>
      <c r="AM625" s="69"/>
      <c r="AN625" s="69"/>
      <c r="AO625" s="69"/>
      <c r="AP625" s="69"/>
      <c r="AQ625" s="69"/>
      <c r="AR625" s="69"/>
      <c r="AS625" s="69"/>
      <c r="AT625" s="69"/>
      <c r="AU625" s="69"/>
      <c r="AV625" s="69"/>
      <c r="AW625" s="69"/>
      <c r="AX625" s="69"/>
      <c r="AY625" s="69"/>
      <c r="AZ625" s="69"/>
      <c r="BA625" s="69"/>
      <c r="BB625" s="69"/>
      <c r="BC625" s="69"/>
      <c r="BD625" s="69"/>
      <c r="BE625" s="69"/>
      <c r="BF625" s="69"/>
      <c r="BG625" s="69"/>
      <c r="BH625" s="69"/>
      <c r="BI625" s="69"/>
      <c r="BJ625" s="69"/>
      <c r="BK625" s="69"/>
      <c r="BL625" s="69"/>
      <c r="BM625" s="69"/>
      <c r="BN625" s="69"/>
      <c r="BO625" s="69"/>
      <c r="BP625" s="69"/>
      <c r="BQ625" s="69"/>
      <c r="BR625" s="69"/>
      <c r="BS625" s="69"/>
      <c r="BT625" s="69"/>
      <c r="BU625" s="69"/>
      <c r="BV625" s="69"/>
      <c r="BW625" s="69"/>
      <c r="BX625" s="69"/>
      <c r="BY625" s="69"/>
      <c r="BZ625" s="69"/>
      <c r="CA625" s="24"/>
      <c r="CB625" s="39" t="str">
        <f t="shared" si="109"/>
        <v>Riadok bude skrytý.</v>
      </c>
      <c r="CC625" s="33" t="s">
        <v>78</v>
      </c>
      <c r="CW625" s="20">
        <f t="shared" si="115"/>
        <v>0</v>
      </c>
      <c r="CX625" s="20">
        <f t="shared" si="116"/>
        <v>0</v>
      </c>
      <c r="CZ625" s="20">
        <f t="shared" si="117"/>
        <v>1</v>
      </c>
      <c r="DA625" s="37">
        <f t="shared" si="114"/>
        <v>0</v>
      </c>
      <c r="DZ625" s="62"/>
    </row>
    <row r="626" spans="1:130">
      <c r="A626" s="11"/>
      <c r="B626" s="69"/>
      <c r="C626" s="69"/>
      <c r="D626" s="69"/>
      <c r="E626" s="69"/>
      <c r="F626" s="69"/>
      <c r="G626" s="69"/>
      <c r="H626" s="69"/>
      <c r="I626" s="69"/>
      <c r="J626" s="69"/>
      <c r="K626" s="69"/>
      <c r="L626" s="69"/>
      <c r="M626" s="69"/>
      <c r="N626" s="69"/>
      <c r="O626" s="69"/>
      <c r="P626" s="69"/>
      <c r="Q626" s="69"/>
      <c r="R626" s="69"/>
      <c r="S626" s="69"/>
      <c r="T626" s="69"/>
      <c r="U626" s="69"/>
      <c r="V626" s="69"/>
      <c r="W626" s="69"/>
      <c r="X626" s="69"/>
      <c r="Y626" s="69"/>
      <c r="Z626" s="69"/>
      <c r="AA626" s="69"/>
      <c r="AB626" s="69"/>
      <c r="AC626" s="69"/>
      <c r="AD626" s="69"/>
      <c r="AE626" s="69"/>
      <c r="AF626" s="69"/>
      <c r="AG626" s="69"/>
      <c r="AH626" s="69"/>
      <c r="AI626" s="69"/>
      <c r="AJ626" s="69"/>
      <c r="AK626" s="69"/>
      <c r="AL626" s="69"/>
      <c r="AM626" s="69"/>
      <c r="AN626" s="69"/>
      <c r="AO626" s="69"/>
      <c r="AP626" s="69"/>
      <c r="AQ626" s="69"/>
      <c r="AR626" s="69"/>
      <c r="AS626" s="69"/>
      <c r="AT626" s="69"/>
      <c r="AU626" s="69"/>
      <c r="AV626" s="69"/>
      <c r="AW626" s="69"/>
      <c r="AX626" s="69"/>
      <c r="AY626" s="69"/>
      <c r="AZ626" s="69"/>
      <c r="BA626" s="69"/>
      <c r="BB626" s="69"/>
      <c r="BC626" s="69"/>
      <c r="BD626" s="69"/>
      <c r="BE626" s="69"/>
      <c r="BF626" s="69"/>
      <c r="BG626" s="69"/>
      <c r="BH626" s="69"/>
      <c r="BI626" s="69"/>
      <c r="BJ626" s="69"/>
      <c r="BK626" s="69"/>
      <c r="BL626" s="69"/>
      <c r="BM626" s="69"/>
      <c r="BN626" s="69"/>
      <c r="BO626" s="69"/>
      <c r="BP626" s="69"/>
      <c r="BQ626" s="69"/>
      <c r="BR626" s="69"/>
      <c r="BS626" s="69"/>
      <c r="BT626" s="69"/>
      <c r="BU626" s="69"/>
      <c r="BV626" s="69"/>
      <c r="BW626" s="69"/>
      <c r="BX626" s="69"/>
      <c r="BY626" s="69"/>
      <c r="BZ626" s="69"/>
      <c r="CA626" s="24"/>
      <c r="CB626" s="39" t="str">
        <f t="shared" si="109"/>
        <v>Riadok bude skrytý.</v>
      </c>
      <c r="CC626" s="33" t="s">
        <v>78</v>
      </c>
      <c r="CW626" s="20">
        <f t="shared" si="115"/>
        <v>0</v>
      </c>
      <c r="CX626" s="20">
        <f t="shared" si="116"/>
        <v>0</v>
      </c>
      <c r="CZ626" s="20">
        <f t="shared" si="117"/>
        <v>1</v>
      </c>
      <c r="DA626" s="37">
        <f t="shared" si="114"/>
        <v>0</v>
      </c>
      <c r="DZ626" s="62"/>
    </row>
    <row r="627" spans="1:130">
      <c r="A627" s="11"/>
      <c r="B627" s="69"/>
      <c r="C627" s="69"/>
      <c r="D627" s="69"/>
      <c r="E627" s="69"/>
      <c r="F627" s="69"/>
      <c r="G627" s="69"/>
      <c r="H627" s="69"/>
      <c r="I627" s="69"/>
      <c r="J627" s="69"/>
      <c r="K627" s="69"/>
      <c r="L627" s="69"/>
      <c r="M627" s="69"/>
      <c r="N627" s="69"/>
      <c r="O627" s="69"/>
      <c r="P627" s="69"/>
      <c r="Q627" s="69"/>
      <c r="R627" s="69"/>
      <c r="S627" s="69"/>
      <c r="T627" s="69"/>
      <c r="U627" s="69"/>
      <c r="V627" s="69"/>
      <c r="W627" s="69"/>
      <c r="X627" s="69"/>
      <c r="Y627" s="69"/>
      <c r="Z627" s="69"/>
      <c r="AA627" s="69"/>
      <c r="AB627" s="69"/>
      <c r="AC627" s="69"/>
      <c r="AD627" s="69"/>
      <c r="AE627" s="69"/>
      <c r="AF627" s="69"/>
      <c r="AG627" s="69"/>
      <c r="AH627" s="69"/>
      <c r="AI627" s="69"/>
      <c r="AJ627" s="69"/>
      <c r="AK627" s="69"/>
      <c r="AL627" s="69"/>
      <c r="AM627" s="69"/>
      <c r="AN627" s="69"/>
      <c r="AO627" s="69"/>
      <c r="AP627" s="69"/>
      <c r="AQ627" s="69"/>
      <c r="AR627" s="69"/>
      <c r="AS627" s="69"/>
      <c r="AT627" s="69"/>
      <c r="AU627" s="69"/>
      <c r="AV627" s="69"/>
      <c r="AW627" s="69"/>
      <c r="AX627" s="69"/>
      <c r="AY627" s="69"/>
      <c r="AZ627" s="69"/>
      <c r="BA627" s="69"/>
      <c r="BB627" s="69"/>
      <c r="BC627" s="69"/>
      <c r="BD627" s="69"/>
      <c r="BE627" s="69"/>
      <c r="BF627" s="69"/>
      <c r="BG627" s="69"/>
      <c r="BH627" s="69"/>
      <c r="BI627" s="69"/>
      <c r="BJ627" s="69"/>
      <c r="BK627" s="69"/>
      <c r="BL627" s="69"/>
      <c r="BM627" s="69"/>
      <c r="BN627" s="69"/>
      <c r="BO627" s="69"/>
      <c r="BP627" s="69"/>
      <c r="BQ627" s="69"/>
      <c r="BR627" s="69"/>
      <c r="BS627" s="69"/>
      <c r="BT627" s="69"/>
      <c r="BU627" s="69"/>
      <c r="BV627" s="69"/>
      <c r="BW627" s="69"/>
      <c r="BX627" s="69"/>
      <c r="BY627" s="69"/>
      <c r="BZ627" s="69"/>
      <c r="CA627" s="24"/>
      <c r="CB627" s="39" t="str">
        <f t="shared" si="109"/>
        <v>Riadok bude skrytý.</v>
      </c>
      <c r="CC627" s="33" t="s">
        <v>78</v>
      </c>
      <c r="CW627" s="20">
        <f t="shared" si="115"/>
        <v>0</v>
      </c>
      <c r="CX627" s="20">
        <f t="shared" si="116"/>
        <v>0</v>
      </c>
      <c r="CZ627" s="20">
        <f t="shared" si="117"/>
        <v>1</v>
      </c>
      <c r="DA627" s="37">
        <f t="shared" si="114"/>
        <v>0</v>
      </c>
      <c r="DZ627" s="62"/>
    </row>
    <row r="628" spans="1:130">
      <c r="A628" s="11"/>
      <c r="B628" s="69"/>
      <c r="C628" s="69"/>
      <c r="D628" s="69"/>
      <c r="E628" s="69"/>
      <c r="F628" s="69"/>
      <c r="G628" s="69"/>
      <c r="H628" s="69"/>
      <c r="I628" s="69"/>
      <c r="J628" s="69"/>
      <c r="K628" s="69"/>
      <c r="L628" s="69"/>
      <c r="M628" s="69"/>
      <c r="N628" s="69"/>
      <c r="O628" s="69"/>
      <c r="P628" s="69"/>
      <c r="Q628" s="69"/>
      <c r="R628" s="69"/>
      <c r="S628" s="69"/>
      <c r="T628" s="69"/>
      <c r="U628" s="69"/>
      <c r="V628" s="69"/>
      <c r="W628" s="69"/>
      <c r="X628" s="69"/>
      <c r="Y628" s="69"/>
      <c r="Z628" s="69"/>
      <c r="AA628" s="69"/>
      <c r="AB628" s="69"/>
      <c r="AC628" s="69"/>
      <c r="AD628" s="69"/>
      <c r="AE628" s="69"/>
      <c r="AF628" s="69"/>
      <c r="AG628" s="69"/>
      <c r="AH628" s="69"/>
      <c r="AI628" s="69"/>
      <c r="AJ628" s="69"/>
      <c r="AK628" s="69"/>
      <c r="AL628" s="69"/>
      <c r="AM628" s="69"/>
      <c r="AN628" s="69"/>
      <c r="AO628" s="69"/>
      <c r="AP628" s="69"/>
      <c r="AQ628" s="69"/>
      <c r="AR628" s="69"/>
      <c r="AS628" s="69"/>
      <c r="AT628" s="69"/>
      <c r="AU628" s="69"/>
      <c r="AV628" s="69"/>
      <c r="AW628" s="69"/>
      <c r="AX628" s="69"/>
      <c r="AY628" s="69"/>
      <c r="AZ628" s="69"/>
      <c r="BA628" s="69"/>
      <c r="BB628" s="69"/>
      <c r="BC628" s="69"/>
      <c r="BD628" s="69"/>
      <c r="BE628" s="69"/>
      <c r="BF628" s="69"/>
      <c r="BG628" s="69"/>
      <c r="BH628" s="69"/>
      <c r="BI628" s="69"/>
      <c r="BJ628" s="69"/>
      <c r="BK628" s="69"/>
      <c r="BL628" s="69"/>
      <c r="BM628" s="69"/>
      <c r="BN628" s="69"/>
      <c r="BO628" s="69"/>
      <c r="BP628" s="69"/>
      <c r="BQ628" s="69"/>
      <c r="BR628" s="69"/>
      <c r="BS628" s="69"/>
      <c r="BT628" s="69"/>
      <c r="BU628" s="69"/>
      <c r="BV628" s="69"/>
      <c r="BW628" s="69"/>
      <c r="BX628" s="69"/>
      <c r="BY628" s="69"/>
      <c r="BZ628" s="69"/>
      <c r="CA628" s="24"/>
      <c r="CB628" s="39" t="str">
        <f t="shared" si="109"/>
        <v>Riadok bude skrytý.</v>
      </c>
      <c r="CC628" s="33" t="s">
        <v>78</v>
      </c>
      <c r="CW628" s="20">
        <f t="shared" si="115"/>
        <v>0</v>
      </c>
      <c r="CX628" s="20">
        <f t="shared" si="116"/>
        <v>0</v>
      </c>
      <c r="CZ628" s="20">
        <f t="shared" si="117"/>
        <v>1</v>
      </c>
      <c r="DA628" s="37">
        <f t="shared" si="114"/>
        <v>0</v>
      </c>
      <c r="DZ628" s="62"/>
    </row>
    <row r="629" spans="1:130">
      <c r="A629" s="11"/>
      <c r="B629" s="69"/>
      <c r="C629" s="69"/>
      <c r="D629" s="69"/>
      <c r="E629" s="69"/>
      <c r="F629" s="69"/>
      <c r="G629" s="69"/>
      <c r="H629" s="69"/>
      <c r="I629" s="69"/>
      <c r="J629" s="69"/>
      <c r="K629" s="69"/>
      <c r="L629" s="69"/>
      <c r="M629" s="69"/>
      <c r="N629" s="69"/>
      <c r="O629" s="69"/>
      <c r="P629" s="69"/>
      <c r="Q629" s="69"/>
      <c r="R629" s="69"/>
      <c r="S629" s="69"/>
      <c r="T629" s="69"/>
      <c r="U629" s="69"/>
      <c r="V629" s="69"/>
      <c r="W629" s="69"/>
      <c r="X629" s="69"/>
      <c r="Y629" s="69"/>
      <c r="Z629" s="69"/>
      <c r="AA629" s="69"/>
      <c r="AB629" s="69"/>
      <c r="AC629" s="69"/>
      <c r="AD629" s="69"/>
      <c r="AE629" s="69"/>
      <c r="AF629" s="69"/>
      <c r="AG629" s="69"/>
      <c r="AH629" s="69"/>
      <c r="AI629" s="69"/>
      <c r="AJ629" s="69"/>
      <c r="AK629" s="69"/>
      <c r="AL629" s="69"/>
      <c r="AM629" s="69"/>
      <c r="AN629" s="69"/>
      <c r="AO629" s="69"/>
      <c r="AP629" s="69"/>
      <c r="AQ629" s="69"/>
      <c r="AR629" s="69"/>
      <c r="AS629" s="69"/>
      <c r="AT629" s="69"/>
      <c r="AU629" s="69"/>
      <c r="AV629" s="69"/>
      <c r="AW629" s="69"/>
      <c r="AX629" s="69"/>
      <c r="AY629" s="69"/>
      <c r="AZ629" s="69"/>
      <c r="BA629" s="69"/>
      <c r="BB629" s="69"/>
      <c r="BC629" s="69"/>
      <c r="BD629" s="69"/>
      <c r="BE629" s="69"/>
      <c r="BF629" s="69"/>
      <c r="BG629" s="69"/>
      <c r="BH629" s="69"/>
      <c r="BI629" s="69"/>
      <c r="BJ629" s="69"/>
      <c r="BK629" s="69"/>
      <c r="BL629" s="69"/>
      <c r="BM629" s="69"/>
      <c r="BN629" s="69"/>
      <c r="BO629" s="69"/>
      <c r="BP629" s="69"/>
      <c r="BQ629" s="69"/>
      <c r="BR629" s="69"/>
      <c r="BS629" s="69"/>
      <c r="BT629" s="69"/>
      <c r="BU629" s="69"/>
      <c r="BV629" s="69"/>
      <c r="BW629" s="69"/>
      <c r="BX629" s="69"/>
      <c r="BY629" s="69"/>
      <c r="BZ629" s="69"/>
      <c r="CA629" s="24"/>
      <c r="CB629" s="39" t="str">
        <f t="shared" si="109"/>
        <v>Riadok bude skrytý.</v>
      </c>
      <c r="CC629" s="33" t="s">
        <v>78</v>
      </c>
      <c r="CW629" s="20">
        <f t="shared" si="115"/>
        <v>0</v>
      </c>
      <c r="CX629" s="20">
        <f t="shared" si="116"/>
        <v>0</v>
      </c>
      <c r="CZ629" s="20">
        <f t="shared" si="117"/>
        <v>1</v>
      </c>
      <c r="DA629" s="37">
        <f t="shared" si="114"/>
        <v>0</v>
      </c>
      <c r="DZ629" s="62"/>
    </row>
    <row r="630" spans="1:130">
      <c r="A630" s="11"/>
      <c r="B630" s="69"/>
      <c r="C630" s="69"/>
      <c r="D630" s="69"/>
      <c r="E630" s="69"/>
      <c r="F630" s="69"/>
      <c r="G630" s="69"/>
      <c r="H630" s="69"/>
      <c r="I630" s="69"/>
      <c r="J630" s="69"/>
      <c r="K630" s="69"/>
      <c r="L630" s="69"/>
      <c r="M630" s="69"/>
      <c r="N630" s="69"/>
      <c r="O630" s="69"/>
      <c r="P630" s="69"/>
      <c r="Q630" s="69"/>
      <c r="R630" s="69"/>
      <c r="S630" s="69"/>
      <c r="T630" s="69"/>
      <c r="U630" s="69"/>
      <c r="V630" s="69"/>
      <c r="W630" s="69"/>
      <c r="X630" s="69"/>
      <c r="Y630" s="69"/>
      <c r="Z630" s="69"/>
      <c r="AA630" s="69"/>
      <c r="AB630" s="69"/>
      <c r="AC630" s="69"/>
      <c r="AD630" s="69"/>
      <c r="AE630" s="69"/>
      <c r="AF630" s="69"/>
      <c r="AG630" s="69"/>
      <c r="AH630" s="69"/>
      <c r="AI630" s="69"/>
      <c r="AJ630" s="69"/>
      <c r="AK630" s="69"/>
      <c r="AL630" s="69"/>
      <c r="AM630" s="69"/>
      <c r="AN630" s="69"/>
      <c r="AO630" s="69"/>
      <c r="AP630" s="69"/>
      <c r="AQ630" s="69"/>
      <c r="AR630" s="69"/>
      <c r="AS630" s="69"/>
      <c r="AT630" s="69"/>
      <c r="AU630" s="69"/>
      <c r="AV630" s="69"/>
      <c r="AW630" s="69"/>
      <c r="AX630" s="69"/>
      <c r="AY630" s="69"/>
      <c r="AZ630" s="69"/>
      <c r="BA630" s="69"/>
      <c r="BB630" s="69"/>
      <c r="BC630" s="69"/>
      <c r="BD630" s="69"/>
      <c r="BE630" s="69"/>
      <c r="BF630" s="69"/>
      <c r="BG630" s="69"/>
      <c r="BH630" s="69"/>
      <c r="BI630" s="69"/>
      <c r="BJ630" s="69"/>
      <c r="BK630" s="69"/>
      <c r="BL630" s="69"/>
      <c r="BM630" s="69"/>
      <c r="BN630" s="69"/>
      <c r="BO630" s="69"/>
      <c r="BP630" s="69"/>
      <c r="BQ630" s="69"/>
      <c r="BR630" s="69"/>
      <c r="BS630" s="69"/>
      <c r="BT630" s="69"/>
      <c r="BU630" s="69"/>
      <c r="BV630" s="69"/>
      <c r="BW630" s="69"/>
      <c r="BX630" s="69"/>
      <c r="BY630" s="69"/>
      <c r="BZ630" s="69"/>
      <c r="CA630" s="24"/>
      <c r="CB630" s="39" t="str">
        <f t="shared" si="109"/>
        <v>Riadok bude skrytý.</v>
      </c>
      <c r="CC630" s="33" t="s">
        <v>78</v>
      </c>
      <c r="CW630" s="20">
        <f t="shared" si="115"/>
        <v>0</v>
      </c>
      <c r="CX630" s="20">
        <f t="shared" si="116"/>
        <v>0</v>
      </c>
      <c r="CZ630" s="20">
        <f t="shared" si="117"/>
        <v>1</v>
      </c>
      <c r="DA630" s="37">
        <f t="shared" si="114"/>
        <v>0</v>
      </c>
      <c r="DZ630" s="62"/>
    </row>
    <row r="631" spans="1:130">
      <c r="A631" s="11"/>
      <c r="B631" s="69"/>
      <c r="C631" s="69"/>
      <c r="D631" s="69"/>
      <c r="E631" s="69"/>
      <c r="F631" s="69"/>
      <c r="G631" s="69"/>
      <c r="H631" s="69"/>
      <c r="I631" s="69"/>
      <c r="J631" s="69"/>
      <c r="K631" s="69"/>
      <c r="L631" s="69"/>
      <c r="M631" s="69"/>
      <c r="N631" s="69"/>
      <c r="O631" s="69"/>
      <c r="P631" s="69"/>
      <c r="Q631" s="69"/>
      <c r="R631" s="69"/>
      <c r="S631" s="69"/>
      <c r="T631" s="69"/>
      <c r="U631" s="69"/>
      <c r="V631" s="69"/>
      <c r="W631" s="69"/>
      <c r="X631" s="69"/>
      <c r="Y631" s="69"/>
      <c r="Z631" s="69"/>
      <c r="AA631" s="69"/>
      <c r="AB631" s="69"/>
      <c r="AC631" s="69"/>
      <c r="AD631" s="69"/>
      <c r="AE631" s="69"/>
      <c r="AF631" s="69"/>
      <c r="AG631" s="69"/>
      <c r="AH631" s="69"/>
      <c r="AI631" s="69"/>
      <c r="AJ631" s="69"/>
      <c r="AK631" s="69"/>
      <c r="AL631" s="69"/>
      <c r="AM631" s="69"/>
      <c r="AN631" s="69"/>
      <c r="AO631" s="69"/>
      <c r="AP631" s="69"/>
      <c r="AQ631" s="69"/>
      <c r="AR631" s="69"/>
      <c r="AS631" s="69"/>
      <c r="AT631" s="69"/>
      <c r="AU631" s="69"/>
      <c r="AV631" s="69"/>
      <c r="AW631" s="69"/>
      <c r="AX631" s="69"/>
      <c r="AY631" s="69"/>
      <c r="AZ631" s="69"/>
      <c r="BA631" s="69"/>
      <c r="BB631" s="69"/>
      <c r="BC631" s="69"/>
      <c r="BD631" s="69"/>
      <c r="BE631" s="69"/>
      <c r="BF631" s="69"/>
      <c r="BG631" s="69"/>
      <c r="BH631" s="69"/>
      <c r="BI631" s="69"/>
      <c r="BJ631" s="69"/>
      <c r="BK631" s="69"/>
      <c r="BL631" s="69"/>
      <c r="BM631" s="69"/>
      <c r="BN631" s="69"/>
      <c r="BO631" s="69"/>
      <c r="BP631" s="69"/>
      <c r="BQ631" s="69"/>
      <c r="BR631" s="69"/>
      <c r="BS631" s="69"/>
      <c r="BT631" s="69"/>
      <c r="BU631" s="69"/>
      <c r="BV631" s="69"/>
      <c r="BW631" s="69"/>
      <c r="BX631" s="69"/>
      <c r="BY631" s="69"/>
      <c r="BZ631" s="69"/>
      <c r="CA631" s="24"/>
      <c r="CB631" s="39" t="str">
        <f t="shared" si="109"/>
        <v>Riadok bude skrytý.</v>
      </c>
      <c r="CC631" s="33" t="s">
        <v>78</v>
      </c>
      <c r="CW631" s="20">
        <f t="shared" si="115"/>
        <v>0</v>
      </c>
      <c r="CX631" s="20">
        <f t="shared" si="116"/>
        <v>0</v>
      </c>
      <c r="CZ631" s="20">
        <f t="shared" si="117"/>
        <v>1</v>
      </c>
      <c r="DA631" s="37">
        <f t="shared" si="114"/>
        <v>0</v>
      </c>
      <c r="DZ631" s="62"/>
    </row>
    <row r="632" spans="1:130">
      <c r="A632" s="11"/>
      <c r="B632" s="69"/>
      <c r="C632" s="69"/>
      <c r="D632" s="69"/>
      <c r="E632" s="69"/>
      <c r="F632" s="69"/>
      <c r="G632" s="69"/>
      <c r="H632" s="69"/>
      <c r="I632" s="69"/>
      <c r="J632" s="69"/>
      <c r="K632" s="69"/>
      <c r="L632" s="69"/>
      <c r="M632" s="69"/>
      <c r="N632" s="69"/>
      <c r="O632" s="69"/>
      <c r="P632" s="69"/>
      <c r="Q632" s="69"/>
      <c r="R632" s="69"/>
      <c r="S632" s="69"/>
      <c r="T632" s="69"/>
      <c r="U632" s="69"/>
      <c r="V632" s="69"/>
      <c r="W632" s="69"/>
      <c r="X632" s="69"/>
      <c r="Y632" s="69"/>
      <c r="Z632" s="69"/>
      <c r="AA632" s="69"/>
      <c r="AB632" s="69"/>
      <c r="AC632" s="69"/>
      <c r="AD632" s="69"/>
      <c r="AE632" s="69"/>
      <c r="AF632" s="69"/>
      <c r="AG632" s="69"/>
      <c r="AH632" s="69"/>
      <c r="AI632" s="69"/>
      <c r="AJ632" s="69"/>
      <c r="AK632" s="69"/>
      <c r="AL632" s="69"/>
      <c r="AM632" s="69"/>
      <c r="AN632" s="69"/>
      <c r="AO632" s="69"/>
      <c r="AP632" s="69"/>
      <c r="AQ632" s="69"/>
      <c r="AR632" s="69"/>
      <c r="AS632" s="69"/>
      <c r="AT632" s="69"/>
      <c r="AU632" s="69"/>
      <c r="AV632" s="69"/>
      <c r="AW632" s="69"/>
      <c r="AX632" s="69"/>
      <c r="AY632" s="69"/>
      <c r="AZ632" s="69"/>
      <c r="BA632" s="69"/>
      <c r="BB632" s="69"/>
      <c r="BC632" s="69"/>
      <c r="BD632" s="69"/>
      <c r="BE632" s="69"/>
      <c r="BF632" s="69"/>
      <c r="BG632" s="69"/>
      <c r="BH632" s="69"/>
      <c r="BI632" s="69"/>
      <c r="BJ632" s="69"/>
      <c r="BK632" s="69"/>
      <c r="BL632" s="69"/>
      <c r="BM632" s="69"/>
      <c r="BN632" s="69"/>
      <c r="BO632" s="69"/>
      <c r="BP632" s="69"/>
      <c r="BQ632" s="69"/>
      <c r="BR632" s="69"/>
      <c r="BS632" s="69"/>
      <c r="BT632" s="69"/>
      <c r="BU632" s="69"/>
      <c r="BV632" s="69"/>
      <c r="BW632" s="69"/>
      <c r="BX632" s="69"/>
      <c r="BY632" s="69"/>
      <c r="BZ632" s="69"/>
      <c r="CA632" s="24"/>
      <c r="CB632" s="39" t="str">
        <f t="shared" si="109"/>
        <v>Riadok bude skrytý.</v>
      </c>
      <c r="CC632" s="33" t="s">
        <v>78</v>
      </c>
      <c r="CW632" s="20">
        <f t="shared" si="115"/>
        <v>0</v>
      </c>
      <c r="CX632" s="20">
        <f t="shared" si="116"/>
        <v>0</v>
      </c>
      <c r="CZ632" s="20">
        <f t="shared" si="117"/>
        <v>1</v>
      </c>
      <c r="DA632" s="37">
        <f t="shared" si="114"/>
        <v>0</v>
      </c>
      <c r="DZ632" s="62"/>
    </row>
    <row r="633" spans="1:130">
      <c r="A633" s="11"/>
      <c r="B633" s="69"/>
      <c r="C633" s="69"/>
      <c r="D633" s="69"/>
      <c r="E633" s="69"/>
      <c r="F633" s="69"/>
      <c r="G633" s="69"/>
      <c r="H633" s="69"/>
      <c r="I633" s="69"/>
      <c r="J633" s="69"/>
      <c r="K633" s="69"/>
      <c r="L633" s="69"/>
      <c r="M633" s="69"/>
      <c r="N633" s="69"/>
      <c r="O633" s="69"/>
      <c r="P633" s="69"/>
      <c r="Q633" s="69"/>
      <c r="R633" s="69"/>
      <c r="S633" s="69"/>
      <c r="T633" s="69"/>
      <c r="U633" s="69"/>
      <c r="V633" s="69"/>
      <c r="W633" s="69"/>
      <c r="X633" s="69"/>
      <c r="Y633" s="69"/>
      <c r="Z633" s="69"/>
      <c r="AA633" s="69"/>
      <c r="AB633" s="69"/>
      <c r="AC633" s="69"/>
      <c r="AD633" s="69"/>
      <c r="AE633" s="69"/>
      <c r="AF633" s="69"/>
      <c r="AG633" s="69"/>
      <c r="AH633" s="69"/>
      <c r="AI633" s="69"/>
      <c r="AJ633" s="69"/>
      <c r="AK633" s="69"/>
      <c r="AL633" s="69"/>
      <c r="AM633" s="69"/>
      <c r="AN633" s="69"/>
      <c r="AO633" s="69"/>
      <c r="AP633" s="69"/>
      <c r="AQ633" s="69"/>
      <c r="AR633" s="69"/>
      <c r="AS633" s="69"/>
      <c r="AT633" s="69"/>
      <c r="AU633" s="69"/>
      <c r="AV633" s="69"/>
      <c r="AW633" s="69"/>
      <c r="AX633" s="69"/>
      <c r="AY633" s="69"/>
      <c r="AZ633" s="69"/>
      <c r="BA633" s="69"/>
      <c r="BB633" s="69"/>
      <c r="BC633" s="69"/>
      <c r="BD633" s="69"/>
      <c r="BE633" s="69"/>
      <c r="BF633" s="69"/>
      <c r="BG633" s="69"/>
      <c r="BH633" s="69"/>
      <c r="BI633" s="69"/>
      <c r="BJ633" s="69"/>
      <c r="BK633" s="69"/>
      <c r="BL633" s="69"/>
      <c r="BM633" s="69"/>
      <c r="BN633" s="69"/>
      <c r="BO633" s="69"/>
      <c r="BP633" s="69"/>
      <c r="BQ633" s="69"/>
      <c r="BR633" s="69"/>
      <c r="BS633" s="69"/>
      <c r="BT633" s="69"/>
      <c r="BU633" s="69"/>
      <c r="BV633" s="69"/>
      <c r="BW633" s="69"/>
      <c r="BX633" s="69"/>
      <c r="BY633" s="69"/>
      <c r="BZ633" s="69"/>
      <c r="CA633" s="24"/>
      <c r="CB633" s="39" t="str">
        <f t="shared" si="109"/>
        <v>Riadok bude skrytý.</v>
      </c>
      <c r="CC633" s="33" t="s">
        <v>78</v>
      </c>
      <c r="CW633" s="20">
        <f t="shared" si="115"/>
        <v>0</v>
      </c>
      <c r="CX633" s="20">
        <f t="shared" si="116"/>
        <v>0</v>
      </c>
      <c r="CZ633" s="20">
        <f t="shared" si="117"/>
        <v>1</v>
      </c>
      <c r="DA633" s="37">
        <f t="shared" si="114"/>
        <v>0</v>
      </c>
      <c r="DZ633" s="62"/>
    </row>
    <row r="634" spans="1:130">
      <c r="A634" s="11"/>
      <c r="B634" s="69"/>
      <c r="C634" s="69"/>
      <c r="D634" s="69"/>
      <c r="E634" s="69"/>
      <c r="F634" s="69"/>
      <c r="G634" s="69"/>
      <c r="H634" s="69"/>
      <c r="I634" s="69"/>
      <c r="J634" s="69"/>
      <c r="K634" s="69"/>
      <c r="L634" s="69"/>
      <c r="M634" s="69"/>
      <c r="N634" s="69"/>
      <c r="O634" s="69"/>
      <c r="P634" s="69"/>
      <c r="Q634" s="69"/>
      <c r="R634" s="69"/>
      <c r="S634" s="69"/>
      <c r="T634" s="69"/>
      <c r="U634" s="69"/>
      <c r="V634" s="69"/>
      <c r="W634" s="69"/>
      <c r="X634" s="69"/>
      <c r="Y634" s="69"/>
      <c r="Z634" s="69"/>
      <c r="AA634" s="69"/>
      <c r="AB634" s="69"/>
      <c r="AC634" s="69"/>
      <c r="AD634" s="69"/>
      <c r="AE634" s="69"/>
      <c r="AF634" s="69"/>
      <c r="AG634" s="69"/>
      <c r="AH634" s="69"/>
      <c r="AI634" s="69"/>
      <c r="AJ634" s="69"/>
      <c r="AK634" s="69"/>
      <c r="AL634" s="69"/>
      <c r="AM634" s="69"/>
      <c r="AN634" s="69"/>
      <c r="AO634" s="69"/>
      <c r="AP634" s="69"/>
      <c r="AQ634" s="69"/>
      <c r="AR634" s="69"/>
      <c r="AS634" s="69"/>
      <c r="AT634" s="69"/>
      <c r="AU634" s="69"/>
      <c r="AV634" s="69"/>
      <c r="AW634" s="69"/>
      <c r="AX634" s="69"/>
      <c r="AY634" s="69"/>
      <c r="AZ634" s="69"/>
      <c r="BA634" s="69"/>
      <c r="BB634" s="69"/>
      <c r="BC634" s="69"/>
      <c r="BD634" s="69"/>
      <c r="BE634" s="69"/>
      <c r="BF634" s="69"/>
      <c r="BG634" s="69"/>
      <c r="BH634" s="69"/>
      <c r="BI634" s="69"/>
      <c r="BJ634" s="69"/>
      <c r="BK634" s="69"/>
      <c r="BL634" s="69"/>
      <c r="BM634" s="69"/>
      <c r="BN634" s="69"/>
      <c r="BO634" s="69"/>
      <c r="BP634" s="69"/>
      <c r="BQ634" s="69"/>
      <c r="BR634" s="69"/>
      <c r="BS634" s="69"/>
      <c r="BT634" s="69"/>
      <c r="BU634" s="69"/>
      <c r="BV634" s="69"/>
      <c r="BW634" s="69"/>
      <c r="BX634" s="69"/>
      <c r="BY634" s="69"/>
      <c r="BZ634" s="69"/>
      <c r="CA634" s="24"/>
      <c r="CB634" s="39" t="str">
        <f t="shared" si="109"/>
        <v>Riadok bude skrytý.</v>
      </c>
      <c r="CC634" s="33" t="s">
        <v>78</v>
      </c>
      <c r="CW634" s="20">
        <f t="shared" si="115"/>
        <v>0</v>
      </c>
      <c r="CX634" s="20">
        <f t="shared" si="116"/>
        <v>0</v>
      </c>
      <c r="CZ634" s="20">
        <f t="shared" si="117"/>
        <v>1</v>
      </c>
      <c r="DA634" s="37">
        <f t="shared" si="114"/>
        <v>0</v>
      </c>
      <c r="DZ634" s="62"/>
    </row>
    <row r="635" spans="1:130">
      <c r="A635" s="11"/>
      <c r="B635" s="69"/>
      <c r="C635" s="69"/>
      <c r="D635" s="69"/>
      <c r="E635" s="69"/>
      <c r="F635" s="69"/>
      <c r="G635" s="69"/>
      <c r="H635" s="69"/>
      <c r="I635" s="69"/>
      <c r="J635" s="69"/>
      <c r="K635" s="69"/>
      <c r="L635" s="69"/>
      <c r="M635" s="69"/>
      <c r="N635" s="69"/>
      <c r="O635" s="69"/>
      <c r="P635" s="69"/>
      <c r="Q635" s="69"/>
      <c r="R635" s="69"/>
      <c r="S635" s="69"/>
      <c r="T635" s="69"/>
      <c r="U635" s="69"/>
      <c r="V635" s="69"/>
      <c r="W635" s="69"/>
      <c r="X635" s="69"/>
      <c r="Y635" s="69"/>
      <c r="Z635" s="69"/>
      <c r="AA635" s="69"/>
      <c r="AB635" s="69"/>
      <c r="AC635" s="69"/>
      <c r="AD635" s="69"/>
      <c r="AE635" s="69"/>
      <c r="AF635" s="69"/>
      <c r="AG635" s="69"/>
      <c r="AH635" s="69"/>
      <c r="AI635" s="69"/>
      <c r="AJ635" s="69"/>
      <c r="AK635" s="69"/>
      <c r="AL635" s="69"/>
      <c r="AM635" s="69"/>
      <c r="AN635" s="69"/>
      <c r="AO635" s="69"/>
      <c r="AP635" s="69"/>
      <c r="AQ635" s="69"/>
      <c r="AR635" s="69"/>
      <c r="AS635" s="69"/>
      <c r="AT635" s="69"/>
      <c r="AU635" s="69"/>
      <c r="AV635" s="69"/>
      <c r="AW635" s="69"/>
      <c r="AX635" s="69"/>
      <c r="AY635" s="69"/>
      <c r="AZ635" s="69"/>
      <c r="BA635" s="69"/>
      <c r="BB635" s="69"/>
      <c r="BC635" s="69"/>
      <c r="BD635" s="69"/>
      <c r="BE635" s="69"/>
      <c r="BF635" s="69"/>
      <c r="BG635" s="69"/>
      <c r="BH635" s="69"/>
      <c r="BI635" s="69"/>
      <c r="BJ635" s="69"/>
      <c r="BK635" s="69"/>
      <c r="BL635" s="69"/>
      <c r="BM635" s="69"/>
      <c r="BN635" s="69"/>
      <c r="BO635" s="69"/>
      <c r="BP635" s="69"/>
      <c r="BQ635" s="69"/>
      <c r="BR635" s="69"/>
      <c r="BS635" s="69"/>
      <c r="BT635" s="69"/>
      <c r="BU635" s="69"/>
      <c r="BV635" s="69"/>
      <c r="BW635" s="69"/>
      <c r="BX635" s="69"/>
      <c r="BY635" s="69"/>
      <c r="BZ635" s="69"/>
      <c r="CA635" s="24"/>
      <c r="CB635" s="39" t="str">
        <f t="shared" si="109"/>
        <v>Riadok bude skrytý.</v>
      </c>
      <c r="CC635" s="33" t="s">
        <v>78</v>
      </c>
      <c r="CW635" s="20">
        <f t="shared" si="115"/>
        <v>0</v>
      </c>
      <c r="CX635" s="20">
        <f t="shared" si="116"/>
        <v>0</v>
      </c>
      <c r="CZ635" s="20">
        <f t="shared" si="117"/>
        <v>1</v>
      </c>
      <c r="DA635" s="37">
        <f t="shared" si="114"/>
        <v>0</v>
      </c>
      <c r="DZ635" s="62"/>
    </row>
    <row r="636" spans="1:130">
      <c r="A636" s="11"/>
      <c r="B636" s="69"/>
      <c r="C636" s="69"/>
      <c r="D636" s="69"/>
      <c r="E636" s="69"/>
      <c r="F636" s="69"/>
      <c r="G636" s="69"/>
      <c r="H636" s="69"/>
      <c r="I636" s="69"/>
      <c r="J636" s="69"/>
      <c r="K636" s="69"/>
      <c r="L636" s="69"/>
      <c r="M636" s="69"/>
      <c r="N636" s="69"/>
      <c r="O636" s="69"/>
      <c r="P636" s="69"/>
      <c r="Q636" s="69"/>
      <c r="R636" s="69"/>
      <c r="S636" s="69"/>
      <c r="T636" s="69"/>
      <c r="U636" s="69"/>
      <c r="V636" s="69"/>
      <c r="W636" s="69"/>
      <c r="X636" s="69"/>
      <c r="Y636" s="69"/>
      <c r="Z636" s="69"/>
      <c r="AA636" s="69"/>
      <c r="AB636" s="69"/>
      <c r="AC636" s="69"/>
      <c r="AD636" s="69"/>
      <c r="AE636" s="69"/>
      <c r="AF636" s="69"/>
      <c r="AG636" s="69"/>
      <c r="AH636" s="69"/>
      <c r="AI636" s="69"/>
      <c r="AJ636" s="69"/>
      <c r="AK636" s="69"/>
      <c r="AL636" s="69"/>
      <c r="AM636" s="69"/>
      <c r="AN636" s="69"/>
      <c r="AO636" s="69"/>
      <c r="AP636" s="69"/>
      <c r="AQ636" s="69"/>
      <c r="AR636" s="69"/>
      <c r="AS636" s="69"/>
      <c r="AT636" s="69"/>
      <c r="AU636" s="69"/>
      <c r="AV636" s="69"/>
      <c r="AW636" s="69"/>
      <c r="AX636" s="69"/>
      <c r="AY636" s="69"/>
      <c r="AZ636" s="69"/>
      <c r="BA636" s="69"/>
      <c r="BB636" s="69"/>
      <c r="BC636" s="69"/>
      <c r="BD636" s="69"/>
      <c r="BE636" s="69"/>
      <c r="BF636" s="69"/>
      <c r="BG636" s="69"/>
      <c r="BH636" s="69"/>
      <c r="BI636" s="69"/>
      <c r="BJ636" s="69"/>
      <c r="BK636" s="69"/>
      <c r="BL636" s="69"/>
      <c r="BM636" s="69"/>
      <c r="BN636" s="69"/>
      <c r="BO636" s="69"/>
      <c r="BP636" s="69"/>
      <c r="BQ636" s="69"/>
      <c r="BR636" s="69"/>
      <c r="BS636" s="69"/>
      <c r="BT636" s="69"/>
      <c r="BU636" s="69"/>
      <c r="BV636" s="69"/>
      <c r="BW636" s="69"/>
      <c r="BX636" s="69"/>
      <c r="BY636" s="69"/>
      <c r="BZ636" s="69"/>
      <c r="CA636" s="24"/>
      <c r="CB636" s="39" t="str">
        <f t="shared" si="109"/>
        <v>Riadok bude skrytý.</v>
      </c>
      <c r="CC636" s="33" t="s">
        <v>78</v>
      </c>
      <c r="CW636" s="20">
        <f t="shared" si="115"/>
        <v>0</v>
      </c>
      <c r="CX636" s="20">
        <f t="shared" si="116"/>
        <v>0</v>
      </c>
      <c r="CZ636" s="20">
        <f t="shared" si="117"/>
        <v>1</v>
      </c>
      <c r="DA636" s="37">
        <f t="shared" si="114"/>
        <v>0</v>
      </c>
      <c r="DZ636" s="62"/>
    </row>
    <row r="637" spans="1:130">
      <c r="A637" s="11"/>
      <c r="B637" s="69"/>
      <c r="C637" s="69"/>
      <c r="D637" s="69"/>
      <c r="E637" s="69"/>
      <c r="F637" s="69"/>
      <c r="G637" s="69"/>
      <c r="H637" s="69"/>
      <c r="I637" s="69"/>
      <c r="J637" s="69"/>
      <c r="K637" s="69"/>
      <c r="L637" s="69"/>
      <c r="M637" s="69"/>
      <c r="N637" s="69"/>
      <c r="O637" s="69"/>
      <c r="P637" s="69"/>
      <c r="Q637" s="69"/>
      <c r="R637" s="69"/>
      <c r="S637" s="69"/>
      <c r="T637" s="69"/>
      <c r="U637" s="69"/>
      <c r="V637" s="69"/>
      <c r="W637" s="69"/>
      <c r="X637" s="69"/>
      <c r="Y637" s="69"/>
      <c r="Z637" s="69"/>
      <c r="AA637" s="69"/>
      <c r="AB637" s="69"/>
      <c r="AC637" s="69"/>
      <c r="AD637" s="69"/>
      <c r="AE637" s="69"/>
      <c r="AF637" s="69"/>
      <c r="AG637" s="69"/>
      <c r="AH637" s="69"/>
      <c r="AI637" s="69"/>
      <c r="AJ637" s="69"/>
      <c r="AK637" s="69"/>
      <c r="AL637" s="69"/>
      <c r="AM637" s="69"/>
      <c r="AN637" s="69"/>
      <c r="AO637" s="69"/>
      <c r="AP637" s="69"/>
      <c r="AQ637" s="69"/>
      <c r="AR637" s="69"/>
      <c r="AS637" s="69"/>
      <c r="AT637" s="69"/>
      <c r="AU637" s="69"/>
      <c r="AV637" s="69"/>
      <c r="AW637" s="69"/>
      <c r="AX637" s="69"/>
      <c r="AY637" s="69"/>
      <c r="AZ637" s="69"/>
      <c r="BA637" s="69"/>
      <c r="BB637" s="69"/>
      <c r="BC637" s="69"/>
      <c r="BD637" s="69"/>
      <c r="BE637" s="69"/>
      <c r="BF637" s="69"/>
      <c r="BG637" s="69"/>
      <c r="BH637" s="69"/>
      <c r="BI637" s="69"/>
      <c r="BJ637" s="69"/>
      <c r="BK637" s="69"/>
      <c r="BL637" s="69"/>
      <c r="BM637" s="69"/>
      <c r="BN637" s="69"/>
      <c r="BO637" s="69"/>
      <c r="BP637" s="69"/>
      <c r="BQ637" s="69"/>
      <c r="BR637" s="69"/>
      <c r="BS637" s="69"/>
      <c r="BT637" s="69"/>
      <c r="BU637" s="69"/>
      <c r="BV637" s="69"/>
      <c r="BW637" s="69"/>
      <c r="BX637" s="69"/>
      <c r="BY637" s="69"/>
      <c r="BZ637" s="69"/>
      <c r="CA637" s="24"/>
      <c r="CB637" s="39" t="str">
        <f t="shared" si="109"/>
        <v>Riadok bude skrytý.</v>
      </c>
      <c r="CC637" s="33" t="s">
        <v>78</v>
      </c>
      <c r="CW637" s="20">
        <f t="shared" si="115"/>
        <v>0</v>
      </c>
      <c r="CX637" s="20">
        <f t="shared" si="116"/>
        <v>0</v>
      </c>
      <c r="CZ637" s="20">
        <f t="shared" si="117"/>
        <v>1</v>
      </c>
      <c r="DA637" s="37">
        <f t="shared" si="114"/>
        <v>0</v>
      </c>
      <c r="DZ637" s="62"/>
    </row>
    <row r="638" spans="1:130">
      <c r="A638" s="11"/>
      <c r="B638" s="69"/>
      <c r="C638" s="69"/>
      <c r="D638" s="69"/>
      <c r="E638" s="69"/>
      <c r="F638" s="69"/>
      <c r="G638" s="69"/>
      <c r="H638" s="69"/>
      <c r="I638" s="69"/>
      <c r="J638" s="69"/>
      <c r="K638" s="69"/>
      <c r="L638" s="69"/>
      <c r="M638" s="69"/>
      <c r="N638" s="69"/>
      <c r="O638" s="69"/>
      <c r="P638" s="69"/>
      <c r="Q638" s="69"/>
      <c r="R638" s="69"/>
      <c r="S638" s="69"/>
      <c r="T638" s="69"/>
      <c r="U638" s="69"/>
      <c r="V638" s="69"/>
      <c r="W638" s="69"/>
      <c r="X638" s="69"/>
      <c r="Y638" s="69"/>
      <c r="Z638" s="69"/>
      <c r="AA638" s="69"/>
      <c r="AB638" s="69"/>
      <c r="AC638" s="69"/>
      <c r="AD638" s="69"/>
      <c r="AE638" s="69"/>
      <c r="AF638" s="69"/>
      <c r="AG638" s="69"/>
      <c r="AH638" s="69"/>
      <c r="AI638" s="69"/>
      <c r="AJ638" s="69"/>
      <c r="AK638" s="69"/>
      <c r="AL638" s="69"/>
      <c r="AM638" s="69"/>
      <c r="AN638" s="69"/>
      <c r="AO638" s="69"/>
      <c r="AP638" s="69"/>
      <c r="AQ638" s="69"/>
      <c r="AR638" s="69"/>
      <c r="AS638" s="69"/>
      <c r="AT638" s="69"/>
      <c r="AU638" s="69"/>
      <c r="AV638" s="69"/>
      <c r="AW638" s="69"/>
      <c r="AX638" s="69"/>
      <c r="AY638" s="69"/>
      <c r="AZ638" s="69"/>
      <c r="BA638" s="69"/>
      <c r="BB638" s="69"/>
      <c r="BC638" s="69"/>
      <c r="BD638" s="69"/>
      <c r="BE638" s="69"/>
      <c r="BF638" s="69"/>
      <c r="BG638" s="69"/>
      <c r="BH638" s="69"/>
      <c r="BI638" s="69"/>
      <c r="BJ638" s="69"/>
      <c r="BK638" s="69"/>
      <c r="BL638" s="69"/>
      <c r="BM638" s="69"/>
      <c r="BN638" s="69"/>
      <c r="BO638" s="69"/>
      <c r="BP638" s="69"/>
      <c r="BQ638" s="69"/>
      <c r="BR638" s="69"/>
      <c r="BS638" s="69"/>
      <c r="BT638" s="69"/>
      <c r="BU638" s="69"/>
      <c r="BV638" s="69"/>
      <c r="BW638" s="69"/>
      <c r="BX638" s="69"/>
      <c r="BY638" s="69"/>
      <c r="BZ638" s="69"/>
      <c r="CA638" s="24"/>
      <c r="CB638" s="39" t="str">
        <f t="shared" si="109"/>
        <v>Riadok bude skrytý.</v>
      </c>
      <c r="CC638" s="33" t="s">
        <v>78</v>
      </c>
      <c r="CW638" s="20">
        <f t="shared" si="115"/>
        <v>0</v>
      </c>
      <c r="CX638" s="20">
        <f t="shared" si="116"/>
        <v>0</v>
      </c>
      <c r="CZ638" s="20">
        <f t="shared" si="117"/>
        <v>1</v>
      </c>
      <c r="DA638" s="37">
        <f t="shared" si="114"/>
        <v>0</v>
      </c>
      <c r="DZ638" s="62"/>
    </row>
    <row r="639" spans="1:130">
      <c r="A639" s="11"/>
      <c r="B639" s="69"/>
      <c r="C639" s="69"/>
      <c r="D639" s="69"/>
      <c r="E639" s="69"/>
      <c r="F639" s="69"/>
      <c r="G639" s="69"/>
      <c r="H639" s="69"/>
      <c r="I639" s="69"/>
      <c r="J639" s="69"/>
      <c r="K639" s="69"/>
      <c r="L639" s="69"/>
      <c r="M639" s="69"/>
      <c r="N639" s="69"/>
      <c r="O639" s="69"/>
      <c r="P639" s="69"/>
      <c r="Q639" s="69"/>
      <c r="R639" s="69"/>
      <c r="S639" s="69"/>
      <c r="T639" s="69"/>
      <c r="U639" s="69"/>
      <c r="V639" s="69"/>
      <c r="W639" s="69"/>
      <c r="X639" s="69"/>
      <c r="Y639" s="69"/>
      <c r="Z639" s="69"/>
      <c r="AA639" s="69"/>
      <c r="AB639" s="69"/>
      <c r="AC639" s="69"/>
      <c r="AD639" s="69"/>
      <c r="AE639" s="69"/>
      <c r="AF639" s="69"/>
      <c r="AG639" s="69"/>
      <c r="AH639" s="69"/>
      <c r="AI639" s="69"/>
      <c r="AJ639" s="69"/>
      <c r="AK639" s="69"/>
      <c r="AL639" s="69"/>
      <c r="AM639" s="69"/>
      <c r="AN639" s="69"/>
      <c r="AO639" s="69"/>
      <c r="AP639" s="69"/>
      <c r="AQ639" s="69"/>
      <c r="AR639" s="69"/>
      <c r="AS639" s="69"/>
      <c r="AT639" s="69"/>
      <c r="AU639" s="69"/>
      <c r="AV639" s="69"/>
      <c r="AW639" s="69"/>
      <c r="AX639" s="69"/>
      <c r="AY639" s="69"/>
      <c r="AZ639" s="69"/>
      <c r="BA639" s="69"/>
      <c r="BB639" s="69"/>
      <c r="BC639" s="69"/>
      <c r="BD639" s="69"/>
      <c r="BE639" s="69"/>
      <c r="BF639" s="69"/>
      <c r="BG639" s="69"/>
      <c r="BH639" s="69"/>
      <c r="BI639" s="69"/>
      <c r="BJ639" s="69"/>
      <c r="BK639" s="69"/>
      <c r="BL639" s="69"/>
      <c r="BM639" s="69"/>
      <c r="BN639" s="69"/>
      <c r="BO639" s="69"/>
      <c r="BP639" s="69"/>
      <c r="BQ639" s="69"/>
      <c r="BR639" s="69"/>
      <c r="BS639" s="69"/>
      <c r="BT639" s="69"/>
      <c r="BU639" s="69"/>
      <c r="BV639" s="69"/>
      <c r="BW639" s="69"/>
      <c r="BX639" s="69"/>
      <c r="BY639" s="69"/>
      <c r="BZ639" s="69"/>
      <c r="CA639" s="26"/>
      <c r="CB639" s="39" t="str">
        <f t="shared" si="109"/>
        <v>Riadok bude skrytý.</v>
      </c>
      <c r="CC639" s="33" t="s">
        <v>78</v>
      </c>
      <c r="CW639" s="20">
        <f t="shared" si="115"/>
        <v>0</v>
      </c>
      <c r="CX639" s="20">
        <f t="shared" si="116"/>
        <v>0</v>
      </c>
      <c r="CZ639" s="20">
        <f t="shared" si="117"/>
        <v>1</v>
      </c>
      <c r="DA639" s="37">
        <f t="shared" si="114"/>
        <v>0</v>
      </c>
      <c r="DZ639" s="62"/>
    </row>
    <row r="640" spans="1:130">
      <c r="A640" s="11"/>
      <c r="B640" s="69"/>
      <c r="C640" s="69"/>
      <c r="D640" s="69"/>
      <c r="E640" s="69"/>
      <c r="F640" s="69"/>
      <c r="G640" s="69"/>
      <c r="H640" s="69"/>
      <c r="I640" s="69"/>
      <c r="J640" s="69"/>
      <c r="K640" s="69"/>
      <c r="L640" s="69"/>
      <c r="M640" s="69"/>
      <c r="N640" s="69"/>
      <c r="O640" s="69"/>
      <c r="P640" s="69"/>
      <c r="Q640" s="69"/>
      <c r="R640" s="69"/>
      <c r="S640" s="69"/>
      <c r="T640" s="69"/>
      <c r="U640" s="69"/>
      <c r="V640" s="69"/>
      <c r="W640" s="69"/>
      <c r="X640" s="69"/>
      <c r="Y640" s="69"/>
      <c r="Z640" s="69"/>
      <c r="AA640" s="69"/>
      <c r="AB640" s="69"/>
      <c r="AC640" s="69"/>
      <c r="AD640" s="69"/>
      <c r="AE640" s="69"/>
      <c r="AF640" s="69"/>
      <c r="AG640" s="69"/>
      <c r="AH640" s="69"/>
      <c r="AI640" s="69"/>
      <c r="AJ640" s="69"/>
      <c r="AK640" s="69"/>
      <c r="AL640" s="69"/>
      <c r="AM640" s="69"/>
      <c r="AN640" s="69"/>
      <c r="AO640" s="69"/>
      <c r="AP640" s="69"/>
      <c r="AQ640" s="69"/>
      <c r="AR640" s="69"/>
      <c r="AS640" s="69"/>
      <c r="AT640" s="69"/>
      <c r="AU640" s="69"/>
      <c r="AV640" s="69"/>
      <c r="AW640" s="69"/>
      <c r="AX640" s="69"/>
      <c r="AY640" s="69"/>
      <c r="AZ640" s="69"/>
      <c r="BA640" s="69"/>
      <c r="BB640" s="69"/>
      <c r="BC640" s="69"/>
      <c r="BD640" s="69"/>
      <c r="BE640" s="69"/>
      <c r="BF640" s="69"/>
      <c r="BG640" s="69"/>
      <c r="BH640" s="69"/>
      <c r="BI640" s="69"/>
      <c r="BJ640" s="69"/>
      <c r="BK640" s="69"/>
      <c r="BL640" s="69"/>
      <c r="BM640" s="69"/>
      <c r="BN640" s="69"/>
      <c r="BO640" s="69"/>
      <c r="BP640" s="69"/>
      <c r="BQ640" s="69"/>
      <c r="BR640" s="69"/>
      <c r="BS640" s="69"/>
      <c r="BT640" s="69"/>
      <c r="BU640" s="69"/>
      <c r="BV640" s="69"/>
      <c r="BW640" s="69"/>
      <c r="BX640" s="69"/>
      <c r="BY640" s="69"/>
      <c r="BZ640" s="69"/>
      <c r="CA640" s="24"/>
      <c r="CB640" s="39" t="str">
        <f t="shared" ref="CB640:CB662" si="118">+IF(DA640=0,"Riadok bude skrytý.","Riadok bude vidieť.")</f>
        <v>Riadok bude skrytý.</v>
      </c>
      <c r="CC640" s="33" t="s">
        <v>78</v>
      </c>
      <c r="CW640" s="20">
        <f t="shared" si="115"/>
        <v>0</v>
      </c>
      <c r="CX640" s="20">
        <f t="shared" si="116"/>
        <v>0</v>
      </c>
      <c r="CZ640" s="20">
        <f t="shared" si="117"/>
        <v>1</v>
      </c>
      <c r="DA640" s="37">
        <f t="shared" si="114"/>
        <v>0</v>
      </c>
      <c r="DZ640" s="62"/>
    </row>
    <row r="641" spans="1:130">
      <c r="A641" s="11"/>
      <c r="CA641" s="24"/>
      <c r="CB641" s="39" t="str">
        <f t="shared" si="118"/>
        <v>Riadok bude skrytý.</v>
      </c>
      <c r="CC641" s="33" t="s">
        <v>78</v>
      </c>
      <c r="CF641" s="7"/>
      <c r="CW641" s="20">
        <f t="shared" si="115"/>
        <v>0</v>
      </c>
      <c r="CX641" s="20">
        <f>+IF(CX647+CX652+CX653+CX654+CX656+CX657+CX658+CX659+CX660+CX661=0,0,1)</f>
        <v>0</v>
      </c>
      <c r="CZ641" s="20">
        <f t="shared" si="117"/>
        <v>1</v>
      </c>
      <c r="DA641" s="37">
        <f t="shared" si="114"/>
        <v>0</v>
      </c>
      <c r="DZ641" s="62"/>
    </row>
    <row r="642" spans="1:130">
      <c r="A642" s="11"/>
      <c r="B642" s="2" t="s">
        <v>49</v>
      </c>
      <c r="CA642" s="26" t="s">
        <v>69</v>
      </c>
      <c r="CB642" s="39" t="str">
        <f t="shared" si="118"/>
        <v>Riadok bude skrytý.</v>
      </c>
      <c r="CC642" s="33" t="s">
        <v>78</v>
      </c>
      <c r="CW642" s="20">
        <f t="shared" si="115"/>
        <v>0</v>
      </c>
      <c r="CX642" s="20">
        <f>+IF(CX647+CX652+CX653+CX654+CX656+CX657+CX658+CX659+CX660+CX661=0,0,1)</f>
        <v>0</v>
      </c>
      <c r="CZ642" s="20">
        <f t="shared" si="117"/>
        <v>1</v>
      </c>
      <c r="DA642" s="37">
        <f t="shared" si="114"/>
        <v>0</v>
      </c>
      <c r="DZ642" s="62"/>
    </row>
    <row r="643" spans="1:130">
      <c r="A643" s="11"/>
      <c r="CA643" s="27"/>
      <c r="CB643" s="39" t="str">
        <f t="shared" si="118"/>
        <v>Riadok bude skrytý.</v>
      </c>
      <c r="CC643" s="33" t="s">
        <v>78</v>
      </c>
      <c r="CW643" s="20">
        <f t="shared" si="115"/>
        <v>0</v>
      </c>
      <c r="CX643" s="20">
        <f>+IF(CX647+CX652+CX653+CX654+CX656+CX657+CX658+CX659+CX660+CX661=0,0,1)</f>
        <v>0</v>
      </c>
      <c r="CZ643" s="20">
        <f t="shared" ref="CZ643:CZ662" si="119">IF(CC643="",1,IF(CC643="Chcem skryť riadok.",0,1))</f>
        <v>1</v>
      </c>
      <c r="DA643" s="37">
        <f t="shared" si="114"/>
        <v>0</v>
      </c>
      <c r="DZ643" s="62"/>
    </row>
    <row r="644" spans="1:130">
      <c r="A644" s="11"/>
      <c r="B644" s="73" t="s">
        <v>50</v>
      </c>
      <c r="C644" s="74"/>
      <c r="D644" s="74"/>
      <c r="E644" s="74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  <c r="AA644" s="74"/>
      <c r="AB644" s="74"/>
      <c r="AC644" s="74"/>
      <c r="AD644" s="74"/>
      <c r="AE644" s="74"/>
      <c r="AF644" s="74"/>
      <c r="AG644" s="74"/>
      <c r="AH644" s="74"/>
      <c r="AI644" s="74"/>
      <c r="AJ644" s="75"/>
      <c r="AK644" s="288" t="s">
        <v>104</v>
      </c>
      <c r="AL644" s="289"/>
      <c r="AM644" s="289"/>
      <c r="AN644" s="289"/>
      <c r="AO644" s="289"/>
      <c r="AP644" s="289"/>
      <c r="AQ644" s="289"/>
      <c r="AR644" s="289"/>
      <c r="AS644" s="289"/>
      <c r="AT644" s="289"/>
      <c r="AU644" s="289"/>
      <c r="AV644" s="289"/>
      <c r="AW644" s="289"/>
      <c r="AX644" s="289"/>
      <c r="AY644" s="289"/>
      <c r="AZ644" s="289"/>
      <c r="BA644" s="289"/>
      <c r="BB644" s="289"/>
      <c r="BC644" s="289"/>
      <c r="BD644" s="289"/>
      <c r="BE644" s="289"/>
      <c r="BF644" s="289"/>
      <c r="BG644" s="289"/>
      <c r="BH644" s="289"/>
      <c r="BI644" s="289"/>
      <c r="BJ644" s="289"/>
      <c r="BK644" s="289"/>
      <c r="BL644" s="289"/>
      <c r="BM644" s="289"/>
      <c r="BN644" s="289"/>
      <c r="BO644" s="289"/>
      <c r="BP644" s="289"/>
      <c r="BQ644" s="289"/>
      <c r="BR644" s="289"/>
      <c r="BS644" s="289"/>
      <c r="BT644" s="289"/>
      <c r="BU644" s="289"/>
      <c r="BV644" s="289"/>
      <c r="BW644" s="289"/>
      <c r="BX644" s="289"/>
      <c r="BY644" s="289"/>
      <c r="BZ644" s="290"/>
      <c r="CA644" s="27"/>
      <c r="CB644" s="39" t="str">
        <f t="shared" si="118"/>
        <v>Riadok bude skrytý.</v>
      </c>
      <c r="CC644" s="33" t="s">
        <v>78</v>
      </c>
      <c r="CW644" s="20">
        <f t="shared" si="115"/>
        <v>0</v>
      </c>
      <c r="CX644" s="20">
        <f>+IF(CX647+CX652+CX653+CX654+CX656+CX657+CX658+CX659+CX660+CX661=0,0,1)</f>
        <v>0</v>
      </c>
      <c r="CZ644" s="20">
        <f t="shared" si="119"/>
        <v>1</v>
      </c>
      <c r="DA644" s="37">
        <f t="shared" si="114"/>
        <v>0</v>
      </c>
      <c r="DZ644" s="62"/>
    </row>
    <row r="645" spans="1:130">
      <c r="A645" s="11"/>
      <c r="B645" s="76"/>
      <c r="C645" s="77"/>
      <c r="D645" s="77"/>
      <c r="E645" s="77"/>
      <c r="F645" s="77"/>
      <c r="G645" s="77"/>
      <c r="H645" s="77"/>
      <c r="I645" s="77"/>
      <c r="J645" s="77"/>
      <c r="K645" s="77"/>
      <c r="L645" s="77"/>
      <c r="M645" s="77"/>
      <c r="N645" s="77"/>
      <c r="O645" s="77"/>
      <c r="P645" s="77"/>
      <c r="Q645" s="77"/>
      <c r="R645" s="77"/>
      <c r="S645" s="77"/>
      <c r="T645" s="77"/>
      <c r="U645" s="77"/>
      <c r="V645" s="77"/>
      <c r="W645" s="77"/>
      <c r="X645" s="77"/>
      <c r="Y645" s="77"/>
      <c r="Z645" s="77"/>
      <c r="AA645" s="77"/>
      <c r="AB645" s="77"/>
      <c r="AC645" s="77"/>
      <c r="AD645" s="77"/>
      <c r="AE645" s="77"/>
      <c r="AF645" s="77"/>
      <c r="AG645" s="77"/>
      <c r="AH645" s="77"/>
      <c r="AI645" s="77"/>
      <c r="AJ645" s="78"/>
      <c r="AK645" s="148" t="s">
        <v>51</v>
      </c>
      <c r="AL645" s="149"/>
      <c r="AM645" s="149"/>
      <c r="AN645" s="149"/>
      <c r="AO645" s="149"/>
      <c r="AP645" s="149"/>
      <c r="AQ645" s="149"/>
      <c r="AR645" s="149"/>
      <c r="AS645" s="149"/>
      <c r="AT645" s="149"/>
      <c r="AU645" s="149"/>
      <c r="AV645" s="149"/>
      <c r="AW645" s="149"/>
      <c r="AX645" s="150"/>
      <c r="AY645" s="148" t="s">
        <v>52</v>
      </c>
      <c r="AZ645" s="149"/>
      <c r="BA645" s="149"/>
      <c r="BB645" s="149"/>
      <c r="BC645" s="149"/>
      <c r="BD645" s="149"/>
      <c r="BE645" s="149"/>
      <c r="BF645" s="149"/>
      <c r="BG645" s="149"/>
      <c r="BH645" s="149"/>
      <c r="BI645" s="149"/>
      <c r="BJ645" s="149"/>
      <c r="BK645" s="149"/>
      <c r="BL645" s="150"/>
      <c r="BM645" s="148" t="s">
        <v>53</v>
      </c>
      <c r="BN645" s="149"/>
      <c r="BO645" s="149"/>
      <c r="BP645" s="149"/>
      <c r="BQ645" s="149"/>
      <c r="BR645" s="149"/>
      <c r="BS645" s="149"/>
      <c r="BT645" s="149"/>
      <c r="BU645" s="149"/>
      <c r="BV645" s="149"/>
      <c r="BW645" s="149"/>
      <c r="BX645" s="149"/>
      <c r="BY645" s="149"/>
      <c r="BZ645" s="150"/>
      <c r="CA645" s="27"/>
      <c r="CB645" s="39" t="str">
        <f t="shared" si="118"/>
        <v>Riadok bude skrytý.</v>
      </c>
      <c r="CC645" s="33" t="s">
        <v>78</v>
      </c>
      <c r="CW645" s="20">
        <f t="shared" si="115"/>
        <v>0</v>
      </c>
      <c r="CX645" s="20">
        <f>+IF(CX647+CX652+CX653+CX654+CX656+CX657+CX658+CX659+CX660+CX661=0,0,1)</f>
        <v>0</v>
      </c>
      <c r="CZ645" s="20">
        <f t="shared" si="119"/>
        <v>1</v>
      </c>
      <c r="DA645" s="37">
        <f t="shared" si="114"/>
        <v>0</v>
      </c>
      <c r="DZ645" s="62"/>
    </row>
    <row r="646" spans="1:130">
      <c r="A646" s="11"/>
      <c r="B646" s="79"/>
      <c r="C646" s="80"/>
      <c r="D646" s="80"/>
      <c r="E646" s="80"/>
      <c r="F646" s="80"/>
      <c r="G646" s="80"/>
      <c r="H646" s="80"/>
      <c r="I646" s="80"/>
      <c r="J646" s="80"/>
      <c r="K646" s="80"/>
      <c r="L646" s="80"/>
      <c r="M646" s="80"/>
      <c r="N646" s="80"/>
      <c r="O646" s="80"/>
      <c r="P646" s="80"/>
      <c r="Q646" s="80"/>
      <c r="R646" s="80"/>
      <c r="S646" s="80"/>
      <c r="T646" s="80"/>
      <c r="U646" s="80"/>
      <c r="V646" s="80"/>
      <c r="W646" s="80"/>
      <c r="X646" s="80"/>
      <c r="Y646" s="80"/>
      <c r="Z646" s="80"/>
      <c r="AA646" s="80"/>
      <c r="AB646" s="80"/>
      <c r="AC646" s="80"/>
      <c r="AD646" s="80"/>
      <c r="AE646" s="80"/>
      <c r="AF646" s="80"/>
      <c r="AG646" s="80"/>
      <c r="AH646" s="80"/>
      <c r="AI646" s="80"/>
      <c r="AJ646" s="81"/>
      <c r="AK646" s="291">
        <f>AJ38</f>
        <v>2019</v>
      </c>
      <c r="AL646" s="292"/>
      <c r="AM646" s="292"/>
      <c r="AN646" s="292"/>
      <c r="AO646" s="292"/>
      <c r="AP646" s="292"/>
      <c r="AQ646" s="292"/>
      <c r="AR646" s="292"/>
      <c r="AS646" s="292"/>
      <c r="AT646" s="292"/>
      <c r="AU646" s="292"/>
      <c r="AV646" s="292"/>
      <c r="AW646" s="292"/>
      <c r="AX646" s="292"/>
      <c r="AY646" s="292"/>
      <c r="AZ646" s="292"/>
      <c r="BA646" s="292"/>
      <c r="BB646" s="292"/>
      <c r="BC646" s="292"/>
      <c r="BD646" s="292"/>
      <c r="BE646" s="292"/>
      <c r="BF646" s="292"/>
      <c r="BG646" s="292"/>
      <c r="BH646" s="292"/>
      <c r="BI646" s="292"/>
      <c r="BJ646" s="292"/>
      <c r="BK646" s="292"/>
      <c r="BL646" s="292"/>
      <c r="BM646" s="292"/>
      <c r="BN646" s="292"/>
      <c r="BO646" s="292"/>
      <c r="BP646" s="292"/>
      <c r="BQ646" s="292"/>
      <c r="BR646" s="292"/>
      <c r="BS646" s="292"/>
      <c r="BT646" s="292"/>
      <c r="BU646" s="292"/>
      <c r="BV646" s="292"/>
      <c r="BW646" s="292"/>
      <c r="BX646" s="292"/>
      <c r="BY646" s="292"/>
      <c r="BZ646" s="292"/>
      <c r="CA646" s="27"/>
      <c r="CB646" s="39" t="str">
        <f t="shared" si="118"/>
        <v>Riadok bude skrytý.</v>
      </c>
      <c r="CC646" s="33" t="s">
        <v>78</v>
      </c>
      <c r="CW646" s="20">
        <f t="shared" si="115"/>
        <v>0</v>
      </c>
      <c r="CX646" s="20">
        <f>+IF(CX647+CX652+CX653+CX654+CX656+CX657+CX658+CX659+CX660+CX661=0,0,1)</f>
        <v>0</v>
      </c>
      <c r="CZ646" s="20">
        <f t="shared" si="119"/>
        <v>1</v>
      </c>
      <c r="DA646" s="37">
        <f t="shared" si="114"/>
        <v>0</v>
      </c>
      <c r="DZ646" s="62"/>
    </row>
    <row r="647" spans="1:130">
      <c r="A647" s="11"/>
      <c r="B647" s="293" t="s">
        <v>105</v>
      </c>
      <c r="C647" s="294"/>
      <c r="D647" s="294"/>
      <c r="E647" s="294"/>
      <c r="F647" s="294"/>
      <c r="G647" s="294"/>
      <c r="H647" s="294"/>
      <c r="I647" s="294"/>
      <c r="J647" s="294"/>
      <c r="K647" s="294"/>
      <c r="L647" s="294"/>
      <c r="M647" s="294"/>
      <c r="N647" s="294"/>
      <c r="O647" s="294"/>
      <c r="P647" s="294"/>
      <c r="Q647" s="294"/>
      <c r="R647" s="294"/>
      <c r="S647" s="294"/>
      <c r="T647" s="294"/>
      <c r="U647" s="294"/>
      <c r="V647" s="294"/>
      <c r="W647" s="294"/>
      <c r="X647" s="294"/>
      <c r="Y647" s="294"/>
      <c r="Z647" s="294"/>
      <c r="AA647" s="294"/>
      <c r="AB647" s="294"/>
      <c r="AC647" s="294"/>
      <c r="AD647" s="294"/>
      <c r="AE647" s="294"/>
      <c r="AF647" s="294"/>
      <c r="AG647" s="294"/>
      <c r="AH647" s="294"/>
      <c r="AI647" s="294"/>
      <c r="AJ647" s="294"/>
      <c r="AK647" s="295"/>
      <c r="AL647" s="295"/>
      <c r="AM647" s="295"/>
      <c r="AN647" s="295"/>
      <c r="AO647" s="295"/>
      <c r="AP647" s="295"/>
      <c r="AQ647" s="295"/>
      <c r="AR647" s="295"/>
      <c r="AS647" s="295"/>
      <c r="AT647" s="295"/>
      <c r="AU647" s="295"/>
      <c r="AV647" s="295"/>
      <c r="AW647" s="295"/>
      <c r="AX647" s="295"/>
      <c r="AY647" s="295"/>
      <c r="AZ647" s="295"/>
      <c r="BA647" s="295"/>
      <c r="BB647" s="295"/>
      <c r="BC647" s="295"/>
      <c r="BD647" s="295"/>
      <c r="BE647" s="295"/>
      <c r="BF647" s="295"/>
      <c r="BG647" s="295"/>
      <c r="BH647" s="295"/>
      <c r="BI647" s="295"/>
      <c r="BJ647" s="295"/>
      <c r="BK647" s="295"/>
      <c r="BL647" s="295"/>
      <c r="BM647" s="295"/>
      <c r="BN647" s="295"/>
      <c r="BO647" s="295"/>
      <c r="BP647" s="295"/>
      <c r="BQ647" s="295"/>
      <c r="BR647" s="295"/>
      <c r="BS647" s="295"/>
      <c r="BT647" s="295"/>
      <c r="BU647" s="295"/>
      <c r="BV647" s="295"/>
      <c r="BW647" s="295"/>
      <c r="BX647" s="295"/>
      <c r="BY647" s="295"/>
      <c r="BZ647" s="296"/>
      <c r="CA647" s="27"/>
      <c r="CB647" s="39" t="str">
        <f t="shared" si="118"/>
        <v>Riadok bude skrytý.</v>
      </c>
      <c r="CC647" s="33" t="s">
        <v>78</v>
      </c>
      <c r="CW647" s="20">
        <f t="shared" si="115"/>
        <v>0</v>
      </c>
      <c r="CX647" s="20">
        <f>+IF(AK647="",IF(AY647="",IF(BM647="",0,1),1),1)</f>
        <v>0</v>
      </c>
      <c r="CZ647" s="20">
        <f t="shared" si="119"/>
        <v>1</v>
      </c>
      <c r="DA647" s="37">
        <f t="shared" si="114"/>
        <v>0</v>
      </c>
      <c r="DZ647" s="62"/>
    </row>
    <row r="648" spans="1:130">
      <c r="A648" s="11"/>
      <c r="B648" s="259" t="s">
        <v>117</v>
      </c>
      <c r="C648" s="260"/>
      <c r="D648" s="260"/>
      <c r="E648" s="260"/>
      <c r="F648" s="260"/>
      <c r="G648" s="260"/>
      <c r="H648" s="260"/>
      <c r="I648" s="260"/>
      <c r="J648" s="260"/>
      <c r="K648" s="260"/>
      <c r="L648" s="260"/>
      <c r="M648" s="260"/>
      <c r="N648" s="260"/>
      <c r="O648" s="260"/>
      <c r="P648" s="260"/>
      <c r="Q648" s="260"/>
      <c r="R648" s="260"/>
      <c r="S648" s="260"/>
      <c r="T648" s="260"/>
      <c r="U648" s="260"/>
      <c r="V648" s="260"/>
      <c r="W648" s="260"/>
      <c r="X648" s="260"/>
      <c r="Y648" s="260"/>
      <c r="Z648" s="260"/>
      <c r="AA648" s="260"/>
      <c r="AB648" s="260"/>
      <c r="AC648" s="260"/>
      <c r="AD648" s="260"/>
      <c r="AE648" s="260"/>
      <c r="AF648" s="260"/>
      <c r="AG648" s="260"/>
      <c r="AH648" s="260"/>
      <c r="AI648" s="260"/>
      <c r="AJ648" s="260"/>
      <c r="AK648" s="280"/>
      <c r="AL648" s="280"/>
      <c r="AM648" s="280"/>
      <c r="AN648" s="280"/>
      <c r="AO648" s="280"/>
      <c r="AP648" s="280"/>
      <c r="AQ648" s="280"/>
      <c r="AR648" s="280"/>
      <c r="AS648" s="280"/>
      <c r="AT648" s="280"/>
      <c r="AU648" s="280"/>
      <c r="AV648" s="280"/>
      <c r="AW648" s="280"/>
      <c r="AX648" s="280"/>
      <c r="AY648" s="280"/>
      <c r="AZ648" s="280"/>
      <c r="BA648" s="280"/>
      <c r="BB648" s="280"/>
      <c r="BC648" s="280"/>
      <c r="BD648" s="280"/>
      <c r="BE648" s="280"/>
      <c r="BF648" s="280"/>
      <c r="BG648" s="280"/>
      <c r="BH648" s="280"/>
      <c r="BI648" s="280"/>
      <c r="BJ648" s="280"/>
      <c r="BK648" s="280"/>
      <c r="BL648" s="280"/>
      <c r="BM648" s="280"/>
      <c r="BN648" s="280"/>
      <c r="BO648" s="280"/>
      <c r="BP648" s="280"/>
      <c r="BQ648" s="280"/>
      <c r="BR648" s="280"/>
      <c r="BS648" s="280"/>
      <c r="BT648" s="280"/>
      <c r="BU648" s="280"/>
      <c r="BV648" s="280"/>
      <c r="BW648" s="280"/>
      <c r="BX648" s="280"/>
      <c r="BY648" s="280"/>
      <c r="BZ648" s="281"/>
      <c r="CA648" s="27"/>
      <c r="CB648" s="39" t="str">
        <f t="shared" si="118"/>
        <v>Riadok bude skrytý.</v>
      </c>
      <c r="CC648" s="33" t="s">
        <v>78</v>
      </c>
      <c r="CW648" s="20">
        <f t="shared" si="115"/>
        <v>0</v>
      </c>
      <c r="CX648" s="20">
        <f>+IF(CX647+CX652+CX653+CX654+CX656+CX657+CX658+CX659+CX660+CX661=0,0,1)</f>
        <v>0</v>
      </c>
      <c r="CZ648" s="20">
        <f t="shared" si="119"/>
        <v>1</v>
      </c>
      <c r="DA648" s="37">
        <f t="shared" si="114"/>
        <v>0</v>
      </c>
      <c r="DZ648" s="62"/>
    </row>
    <row r="649" spans="1:130">
      <c r="A649" s="11"/>
      <c r="B649" s="261"/>
      <c r="C649" s="262"/>
      <c r="D649" s="262"/>
      <c r="E649" s="262"/>
      <c r="F649" s="262"/>
      <c r="G649" s="262"/>
      <c r="H649" s="262"/>
      <c r="I649" s="262"/>
      <c r="J649" s="262"/>
      <c r="K649" s="262"/>
      <c r="L649" s="262"/>
      <c r="M649" s="262"/>
      <c r="N649" s="262"/>
      <c r="O649" s="262"/>
      <c r="P649" s="262"/>
      <c r="Q649" s="262"/>
      <c r="R649" s="262"/>
      <c r="S649" s="262"/>
      <c r="T649" s="262"/>
      <c r="U649" s="262"/>
      <c r="V649" s="262"/>
      <c r="W649" s="262"/>
      <c r="X649" s="262"/>
      <c r="Y649" s="262"/>
      <c r="Z649" s="262"/>
      <c r="AA649" s="262"/>
      <c r="AB649" s="262"/>
      <c r="AC649" s="262"/>
      <c r="AD649" s="262"/>
      <c r="AE649" s="262"/>
      <c r="AF649" s="262"/>
      <c r="AG649" s="262"/>
      <c r="AH649" s="262"/>
      <c r="AI649" s="262"/>
      <c r="AJ649" s="262"/>
      <c r="AK649" s="280"/>
      <c r="AL649" s="280"/>
      <c r="AM649" s="280"/>
      <c r="AN649" s="280"/>
      <c r="AO649" s="280"/>
      <c r="AP649" s="280"/>
      <c r="AQ649" s="280"/>
      <c r="AR649" s="280"/>
      <c r="AS649" s="280"/>
      <c r="AT649" s="280"/>
      <c r="AU649" s="280"/>
      <c r="AV649" s="280"/>
      <c r="AW649" s="280"/>
      <c r="AX649" s="280"/>
      <c r="AY649" s="280"/>
      <c r="AZ649" s="280"/>
      <c r="BA649" s="280"/>
      <c r="BB649" s="280"/>
      <c r="BC649" s="280"/>
      <c r="BD649" s="280"/>
      <c r="BE649" s="280"/>
      <c r="BF649" s="280"/>
      <c r="BG649" s="280"/>
      <c r="BH649" s="280"/>
      <c r="BI649" s="280"/>
      <c r="BJ649" s="280"/>
      <c r="BK649" s="280"/>
      <c r="BL649" s="280"/>
      <c r="BM649" s="280"/>
      <c r="BN649" s="280"/>
      <c r="BO649" s="280"/>
      <c r="BP649" s="280"/>
      <c r="BQ649" s="280"/>
      <c r="BR649" s="280"/>
      <c r="BS649" s="280"/>
      <c r="BT649" s="280"/>
      <c r="BU649" s="280"/>
      <c r="BV649" s="280"/>
      <c r="BW649" s="280"/>
      <c r="BX649" s="280"/>
      <c r="BY649" s="280"/>
      <c r="BZ649" s="281"/>
      <c r="CA649" s="27"/>
      <c r="CB649" s="39" t="str">
        <f t="shared" si="118"/>
        <v>Riadok bude skrytý.</v>
      </c>
      <c r="CC649" s="33" t="s">
        <v>78</v>
      </c>
      <c r="CD649" s="56"/>
      <c r="CE649" s="23"/>
      <c r="CW649" s="20">
        <f t="shared" si="115"/>
        <v>0</v>
      </c>
      <c r="CX649" s="20">
        <f>+IF(CX647+CX652+CX653+CX654+CX656+CX657+CX658+CX659+CX660+CX661=0,0,1)</f>
        <v>0</v>
      </c>
      <c r="CZ649" s="20">
        <f t="shared" si="119"/>
        <v>1</v>
      </c>
      <c r="DA649" s="37">
        <f t="shared" si="114"/>
        <v>0</v>
      </c>
      <c r="DZ649" s="62"/>
    </row>
    <row r="650" spans="1:130">
      <c r="A650" s="11"/>
      <c r="B650" s="263"/>
      <c r="C650" s="264"/>
      <c r="D650" s="264"/>
      <c r="E650" s="264"/>
      <c r="F650" s="264"/>
      <c r="G650" s="264"/>
      <c r="H650" s="264"/>
      <c r="I650" s="264"/>
      <c r="J650" s="264"/>
      <c r="K650" s="264"/>
      <c r="L650" s="264"/>
      <c r="M650" s="264"/>
      <c r="N650" s="264"/>
      <c r="O650" s="264"/>
      <c r="P650" s="264"/>
      <c r="Q650" s="264"/>
      <c r="R650" s="264"/>
      <c r="S650" s="264"/>
      <c r="T650" s="264"/>
      <c r="U650" s="264"/>
      <c r="V650" s="264"/>
      <c r="W650" s="264"/>
      <c r="X650" s="264"/>
      <c r="Y650" s="264"/>
      <c r="Z650" s="264"/>
      <c r="AA650" s="264"/>
      <c r="AB650" s="264"/>
      <c r="AC650" s="264"/>
      <c r="AD650" s="264"/>
      <c r="AE650" s="264"/>
      <c r="AF650" s="264"/>
      <c r="AG650" s="264"/>
      <c r="AH650" s="264"/>
      <c r="AI650" s="264"/>
      <c r="AJ650" s="264"/>
      <c r="AK650" s="245"/>
      <c r="AL650" s="245"/>
      <c r="AM650" s="245"/>
      <c r="AN650" s="245"/>
      <c r="AO650" s="245"/>
      <c r="AP650" s="245"/>
      <c r="AQ650" s="245"/>
      <c r="AR650" s="245"/>
      <c r="AS650" s="245"/>
      <c r="AT650" s="245"/>
      <c r="AU650" s="245"/>
      <c r="AV650" s="245"/>
      <c r="AW650" s="245"/>
      <c r="AX650" s="245"/>
      <c r="AY650" s="245"/>
      <c r="AZ650" s="245"/>
      <c r="BA650" s="245"/>
      <c r="BB650" s="245"/>
      <c r="BC650" s="245"/>
      <c r="BD650" s="245"/>
      <c r="BE650" s="245"/>
      <c r="BF650" s="245"/>
      <c r="BG650" s="245"/>
      <c r="BH650" s="245"/>
      <c r="BI650" s="245"/>
      <c r="BJ650" s="245"/>
      <c r="BK650" s="245"/>
      <c r="BL650" s="245"/>
      <c r="BM650" s="245"/>
      <c r="BN650" s="245"/>
      <c r="BO650" s="245"/>
      <c r="BP650" s="245"/>
      <c r="BQ650" s="245"/>
      <c r="BR650" s="245"/>
      <c r="BS650" s="245"/>
      <c r="BT650" s="245"/>
      <c r="BU650" s="245"/>
      <c r="BV650" s="245"/>
      <c r="BW650" s="245"/>
      <c r="BX650" s="245"/>
      <c r="BY650" s="245"/>
      <c r="BZ650" s="246"/>
      <c r="CA650" s="27"/>
      <c r="CB650" s="39" t="str">
        <f t="shared" si="118"/>
        <v>Riadok bude skrytý.</v>
      </c>
      <c r="CC650" s="33" t="s">
        <v>78</v>
      </c>
      <c r="CD650" s="56"/>
      <c r="CE650" s="23"/>
      <c r="CW650" s="20">
        <f t="shared" si="115"/>
        <v>0</v>
      </c>
      <c r="CX650" s="20">
        <f>+IF(CX647+CX652+CX653+CX654+CX656+CX657+CX658+CX659+CX660+CX661=0,0,1)</f>
        <v>0</v>
      </c>
      <c r="CZ650" s="20">
        <f t="shared" si="119"/>
        <v>1</v>
      </c>
      <c r="DA650" s="37">
        <f t="shared" si="114"/>
        <v>0</v>
      </c>
      <c r="DZ650" s="62"/>
    </row>
    <row r="651" spans="1:130">
      <c r="A651" s="11"/>
      <c r="B651" s="328" t="s">
        <v>108</v>
      </c>
      <c r="C651" s="329"/>
      <c r="D651" s="329"/>
      <c r="E651" s="329"/>
      <c r="F651" s="329"/>
      <c r="G651" s="329"/>
      <c r="H651" s="329"/>
      <c r="I651" s="329"/>
      <c r="J651" s="329"/>
      <c r="K651" s="329"/>
      <c r="L651" s="329"/>
      <c r="M651" s="329"/>
      <c r="N651" s="329"/>
      <c r="O651" s="329"/>
      <c r="P651" s="329"/>
      <c r="Q651" s="329"/>
      <c r="R651" s="329"/>
      <c r="S651" s="329"/>
      <c r="T651" s="329"/>
      <c r="U651" s="329"/>
      <c r="V651" s="329"/>
      <c r="W651" s="329"/>
      <c r="X651" s="329"/>
      <c r="Y651" s="329"/>
      <c r="Z651" s="329"/>
      <c r="AA651" s="330" t="s">
        <v>54</v>
      </c>
      <c r="AB651" s="330"/>
      <c r="AC651" s="330"/>
      <c r="AD651" s="330"/>
      <c r="AE651" s="330"/>
      <c r="AF651" s="330"/>
      <c r="AG651" s="330"/>
      <c r="AH651" s="330"/>
      <c r="AI651" s="330"/>
      <c r="AJ651" s="331"/>
      <c r="AK651" s="243">
        <f>+SUM(AK652:AX654)</f>
        <v>0</v>
      </c>
      <c r="AL651" s="243"/>
      <c r="AM651" s="243"/>
      <c r="AN651" s="243"/>
      <c r="AO651" s="243"/>
      <c r="AP651" s="243"/>
      <c r="AQ651" s="243"/>
      <c r="AR651" s="243"/>
      <c r="AS651" s="243"/>
      <c r="AT651" s="243"/>
      <c r="AU651" s="243"/>
      <c r="AV651" s="243"/>
      <c r="AW651" s="243"/>
      <c r="AX651" s="243"/>
      <c r="AY651" s="243">
        <f>+SUM(AY652:BL654)</f>
        <v>0</v>
      </c>
      <c r="AZ651" s="243"/>
      <c r="BA651" s="243"/>
      <c r="BB651" s="243"/>
      <c r="BC651" s="243"/>
      <c r="BD651" s="243"/>
      <c r="BE651" s="243"/>
      <c r="BF651" s="243"/>
      <c r="BG651" s="243"/>
      <c r="BH651" s="243"/>
      <c r="BI651" s="243"/>
      <c r="BJ651" s="243"/>
      <c r="BK651" s="243"/>
      <c r="BL651" s="243"/>
      <c r="BM651" s="243">
        <f>+SUM(BM652:BZ654)</f>
        <v>0</v>
      </c>
      <c r="BN651" s="243"/>
      <c r="BO651" s="243"/>
      <c r="BP651" s="243"/>
      <c r="BQ651" s="243"/>
      <c r="BR651" s="243"/>
      <c r="BS651" s="243"/>
      <c r="BT651" s="243"/>
      <c r="BU651" s="243"/>
      <c r="BV651" s="243"/>
      <c r="BW651" s="243"/>
      <c r="BX651" s="243"/>
      <c r="BY651" s="243"/>
      <c r="BZ651" s="244"/>
      <c r="CA651" s="27"/>
      <c r="CB651" s="39" t="str">
        <f t="shared" si="118"/>
        <v>Riadok bude skrytý.</v>
      </c>
      <c r="CC651" s="33" t="s">
        <v>78</v>
      </c>
      <c r="CD651" s="56"/>
      <c r="CE651" s="23"/>
      <c r="CW651" s="20">
        <f t="shared" si="115"/>
        <v>0</v>
      </c>
      <c r="CX651" s="20">
        <f>+IF(CX652+CX653+CX654+CX656+CX657+CX658+CX659+CX660+CX661=0,0,1)</f>
        <v>0</v>
      </c>
      <c r="CZ651" s="20">
        <f t="shared" si="119"/>
        <v>1</v>
      </c>
      <c r="DA651" s="37">
        <f t="shared" si="114"/>
        <v>0</v>
      </c>
      <c r="DZ651" s="62"/>
    </row>
    <row r="652" spans="1:130">
      <c r="A652" s="11"/>
      <c r="B652" s="277" t="s">
        <v>106</v>
      </c>
      <c r="C652" s="278"/>
      <c r="D652" s="278"/>
      <c r="E652" s="278"/>
      <c r="F652" s="278"/>
      <c r="G652" s="278"/>
      <c r="H652" s="278"/>
      <c r="I652" s="278"/>
      <c r="J652" s="278"/>
      <c r="K652" s="278"/>
      <c r="L652" s="278"/>
      <c r="M652" s="278"/>
      <c r="N652" s="278"/>
      <c r="O652" s="278"/>
      <c r="P652" s="278"/>
      <c r="Q652" s="278"/>
      <c r="R652" s="278"/>
      <c r="S652" s="278"/>
      <c r="T652" s="278"/>
      <c r="U652" s="278"/>
      <c r="V652" s="278"/>
      <c r="W652" s="278"/>
      <c r="X652" s="278"/>
      <c r="Y652" s="278"/>
      <c r="Z652" s="278"/>
      <c r="AA652" s="278"/>
      <c r="AB652" s="278"/>
      <c r="AC652" s="278"/>
      <c r="AD652" s="278"/>
      <c r="AE652" s="278"/>
      <c r="AF652" s="278"/>
      <c r="AG652" s="278"/>
      <c r="AH652" s="278"/>
      <c r="AI652" s="278"/>
      <c r="AJ652" s="278"/>
      <c r="AK652" s="87"/>
      <c r="AL652" s="87"/>
      <c r="AM652" s="87"/>
      <c r="AN652" s="87"/>
      <c r="AO652" s="87"/>
      <c r="AP652" s="87"/>
      <c r="AQ652" s="87"/>
      <c r="AR652" s="87"/>
      <c r="AS652" s="87"/>
      <c r="AT652" s="87"/>
      <c r="AU652" s="87"/>
      <c r="AV652" s="87"/>
      <c r="AW652" s="87"/>
      <c r="AX652" s="87"/>
      <c r="AY652" s="87"/>
      <c r="AZ652" s="87"/>
      <c r="BA652" s="87"/>
      <c r="BB652" s="87"/>
      <c r="BC652" s="87"/>
      <c r="BD652" s="87"/>
      <c r="BE652" s="87"/>
      <c r="BF652" s="87"/>
      <c r="BG652" s="87"/>
      <c r="BH652" s="87"/>
      <c r="BI652" s="87"/>
      <c r="BJ652" s="87"/>
      <c r="BK652" s="87"/>
      <c r="BL652" s="87"/>
      <c r="BM652" s="87"/>
      <c r="BN652" s="87"/>
      <c r="BO652" s="87"/>
      <c r="BP652" s="87"/>
      <c r="BQ652" s="87"/>
      <c r="BR652" s="87"/>
      <c r="BS652" s="87"/>
      <c r="BT652" s="87"/>
      <c r="BU652" s="87"/>
      <c r="BV652" s="87"/>
      <c r="BW652" s="87"/>
      <c r="BX652" s="87"/>
      <c r="BY652" s="87"/>
      <c r="BZ652" s="88"/>
      <c r="CA652" s="27"/>
      <c r="CB652" s="39" t="str">
        <f t="shared" si="118"/>
        <v>Riadok bude skrytý.</v>
      </c>
      <c r="CC652" s="33" t="s">
        <v>78</v>
      </c>
      <c r="CD652" s="56"/>
      <c r="CE652" s="23"/>
      <c r="CW652" s="20">
        <f t="shared" si="115"/>
        <v>0</v>
      </c>
      <c r="CX652" s="20">
        <f>+IF(AK652="",IF(AY652="",IF(BM652="",0,1),1),1)</f>
        <v>0</v>
      </c>
      <c r="CZ652" s="20">
        <f t="shared" si="119"/>
        <v>1</v>
      </c>
      <c r="DA652" s="37">
        <f t="shared" si="114"/>
        <v>0</v>
      </c>
      <c r="DZ652" s="62"/>
    </row>
    <row r="653" spans="1:130">
      <c r="A653" s="11"/>
      <c r="B653" s="277" t="s">
        <v>107</v>
      </c>
      <c r="C653" s="278"/>
      <c r="D653" s="278"/>
      <c r="E653" s="278"/>
      <c r="F653" s="278"/>
      <c r="G653" s="278"/>
      <c r="H653" s="278"/>
      <c r="I653" s="278"/>
      <c r="J653" s="278"/>
      <c r="K653" s="278"/>
      <c r="L653" s="278"/>
      <c r="M653" s="278"/>
      <c r="N653" s="278"/>
      <c r="O653" s="278"/>
      <c r="P653" s="278"/>
      <c r="Q653" s="278"/>
      <c r="R653" s="278"/>
      <c r="S653" s="278"/>
      <c r="T653" s="278"/>
      <c r="U653" s="278"/>
      <c r="V653" s="278"/>
      <c r="W653" s="278"/>
      <c r="X653" s="278"/>
      <c r="Y653" s="278"/>
      <c r="Z653" s="278"/>
      <c r="AA653" s="278"/>
      <c r="AB653" s="278"/>
      <c r="AC653" s="278"/>
      <c r="AD653" s="278"/>
      <c r="AE653" s="278"/>
      <c r="AF653" s="278"/>
      <c r="AG653" s="278"/>
      <c r="AH653" s="278"/>
      <c r="AI653" s="278"/>
      <c r="AJ653" s="278"/>
      <c r="AK653" s="87"/>
      <c r="AL653" s="87"/>
      <c r="AM653" s="87"/>
      <c r="AN653" s="87"/>
      <c r="AO653" s="87"/>
      <c r="AP653" s="87"/>
      <c r="AQ653" s="87"/>
      <c r="AR653" s="87"/>
      <c r="AS653" s="87"/>
      <c r="AT653" s="87"/>
      <c r="AU653" s="87"/>
      <c r="AV653" s="87"/>
      <c r="AW653" s="87"/>
      <c r="AX653" s="87"/>
      <c r="AY653" s="87"/>
      <c r="AZ653" s="87"/>
      <c r="BA653" s="87"/>
      <c r="BB653" s="87"/>
      <c r="BC653" s="87"/>
      <c r="BD653" s="87"/>
      <c r="BE653" s="87"/>
      <c r="BF653" s="87"/>
      <c r="BG653" s="87"/>
      <c r="BH653" s="87"/>
      <c r="BI653" s="87"/>
      <c r="BJ653" s="87"/>
      <c r="BK653" s="87"/>
      <c r="BL653" s="87"/>
      <c r="BM653" s="87"/>
      <c r="BN653" s="87"/>
      <c r="BO653" s="87"/>
      <c r="BP653" s="87"/>
      <c r="BQ653" s="87"/>
      <c r="BR653" s="87"/>
      <c r="BS653" s="87"/>
      <c r="BT653" s="87"/>
      <c r="BU653" s="87"/>
      <c r="BV653" s="87"/>
      <c r="BW653" s="87"/>
      <c r="BX653" s="87"/>
      <c r="BY653" s="87"/>
      <c r="BZ653" s="88"/>
      <c r="CA653" s="27"/>
      <c r="CB653" s="39" t="str">
        <f t="shared" si="118"/>
        <v>Riadok bude skrytý.</v>
      </c>
      <c r="CC653" s="33" t="s">
        <v>78</v>
      </c>
      <c r="CD653" s="56"/>
      <c r="CE653" s="23"/>
      <c r="CW653" s="20">
        <f t="shared" si="115"/>
        <v>0</v>
      </c>
      <c r="CX653" s="20">
        <f>+IF(AK653="",IF(AY653="",IF(BM653="",0,1),1),1)</f>
        <v>0</v>
      </c>
      <c r="CZ653" s="20">
        <f t="shared" si="119"/>
        <v>1</v>
      </c>
      <c r="DA653" s="37">
        <f t="shared" si="114"/>
        <v>0</v>
      </c>
      <c r="DZ653" s="62"/>
    </row>
    <row r="654" spans="1:130">
      <c r="A654" s="11"/>
      <c r="B654" s="277" t="s">
        <v>109</v>
      </c>
      <c r="C654" s="278"/>
      <c r="D654" s="278"/>
      <c r="E654" s="278"/>
      <c r="F654" s="278"/>
      <c r="G654" s="278"/>
      <c r="H654" s="278"/>
      <c r="I654" s="278"/>
      <c r="J654" s="278"/>
      <c r="K654" s="278"/>
      <c r="L654" s="278"/>
      <c r="M654" s="278"/>
      <c r="N654" s="278"/>
      <c r="O654" s="278"/>
      <c r="P654" s="278"/>
      <c r="Q654" s="278"/>
      <c r="R654" s="278"/>
      <c r="S654" s="278"/>
      <c r="T654" s="278"/>
      <c r="U654" s="278"/>
      <c r="V654" s="278"/>
      <c r="W654" s="278"/>
      <c r="X654" s="278"/>
      <c r="Y654" s="278"/>
      <c r="Z654" s="278"/>
      <c r="AA654" s="278"/>
      <c r="AB654" s="278"/>
      <c r="AC654" s="278"/>
      <c r="AD654" s="278"/>
      <c r="AE654" s="278"/>
      <c r="AF654" s="278"/>
      <c r="AG654" s="278"/>
      <c r="AH654" s="278"/>
      <c r="AI654" s="278"/>
      <c r="AJ654" s="278"/>
      <c r="AK654" s="87"/>
      <c r="AL654" s="87"/>
      <c r="AM654" s="87"/>
      <c r="AN654" s="87"/>
      <c r="AO654" s="87"/>
      <c r="AP654" s="87"/>
      <c r="AQ654" s="87"/>
      <c r="AR654" s="87"/>
      <c r="AS654" s="87"/>
      <c r="AT654" s="87"/>
      <c r="AU654" s="87"/>
      <c r="AV654" s="87"/>
      <c r="AW654" s="87"/>
      <c r="AX654" s="87"/>
      <c r="AY654" s="87"/>
      <c r="AZ654" s="87"/>
      <c r="BA654" s="87"/>
      <c r="BB654" s="87"/>
      <c r="BC654" s="87"/>
      <c r="BD654" s="87"/>
      <c r="BE654" s="87"/>
      <c r="BF654" s="87"/>
      <c r="BG654" s="87"/>
      <c r="BH654" s="87"/>
      <c r="BI654" s="87"/>
      <c r="BJ654" s="87"/>
      <c r="BK654" s="87"/>
      <c r="BL654" s="87"/>
      <c r="BM654" s="87"/>
      <c r="BN654" s="87"/>
      <c r="BO654" s="87"/>
      <c r="BP654" s="87"/>
      <c r="BQ654" s="87"/>
      <c r="BR654" s="87"/>
      <c r="BS654" s="87"/>
      <c r="BT654" s="87"/>
      <c r="BU654" s="87"/>
      <c r="BV654" s="87"/>
      <c r="BW654" s="87"/>
      <c r="BX654" s="87"/>
      <c r="BY654" s="87"/>
      <c r="BZ654" s="88"/>
      <c r="CA654" s="27"/>
      <c r="CB654" s="39" t="str">
        <f t="shared" si="118"/>
        <v>Riadok bude skrytý.</v>
      </c>
      <c r="CC654" s="33" t="s">
        <v>78</v>
      </c>
      <c r="CD654" s="56"/>
      <c r="CE654" s="23"/>
      <c r="CW654" s="20">
        <f t="shared" si="115"/>
        <v>0</v>
      </c>
      <c r="CX654" s="20">
        <f>+IF(AK654="",IF(AY654="",IF(BM654="",0,1),1),1)</f>
        <v>0</v>
      </c>
      <c r="CZ654" s="20">
        <f t="shared" si="119"/>
        <v>1</v>
      </c>
      <c r="DA654" s="37">
        <f t="shared" si="114"/>
        <v>0</v>
      </c>
      <c r="DZ654" s="62"/>
    </row>
    <row r="655" spans="1:130">
      <c r="A655" s="11"/>
      <c r="B655" s="321" t="s">
        <v>111</v>
      </c>
      <c r="C655" s="322"/>
      <c r="D655" s="322"/>
      <c r="E655" s="322"/>
      <c r="F655" s="322"/>
      <c r="G655" s="322"/>
      <c r="H655" s="322"/>
      <c r="I655" s="322"/>
      <c r="J655" s="322"/>
      <c r="K655" s="322"/>
      <c r="L655" s="322"/>
      <c r="M655" s="322"/>
      <c r="N655" s="322"/>
      <c r="O655" s="322"/>
      <c r="P655" s="322"/>
      <c r="Q655" s="322"/>
      <c r="R655" s="322"/>
      <c r="S655" s="322"/>
      <c r="T655" s="322"/>
      <c r="U655" s="322"/>
      <c r="V655" s="322"/>
      <c r="W655" s="322"/>
      <c r="X655" s="322"/>
      <c r="Y655" s="322"/>
      <c r="Z655" s="322"/>
      <c r="AA655" s="322"/>
      <c r="AB655" s="322"/>
      <c r="AC655" s="322"/>
      <c r="AD655" s="322"/>
      <c r="AE655" s="322"/>
      <c r="AF655" s="322"/>
      <c r="AG655" s="322"/>
      <c r="AH655" s="322"/>
      <c r="AI655" s="322"/>
      <c r="AJ655" s="322"/>
      <c r="AK655" s="323"/>
      <c r="AL655" s="324"/>
      <c r="AM655" s="324"/>
      <c r="AN655" s="324"/>
      <c r="AO655" s="324"/>
      <c r="AP655" s="324"/>
      <c r="AQ655" s="324"/>
      <c r="AR655" s="324"/>
      <c r="AS655" s="324"/>
      <c r="AT655" s="324"/>
      <c r="AU655" s="324"/>
      <c r="AV655" s="324"/>
      <c r="AW655" s="324"/>
      <c r="AX655" s="324"/>
      <c r="AY655" s="324"/>
      <c r="AZ655" s="324"/>
      <c r="BA655" s="324"/>
      <c r="BB655" s="324"/>
      <c r="BC655" s="324"/>
      <c r="BD655" s="324"/>
      <c r="BE655" s="324"/>
      <c r="BF655" s="324"/>
      <c r="BG655" s="324"/>
      <c r="BH655" s="324"/>
      <c r="BI655" s="324"/>
      <c r="BJ655" s="324"/>
      <c r="BK655" s="324"/>
      <c r="BL655" s="324"/>
      <c r="BM655" s="324"/>
      <c r="BN655" s="324"/>
      <c r="BO655" s="324"/>
      <c r="BP655" s="324"/>
      <c r="BQ655" s="324"/>
      <c r="BR655" s="324"/>
      <c r="BS655" s="324"/>
      <c r="BT655" s="324"/>
      <c r="BU655" s="324"/>
      <c r="BV655" s="324"/>
      <c r="BW655" s="324"/>
      <c r="BX655" s="324"/>
      <c r="BY655" s="324"/>
      <c r="BZ655" s="325"/>
      <c r="CA655" s="27"/>
      <c r="CB655" s="39" t="str">
        <f t="shared" si="118"/>
        <v>Riadok bude skrytý.</v>
      </c>
      <c r="CC655" s="33" t="s">
        <v>78</v>
      </c>
      <c r="CD655" s="56"/>
      <c r="CE655" s="23"/>
      <c r="CW655" s="20">
        <f t="shared" si="115"/>
        <v>0</v>
      </c>
      <c r="CX655" s="20">
        <f>+IF(CX652+CX653+CX654+CX656+CX657+CX658+CX659+CX660+CX661=0,0,1)</f>
        <v>0</v>
      </c>
      <c r="CZ655" s="20">
        <f t="shared" si="119"/>
        <v>1</v>
      </c>
      <c r="DA655" s="37">
        <f t="shared" si="114"/>
        <v>0</v>
      </c>
      <c r="DZ655" s="62"/>
    </row>
    <row r="656" spans="1:130">
      <c r="A656" s="11"/>
      <c r="B656" s="277" t="s">
        <v>112</v>
      </c>
      <c r="C656" s="278"/>
      <c r="D656" s="278"/>
      <c r="E656" s="278"/>
      <c r="F656" s="278"/>
      <c r="G656" s="278"/>
      <c r="H656" s="278"/>
      <c r="I656" s="278"/>
      <c r="J656" s="278"/>
      <c r="K656" s="278"/>
      <c r="L656" s="278"/>
      <c r="M656" s="278"/>
      <c r="N656" s="278"/>
      <c r="O656" s="278"/>
      <c r="P656" s="278"/>
      <c r="Q656" s="278"/>
      <c r="R656" s="278"/>
      <c r="S656" s="278"/>
      <c r="T656" s="278"/>
      <c r="U656" s="278"/>
      <c r="V656" s="278"/>
      <c r="W656" s="278"/>
      <c r="X656" s="278"/>
      <c r="Y656" s="278"/>
      <c r="Z656" s="278"/>
      <c r="AA656" s="278"/>
      <c r="AB656" s="278"/>
      <c r="AC656" s="278"/>
      <c r="AD656" s="278"/>
      <c r="AE656" s="278"/>
      <c r="AF656" s="278"/>
      <c r="AG656" s="278"/>
      <c r="AH656" s="278"/>
      <c r="AI656" s="278"/>
      <c r="AJ656" s="278"/>
      <c r="AK656" s="326"/>
      <c r="AL656" s="326"/>
      <c r="AM656" s="326"/>
      <c r="AN656" s="326"/>
      <c r="AO656" s="326"/>
      <c r="AP656" s="326"/>
      <c r="AQ656" s="326"/>
      <c r="AR656" s="326"/>
      <c r="AS656" s="326"/>
      <c r="AT656" s="326"/>
      <c r="AU656" s="326"/>
      <c r="AV656" s="326"/>
      <c r="AW656" s="326"/>
      <c r="AX656" s="326"/>
      <c r="AY656" s="326"/>
      <c r="AZ656" s="326"/>
      <c r="BA656" s="326"/>
      <c r="BB656" s="326"/>
      <c r="BC656" s="326"/>
      <c r="BD656" s="326"/>
      <c r="BE656" s="326"/>
      <c r="BF656" s="326"/>
      <c r="BG656" s="326"/>
      <c r="BH656" s="326"/>
      <c r="BI656" s="326"/>
      <c r="BJ656" s="326"/>
      <c r="BK656" s="326"/>
      <c r="BL656" s="326"/>
      <c r="BM656" s="326"/>
      <c r="BN656" s="326"/>
      <c r="BO656" s="326"/>
      <c r="BP656" s="326"/>
      <c r="BQ656" s="326"/>
      <c r="BR656" s="326"/>
      <c r="BS656" s="326"/>
      <c r="BT656" s="326"/>
      <c r="BU656" s="326"/>
      <c r="BV656" s="326"/>
      <c r="BW656" s="326"/>
      <c r="BX656" s="326"/>
      <c r="BY656" s="326"/>
      <c r="BZ656" s="327"/>
      <c r="CA656" s="27"/>
      <c r="CB656" s="39" t="str">
        <f t="shared" si="118"/>
        <v>Riadok bude skrytý.</v>
      </c>
      <c r="CC656" s="33" t="s">
        <v>78</v>
      </c>
      <c r="CD656" s="56"/>
      <c r="CE656" s="23"/>
      <c r="CW656" s="20">
        <f t="shared" si="115"/>
        <v>0</v>
      </c>
      <c r="CX656" s="20">
        <f>+IF(AK656="",IF(AY656="",IF(BM656="",0,1),1),1)</f>
        <v>0</v>
      </c>
      <c r="CZ656" s="20">
        <f t="shared" si="119"/>
        <v>1</v>
      </c>
      <c r="DA656" s="37">
        <f t="shared" si="114"/>
        <v>0</v>
      </c>
      <c r="DZ656" s="62"/>
    </row>
    <row r="657" spans="1:130">
      <c r="A657" s="11"/>
      <c r="B657" s="277" t="s">
        <v>116</v>
      </c>
      <c r="C657" s="278"/>
      <c r="D657" s="278"/>
      <c r="E657" s="278"/>
      <c r="F657" s="278"/>
      <c r="G657" s="278"/>
      <c r="H657" s="278"/>
      <c r="I657" s="278"/>
      <c r="J657" s="278"/>
      <c r="K657" s="278"/>
      <c r="L657" s="278"/>
      <c r="M657" s="278"/>
      <c r="N657" s="278"/>
      <c r="O657" s="278"/>
      <c r="P657" s="278"/>
      <c r="Q657" s="278"/>
      <c r="R657" s="278"/>
      <c r="S657" s="278"/>
      <c r="T657" s="278"/>
      <c r="U657" s="278"/>
      <c r="V657" s="278"/>
      <c r="W657" s="278"/>
      <c r="X657" s="278"/>
      <c r="Y657" s="278"/>
      <c r="Z657" s="278"/>
      <c r="AA657" s="278"/>
      <c r="AB657" s="278"/>
      <c r="AC657" s="278"/>
      <c r="AD657" s="278"/>
      <c r="AE657" s="278"/>
      <c r="AF657" s="278"/>
      <c r="AG657" s="278"/>
      <c r="AH657" s="278"/>
      <c r="AI657" s="278"/>
      <c r="AJ657" s="278"/>
      <c r="AK657" s="87"/>
      <c r="AL657" s="87"/>
      <c r="AM657" s="87"/>
      <c r="AN657" s="87"/>
      <c r="AO657" s="87"/>
      <c r="AP657" s="87"/>
      <c r="AQ657" s="87"/>
      <c r="AR657" s="87"/>
      <c r="AS657" s="87"/>
      <c r="AT657" s="87"/>
      <c r="AU657" s="87"/>
      <c r="AV657" s="87"/>
      <c r="AW657" s="87"/>
      <c r="AX657" s="87"/>
      <c r="AY657" s="87"/>
      <c r="AZ657" s="87"/>
      <c r="BA657" s="87"/>
      <c r="BB657" s="87"/>
      <c r="BC657" s="87"/>
      <c r="BD657" s="87"/>
      <c r="BE657" s="87"/>
      <c r="BF657" s="87"/>
      <c r="BG657" s="87"/>
      <c r="BH657" s="87"/>
      <c r="BI657" s="87"/>
      <c r="BJ657" s="87"/>
      <c r="BK657" s="87"/>
      <c r="BL657" s="87"/>
      <c r="BM657" s="87"/>
      <c r="BN657" s="87"/>
      <c r="BO657" s="87"/>
      <c r="BP657" s="87"/>
      <c r="BQ657" s="87"/>
      <c r="BR657" s="87"/>
      <c r="BS657" s="87"/>
      <c r="BT657" s="87"/>
      <c r="BU657" s="87"/>
      <c r="BV657" s="87"/>
      <c r="BW657" s="87"/>
      <c r="BX657" s="87"/>
      <c r="BY657" s="87"/>
      <c r="BZ657" s="88"/>
      <c r="CA657" s="27"/>
      <c r="CB657" s="39" t="str">
        <f t="shared" si="118"/>
        <v>Riadok bude skrytý.</v>
      </c>
      <c r="CC657" s="33" t="s">
        <v>78</v>
      </c>
      <c r="CD657" s="56"/>
      <c r="CE657" s="23"/>
      <c r="CW657" s="20">
        <f t="shared" si="115"/>
        <v>0</v>
      </c>
      <c r="CX657" s="20">
        <f>+IF(AK657="",IF(AY657="",IF(BM657="",0,1),1),1)</f>
        <v>0</v>
      </c>
      <c r="CZ657" s="20">
        <f t="shared" si="119"/>
        <v>1</v>
      </c>
      <c r="DA657" s="37">
        <f t="shared" si="114"/>
        <v>0</v>
      </c>
      <c r="DZ657" s="62"/>
    </row>
    <row r="658" spans="1:130">
      <c r="A658" s="11"/>
      <c r="B658" s="277" t="s">
        <v>113</v>
      </c>
      <c r="C658" s="278"/>
      <c r="D658" s="278"/>
      <c r="E658" s="278"/>
      <c r="F658" s="278"/>
      <c r="G658" s="278"/>
      <c r="H658" s="278"/>
      <c r="I658" s="278"/>
      <c r="J658" s="278"/>
      <c r="K658" s="278"/>
      <c r="L658" s="278"/>
      <c r="M658" s="278"/>
      <c r="N658" s="278"/>
      <c r="O658" s="278"/>
      <c r="P658" s="278"/>
      <c r="Q658" s="278"/>
      <c r="R658" s="278"/>
      <c r="S658" s="278"/>
      <c r="T658" s="278"/>
      <c r="U658" s="278"/>
      <c r="V658" s="278"/>
      <c r="W658" s="278"/>
      <c r="X658" s="278"/>
      <c r="Y658" s="278"/>
      <c r="Z658" s="278"/>
      <c r="AA658" s="278"/>
      <c r="AB658" s="278"/>
      <c r="AC658" s="278"/>
      <c r="AD658" s="278"/>
      <c r="AE658" s="278"/>
      <c r="AF658" s="278"/>
      <c r="AG658" s="278"/>
      <c r="AH658" s="278"/>
      <c r="AI658" s="278"/>
      <c r="AJ658" s="278"/>
      <c r="AK658" s="305"/>
      <c r="AL658" s="305"/>
      <c r="AM658" s="305"/>
      <c r="AN658" s="305"/>
      <c r="AO658" s="305"/>
      <c r="AP658" s="305"/>
      <c r="AQ658" s="305"/>
      <c r="AR658" s="305"/>
      <c r="AS658" s="305"/>
      <c r="AT658" s="305"/>
      <c r="AU658" s="305"/>
      <c r="AV658" s="305"/>
      <c r="AW658" s="305"/>
      <c r="AX658" s="305"/>
      <c r="AY658" s="305"/>
      <c r="AZ658" s="305"/>
      <c r="BA658" s="305"/>
      <c r="BB658" s="305"/>
      <c r="BC658" s="305"/>
      <c r="BD658" s="305"/>
      <c r="BE658" s="305"/>
      <c r="BF658" s="305"/>
      <c r="BG658" s="305"/>
      <c r="BH658" s="305"/>
      <c r="BI658" s="305"/>
      <c r="BJ658" s="305"/>
      <c r="BK658" s="305"/>
      <c r="BL658" s="305"/>
      <c r="BM658" s="305"/>
      <c r="BN658" s="305"/>
      <c r="BO658" s="305"/>
      <c r="BP658" s="305"/>
      <c r="BQ658" s="305"/>
      <c r="BR658" s="305"/>
      <c r="BS658" s="305"/>
      <c r="BT658" s="305"/>
      <c r="BU658" s="305"/>
      <c r="BV658" s="305"/>
      <c r="BW658" s="305"/>
      <c r="BX658" s="305"/>
      <c r="BY658" s="305"/>
      <c r="BZ658" s="306"/>
      <c r="CA658" s="27"/>
      <c r="CB658" s="39" t="str">
        <f t="shared" si="118"/>
        <v>Riadok bude skrytý.</v>
      </c>
      <c r="CC658" s="33" t="s">
        <v>78</v>
      </c>
      <c r="CD658" s="56"/>
      <c r="CE658" s="23"/>
      <c r="CW658" s="20">
        <f t="shared" si="115"/>
        <v>0</v>
      </c>
      <c r="CX658" s="20">
        <f>+IF(AK658="",IF(AY658="",IF(BM658="",0,1),1),1)</f>
        <v>0</v>
      </c>
      <c r="CZ658" s="20">
        <f t="shared" si="119"/>
        <v>1</v>
      </c>
      <c r="DA658" s="37">
        <f t="shared" si="114"/>
        <v>0</v>
      </c>
      <c r="DZ658" s="62"/>
    </row>
    <row r="659" spans="1:130">
      <c r="A659" s="11"/>
      <c r="B659" s="277" t="s">
        <v>114</v>
      </c>
      <c r="C659" s="278"/>
      <c r="D659" s="278"/>
      <c r="E659" s="278"/>
      <c r="F659" s="278"/>
      <c r="G659" s="278"/>
      <c r="H659" s="278"/>
      <c r="I659" s="278"/>
      <c r="J659" s="278"/>
      <c r="K659" s="278"/>
      <c r="L659" s="278"/>
      <c r="M659" s="278"/>
      <c r="N659" s="278"/>
      <c r="O659" s="278"/>
      <c r="P659" s="278"/>
      <c r="Q659" s="278"/>
      <c r="R659" s="278"/>
      <c r="S659" s="278"/>
      <c r="T659" s="278"/>
      <c r="U659" s="278"/>
      <c r="V659" s="278"/>
      <c r="W659" s="278"/>
      <c r="X659" s="278"/>
      <c r="Y659" s="278"/>
      <c r="Z659" s="278"/>
      <c r="AA659" s="278"/>
      <c r="AB659" s="278"/>
      <c r="AC659" s="278"/>
      <c r="AD659" s="278"/>
      <c r="AE659" s="278"/>
      <c r="AF659" s="278"/>
      <c r="AG659" s="278"/>
      <c r="AH659" s="278"/>
      <c r="AI659" s="278"/>
      <c r="AJ659" s="278"/>
      <c r="AK659" s="305"/>
      <c r="AL659" s="305"/>
      <c r="AM659" s="305"/>
      <c r="AN659" s="305"/>
      <c r="AO659" s="305"/>
      <c r="AP659" s="305"/>
      <c r="AQ659" s="305"/>
      <c r="AR659" s="305"/>
      <c r="AS659" s="305"/>
      <c r="AT659" s="305"/>
      <c r="AU659" s="305"/>
      <c r="AV659" s="305"/>
      <c r="AW659" s="305"/>
      <c r="AX659" s="305"/>
      <c r="AY659" s="305"/>
      <c r="AZ659" s="305"/>
      <c r="BA659" s="305"/>
      <c r="BB659" s="305"/>
      <c r="BC659" s="305"/>
      <c r="BD659" s="305"/>
      <c r="BE659" s="305"/>
      <c r="BF659" s="305"/>
      <c r="BG659" s="305"/>
      <c r="BH659" s="305"/>
      <c r="BI659" s="305"/>
      <c r="BJ659" s="305"/>
      <c r="BK659" s="305"/>
      <c r="BL659" s="305"/>
      <c r="BM659" s="305"/>
      <c r="BN659" s="305"/>
      <c r="BO659" s="305"/>
      <c r="BP659" s="305"/>
      <c r="BQ659" s="305"/>
      <c r="BR659" s="305"/>
      <c r="BS659" s="305"/>
      <c r="BT659" s="305"/>
      <c r="BU659" s="305"/>
      <c r="BV659" s="305"/>
      <c r="BW659" s="305"/>
      <c r="BX659" s="305"/>
      <c r="BY659" s="305"/>
      <c r="BZ659" s="306"/>
      <c r="CA659" s="27"/>
      <c r="CB659" s="39" t="str">
        <f t="shared" si="118"/>
        <v>Riadok bude skrytý.</v>
      </c>
      <c r="CC659" s="33" t="s">
        <v>78</v>
      </c>
      <c r="CD659" s="56"/>
      <c r="CE659" s="23"/>
      <c r="CW659" s="20">
        <f t="shared" si="115"/>
        <v>0</v>
      </c>
      <c r="CX659" s="20">
        <f>+IF(AK659="",IF(AY659="",IF(BM659="",0,1),1),1)</f>
        <v>0</v>
      </c>
      <c r="CZ659" s="20">
        <f t="shared" si="119"/>
        <v>1</v>
      </c>
      <c r="DA659" s="37">
        <f t="shared" si="114"/>
        <v>0</v>
      </c>
      <c r="DZ659" s="62"/>
    </row>
    <row r="660" spans="1:130">
      <c r="A660" s="11"/>
      <c r="B660" s="307" t="s">
        <v>115</v>
      </c>
      <c r="C660" s="308"/>
      <c r="D660" s="308"/>
      <c r="E660" s="308"/>
      <c r="F660" s="308"/>
      <c r="G660" s="308"/>
      <c r="H660" s="308"/>
      <c r="I660" s="308"/>
      <c r="J660" s="308"/>
      <c r="K660" s="308"/>
      <c r="L660" s="308"/>
      <c r="M660" s="308"/>
      <c r="N660" s="308"/>
      <c r="O660" s="308"/>
      <c r="P660" s="308"/>
      <c r="Q660" s="308"/>
      <c r="R660" s="308"/>
      <c r="S660" s="308"/>
      <c r="T660" s="308"/>
      <c r="U660" s="308"/>
      <c r="V660" s="308"/>
      <c r="W660" s="308"/>
      <c r="X660" s="308"/>
      <c r="Y660" s="308"/>
      <c r="Z660" s="308"/>
      <c r="AA660" s="308"/>
      <c r="AB660" s="308"/>
      <c r="AC660" s="308"/>
      <c r="AD660" s="308"/>
      <c r="AE660" s="308"/>
      <c r="AF660" s="308"/>
      <c r="AG660" s="308"/>
      <c r="AH660" s="308"/>
      <c r="AI660" s="308"/>
      <c r="AJ660" s="308"/>
      <c r="AK660" s="136"/>
      <c r="AL660" s="136"/>
      <c r="AM660" s="136"/>
      <c r="AN660" s="136"/>
      <c r="AO660" s="136"/>
      <c r="AP660" s="136"/>
      <c r="AQ660" s="136"/>
      <c r="AR660" s="136"/>
      <c r="AS660" s="136"/>
      <c r="AT660" s="136"/>
      <c r="AU660" s="136"/>
      <c r="AV660" s="136"/>
      <c r="AW660" s="136"/>
      <c r="AX660" s="136"/>
      <c r="AY660" s="136"/>
      <c r="AZ660" s="136"/>
      <c r="BA660" s="136"/>
      <c r="BB660" s="136"/>
      <c r="BC660" s="136"/>
      <c r="BD660" s="136"/>
      <c r="BE660" s="136"/>
      <c r="BF660" s="136"/>
      <c r="BG660" s="136"/>
      <c r="BH660" s="136"/>
      <c r="BI660" s="136"/>
      <c r="BJ660" s="136"/>
      <c r="BK660" s="136"/>
      <c r="BL660" s="136"/>
      <c r="BM660" s="136"/>
      <c r="BN660" s="136"/>
      <c r="BO660" s="136"/>
      <c r="BP660" s="136"/>
      <c r="BQ660" s="136"/>
      <c r="BR660" s="136"/>
      <c r="BS660" s="136"/>
      <c r="BT660" s="136"/>
      <c r="BU660" s="136"/>
      <c r="BV660" s="136"/>
      <c r="BW660" s="136"/>
      <c r="BX660" s="136"/>
      <c r="BY660" s="136"/>
      <c r="BZ660" s="137"/>
      <c r="CA660" s="27"/>
      <c r="CB660" s="39" t="str">
        <f t="shared" si="118"/>
        <v>Riadok bude skrytý.</v>
      </c>
      <c r="CC660" s="33" t="s">
        <v>78</v>
      </c>
      <c r="CD660" s="56"/>
      <c r="CE660" s="23"/>
      <c r="CW660" s="20">
        <f t="shared" si="115"/>
        <v>0</v>
      </c>
      <c r="CX660" s="20">
        <f>+IF(AK660="",IF(AY660="",IF(BM660="",0,1),1),1)</f>
        <v>0</v>
      </c>
      <c r="CZ660" s="20">
        <f t="shared" si="119"/>
        <v>1</v>
      </c>
      <c r="DA660" s="37">
        <f t="shared" si="114"/>
        <v>0</v>
      </c>
      <c r="DZ660" s="62"/>
    </row>
    <row r="661" spans="1:130" ht="29.25" customHeight="1">
      <c r="A661" s="11"/>
      <c r="B661" s="339" t="s">
        <v>110</v>
      </c>
      <c r="C661" s="340"/>
      <c r="D661" s="340"/>
      <c r="E661" s="340"/>
      <c r="F661" s="340"/>
      <c r="G661" s="340"/>
      <c r="H661" s="340"/>
      <c r="I661" s="340"/>
      <c r="J661" s="340"/>
      <c r="K661" s="340"/>
      <c r="L661" s="340"/>
      <c r="M661" s="340"/>
      <c r="N661" s="340"/>
      <c r="O661" s="340"/>
      <c r="P661" s="340"/>
      <c r="Q661" s="340"/>
      <c r="R661" s="340"/>
      <c r="S661" s="340"/>
      <c r="T661" s="340"/>
      <c r="U661" s="340"/>
      <c r="V661" s="340"/>
      <c r="W661" s="340"/>
      <c r="X661" s="340"/>
      <c r="Y661" s="340"/>
      <c r="Z661" s="340"/>
      <c r="AA661" s="340"/>
      <c r="AB661" s="340"/>
      <c r="AC661" s="340"/>
      <c r="AD661" s="340"/>
      <c r="AE661" s="340"/>
      <c r="AF661" s="340"/>
      <c r="AG661" s="340"/>
      <c r="AH661" s="340"/>
      <c r="AI661" s="340"/>
      <c r="AJ661" s="340"/>
      <c r="AK661" s="341"/>
      <c r="AL661" s="341"/>
      <c r="AM661" s="341"/>
      <c r="AN661" s="341"/>
      <c r="AO661" s="341"/>
      <c r="AP661" s="341"/>
      <c r="AQ661" s="341"/>
      <c r="AR661" s="341"/>
      <c r="AS661" s="341"/>
      <c r="AT661" s="341"/>
      <c r="AU661" s="341"/>
      <c r="AV661" s="341"/>
      <c r="AW661" s="341"/>
      <c r="AX661" s="341"/>
      <c r="AY661" s="341"/>
      <c r="AZ661" s="341"/>
      <c r="BA661" s="341"/>
      <c r="BB661" s="341"/>
      <c r="BC661" s="341"/>
      <c r="BD661" s="341"/>
      <c r="BE661" s="341"/>
      <c r="BF661" s="341"/>
      <c r="BG661" s="341"/>
      <c r="BH661" s="341"/>
      <c r="BI661" s="341"/>
      <c r="BJ661" s="341"/>
      <c r="BK661" s="341"/>
      <c r="BL661" s="341"/>
      <c r="BM661" s="341"/>
      <c r="BN661" s="341"/>
      <c r="BO661" s="341"/>
      <c r="BP661" s="341"/>
      <c r="BQ661" s="341"/>
      <c r="BR661" s="341"/>
      <c r="BS661" s="341"/>
      <c r="BT661" s="341"/>
      <c r="BU661" s="341"/>
      <c r="BV661" s="341"/>
      <c r="BW661" s="341"/>
      <c r="BX661" s="341"/>
      <c r="BY661" s="341"/>
      <c r="BZ661" s="342"/>
      <c r="CA661" s="27"/>
      <c r="CB661" s="39" t="str">
        <f t="shared" si="118"/>
        <v>Riadok bude skrytý.</v>
      </c>
      <c r="CC661" s="33" t="s">
        <v>78</v>
      </c>
      <c r="CW661" s="20">
        <f t="shared" si="115"/>
        <v>0</v>
      </c>
      <c r="CX661" s="20">
        <f>+IF(AK661="",IF(AY661="",IF(BM661="",0,1),1)*1,)</f>
        <v>0</v>
      </c>
      <c r="CZ661" s="20">
        <f t="shared" si="119"/>
        <v>1</v>
      </c>
      <c r="DA661" s="37">
        <f t="shared" si="114"/>
        <v>0</v>
      </c>
      <c r="DZ661" s="62"/>
    </row>
    <row r="662" spans="1:130">
      <c r="A662" s="11"/>
      <c r="CA662" s="25"/>
      <c r="CB662" s="39" t="str">
        <f t="shared" si="118"/>
        <v>Riadok bude skrytý.</v>
      </c>
      <c r="CC662" s="33" t="s">
        <v>78</v>
      </c>
      <c r="CW662" s="20">
        <f t="shared" si="115"/>
        <v>0</v>
      </c>
      <c r="CZ662" s="20">
        <f t="shared" si="119"/>
        <v>1</v>
      </c>
      <c r="DA662" s="20">
        <f>+IF(CW662+CX662+CY662=0,0,IF(CZ662=0,0,1))</f>
        <v>0</v>
      </c>
      <c r="DZ662" s="62"/>
    </row>
    <row r="663" spans="1:130">
      <c r="A663" s="11"/>
      <c r="B663" s="67" t="s">
        <v>159</v>
      </c>
      <c r="CA663" s="26" t="s">
        <v>69</v>
      </c>
      <c r="CB663" s="39" t="str">
        <f t="shared" ref="CB663:CB692" si="120">+IF(DA663=0,"Riadok bude skrytý.","Riadok bude vidieť.")</f>
        <v>Riadok bude skrytý.</v>
      </c>
      <c r="CC663" s="33" t="s">
        <v>78</v>
      </c>
      <c r="CW663" s="20">
        <f>+IF($K$665="nie je",0,1)</f>
        <v>0</v>
      </c>
      <c r="CZ663" s="20">
        <f t="shared" ref="CZ663:CZ692" si="121">IF(CC663="",1,IF(CC663="Chcem skryť riadok.",0,1))</f>
        <v>1</v>
      </c>
      <c r="DA663" s="20">
        <f>+IF(CW663+CX663+CY663=0,0,IF(CZ663=0,0,1))</f>
        <v>0</v>
      </c>
      <c r="DZ663" s="62"/>
    </row>
    <row r="664" spans="1:130">
      <c r="A664" s="11"/>
      <c r="CA664" s="25"/>
      <c r="CB664" s="39" t="str">
        <f t="shared" si="120"/>
        <v>Riadok bude skrytý.</v>
      </c>
      <c r="CC664" s="33" t="s">
        <v>78</v>
      </c>
      <c r="CW664" s="20">
        <f t="shared" ref="CW664:CW692" si="122">+IF($K$665="nie je",0,1)</f>
        <v>0</v>
      </c>
      <c r="CZ664" s="20">
        <f t="shared" si="121"/>
        <v>1</v>
      </c>
      <c r="DA664" s="20">
        <f>+IF(CW664+CX664+CY664=0,0,IF(CZ664=0,0,1))</f>
        <v>0</v>
      </c>
      <c r="DZ664" s="62"/>
    </row>
    <row r="665" spans="1:130">
      <c r="A665" s="11"/>
      <c r="B665" s="2" t="s">
        <v>160</v>
      </c>
      <c r="K665" s="102" t="s">
        <v>195</v>
      </c>
      <c r="L665" s="102"/>
      <c r="M665" s="102"/>
      <c r="N665" s="102"/>
      <c r="O665" s="102"/>
      <c r="P665" s="2" t="s">
        <v>163</v>
      </c>
      <c r="CA665" s="25"/>
      <c r="CB665" s="39" t="str">
        <f t="shared" si="120"/>
        <v>Riadok bude skrytý.</v>
      </c>
      <c r="CC665" s="33" t="s">
        <v>78</v>
      </c>
      <c r="CW665" s="20">
        <f t="shared" si="122"/>
        <v>0</v>
      </c>
      <c r="CZ665" s="20">
        <f t="shared" si="121"/>
        <v>1</v>
      </c>
      <c r="DA665" s="20">
        <f>+IF(CW665+CX665+CY665=0,0,IF(CZ665=0,0,1))</f>
        <v>0</v>
      </c>
      <c r="DZ665" s="62"/>
    </row>
    <row r="666" spans="1:130">
      <c r="A666" s="11"/>
      <c r="B666" s="2" t="s">
        <v>162</v>
      </c>
      <c r="CA666" s="25"/>
      <c r="CB666" s="39" t="str">
        <f t="shared" si="120"/>
        <v>Riadok bude skrytý.</v>
      </c>
      <c r="CC666" s="33" t="s">
        <v>78</v>
      </c>
      <c r="CW666" s="20">
        <f t="shared" si="122"/>
        <v>0</v>
      </c>
      <c r="CZ666" s="20">
        <f t="shared" si="121"/>
        <v>1</v>
      </c>
      <c r="DA666" s="20">
        <f>+IF(CW666+CX666+CY666=0,0,IF(CZ666=0,0,1))</f>
        <v>0</v>
      </c>
      <c r="DZ666" s="62"/>
    </row>
    <row r="667" spans="1:130">
      <c r="A667" s="11"/>
      <c r="CA667" s="25"/>
      <c r="CB667" s="39" t="str">
        <f t="shared" si="120"/>
        <v>Riadok bude skrytý.</v>
      </c>
      <c r="CC667" s="33" t="s">
        <v>78</v>
      </c>
      <c r="CW667" s="20">
        <f t="shared" si="122"/>
        <v>0</v>
      </c>
      <c r="CX667" s="20">
        <f>+IF(CX669+CX677+CX685=0,0,1)</f>
        <v>0</v>
      </c>
      <c r="CZ667" s="20">
        <f t="shared" si="121"/>
        <v>1</v>
      </c>
      <c r="DA667" s="37">
        <f t="shared" ref="DA667:DA692" si="123">+IF(CW667*CX667=0,0,IF(CZ667=0,0,1))</f>
        <v>0</v>
      </c>
      <c r="DZ667" s="62"/>
    </row>
    <row r="668" spans="1:130">
      <c r="A668" s="11"/>
      <c r="B668" s="2" t="str">
        <f>+IF(K665="je","Spoločnosť uvádza nasledujúce informácie:","")</f>
        <v/>
      </c>
      <c r="CA668" s="26" t="s">
        <v>69</v>
      </c>
      <c r="CB668" s="39" t="str">
        <f t="shared" si="120"/>
        <v>Riadok bude skrytý.</v>
      </c>
      <c r="CC668" s="33" t="s">
        <v>78</v>
      </c>
      <c r="CW668" s="20">
        <f t="shared" si="122"/>
        <v>0</v>
      </c>
      <c r="CX668" s="20">
        <f>+IF(CX669+CX677+CX685=0,0,1)</f>
        <v>0</v>
      </c>
      <c r="CZ668" s="20">
        <f t="shared" si="121"/>
        <v>1</v>
      </c>
      <c r="DA668" s="37">
        <f t="shared" si="123"/>
        <v>0</v>
      </c>
      <c r="DZ668" s="62"/>
    </row>
    <row r="669" spans="1:130">
      <c r="A669" s="11"/>
      <c r="B669" s="2" t="s">
        <v>164</v>
      </c>
      <c r="CA669" s="25"/>
      <c r="CB669" s="39" t="str">
        <f t="shared" si="120"/>
        <v>Riadok bude skrytý.</v>
      </c>
      <c r="CC669" s="33" t="s">
        <v>78</v>
      </c>
      <c r="CW669" s="20">
        <f t="shared" si="122"/>
        <v>0</v>
      </c>
      <c r="CX669" s="20">
        <f>+IF(SUM(CX670:CX676)=0,0,1)</f>
        <v>0</v>
      </c>
      <c r="CZ669" s="20">
        <f t="shared" si="121"/>
        <v>1</v>
      </c>
      <c r="DA669" s="37">
        <f t="shared" si="123"/>
        <v>0</v>
      </c>
      <c r="DZ669" s="62"/>
    </row>
    <row r="670" spans="1:130">
      <c r="A670" s="11"/>
      <c r="B670" s="68"/>
      <c r="C670" s="68"/>
      <c r="D670" s="68"/>
      <c r="E670" s="68"/>
      <c r="F670" s="68"/>
      <c r="G670" s="68"/>
      <c r="H670" s="68"/>
      <c r="I670" s="68"/>
      <c r="J670" s="68"/>
      <c r="K670" s="68"/>
      <c r="L670" s="68"/>
      <c r="M670" s="68"/>
      <c r="N670" s="68"/>
      <c r="O670" s="68"/>
      <c r="P670" s="68"/>
      <c r="Q670" s="68"/>
      <c r="R670" s="68"/>
      <c r="S670" s="68"/>
      <c r="T670" s="68"/>
      <c r="U670" s="68"/>
      <c r="V670" s="68"/>
      <c r="W670" s="68"/>
      <c r="X670" s="68"/>
      <c r="Y670" s="68"/>
      <c r="Z670" s="68"/>
      <c r="AA670" s="68"/>
      <c r="AB670" s="68"/>
      <c r="AC670" s="68"/>
      <c r="AD670" s="68"/>
      <c r="AE670" s="68"/>
      <c r="AF670" s="68"/>
      <c r="AG670" s="68"/>
      <c r="AH670" s="68"/>
      <c r="AI670" s="68"/>
      <c r="AJ670" s="68"/>
      <c r="AK670" s="68"/>
      <c r="AL670" s="68"/>
      <c r="AM670" s="68"/>
      <c r="AN670" s="68"/>
      <c r="AO670" s="68"/>
      <c r="AP670" s="68"/>
      <c r="AQ670" s="68"/>
      <c r="AR670" s="68"/>
      <c r="AS670" s="68"/>
      <c r="AT670" s="68"/>
      <c r="AU670" s="68"/>
      <c r="AV670" s="68"/>
      <c r="AW670" s="68"/>
      <c r="AX670" s="68"/>
      <c r="AY670" s="68"/>
      <c r="AZ670" s="68"/>
      <c r="BA670" s="68"/>
      <c r="BB670" s="68"/>
      <c r="BC670" s="68"/>
      <c r="BD670" s="68"/>
      <c r="BE670" s="68"/>
      <c r="BF670" s="68"/>
      <c r="BG670" s="68"/>
      <c r="BH670" s="68"/>
      <c r="BI670" s="68"/>
      <c r="BJ670" s="68"/>
      <c r="BK670" s="68"/>
      <c r="BL670" s="68"/>
      <c r="BM670" s="68"/>
      <c r="BN670" s="68"/>
      <c r="BO670" s="68"/>
      <c r="BP670" s="68"/>
      <c r="BQ670" s="68"/>
      <c r="BR670" s="68"/>
      <c r="BS670" s="68"/>
      <c r="BT670" s="68"/>
      <c r="BU670" s="68"/>
      <c r="BV670" s="68"/>
      <c r="BW670" s="68"/>
      <c r="BX670" s="68"/>
      <c r="BY670" s="68"/>
      <c r="BZ670" s="68"/>
      <c r="CA670" s="25"/>
      <c r="CB670" s="39" t="str">
        <f t="shared" si="120"/>
        <v>Riadok bude skrytý.</v>
      </c>
      <c r="CC670" s="33" t="s">
        <v>78</v>
      </c>
      <c r="CW670" s="20">
        <f t="shared" si="122"/>
        <v>0</v>
      </c>
      <c r="CX670" s="20">
        <f>+IF(B670="",0,1)</f>
        <v>0</v>
      </c>
      <c r="CZ670" s="20">
        <f t="shared" si="121"/>
        <v>1</v>
      </c>
      <c r="DA670" s="37">
        <f t="shared" si="123"/>
        <v>0</v>
      </c>
      <c r="DZ670" s="62"/>
    </row>
    <row r="671" spans="1:130">
      <c r="A671" s="1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 s="25"/>
      <c r="CB671" s="39" t="str">
        <f t="shared" si="120"/>
        <v>Riadok bude skrytý.</v>
      </c>
      <c r="CC671" s="33" t="s">
        <v>78</v>
      </c>
      <c r="CW671" s="20">
        <f t="shared" si="122"/>
        <v>0</v>
      </c>
      <c r="CX671" s="20">
        <f t="shared" ref="CX671:CX676" si="124">+IF(B671="",0,1)</f>
        <v>0</v>
      </c>
      <c r="CZ671" s="20">
        <f t="shared" si="121"/>
        <v>1</v>
      </c>
      <c r="DA671" s="37">
        <f t="shared" si="123"/>
        <v>0</v>
      </c>
      <c r="DZ671" s="62"/>
    </row>
    <row r="672" spans="1:130">
      <c r="A672" s="11"/>
      <c r="B672" s="68"/>
      <c r="C672" s="68"/>
      <c r="D672" s="68"/>
      <c r="E672" s="68"/>
      <c r="F672" s="68"/>
      <c r="G672" s="68"/>
      <c r="H672" s="68"/>
      <c r="I672" s="68"/>
      <c r="J672" s="68"/>
      <c r="K672" s="68"/>
      <c r="L672" s="68"/>
      <c r="M672" s="68"/>
      <c r="N672" s="68"/>
      <c r="O672" s="68"/>
      <c r="P672" s="68"/>
      <c r="Q672" s="68"/>
      <c r="R672" s="68"/>
      <c r="S672" s="68"/>
      <c r="T672" s="68"/>
      <c r="U672" s="68"/>
      <c r="V672" s="68"/>
      <c r="W672" s="68"/>
      <c r="X672" s="68"/>
      <c r="Y672" s="68"/>
      <c r="Z672" s="68"/>
      <c r="AA672" s="68"/>
      <c r="AB672" s="68"/>
      <c r="AC672" s="68"/>
      <c r="AD672" s="68"/>
      <c r="AE672" s="68"/>
      <c r="AF672" s="68"/>
      <c r="AG672" s="68"/>
      <c r="AH672" s="68"/>
      <c r="AI672" s="68"/>
      <c r="AJ672" s="68"/>
      <c r="AK672" s="68"/>
      <c r="AL672" s="68"/>
      <c r="AM672" s="68"/>
      <c r="AN672" s="68"/>
      <c r="AO672" s="68"/>
      <c r="AP672" s="68"/>
      <c r="AQ672" s="68"/>
      <c r="AR672" s="68"/>
      <c r="AS672" s="68"/>
      <c r="AT672" s="68"/>
      <c r="AU672" s="68"/>
      <c r="AV672" s="68"/>
      <c r="AW672" s="68"/>
      <c r="AX672" s="68"/>
      <c r="AY672" s="68"/>
      <c r="AZ672" s="68"/>
      <c r="BA672" s="68"/>
      <c r="BB672" s="68"/>
      <c r="BC672" s="68"/>
      <c r="BD672" s="68"/>
      <c r="BE672" s="68"/>
      <c r="BF672" s="68"/>
      <c r="BG672" s="68"/>
      <c r="BH672" s="68"/>
      <c r="BI672" s="68"/>
      <c r="BJ672" s="68"/>
      <c r="BK672" s="68"/>
      <c r="BL672" s="68"/>
      <c r="BM672" s="68"/>
      <c r="BN672" s="68"/>
      <c r="BO672" s="68"/>
      <c r="BP672" s="68"/>
      <c r="BQ672" s="68"/>
      <c r="BR672" s="68"/>
      <c r="BS672" s="68"/>
      <c r="BT672" s="68"/>
      <c r="BU672" s="68"/>
      <c r="BV672" s="68"/>
      <c r="BW672" s="68"/>
      <c r="BX672" s="68"/>
      <c r="BY672" s="68"/>
      <c r="BZ672" s="68"/>
      <c r="CA672" s="25"/>
      <c r="CB672" s="39" t="str">
        <f t="shared" si="120"/>
        <v>Riadok bude skrytý.</v>
      </c>
      <c r="CC672" s="33" t="s">
        <v>78</v>
      </c>
      <c r="CW672" s="20">
        <f t="shared" si="122"/>
        <v>0</v>
      </c>
      <c r="CX672" s="20">
        <f t="shared" si="124"/>
        <v>0</v>
      </c>
      <c r="CZ672" s="20">
        <f t="shared" si="121"/>
        <v>1</v>
      </c>
      <c r="DA672" s="37">
        <f t="shared" si="123"/>
        <v>0</v>
      </c>
      <c r="DZ672" s="62"/>
    </row>
    <row r="673" spans="1:130">
      <c r="A673" s="11"/>
      <c r="B673" s="68"/>
      <c r="C673" s="68"/>
      <c r="D673" s="68"/>
      <c r="E673" s="68"/>
      <c r="F673" s="68"/>
      <c r="G673" s="68"/>
      <c r="H673" s="68"/>
      <c r="I673" s="68"/>
      <c r="J673" s="68"/>
      <c r="K673" s="68"/>
      <c r="L673" s="68"/>
      <c r="M673" s="68"/>
      <c r="N673" s="68"/>
      <c r="O673" s="68"/>
      <c r="P673" s="68"/>
      <c r="Q673" s="68"/>
      <c r="R673" s="68"/>
      <c r="S673" s="68"/>
      <c r="T673" s="68"/>
      <c r="U673" s="68"/>
      <c r="V673" s="68"/>
      <c r="W673" s="68"/>
      <c r="X673" s="68"/>
      <c r="Y673" s="68"/>
      <c r="Z673" s="68"/>
      <c r="AA673" s="68"/>
      <c r="AB673" s="68"/>
      <c r="AC673" s="68"/>
      <c r="AD673" s="68"/>
      <c r="AE673" s="68"/>
      <c r="AF673" s="68"/>
      <c r="AG673" s="68"/>
      <c r="AH673" s="68"/>
      <c r="AI673" s="68"/>
      <c r="AJ673" s="68"/>
      <c r="AK673" s="68"/>
      <c r="AL673" s="68"/>
      <c r="AM673" s="68"/>
      <c r="AN673" s="68"/>
      <c r="AO673" s="68"/>
      <c r="AP673" s="68"/>
      <c r="AQ673" s="68"/>
      <c r="AR673" s="68"/>
      <c r="AS673" s="68"/>
      <c r="AT673" s="68"/>
      <c r="AU673" s="68"/>
      <c r="AV673" s="68"/>
      <c r="AW673" s="68"/>
      <c r="AX673" s="68"/>
      <c r="AY673" s="68"/>
      <c r="AZ673" s="68"/>
      <c r="BA673" s="68"/>
      <c r="BB673" s="68"/>
      <c r="BC673" s="68"/>
      <c r="BD673" s="68"/>
      <c r="BE673" s="68"/>
      <c r="BF673" s="68"/>
      <c r="BG673" s="68"/>
      <c r="BH673" s="68"/>
      <c r="BI673" s="68"/>
      <c r="BJ673" s="68"/>
      <c r="BK673" s="68"/>
      <c r="BL673" s="68"/>
      <c r="BM673" s="68"/>
      <c r="BN673" s="68"/>
      <c r="BO673" s="68"/>
      <c r="BP673" s="68"/>
      <c r="BQ673" s="68"/>
      <c r="BR673" s="68"/>
      <c r="BS673" s="68"/>
      <c r="BT673" s="68"/>
      <c r="BU673" s="68"/>
      <c r="BV673" s="68"/>
      <c r="BW673" s="68"/>
      <c r="BX673" s="68"/>
      <c r="BY673" s="68"/>
      <c r="BZ673" s="68"/>
      <c r="CA673" s="25"/>
      <c r="CB673" s="39" t="str">
        <f t="shared" si="120"/>
        <v>Riadok bude skrytý.</v>
      </c>
      <c r="CC673" s="33" t="s">
        <v>78</v>
      </c>
      <c r="CW673" s="20">
        <f t="shared" si="122"/>
        <v>0</v>
      </c>
      <c r="CX673" s="20">
        <f t="shared" si="124"/>
        <v>0</v>
      </c>
      <c r="CZ673" s="20">
        <f t="shared" si="121"/>
        <v>1</v>
      </c>
      <c r="DA673" s="37">
        <f t="shared" si="123"/>
        <v>0</v>
      </c>
      <c r="DZ673" s="62"/>
    </row>
    <row r="674" spans="1:130">
      <c r="A674" s="11"/>
      <c r="B674" s="68"/>
      <c r="C674" s="68"/>
      <c r="D674" s="68"/>
      <c r="E674" s="68"/>
      <c r="F674" s="68"/>
      <c r="G674" s="68"/>
      <c r="H674" s="68"/>
      <c r="I674" s="68"/>
      <c r="J674" s="68"/>
      <c r="K674" s="68"/>
      <c r="L674" s="68"/>
      <c r="M674" s="68"/>
      <c r="N674" s="68"/>
      <c r="O674" s="68"/>
      <c r="P674" s="68"/>
      <c r="Q674" s="68"/>
      <c r="R674" s="68"/>
      <c r="S674" s="68"/>
      <c r="T674" s="68"/>
      <c r="U674" s="68"/>
      <c r="V674" s="68"/>
      <c r="W674" s="68"/>
      <c r="X674" s="68"/>
      <c r="Y674" s="68"/>
      <c r="Z674" s="68"/>
      <c r="AA674" s="68"/>
      <c r="AB674" s="68"/>
      <c r="AC674" s="68"/>
      <c r="AD674" s="68"/>
      <c r="AE674" s="68"/>
      <c r="AF674" s="68"/>
      <c r="AG674" s="68"/>
      <c r="AH674" s="68"/>
      <c r="AI674" s="68"/>
      <c r="AJ674" s="68"/>
      <c r="AK674" s="68"/>
      <c r="AL674" s="68"/>
      <c r="AM674" s="68"/>
      <c r="AN674" s="68"/>
      <c r="AO674" s="68"/>
      <c r="AP674" s="68"/>
      <c r="AQ674" s="68"/>
      <c r="AR674" s="68"/>
      <c r="AS674" s="68"/>
      <c r="AT674" s="68"/>
      <c r="AU674" s="68"/>
      <c r="AV674" s="68"/>
      <c r="AW674" s="68"/>
      <c r="AX674" s="68"/>
      <c r="AY674" s="68"/>
      <c r="AZ674" s="68"/>
      <c r="BA674" s="68"/>
      <c r="BB674" s="68"/>
      <c r="BC674" s="68"/>
      <c r="BD674" s="68"/>
      <c r="BE674" s="68"/>
      <c r="BF674" s="68"/>
      <c r="BG674" s="68"/>
      <c r="BH674" s="68"/>
      <c r="BI674" s="68"/>
      <c r="BJ674" s="68"/>
      <c r="BK674" s="68"/>
      <c r="BL674" s="68"/>
      <c r="BM674" s="68"/>
      <c r="BN674" s="68"/>
      <c r="BO674" s="68"/>
      <c r="BP674" s="68"/>
      <c r="BQ674" s="68"/>
      <c r="BR674" s="68"/>
      <c r="BS674" s="68"/>
      <c r="BT674" s="68"/>
      <c r="BU674" s="68"/>
      <c r="BV674" s="68"/>
      <c r="BW674" s="68"/>
      <c r="BX674" s="68"/>
      <c r="BY674" s="68"/>
      <c r="BZ674" s="68"/>
      <c r="CA674" s="25"/>
      <c r="CB674" s="39" t="str">
        <f t="shared" si="120"/>
        <v>Riadok bude skrytý.</v>
      </c>
      <c r="CC674" s="33" t="s">
        <v>78</v>
      </c>
      <c r="CW674" s="20">
        <f t="shared" si="122"/>
        <v>0</v>
      </c>
      <c r="CX674" s="20">
        <f t="shared" si="124"/>
        <v>0</v>
      </c>
      <c r="CZ674" s="20">
        <f t="shared" si="121"/>
        <v>1</v>
      </c>
      <c r="DA674" s="37">
        <f t="shared" si="123"/>
        <v>0</v>
      </c>
      <c r="DZ674" s="62"/>
    </row>
    <row r="675" spans="1:130">
      <c r="A675" s="11"/>
      <c r="B675" s="68"/>
      <c r="C675" s="68"/>
      <c r="D675" s="68"/>
      <c r="E675" s="68"/>
      <c r="F675" s="68"/>
      <c r="G675" s="68"/>
      <c r="H675" s="68"/>
      <c r="I675" s="68"/>
      <c r="J675" s="68"/>
      <c r="K675" s="68"/>
      <c r="L675" s="68"/>
      <c r="M675" s="68"/>
      <c r="N675" s="68"/>
      <c r="O675" s="68"/>
      <c r="P675" s="68"/>
      <c r="Q675" s="68"/>
      <c r="R675" s="68"/>
      <c r="S675" s="68"/>
      <c r="T675" s="68"/>
      <c r="U675" s="68"/>
      <c r="V675" s="68"/>
      <c r="W675" s="68"/>
      <c r="X675" s="68"/>
      <c r="Y675" s="68"/>
      <c r="Z675" s="68"/>
      <c r="AA675" s="68"/>
      <c r="AB675" s="68"/>
      <c r="AC675" s="68"/>
      <c r="AD675" s="68"/>
      <c r="AE675" s="68"/>
      <c r="AF675" s="68"/>
      <c r="AG675" s="68"/>
      <c r="AH675" s="68"/>
      <c r="AI675" s="68"/>
      <c r="AJ675" s="68"/>
      <c r="AK675" s="68"/>
      <c r="AL675" s="68"/>
      <c r="AM675" s="68"/>
      <c r="AN675" s="68"/>
      <c r="AO675" s="68"/>
      <c r="AP675" s="68"/>
      <c r="AQ675" s="68"/>
      <c r="AR675" s="68"/>
      <c r="AS675" s="68"/>
      <c r="AT675" s="68"/>
      <c r="AU675" s="68"/>
      <c r="AV675" s="68"/>
      <c r="AW675" s="68"/>
      <c r="AX675" s="68"/>
      <c r="AY675" s="68"/>
      <c r="AZ675" s="68"/>
      <c r="BA675" s="68"/>
      <c r="BB675" s="68"/>
      <c r="BC675" s="68"/>
      <c r="BD675" s="68"/>
      <c r="BE675" s="68"/>
      <c r="BF675" s="68"/>
      <c r="BG675" s="68"/>
      <c r="BH675" s="68"/>
      <c r="BI675" s="68"/>
      <c r="BJ675" s="68"/>
      <c r="BK675" s="68"/>
      <c r="BL675" s="68"/>
      <c r="BM675" s="68"/>
      <c r="BN675" s="68"/>
      <c r="BO675" s="68"/>
      <c r="BP675" s="68"/>
      <c r="BQ675" s="68"/>
      <c r="BR675" s="68"/>
      <c r="BS675" s="68"/>
      <c r="BT675" s="68"/>
      <c r="BU675" s="68"/>
      <c r="BV675" s="68"/>
      <c r="BW675" s="68"/>
      <c r="BX675" s="68"/>
      <c r="BY675" s="68"/>
      <c r="BZ675" s="68"/>
      <c r="CA675" s="25"/>
      <c r="CB675" s="39" t="str">
        <f t="shared" si="120"/>
        <v>Riadok bude skrytý.</v>
      </c>
      <c r="CC675" s="33" t="s">
        <v>78</v>
      </c>
      <c r="CW675" s="20">
        <f t="shared" si="122"/>
        <v>0</v>
      </c>
      <c r="CX675" s="20">
        <f t="shared" si="124"/>
        <v>0</v>
      </c>
      <c r="CZ675" s="20">
        <f t="shared" si="121"/>
        <v>1</v>
      </c>
      <c r="DA675" s="37">
        <f t="shared" si="123"/>
        <v>0</v>
      </c>
      <c r="DZ675" s="62"/>
    </row>
    <row r="676" spans="1:130">
      <c r="A676" s="11"/>
      <c r="B676" s="68"/>
      <c r="C676" s="68"/>
      <c r="D676" s="68"/>
      <c r="E676" s="68"/>
      <c r="F676" s="68"/>
      <c r="G676" s="68"/>
      <c r="H676" s="68"/>
      <c r="I676" s="68"/>
      <c r="J676" s="68"/>
      <c r="K676" s="68"/>
      <c r="L676" s="68"/>
      <c r="M676" s="68"/>
      <c r="N676" s="68"/>
      <c r="O676" s="68"/>
      <c r="P676" s="68"/>
      <c r="Q676" s="68"/>
      <c r="R676" s="68"/>
      <c r="S676" s="68"/>
      <c r="T676" s="68"/>
      <c r="U676" s="68"/>
      <c r="V676" s="68"/>
      <c r="W676" s="68"/>
      <c r="X676" s="68"/>
      <c r="Y676" s="68"/>
      <c r="Z676" s="68"/>
      <c r="AA676" s="68"/>
      <c r="AB676" s="68"/>
      <c r="AC676" s="68"/>
      <c r="AD676" s="68"/>
      <c r="AE676" s="68"/>
      <c r="AF676" s="68"/>
      <c r="AG676" s="68"/>
      <c r="AH676" s="68"/>
      <c r="AI676" s="68"/>
      <c r="AJ676" s="68"/>
      <c r="AK676" s="68"/>
      <c r="AL676" s="68"/>
      <c r="AM676" s="68"/>
      <c r="AN676" s="68"/>
      <c r="AO676" s="68"/>
      <c r="AP676" s="68"/>
      <c r="AQ676" s="68"/>
      <c r="AR676" s="68"/>
      <c r="AS676" s="68"/>
      <c r="AT676" s="68"/>
      <c r="AU676" s="68"/>
      <c r="AV676" s="68"/>
      <c r="AW676" s="68"/>
      <c r="AX676" s="68"/>
      <c r="AY676" s="68"/>
      <c r="AZ676" s="68"/>
      <c r="BA676" s="68"/>
      <c r="BB676" s="68"/>
      <c r="BC676" s="68"/>
      <c r="BD676" s="68"/>
      <c r="BE676" s="68"/>
      <c r="BF676" s="68"/>
      <c r="BG676" s="68"/>
      <c r="BH676" s="68"/>
      <c r="BI676" s="68"/>
      <c r="BJ676" s="68"/>
      <c r="BK676" s="68"/>
      <c r="BL676" s="68"/>
      <c r="BM676" s="68"/>
      <c r="BN676" s="68"/>
      <c r="BO676" s="68"/>
      <c r="BP676" s="68"/>
      <c r="BQ676" s="68"/>
      <c r="BR676" s="68"/>
      <c r="BS676" s="68"/>
      <c r="BT676" s="68"/>
      <c r="BU676" s="68"/>
      <c r="BV676" s="68"/>
      <c r="BW676" s="68"/>
      <c r="BX676" s="68"/>
      <c r="BY676" s="68"/>
      <c r="BZ676" s="68"/>
      <c r="CA676" s="25"/>
      <c r="CB676" s="39" t="str">
        <f t="shared" si="120"/>
        <v>Riadok bude skrytý.</v>
      </c>
      <c r="CC676" s="33" t="s">
        <v>78</v>
      </c>
      <c r="CW676" s="20">
        <f t="shared" si="122"/>
        <v>0</v>
      </c>
      <c r="CX676" s="20">
        <f t="shared" si="124"/>
        <v>0</v>
      </c>
      <c r="CZ676" s="20">
        <f t="shared" si="121"/>
        <v>1</v>
      </c>
      <c r="DA676" s="37">
        <f t="shared" si="123"/>
        <v>0</v>
      </c>
      <c r="DZ676" s="62"/>
    </row>
    <row r="677" spans="1:130">
      <c r="A677" s="11"/>
      <c r="B677" s="2" t="s">
        <v>161</v>
      </c>
      <c r="CA677" s="25"/>
      <c r="CB677" s="39" t="str">
        <f t="shared" si="120"/>
        <v>Riadok bude skrytý.</v>
      </c>
      <c r="CC677" s="33" t="s">
        <v>78</v>
      </c>
      <c r="CW677" s="20">
        <f t="shared" si="122"/>
        <v>0</v>
      </c>
      <c r="CX677" s="20">
        <f>+IF(SUM(CX678:CX684)=0,0,1)</f>
        <v>0</v>
      </c>
      <c r="CZ677" s="20">
        <f t="shared" si="121"/>
        <v>1</v>
      </c>
      <c r="DA677" s="37">
        <f t="shared" si="123"/>
        <v>0</v>
      </c>
      <c r="DZ677" s="62"/>
    </row>
    <row r="678" spans="1:130">
      <c r="A678" s="11"/>
      <c r="B678" s="68"/>
      <c r="C678" s="68"/>
      <c r="D678" s="68"/>
      <c r="E678" s="68"/>
      <c r="F678" s="68"/>
      <c r="G678" s="68"/>
      <c r="H678" s="68"/>
      <c r="I678" s="68"/>
      <c r="J678" s="68"/>
      <c r="K678" s="68"/>
      <c r="L678" s="68"/>
      <c r="M678" s="68"/>
      <c r="N678" s="68"/>
      <c r="O678" s="68"/>
      <c r="P678" s="68"/>
      <c r="Q678" s="68"/>
      <c r="R678" s="68"/>
      <c r="S678" s="68"/>
      <c r="T678" s="68"/>
      <c r="U678" s="68"/>
      <c r="V678" s="68"/>
      <c r="W678" s="68"/>
      <c r="X678" s="68"/>
      <c r="Y678" s="68"/>
      <c r="Z678" s="68"/>
      <c r="AA678" s="68"/>
      <c r="AB678" s="68"/>
      <c r="AC678" s="68"/>
      <c r="AD678" s="68"/>
      <c r="AE678" s="68"/>
      <c r="AF678" s="68"/>
      <c r="AG678" s="68"/>
      <c r="AH678" s="68"/>
      <c r="AI678" s="68"/>
      <c r="AJ678" s="68"/>
      <c r="AK678" s="68"/>
      <c r="AL678" s="68"/>
      <c r="AM678" s="68"/>
      <c r="AN678" s="68"/>
      <c r="AO678" s="68"/>
      <c r="AP678" s="68"/>
      <c r="AQ678" s="68"/>
      <c r="AR678" s="68"/>
      <c r="AS678" s="68"/>
      <c r="AT678" s="68"/>
      <c r="AU678" s="68"/>
      <c r="AV678" s="68"/>
      <c r="AW678" s="68"/>
      <c r="AX678" s="68"/>
      <c r="AY678" s="68"/>
      <c r="AZ678" s="68"/>
      <c r="BA678" s="68"/>
      <c r="BB678" s="68"/>
      <c r="BC678" s="68"/>
      <c r="BD678" s="68"/>
      <c r="BE678" s="68"/>
      <c r="BF678" s="68"/>
      <c r="BG678" s="68"/>
      <c r="BH678" s="68"/>
      <c r="BI678" s="68"/>
      <c r="BJ678" s="68"/>
      <c r="BK678" s="68"/>
      <c r="BL678" s="68"/>
      <c r="BM678" s="68"/>
      <c r="BN678" s="68"/>
      <c r="BO678" s="68"/>
      <c r="BP678" s="68"/>
      <c r="BQ678" s="68"/>
      <c r="BR678" s="68"/>
      <c r="BS678" s="68"/>
      <c r="BT678" s="68"/>
      <c r="BU678" s="68"/>
      <c r="BV678" s="68"/>
      <c r="BW678" s="68"/>
      <c r="BX678" s="68"/>
      <c r="BY678" s="68"/>
      <c r="BZ678" s="68"/>
      <c r="CA678" s="25"/>
      <c r="CB678" s="39" t="str">
        <f t="shared" si="120"/>
        <v>Riadok bude skrytý.</v>
      </c>
      <c r="CC678" s="33" t="s">
        <v>78</v>
      </c>
      <c r="CW678" s="20">
        <f t="shared" si="122"/>
        <v>0</v>
      </c>
      <c r="CX678" s="20">
        <f>+IF(B678="",0,1)</f>
        <v>0</v>
      </c>
      <c r="CZ678" s="20">
        <f t="shared" si="121"/>
        <v>1</v>
      </c>
      <c r="DA678" s="37">
        <f t="shared" si="123"/>
        <v>0</v>
      </c>
      <c r="DZ678" s="62"/>
    </row>
    <row r="679" spans="1:130">
      <c r="A679" s="11"/>
      <c r="B679" s="68"/>
      <c r="C679" s="68"/>
      <c r="D679" s="68"/>
      <c r="E679" s="68"/>
      <c r="F679" s="68"/>
      <c r="G679" s="68"/>
      <c r="H679" s="68"/>
      <c r="I679" s="68"/>
      <c r="J679" s="68"/>
      <c r="K679" s="68"/>
      <c r="L679" s="68"/>
      <c r="M679" s="68"/>
      <c r="N679" s="68"/>
      <c r="O679" s="68"/>
      <c r="P679" s="68"/>
      <c r="Q679" s="68"/>
      <c r="R679" s="68"/>
      <c r="S679" s="68"/>
      <c r="T679" s="68"/>
      <c r="U679" s="68"/>
      <c r="V679" s="68"/>
      <c r="W679" s="68"/>
      <c r="X679" s="68"/>
      <c r="Y679" s="68"/>
      <c r="Z679" s="68"/>
      <c r="AA679" s="68"/>
      <c r="AB679" s="68"/>
      <c r="AC679" s="68"/>
      <c r="AD679" s="68"/>
      <c r="AE679" s="68"/>
      <c r="AF679" s="68"/>
      <c r="AG679" s="68"/>
      <c r="AH679" s="68"/>
      <c r="AI679" s="68"/>
      <c r="AJ679" s="68"/>
      <c r="AK679" s="68"/>
      <c r="AL679" s="68"/>
      <c r="AM679" s="68"/>
      <c r="AN679" s="68"/>
      <c r="AO679" s="68"/>
      <c r="AP679" s="68"/>
      <c r="AQ679" s="68"/>
      <c r="AR679" s="68"/>
      <c r="AS679" s="68"/>
      <c r="AT679" s="68"/>
      <c r="AU679" s="68"/>
      <c r="AV679" s="68"/>
      <c r="AW679" s="68"/>
      <c r="AX679" s="68"/>
      <c r="AY679" s="68"/>
      <c r="AZ679" s="68"/>
      <c r="BA679" s="68"/>
      <c r="BB679" s="68"/>
      <c r="BC679" s="68"/>
      <c r="BD679" s="68"/>
      <c r="BE679" s="68"/>
      <c r="BF679" s="68"/>
      <c r="BG679" s="68"/>
      <c r="BH679" s="68"/>
      <c r="BI679" s="68"/>
      <c r="BJ679" s="68"/>
      <c r="BK679" s="68"/>
      <c r="BL679" s="68"/>
      <c r="BM679" s="68"/>
      <c r="BN679" s="68"/>
      <c r="BO679" s="68"/>
      <c r="BP679" s="68"/>
      <c r="BQ679" s="68"/>
      <c r="BR679" s="68"/>
      <c r="BS679" s="68"/>
      <c r="BT679" s="68"/>
      <c r="BU679" s="68"/>
      <c r="BV679" s="68"/>
      <c r="BW679" s="68"/>
      <c r="BX679" s="68"/>
      <c r="BY679" s="68"/>
      <c r="BZ679" s="68"/>
      <c r="CA679" s="25"/>
      <c r="CB679" s="39" t="str">
        <f t="shared" si="120"/>
        <v>Riadok bude skrytý.</v>
      </c>
      <c r="CC679" s="33" t="s">
        <v>78</v>
      </c>
      <c r="CW679" s="20">
        <f t="shared" si="122"/>
        <v>0</v>
      </c>
      <c r="CX679" s="20">
        <f t="shared" ref="CX679:CX684" si="125">+IF(B679="",0,1)</f>
        <v>0</v>
      </c>
      <c r="CZ679" s="20">
        <f t="shared" si="121"/>
        <v>1</v>
      </c>
      <c r="DA679" s="37">
        <f t="shared" si="123"/>
        <v>0</v>
      </c>
      <c r="DZ679" s="62"/>
    </row>
    <row r="680" spans="1:130">
      <c r="A680" s="11"/>
      <c r="B680" s="68"/>
      <c r="C680" s="68"/>
      <c r="D680" s="68"/>
      <c r="E680" s="68"/>
      <c r="F680" s="68"/>
      <c r="G680" s="68"/>
      <c r="H680" s="68"/>
      <c r="I680" s="68"/>
      <c r="J680" s="68"/>
      <c r="K680" s="68"/>
      <c r="L680" s="68"/>
      <c r="M680" s="68"/>
      <c r="N680" s="68"/>
      <c r="O680" s="68"/>
      <c r="P680" s="68"/>
      <c r="Q680" s="68"/>
      <c r="R680" s="68"/>
      <c r="S680" s="68"/>
      <c r="T680" s="68"/>
      <c r="U680" s="68"/>
      <c r="V680" s="68"/>
      <c r="W680" s="68"/>
      <c r="X680" s="68"/>
      <c r="Y680" s="68"/>
      <c r="Z680" s="68"/>
      <c r="AA680" s="68"/>
      <c r="AB680" s="68"/>
      <c r="AC680" s="68"/>
      <c r="AD680" s="68"/>
      <c r="AE680" s="68"/>
      <c r="AF680" s="68"/>
      <c r="AG680" s="68"/>
      <c r="AH680" s="68"/>
      <c r="AI680" s="68"/>
      <c r="AJ680" s="68"/>
      <c r="AK680" s="68"/>
      <c r="AL680" s="68"/>
      <c r="AM680" s="68"/>
      <c r="AN680" s="68"/>
      <c r="AO680" s="68"/>
      <c r="AP680" s="68"/>
      <c r="AQ680" s="68"/>
      <c r="AR680" s="68"/>
      <c r="AS680" s="68"/>
      <c r="AT680" s="68"/>
      <c r="AU680" s="68"/>
      <c r="AV680" s="68"/>
      <c r="AW680" s="68"/>
      <c r="AX680" s="68"/>
      <c r="AY680" s="68"/>
      <c r="AZ680" s="68"/>
      <c r="BA680" s="68"/>
      <c r="BB680" s="68"/>
      <c r="BC680" s="68"/>
      <c r="BD680" s="68"/>
      <c r="BE680" s="68"/>
      <c r="BF680" s="68"/>
      <c r="BG680" s="68"/>
      <c r="BH680" s="68"/>
      <c r="BI680" s="68"/>
      <c r="BJ680" s="68"/>
      <c r="BK680" s="68"/>
      <c r="BL680" s="68"/>
      <c r="BM680" s="68"/>
      <c r="BN680" s="68"/>
      <c r="BO680" s="68"/>
      <c r="BP680" s="68"/>
      <c r="BQ680" s="68"/>
      <c r="BR680" s="68"/>
      <c r="BS680" s="68"/>
      <c r="BT680" s="68"/>
      <c r="BU680" s="68"/>
      <c r="BV680" s="68"/>
      <c r="BW680" s="68"/>
      <c r="BX680" s="68"/>
      <c r="BY680" s="68"/>
      <c r="BZ680" s="68"/>
      <c r="CA680" s="25"/>
      <c r="CB680" s="39" t="str">
        <f t="shared" si="120"/>
        <v>Riadok bude skrytý.</v>
      </c>
      <c r="CC680" s="33" t="s">
        <v>78</v>
      </c>
      <c r="CW680" s="20">
        <f t="shared" si="122"/>
        <v>0</v>
      </c>
      <c r="CX680" s="20">
        <f t="shared" si="125"/>
        <v>0</v>
      </c>
      <c r="CZ680" s="20">
        <f t="shared" si="121"/>
        <v>1</v>
      </c>
      <c r="DA680" s="37">
        <f t="shared" si="123"/>
        <v>0</v>
      </c>
      <c r="DZ680" s="62"/>
    </row>
    <row r="681" spans="1:130">
      <c r="A681" s="11"/>
      <c r="B681" s="68"/>
      <c r="C681" s="68"/>
      <c r="D681" s="68"/>
      <c r="E681" s="68"/>
      <c r="F681" s="68"/>
      <c r="G681" s="68"/>
      <c r="H681" s="68"/>
      <c r="I681" s="68"/>
      <c r="J681" s="68"/>
      <c r="K681" s="68"/>
      <c r="L681" s="68"/>
      <c r="M681" s="68"/>
      <c r="N681" s="68"/>
      <c r="O681" s="68"/>
      <c r="P681" s="68"/>
      <c r="Q681" s="68"/>
      <c r="R681" s="68"/>
      <c r="S681" s="68"/>
      <c r="T681" s="68"/>
      <c r="U681" s="68"/>
      <c r="V681" s="68"/>
      <c r="W681" s="68"/>
      <c r="X681" s="68"/>
      <c r="Y681" s="68"/>
      <c r="Z681" s="68"/>
      <c r="AA681" s="68"/>
      <c r="AB681" s="68"/>
      <c r="AC681" s="68"/>
      <c r="AD681" s="68"/>
      <c r="AE681" s="68"/>
      <c r="AF681" s="68"/>
      <c r="AG681" s="68"/>
      <c r="AH681" s="68"/>
      <c r="AI681" s="68"/>
      <c r="AJ681" s="68"/>
      <c r="AK681" s="68"/>
      <c r="AL681" s="68"/>
      <c r="AM681" s="68"/>
      <c r="AN681" s="68"/>
      <c r="AO681" s="68"/>
      <c r="AP681" s="68"/>
      <c r="AQ681" s="68"/>
      <c r="AR681" s="68"/>
      <c r="AS681" s="68"/>
      <c r="AT681" s="68"/>
      <c r="AU681" s="68"/>
      <c r="AV681" s="68"/>
      <c r="AW681" s="68"/>
      <c r="AX681" s="68"/>
      <c r="AY681" s="68"/>
      <c r="AZ681" s="68"/>
      <c r="BA681" s="68"/>
      <c r="BB681" s="68"/>
      <c r="BC681" s="68"/>
      <c r="BD681" s="68"/>
      <c r="BE681" s="68"/>
      <c r="BF681" s="68"/>
      <c r="BG681" s="68"/>
      <c r="BH681" s="68"/>
      <c r="BI681" s="68"/>
      <c r="BJ681" s="68"/>
      <c r="BK681" s="68"/>
      <c r="BL681" s="68"/>
      <c r="BM681" s="68"/>
      <c r="BN681" s="68"/>
      <c r="BO681" s="68"/>
      <c r="BP681" s="68"/>
      <c r="BQ681" s="68"/>
      <c r="BR681" s="68"/>
      <c r="BS681" s="68"/>
      <c r="BT681" s="68"/>
      <c r="BU681" s="68"/>
      <c r="BV681" s="68"/>
      <c r="BW681" s="68"/>
      <c r="BX681" s="68"/>
      <c r="BY681" s="68"/>
      <c r="BZ681" s="68"/>
      <c r="CA681" s="25"/>
      <c r="CB681" s="39" t="str">
        <f t="shared" si="120"/>
        <v>Riadok bude skrytý.</v>
      </c>
      <c r="CC681" s="33" t="s">
        <v>78</v>
      </c>
      <c r="CW681" s="20">
        <f t="shared" si="122"/>
        <v>0</v>
      </c>
      <c r="CX681" s="20">
        <f t="shared" si="125"/>
        <v>0</v>
      </c>
      <c r="CZ681" s="20">
        <f t="shared" si="121"/>
        <v>1</v>
      </c>
      <c r="DA681" s="37">
        <f t="shared" si="123"/>
        <v>0</v>
      </c>
      <c r="DZ681" s="62"/>
    </row>
    <row r="682" spans="1:130">
      <c r="A682" s="11"/>
      <c r="B682" s="68"/>
      <c r="C682" s="68"/>
      <c r="D682" s="68"/>
      <c r="E682" s="68"/>
      <c r="F682" s="68"/>
      <c r="G682" s="68"/>
      <c r="H682" s="68"/>
      <c r="I682" s="68"/>
      <c r="J682" s="68"/>
      <c r="K682" s="68"/>
      <c r="L682" s="68"/>
      <c r="M682" s="68"/>
      <c r="N682" s="68"/>
      <c r="O682" s="68"/>
      <c r="P682" s="68"/>
      <c r="Q682" s="68"/>
      <c r="R682" s="68"/>
      <c r="S682" s="68"/>
      <c r="T682" s="68"/>
      <c r="U682" s="68"/>
      <c r="V682" s="68"/>
      <c r="W682" s="68"/>
      <c r="X682" s="68"/>
      <c r="Y682" s="68"/>
      <c r="Z682" s="68"/>
      <c r="AA682" s="68"/>
      <c r="AB682" s="68"/>
      <c r="AC682" s="68"/>
      <c r="AD682" s="68"/>
      <c r="AE682" s="68"/>
      <c r="AF682" s="68"/>
      <c r="AG682" s="68"/>
      <c r="AH682" s="68"/>
      <c r="AI682" s="68"/>
      <c r="AJ682" s="68"/>
      <c r="AK682" s="68"/>
      <c r="AL682" s="68"/>
      <c r="AM682" s="68"/>
      <c r="AN682" s="68"/>
      <c r="AO682" s="68"/>
      <c r="AP682" s="68"/>
      <c r="AQ682" s="68"/>
      <c r="AR682" s="68"/>
      <c r="AS682" s="68"/>
      <c r="AT682" s="68"/>
      <c r="AU682" s="68"/>
      <c r="AV682" s="68"/>
      <c r="AW682" s="68"/>
      <c r="AX682" s="68"/>
      <c r="AY682" s="68"/>
      <c r="AZ682" s="68"/>
      <c r="BA682" s="68"/>
      <c r="BB682" s="68"/>
      <c r="BC682" s="68"/>
      <c r="BD682" s="68"/>
      <c r="BE682" s="68"/>
      <c r="BF682" s="68"/>
      <c r="BG682" s="68"/>
      <c r="BH682" s="68"/>
      <c r="BI682" s="68"/>
      <c r="BJ682" s="68"/>
      <c r="BK682" s="68"/>
      <c r="BL682" s="68"/>
      <c r="BM682" s="68"/>
      <c r="BN682" s="68"/>
      <c r="BO682" s="68"/>
      <c r="BP682" s="68"/>
      <c r="BQ682" s="68"/>
      <c r="BR682" s="68"/>
      <c r="BS682" s="68"/>
      <c r="BT682" s="68"/>
      <c r="BU682" s="68"/>
      <c r="BV682" s="68"/>
      <c r="BW682" s="68"/>
      <c r="BX682" s="68"/>
      <c r="BY682" s="68"/>
      <c r="BZ682" s="68"/>
      <c r="CA682" s="25"/>
      <c r="CB682" s="39" t="str">
        <f t="shared" si="120"/>
        <v>Riadok bude skrytý.</v>
      </c>
      <c r="CC682" s="33" t="s">
        <v>78</v>
      </c>
      <c r="CW682" s="20">
        <f t="shared" si="122"/>
        <v>0</v>
      </c>
      <c r="CX682" s="20">
        <f t="shared" si="125"/>
        <v>0</v>
      </c>
      <c r="CZ682" s="20">
        <f t="shared" si="121"/>
        <v>1</v>
      </c>
      <c r="DA682" s="37">
        <f t="shared" si="123"/>
        <v>0</v>
      </c>
      <c r="DZ682" s="62"/>
    </row>
    <row r="683" spans="1:130">
      <c r="A683" s="11"/>
      <c r="B683" s="68"/>
      <c r="C683" s="68"/>
      <c r="D683" s="68"/>
      <c r="E683" s="68"/>
      <c r="F683" s="68"/>
      <c r="G683" s="68"/>
      <c r="H683" s="68"/>
      <c r="I683" s="68"/>
      <c r="J683" s="68"/>
      <c r="K683" s="68"/>
      <c r="L683" s="68"/>
      <c r="M683" s="68"/>
      <c r="N683" s="68"/>
      <c r="O683" s="68"/>
      <c r="P683" s="68"/>
      <c r="Q683" s="68"/>
      <c r="R683" s="68"/>
      <c r="S683" s="68"/>
      <c r="T683" s="68"/>
      <c r="U683" s="68"/>
      <c r="V683" s="68"/>
      <c r="W683" s="68"/>
      <c r="X683" s="68"/>
      <c r="Y683" s="68"/>
      <c r="Z683" s="68"/>
      <c r="AA683" s="68"/>
      <c r="AB683" s="68"/>
      <c r="AC683" s="68"/>
      <c r="AD683" s="68"/>
      <c r="AE683" s="68"/>
      <c r="AF683" s="68"/>
      <c r="AG683" s="68"/>
      <c r="AH683" s="68"/>
      <c r="AI683" s="68"/>
      <c r="AJ683" s="68"/>
      <c r="AK683" s="68"/>
      <c r="AL683" s="68"/>
      <c r="AM683" s="68"/>
      <c r="AN683" s="68"/>
      <c r="AO683" s="68"/>
      <c r="AP683" s="68"/>
      <c r="AQ683" s="68"/>
      <c r="AR683" s="68"/>
      <c r="AS683" s="68"/>
      <c r="AT683" s="68"/>
      <c r="AU683" s="68"/>
      <c r="AV683" s="68"/>
      <c r="AW683" s="68"/>
      <c r="AX683" s="68"/>
      <c r="AY683" s="68"/>
      <c r="AZ683" s="68"/>
      <c r="BA683" s="68"/>
      <c r="BB683" s="68"/>
      <c r="BC683" s="68"/>
      <c r="BD683" s="68"/>
      <c r="BE683" s="68"/>
      <c r="BF683" s="68"/>
      <c r="BG683" s="68"/>
      <c r="BH683" s="68"/>
      <c r="BI683" s="68"/>
      <c r="BJ683" s="68"/>
      <c r="BK683" s="68"/>
      <c r="BL683" s="68"/>
      <c r="BM683" s="68"/>
      <c r="BN683" s="68"/>
      <c r="BO683" s="68"/>
      <c r="BP683" s="68"/>
      <c r="BQ683" s="68"/>
      <c r="BR683" s="68"/>
      <c r="BS683" s="68"/>
      <c r="BT683" s="68"/>
      <c r="BU683" s="68"/>
      <c r="BV683" s="68"/>
      <c r="BW683" s="68"/>
      <c r="BX683" s="68"/>
      <c r="BY683" s="68"/>
      <c r="BZ683" s="68"/>
      <c r="CA683" s="25"/>
      <c r="CB683" s="39" t="str">
        <f t="shared" si="120"/>
        <v>Riadok bude skrytý.</v>
      </c>
      <c r="CC683" s="33" t="s">
        <v>78</v>
      </c>
      <c r="CW683" s="20">
        <f t="shared" si="122"/>
        <v>0</v>
      </c>
      <c r="CX683" s="20">
        <f t="shared" si="125"/>
        <v>0</v>
      </c>
      <c r="CZ683" s="20">
        <f t="shared" si="121"/>
        <v>1</v>
      </c>
      <c r="DA683" s="37">
        <f t="shared" si="123"/>
        <v>0</v>
      </c>
      <c r="DZ683" s="62"/>
    </row>
    <row r="684" spans="1:130">
      <c r="A684" s="11"/>
      <c r="B684" s="68"/>
      <c r="C684" s="68"/>
      <c r="D684" s="68"/>
      <c r="E684" s="68"/>
      <c r="F684" s="68"/>
      <c r="G684" s="68"/>
      <c r="H684" s="68"/>
      <c r="I684" s="68"/>
      <c r="J684" s="68"/>
      <c r="K684" s="68"/>
      <c r="L684" s="68"/>
      <c r="M684" s="68"/>
      <c r="N684" s="68"/>
      <c r="O684" s="68"/>
      <c r="P684" s="68"/>
      <c r="Q684" s="68"/>
      <c r="R684" s="68"/>
      <c r="S684" s="68"/>
      <c r="T684" s="68"/>
      <c r="U684" s="68"/>
      <c r="V684" s="68"/>
      <c r="W684" s="68"/>
      <c r="X684" s="68"/>
      <c r="Y684" s="68"/>
      <c r="Z684" s="68"/>
      <c r="AA684" s="68"/>
      <c r="AB684" s="68"/>
      <c r="AC684" s="68"/>
      <c r="AD684" s="68"/>
      <c r="AE684" s="68"/>
      <c r="AF684" s="68"/>
      <c r="AG684" s="68"/>
      <c r="AH684" s="68"/>
      <c r="AI684" s="68"/>
      <c r="AJ684" s="68"/>
      <c r="AK684" s="68"/>
      <c r="AL684" s="68"/>
      <c r="AM684" s="68"/>
      <c r="AN684" s="68"/>
      <c r="AO684" s="68"/>
      <c r="AP684" s="68"/>
      <c r="AQ684" s="68"/>
      <c r="AR684" s="68"/>
      <c r="AS684" s="68"/>
      <c r="AT684" s="68"/>
      <c r="AU684" s="68"/>
      <c r="AV684" s="68"/>
      <c r="AW684" s="68"/>
      <c r="AX684" s="68"/>
      <c r="AY684" s="68"/>
      <c r="AZ684" s="68"/>
      <c r="BA684" s="68"/>
      <c r="BB684" s="68"/>
      <c r="BC684" s="68"/>
      <c r="BD684" s="68"/>
      <c r="BE684" s="68"/>
      <c r="BF684" s="68"/>
      <c r="BG684" s="68"/>
      <c r="BH684" s="68"/>
      <c r="BI684" s="68"/>
      <c r="BJ684" s="68"/>
      <c r="BK684" s="68"/>
      <c r="BL684" s="68"/>
      <c r="BM684" s="68"/>
      <c r="BN684" s="68"/>
      <c r="BO684" s="68"/>
      <c r="BP684" s="68"/>
      <c r="BQ684" s="68"/>
      <c r="BR684" s="68"/>
      <c r="BS684" s="68"/>
      <c r="BT684" s="68"/>
      <c r="BU684" s="68"/>
      <c r="BV684" s="68"/>
      <c r="BW684" s="68"/>
      <c r="BX684" s="68"/>
      <c r="BY684" s="68"/>
      <c r="BZ684" s="68"/>
      <c r="CA684" s="25"/>
      <c r="CB684" s="39" t="str">
        <f t="shared" si="120"/>
        <v>Riadok bude skrytý.</v>
      </c>
      <c r="CC684" s="33" t="s">
        <v>78</v>
      </c>
      <c r="CW684" s="20">
        <f t="shared" si="122"/>
        <v>0</v>
      </c>
      <c r="CX684" s="20">
        <f t="shared" si="125"/>
        <v>0</v>
      </c>
      <c r="CZ684" s="20">
        <f t="shared" si="121"/>
        <v>1</v>
      </c>
      <c r="DA684" s="37">
        <f t="shared" si="123"/>
        <v>0</v>
      </c>
      <c r="DZ684" s="62"/>
    </row>
    <row r="685" spans="1:130">
      <c r="A685" s="11"/>
      <c r="B685" s="2" t="s">
        <v>165</v>
      </c>
      <c r="CA685" s="25"/>
      <c r="CB685" s="39" t="str">
        <f t="shared" si="120"/>
        <v>Riadok bude skrytý.</v>
      </c>
      <c r="CC685" s="33" t="s">
        <v>78</v>
      </c>
      <c r="CW685" s="20">
        <f t="shared" si="122"/>
        <v>0</v>
      </c>
      <c r="CX685" s="20">
        <f>+IF(SUM(CX686:CX692)=0,0,1)</f>
        <v>0</v>
      </c>
      <c r="CZ685" s="20">
        <f t="shared" si="121"/>
        <v>1</v>
      </c>
      <c r="DA685" s="37">
        <f t="shared" si="123"/>
        <v>0</v>
      </c>
      <c r="DZ685" s="62"/>
    </row>
    <row r="686" spans="1:130">
      <c r="A686" s="11"/>
      <c r="B686" s="68"/>
      <c r="C686" s="68"/>
      <c r="D686" s="68"/>
      <c r="E686" s="68"/>
      <c r="F686" s="68"/>
      <c r="G686" s="68"/>
      <c r="H686" s="68"/>
      <c r="I686" s="68"/>
      <c r="J686" s="68"/>
      <c r="K686" s="68"/>
      <c r="L686" s="68"/>
      <c r="M686" s="68"/>
      <c r="N686" s="68"/>
      <c r="O686" s="68"/>
      <c r="P686" s="68"/>
      <c r="Q686" s="68"/>
      <c r="R686" s="68"/>
      <c r="S686" s="68"/>
      <c r="T686" s="68"/>
      <c r="U686" s="68"/>
      <c r="V686" s="68"/>
      <c r="W686" s="68"/>
      <c r="X686" s="68"/>
      <c r="Y686" s="68"/>
      <c r="Z686" s="68"/>
      <c r="AA686" s="68"/>
      <c r="AB686" s="68"/>
      <c r="AC686" s="68"/>
      <c r="AD686" s="68"/>
      <c r="AE686" s="68"/>
      <c r="AF686" s="68"/>
      <c r="AG686" s="68"/>
      <c r="AH686" s="68"/>
      <c r="AI686" s="68"/>
      <c r="AJ686" s="68"/>
      <c r="AK686" s="68"/>
      <c r="AL686" s="68"/>
      <c r="AM686" s="68"/>
      <c r="AN686" s="68"/>
      <c r="AO686" s="68"/>
      <c r="AP686" s="68"/>
      <c r="AQ686" s="68"/>
      <c r="AR686" s="68"/>
      <c r="AS686" s="68"/>
      <c r="AT686" s="68"/>
      <c r="AU686" s="68"/>
      <c r="AV686" s="68"/>
      <c r="AW686" s="68"/>
      <c r="AX686" s="68"/>
      <c r="AY686" s="68"/>
      <c r="AZ686" s="68"/>
      <c r="BA686" s="68"/>
      <c r="BB686" s="68"/>
      <c r="BC686" s="68"/>
      <c r="BD686" s="68"/>
      <c r="BE686" s="68"/>
      <c r="BF686" s="68"/>
      <c r="BG686" s="68"/>
      <c r="BH686" s="68"/>
      <c r="BI686" s="68"/>
      <c r="BJ686" s="68"/>
      <c r="BK686" s="68"/>
      <c r="BL686" s="68"/>
      <c r="BM686" s="68"/>
      <c r="BN686" s="68"/>
      <c r="BO686" s="68"/>
      <c r="BP686" s="68"/>
      <c r="BQ686" s="68"/>
      <c r="BR686" s="68"/>
      <c r="BS686" s="68"/>
      <c r="BT686" s="68"/>
      <c r="BU686" s="68"/>
      <c r="BV686" s="68"/>
      <c r="BW686" s="68"/>
      <c r="BX686" s="68"/>
      <c r="BY686" s="68"/>
      <c r="BZ686" s="68"/>
      <c r="CA686" s="25"/>
      <c r="CB686" s="39" t="str">
        <f t="shared" si="120"/>
        <v>Riadok bude skrytý.</v>
      </c>
      <c r="CC686" s="33" t="s">
        <v>78</v>
      </c>
      <c r="CW686" s="20">
        <f t="shared" si="122"/>
        <v>0</v>
      </c>
      <c r="CX686" s="20">
        <f>+IF(B686="",0,1)</f>
        <v>0</v>
      </c>
      <c r="CZ686" s="20">
        <f t="shared" si="121"/>
        <v>1</v>
      </c>
      <c r="DA686" s="37">
        <f t="shared" si="123"/>
        <v>0</v>
      </c>
      <c r="DZ686" s="62"/>
    </row>
    <row r="687" spans="1:130">
      <c r="A687" s="11"/>
      <c r="B687" s="68"/>
      <c r="C687" s="68"/>
      <c r="D687" s="68"/>
      <c r="E687" s="68"/>
      <c r="F687" s="68"/>
      <c r="G687" s="68"/>
      <c r="H687" s="68"/>
      <c r="I687" s="68"/>
      <c r="J687" s="68"/>
      <c r="K687" s="68"/>
      <c r="L687" s="68"/>
      <c r="M687" s="68"/>
      <c r="N687" s="68"/>
      <c r="O687" s="68"/>
      <c r="P687" s="68"/>
      <c r="Q687" s="68"/>
      <c r="R687" s="68"/>
      <c r="S687" s="68"/>
      <c r="T687" s="68"/>
      <c r="U687" s="68"/>
      <c r="V687" s="68"/>
      <c r="W687" s="68"/>
      <c r="X687" s="68"/>
      <c r="Y687" s="68"/>
      <c r="Z687" s="68"/>
      <c r="AA687" s="68"/>
      <c r="AB687" s="68"/>
      <c r="AC687" s="68"/>
      <c r="AD687" s="68"/>
      <c r="AE687" s="68"/>
      <c r="AF687" s="68"/>
      <c r="AG687" s="68"/>
      <c r="AH687" s="68"/>
      <c r="AI687" s="68"/>
      <c r="AJ687" s="68"/>
      <c r="AK687" s="68"/>
      <c r="AL687" s="68"/>
      <c r="AM687" s="68"/>
      <c r="AN687" s="68"/>
      <c r="AO687" s="68"/>
      <c r="AP687" s="68"/>
      <c r="AQ687" s="68"/>
      <c r="AR687" s="68"/>
      <c r="AS687" s="68"/>
      <c r="AT687" s="68"/>
      <c r="AU687" s="68"/>
      <c r="AV687" s="68"/>
      <c r="AW687" s="68"/>
      <c r="AX687" s="68"/>
      <c r="AY687" s="68"/>
      <c r="AZ687" s="68"/>
      <c r="BA687" s="68"/>
      <c r="BB687" s="68"/>
      <c r="BC687" s="68"/>
      <c r="BD687" s="68"/>
      <c r="BE687" s="68"/>
      <c r="BF687" s="68"/>
      <c r="BG687" s="68"/>
      <c r="BH687" s="68"/>
      <c r="BI687" s="68"/>
      <c r="BJ687" s="68"/>
      <c r="BK687" s="68"/>
      <c r="BL687" s="68"/>
      <c r="BM687" s="68"/>
      <c r="BN687" s="68"/>
      <c r="BO687" s="68"/>
      <c r="BP687" s="68"/>
      <c r="BQ687" s="68"/>
      <c r="BR687" s="68"/>
      <c r="BS687" s="68"/>
      <c r="BT687" s="68"/>
      <c r="BU687" s="68"/>
      <c r="BV687" s="68"/>
      <c r="BW687" s="68"/>
      <c r="BX687" s="68"/>
      <c r="BY687" s="68"/>
      <c r="BZ687" s="68"/>
      <c r="CA687" s="25"/>
      <c r="CB687" s="39" t="str">
        <f t="shared" si="120"/>
        <v>Riadok bude skrytý.</v>
      </c>
      <c r="CC687" s="33" t="s">
        <v>78</v>
      </c>
      <c r="CW687" s="20">
        <f t="shared" si="122"/>
        <v>0</v>
      </c>
      <c r="CX687" s="20">
        <f t="shared" ref="CX687:CX692" si="126">+IF(B687="",0,1)</f>
        <v>0</v>
      </c>
      <c r="CZ687" s="20">
        <f t="shared" si="121"/>
        <v>1</v>
      </c>
      <c r="DA687" s="37">
        <f t="shared" si="123"/>
        <v>0</v>
      </c>
      <c r="DZ687" s="62"/>
    </row>
    <row r="688" spans="1:130">
      <c r="A688" s="11"/>
      <c r="B688" s="68"/>
      <c r="C688" s="68"/>
      <c r="D688" s="68"/>
      <c r="E688" s="68"/>
      <c r="F688" s="68"/>
      <c r="G688" s="68"/>
      <c r="H688" s="68"/>
      <c r="I688" s="68"/>
      <c r="J688" s="68"/>
      <c r="K688" s="68"/>
      <c r="L688" s="68"/>
      <c r="M688" s="68"/>
      <c r="N688" s="68"/>
      <c r="O688" s="68"/>
      <c r="P688" s="68"/>
      <c r="Q688" s="68"/>
      <c r="R688" s="68"/>
      <c r="S688" s="68"/>
      <c r="T688" s="68"/>
      <c r="U688" s="68"/>
      <c r="V688" s="68"/>
      <c r="W688" s="68"/>
      <c r="X688" s="68"/>
      <c r="Y688" s="68"/>
      <c r="Z688" s="68"/>
      <c r="AA688" s="68"/>
      <c r="AB688" s="68"/>
      <c r="AC688" s="68"/>
      <c r="AD688" s="68"/>
      <c r="AE688" s="68"/>
      <c r="AF688" s="68"/>
      <c r="AG688" s="68"/>
      <c r="AH688" s="68"/>
      <c r="AI688" s="68"/>
      <c r="AJ688" s="68"/>
      <c r="AK688" s="68"/>
      <c r="AL688" s="68"/>
      <c r="AM688" s="68"/>
      <c r="AN688" s="68"/>
      <c r="AO688" s="68"/>
      <c r="AP688" s="68"/>
      <c r="AQ688" s="68"/>
      <c r="AR688" s="68"/>
      <c r="AS688" s="68"/>
      <c r="AT688" s="68"/>
      <c r="AU688" s="68"/>
      <c r="AV688" s="68"/>
      <c r="AW688" s="68"/>
      <c r="AX688" s="68"/>
      <c r="AY688" s="68"/>
      <c r="AZ688" s="68"/>
      <c r="BA688" s="68"/>
      <c r="BB688" s="68"/>
      <c r="BC688" s="68"/>
      <c r="BD688" s="68"/>
      <c r="BE688" s="68"/>
      <c r="BF688" s="68"/>
      <c r="BG688" s="68"/>
      <c r="BH688" s="68"/>
      <c r="BI688" s="68"/>
      <c r="BJ688" s="68"/>
      <c r="BK688" s="68"/>
      <c r="BL688" s="68"/>
      <c r="BM688" s="68"/>
      <c r="BN688" s="68"/>
      <c r="BO688" s="68"/>
      <c r="BP688" s="68"/>
      <c r="BQ688" s="68"/>
      <c r="BR688" s="68"/>
      <c r="BS688" s="68"/>
      <c r="BT688" s="68"/>
      <c r="BU688" s="68"/>
      <c r="BV688" s="68"/>
      <c r="BW688" s="68"/>
      <c r="BX688" s="68"/>
      <c r="BY688" s="68"/>
      <c r="BZ688" s="68"/>
      <c r="CA688" s="25"/>
      <c r="CB688" s="39" t="str">
        <f t="shared" si="120"/>
        <v>Riadok bude skrytý.</v>
      </c>
      <c r="CC688" s="33" t="s">
        <v>78</v>
      </c>
      <c r="CW688" s="20">
        <f t="shared" si="122"/>
        <v>0</v>
      </c>
      <c r="CX688" s="20">
        <f t="shared" si="126"/>
        <v>0</v>
      </c>
      <c r="CZ688" s="20">
        <f t="shared" si="121"/>
        <v>1</v>
      </c>
      <c r="DA688" s="37">
        <f t="shared" si="123"/>
        <v>0</v>
      </c>
      <c r="DZ688" s="62"/>
    </row>
    <row r="689" spans="1:130">
      <c r="A689" s="11"/>
      <c r="B689" s="68"/>
      <c r="C689" s="68"/>
      <c r="D689" s="68"/>
      <c r="E689" s="68"/>
      <c r="F689" s="68"/>
      <c r="G689" s="68"/>
      <c r="H689" s="68"/>
      <c r="I689" s="68"/>
      <c r="J689" s="68"/>
      <c r="K689" s="68"/>
      <c r="L689" s="68"/>
      <c r="M689" s="68"/>
      <c r="N689" s="68"/>
      <c r="O689" s="68"/>
      <c r="P689" s="68"/>
      <c r="Q689" s="68"/>
      <c r="R689" s="68"/>
      <c r="S689" s="68"/>
      <c r="T689" s="68"/>
      <c r="U689" s="68"/>
      <c r="V689" s="68"/>
      <c r="W689" s="68"/>
      <c r="X689" s="68"/>
      <c r="Y689" s="68"/>
      <c r="Z689" s="68"/>
      <c r="AA689" s="68"/>
      <c r="AB689" s="68"/>
      <c r="AC689" s="68"/>
      <c r="AD689" s="68"/>
      <c r="AE689" s="68"/>
      <c r="AF689" s="68"/>
      <c r="AG689" s="68"/>
      <c r="AH689" s="68"/>
      <c r="AI689" s="68"/>
      <c r="AJ689" s="68"/>
      <c r="AK689" s="68"/>
      <c r="AL689" s="68"/>
      <c r="AM689" s="68"/>
      <c r="AN689" s="68"/>
      <c r="AO689" s="68"/>
      <c r="AP689" s="68"/>
      <c r="AQ689" s="68"/>
      <c r="AR689" s="68"/>
      <c r="AS689" s="68"/>
      <c r="AT689" s="68"/>
      <c r="AU689" s="68"/>
      <c r="AV689" s="68"/>
      <c r="AW689" s="68"/>
      <c r="AX689" s="68"/>
      <c r="AY689" s="68"/>
      <c r="AZ689" s="68"/>
      <c r="BA689" s="68"/>
      <c r="BB689" s="68"/>
      <c r="BC689" s="68"/>
      <c r="BD689" s="68"/>
      <c r="BE689" s="68"/>
      <c r="BF689" s="68"/>
      <c r="BG689" s="68"/>
      <c r="BH689" s="68"/>
      <c r="BI689" s="68"/>
      <c r="BJ689" s="68"/>
      <c r="BK689" s="68"/>
      <c r="BL689" s="68"/>
      <c r="BM689" s="68"/>
      <c r="BN689" s="68"/>
      <c r="BO689" s="68"/>
      <c r="BP689" s="68"/>
      <c r="BQ689" s="68"/>
      <c r="BR689" s="68"/>
      <c r="BS689" s="68"/>
      <c r="BT689" s="68"/>
      <c r="BU689" s="68"/>
      <c r="BV689" s="68"/>
      <c r="BW689" s="68"/>
      <c r="BX689" s="68"/>
      <c r="BY689" s="68"/>
      <c r="BZ689" s="68"/>
      <c r="CA689" s="25"/>
      <c r="CB689" s="39" t="str">
        <f t="shared" si="120"/>
        <v>Riadok bude skrytý.</v>
      </c>
      <c r="CC689" s="33" t="s">
        <v>78</v>
      </c>
      <c r="CW689" s="20">
        <f t="shared" si="122"/>
        <v>0</v>
      </c>
      <c r="CX689" s="20">
        <f t="shared" si="126"/>
        <v>0</v>
      </c>
      <c r="CZ689" s="20">
        <f t="shared" si="121"/>
        <v>1</v>
      </c>
      <c r="DA689" s="37">
        <f t="shared" si="123"/>
        <v>0</v>
      </c>
      <c r="DZ689" s="62"/>
    </row>
    <row r="690" spans="1:130">
      <c r="A690" s="11"/>
      <c r="B690" s="68"/>
      <c r="C690" s="68"/>
      <c r="D690" s="68"/>
      <c r="E690" s="68"/>
      <c r="F690" s="68"/>
      <c r="G690" s="68"/>
      <c r="H690" s="68"/>
      <c r="I690" s="68"/>
      <c r="J690" s="68"/>
      <c r="K690" s="68"/>
      <c r="L690" s="68"/>
      <c r="M690" s="68"/>
      <c r="N690" s="68"/>
      <c r="O690" s="68"/>
      <c r="P690" s="68"/>
      <c r="Q690" s="68"/>
      <c r="R690" s="68"/>
      <c r="S690" s="68"/>
      <c r="T690" s="68"/>
      <c r="U690" s="68"/>
      <c r="V690" s="68"/>
      <c r="W690" s="68"/>
      <c r="X690" s="68"/>
      <c r="Y690" s="68"/>
      <c r="Z690" s="68"/>
      <c r="AA690" s="68"/>
      <c r="AB690" s="68"/>
      <c r="AC690" s="68"/>
      <c r="AD690" s="68"/>
      <c r="AE690" s="68"/>
      <c r="AF690" s="68"/>
      <c r="AG690" s="68"/>
      <c r="AH690" s="68"/>
      <c r="AI690" s="68"/>
      <c r="AJ690" s="68"/>
      <c r="AK690" s="68"/>
      <c r="AL690" s="68"/>
      <c r="AM690" s="68"/>
      <c r="AN690" s="68"/>
      <c r="AO690" s="68"/>
      <c r="AP690" s="68"/>
      <c r="AQ690" s="68"/>
      <c r="AR690" s="68"/>
      <c r="AS690" s="68"/>
      <c r="AT690" s="68"/>
      <c r="AU690" s="68"/>
      <c r="AV690" s="68"/>
      <c r="AW690" s="68"/>
      <c r="AX690" s="68"/>
      <c r="AY690" s="68"/>
      <c r="AZ690" s="68"/>
      <c r="BA690" s="68"/>
      <c r="BB690" s="68"/>
      <c r="BC690" s="68"/>
      <c r="BD690" s="68"/>
      <c r="BE690" s="68"/>
      <c r="BF690" s="68"/>
      <c r="BG690" s="68"/>
      <c r="BH690" s="68"/>
      <c r="BI690" s="68"/>
      <c r="BJ690" s="68"/>
      <c r="BK690" s="68"/>
      <c r="BL690" s="68"/>
      <c r="BM690" s="68"/>
      <c r="BN690" s="68"/>
      <c r="BO690" s="68"/>
      <c r="BP690" s="68"/>
      <c r="BQ690" s="68"/>
      <c r="BR690" s="68"/>
      <c r="BS690" s="68"/>
      <c r="BT690" s="68"/>
      <c r="BU690" s="68"/>
      <c r="BV690" s="68"/>
      <c r="BW690" s="68"/>
      <c r="BX690" s="68"/>
      <c r="BY690" s="68"/>
      <c r="BZ690" s="68"/>
      <c r="CA690" s="25"/>
      <c r="CB690" s="39" t="str">
        <f t="shared" si="120"/>
        <v>Riadok bude skrytý.</v>
      </c>
      <c r="CC690" s="33" t="s">
        <v>78</v>
      </c>
      <c r="CW690" s="20">
        <f t="shared" si="122"/>
        <v>0</v>
      </c>
      <c r="CX690" s="20">
        <f t="shared" si="126"/>
        <v>0</v>
      </c>
      <c r="CZ690" s="20">
        <f t="shared" si="121"/>
        <v>1</v>
      </c>
      <c r="DA690" s="37">
        <f t="shared" si="123"/>
        <v>0</v>
      </c>
      <c r="DZ690" s="62"/>
    </row>
    <row r="691" spans="1:130">
      <c r="A691" s="11"/>
      <c r="B691" s="68"/>
      <c r="C691" s="68"/>
      <c r="D691" s="68"/>
      <c r="E691" s="68"/>
      <c r="F691" s="68"/>
      <c r="G691" s="68"/>
      <c r="H691" s="68"/>
      <c r="I691" s="68"/>
      <c r="J691" s="68"/>
      <c r="K691" s="68"/>
      <c r="L691" s="68"/>
      <c r="M691" s="68"/>
      <c r="N691" s="68"/>
      <c r="O691" s="68"/>
      <c r="P691" s="68"/>
      <c r="Q691" s="68"/>
      <c r="R691" s="68"/>
      <c r="S691" s="68"/>
      <c r="T691" s="68"/>
      <c r="U691" s="68"/>
      <c r="V691" s="68"/>
      <c r="W691" s="68"/>
      <c r="X691" s="68"/>
      <c r="Y691" s="68"/>
      <c r="Z691" s="68"/>
      <c r="AA691" s="68"/>
      <c r="AB691" s="68"/>
      <c r="AC691" s="68"/>
      <c r="AD691" s="68"/>
      <c r="AE691" s="68"/>
      <c r="AF691" s="68"/>
      <c r="AG691" s="68"/>
      <c r="AH691" s="68"/>
      <c r="AI691" s="68"/>
      <c r="AJ691" s="68"/>
      <c r="AK691" s="68"/>
      <c r="AL691" s="68"/>
      <c r="AM691" s="68"/>
      <c r="AN691" s="68"/>
      <c r="AO691" s="68"/>
      <c r="AP691" s="68"/>
      <c r="AQ691" s="68"/>
      <c r="AR691" s="68"/>
      <c r="AS691" s="68"/>
      <c r="AT691" s="68"/>
      <c r="AU691" s="68"/>
      <c r="AV691" s="68"/>
      <c r="AW691" s="68"/>
      <c r="AX691" s="68"/>
      <c r="AY691" s="68"/>
      <c r="AZ691" s="68"/>
      <c r="BA691" s="68"/>
      <c r="BB691" s="68"/>
      <c r="BC691" s="68"/>
      <c r="BD691" s="68"/>
      <c r="BE691" s="68"/>
      <c r="BF691" s="68"/>
      <c r="BG691" s="68"/>
      <c r="BH691" s="68"/>
      <c r="BI691" s="68"/>
      <c r="BJ691" s="68"/>
      <c r="BK691" s="68"/>
      <c r="BL691" s="68"/>
      <c r="BM691" s="68"/>
      <c r="BN691" s="68"/>
      <c r="BO691" s="68"/>
      <c r="BP691" s="68"/>
      <c r="BQ691" s="68"/>
      <c r="BR691" s="68"/>
      <c r="BS691" s="68"/>
      <c r="BT691" s="68"/>
      <c r="BU691" s="68"/>
      <c r="BV691" s="68"/>
      <c r="BW691" s="68"/>
      <c r="BX691" s="68"/>
      <c r="BY691" s="68"/>
      <c r="BZ691" s="68"/>
      <c r="CA691" s="25"/>
      <c r="CB691" s="39" t="str">
        <f t="shared" si="120"/>
        <v>Riadok bude skrytý.</v>
      </c>
      <c r="CC691" s="33" t="s">
        <v>78</v>
      </c>
      <c r="CW691" s="20">
        <f t="shared" si="122"/>
        <v>0</v>
      </c>
      <c r="CX691" s="20">
        <f t="shared" si="126"/>
        <v>0</v>
      </c>
      <c r="CZ691" s="20">
        <f t="shared" si="121"/>
        <v>1</v>
      </c>
      <c r="DA691" s="37">
        <f t="shared" si="123"/>
        <v>0</v>
      </c>
      <c r="DZ691" s="62"/>
    </row>
    <row r="692" spans="1:130">
      <c r="A692" s="11"/>
      <c r="B692" s="68"/>
      <c r="C692" s="68"/>
      <c r="D692" s="68"/>
      <c r="E692" s="68"/>
      <c r="F692" s="68"/>
      <c r="G692" s="68"/>
      <c r="H692" s="68"/>
      <c r="I692" s="68"/>
      <c r="J692" s="68"/>
      <c r="K692" s="68"/>
      <c r="L692" s="68"/>
      <c r="M692" s="68"/>
      <c r="N692" s="68"/>
      <c r="O692" s="68"/>
      <c r="P692" s="68"/>
      <c r="Q692" s="68"/>
      <c r="R692" s="68"/>
      <c r="S692" s="68"/>
      <c r="T692" s="68"/>
      <c r="U692" s="68"/>
      <c r="V692" s="68"/>
      <c r="W692" s="68"/>
      <c r="X692" s="68"/>
      <c r="Y692" s="68"/>
      <c r="Z692" s="68"/>
      <c r="AA692" s="68"/>
      <c r="AB692" s="68"/>
      <c r="AC692" s="68"/>
      <c r="AD692" s="68"/>
      <c r="AE692" s="68"/>
      <c r="AF692" s="68"/>
      <c r="AG692" s="68"/>
      <c r="AH692" s="68"/>
      <c r="AI692" s="68"/>
      <c r="AJ692" s="68"/>
      <c r="AK692" s="68"/>
      <c r="AL692" s="68"/>
      <c r="AM692" s="68"/>
      <c r="AN692" s="68"/>
      <c r="AO692" s="68"/>
      <c r="AP692" s="68"/>
      <c r="AQ692" s="68"/>
      <c r="AR692" s="68"/>
      <c r="AS692" s="68"/>
      <c r="AT692" s="68"/>
      <c r="AU692" s="68"/>
      <c r="AV692" s="68"/>
      <c r="AW692" s="68"/>
      <c r="AX692" s="68"/>
      <c r="AY692" s="68"/>
      <c r="AZ692" s="68"/>
      <c r="BA692" s="68"/>
      <c r="BB692" s="68"/>
      <c r="BC692" s="68"/>
      <c r="BD692" s="68"/>
      <c r="BE692" s="68"/>
      <c r="BF692" s="68"/>
      <c r="BG692" s="68"/>
      <c r="BH692" s="68"/>
      <c r="BI692" s="68"/>
      <c r="BJ692" s="68"/>
      <c r="BK692" s="68"/>
      <c r="BL692" s="68"/>
      <c r="BM692" s="68"/>
      <c r="BN692" s="68"/>
      <c r="BO692" s="68"/>
      <c r="BP692" s="68"/>
      <c r="BQ692" s="68"/>
      <c r="BR692" s="68"/>
      <c r="BS692" s="68"/>
      <c r="BT692" s="68"/>
      <c r="BU692" s="68"/>
      <c r="BV692" s="68"/>
      <c r="BW692" s="68"/>
      <c r="BX692" s="68"/>
      <c r="BY692" s="68"/>
      <c r="BZ692" s="68"/>
      <c r="CA692" s="25"/>
      <c r="CB692" s="39" t="str">
        <f t="shared" si="120"/>
        <v>Riadok bude skrytý.</v>
      </c>
      <c r="CC692" s="33" t="s">
        <v>78</v>
      </c>
      <c r="CW692" s="20">
        <f t="shared" si="122"/>
        <v>0</v>
      </c>
      <c r="CX692" s="20">
        <f t="shared" si="126"/>
        <v>0</v>
      </c>
      <c r="CZ692" s="20">
        <f t="shared" si="121"/>
        <v>1</v>
      </c>
      <c r="DA692" s="37">
        <f t="shared" si="123"/>
        <v>0</v>
      </c>
      <c r="DZ692" s="62"/>
    </row>
    <row r="693" spans="1:130">
      <c r="A693" s="11"/>
      <c r="B693" s="43"/>
      <c r="C693" s="43"/>
      <c r="D693" s="43"/>
      <c r="E693" s="43"/>
      <c r="F693" s="43"/>
      <c r="G693" s="43"/>
      <c r="H693" s="43"/>
      <c r="I693" s="43"/>
      <c r="J693" s="43"/>
      <c r="K693" s="43"/>
      <c r="L693" s="43"/>
      <c r="M693" s="43"/>
      <c r="N693" s="43"/>
      <c r="O693" s="43"/>
      <c r="P693" s="43"/>
      <c r="Q693" s="43"/>
      <c r="R693" s="43"/>
      <c r="S693" s="43"/>
      <c r="T693" s="43"/>
      <c r="U693" s="43"/>
      <c r="V693" s="43"/>
      <c r="W693" s="43"/>
      <c r="X693" s="43"/>
      <c r="Y693" s="43"/>
      <c r="Z693" s="43"/>
      <c r="AA693" s="43"/>
      <c r="AB693" s="43"/>
      <c r="AC693" s="43"/>
      <c r="AD693" s="43"/>
      <c r="AE693" s="43"/>
      <c r="AF693" s="43"/>
      <c r="AG693" s="43"/>
      <c r="AH693" s="43"/>
      <c r="AI693" s="43"/>
      <c r="AJ693" s="43"/>
      <c r="AK693" s="43"/>
      <c r="AL693" s="43"/>
      <c r="AM693" s="43"/>
      <c r="AN693" s="43"/>
      <c r="AO693" s="43"/>
      <c r="AP693" s="43"/>
      <c r="AQ693" s="43"/>
      <c r="AR693" s="43"/>
      <c r="AS693" s="43"/>
      <c r="AT693" s="43"/>
      <c r="AU693" s="43"/>
      <c r="AV693" s="43"/>
      <c r="AW693" s="43"/>
      <c r="AX693" s="43"/>
      <c r="AY693" s="43"/>
      <c r="AZ693" s="43"/>
      <c r="BA693" s="43"/>
      <c r="BB693" s="43"/>
      <c r="BC693" s="43"/>
      <c r="BD693" s="43"/>
      <c r="BE693" s="43"/>
      <c r="BF693" s="43"/>
      <c r="BG693" s="43"/>
      <c r="BH693" s="43"/>
      <c r="BI693" s="43"/>
      <c r="BJ693" s="43"/>
      <c r="BK693" s="43"/>
      <c r="BL693" s="43"/>
      <c r="BM693" s="43"/>
      <c r="BN693" s="43"/>
      <c r="BO693" s="43"/>
      <c r="BP693" s="43"/>
      <c r="BQ693" s="43"/>
      <c r="BR693" s="43"/>
      <c r="BS693" s="43"/>
      <c r="BT693" s="43"/>
      <c r="BU693" s="43"/>
      <c r="BV693" s="43"/>
      <c r="BW693" s="43"/>
      <c r="BX693" s="43"/>
      <c r="BY693" s="43"/>
      <c r="BZ693" s="43"/>
      <c r="CA693" s="28"/>
      <c r="CB693" s="40" t="str">
        <f>+IF(DA693=0,"Riadok bude skrytý.","Riadok bude vidieť.")</f>
        <v>Riadok bude vidieť.</v>
      </c>
      <c r="CC693" s="41" t="s">
        <v>78</v>
      </c>
      <c r="CW693" s="34">
        <v>1</v>
      </c>
      <c r="CZ693" s="20">
        <f>IF(CC693="",1,IF(CC693="Chcem skryť riadok.",0,1))</f>
        <v>1</v>
      </c>
      <c r="DA693" s="20">
        <f>+IF(CW693+CX693+CY693=0,0,IF(CZ693=0,0,1))</f>
        <v>1</v>
      </c>
    </row>
    <row r="694" spans="1:130" ht="7.5" customHeight="1">
      <c r="A694" s="11"/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11"/>
      <c r="AE694" s="11"/>
      <c r="AF694" s="11"/>
      <c r="AG694" s="11"/>
      <c r="AH694" s="11"/>
      <c r="AI694" s="11"/>
      <c r="AJ694" s="11"/>
      <c r="AK694" s="11"/>
      <c r="AL694" s="11"/>
      <c r="AM694" s="11"/>
      <c r="AN694" s="11"/>
      <c r="AO694" s="11"/>
      <c r="AP694" s="11"/>
      <c r="AQ694" s="11"/>
      <c r="AR694" s="11"/>
      <c r="AS694" s="11"/>
      <c r="AT694" s="11"/>
      <c r="AU694" s="11"/>
      <c r="AV694" s="11"/>
      <c r="AW694" s="11"/>
      <c r="AX694" s="11"/>
      <c r="AY694" s="11"/>
      <c r="AZ694" s="11"/>
      <c r="BA694" s="11"/>
      <c r="BB694" s="11"/>
      <c r="BC694" s="11"/>
      <c r="BD694" s="11"/>
      <c r="BE694" s="11"/>
      <c r="BF694" s="11"/>
      <c r="BG694" s="11"/>
      <c r="BH694" s="11"/>
      <c r="BI694" s="11"/>
      <c r="BJ694" s="11"/>
      <c r="BK694" s="11"/>
      <c r="BL694" s="11"/>
      <c r="BM694" s="11"/>
      <c r="BN694" s="11"/>
      <c r="BO694" s="11"/>
      <c r="BP694" s="11"/>
      <c r="BQ694" s="11"/>
      <c r="BR694" s="11"/>
      <c r="BS694" s="11"/>
      <c r="BT694" s="11"/>
      <c r="BU694" s="11"/>
      <c r="BV694" s="11"/>
      <c r="BW694" s="11"/>
      <c r="BX694" s="11"/>
      <c r="BY694" s="11"/>
      <c r="BZ694" s="11"/>
      <c r="CA694" s="25"/>
      <c r="CC694" s="12"/>
    </row>
    <row r="695" spans="1:130">
      <c r="CC695" s="12"/>
    </row>
    <row r="696" spans="1:130">
      <c r="CC696" s="12"/>
    </row>
    <row r="697" spans="1:130">
      <c r="CC697" s="12"/>
    </row>
    <row r="698" spans="1:130">
      <c r="CC698" s="12"/>
    </row>
    <row r="699" spans="1:130">
      <c r="CC699" s="12"/>
    </row>
    <row r="700" spans="1:130">
      <c r="CC700" s="12"/>
    </row>
    <row r="701" spans="1:130">
      <c r="CC701" s="12"/>
    </row>
    <row r="702" spans="1:130">
      <c r="CC702" s="12"/>
    </row>
    <row r="703" spans="1:130">
      <c r="CC703" s="12"/>
    </row>
    <row r="704" spans="1:130">
      <c r="CC704" s="12"/>
    </row>
    <row r="705" spans="81:81">
      <c r="CC705" s="12"/>
    </row>
    <row r="706" spans="81:81">
      <c r="CC706" s="12"/>
    </row>
    <row r="707" spans="81:81">
      <c r="CC707" s="12"/>
    </row>
    <row r="708" spans="81:81">
      <c r="CC708" s="12"/>
    </row>
    <row r="709" spans="81:81">
      <c r="CC709" s="12"/>
    </row>
    <row r="710" spans="81:81">
      <c r="CC710" s="12"/>
    </row>
    <row r="711" spans="81:81">
      <c r="CC711" s="12"/>
    </row>
    <row r="712" spans="81:81">
      <c r="CC712" s="12"/>
    </row>
    <row r="713" spans="81:81">
      <c r="CC713" s="12"/>
    </row>
    <row r="714" spans="81:81">
      <c r="CC714" s="12"/>
    </row>
    <row r="715" spans="81:81">
      <c r="CC715" s="12"/>
    </row>
    <row r="716" spans="81:81">
      <c r="CC716" s="12"/>
    </row>
    <row r="717" spans="81:81">
      <c r="CC717" s="12"/>
    </row>
    <row r="718" spans="81:81">
      <c r="CC718" s="12"/>
    </row>
    <row r="719" spans="81:81">
      <c r="CC719" s="12"/>
    </row>
    <row r="720" spans="81:81">
      <c r="CC720" s="12"/>
    </row>
    <row r="721" spans="81:81">
      <c r="CC721" s="12"/>
    </row>
    <row r="722" spans="81:81">
      <c r="CC722" s="12"/>
    </row>
    <row r="723" spans="81:81">
      <c r="CC723" s="12"/>
    </row>
    <row r="724" spans="81:81">
      <c r="CC724" s="12"/>
    </row>
    <row r="725" spans="81:81">
      <c r="CC725" s="12"/>
    </row>
    <row r="726" spans="81:81">
      <c r="CC726" s="12"/>
    </row>
    <row r="727" spans="81:81">
      <c r="CC727" s="12"/>
    </row>
    <row r="728" spans="81:81">
      <c r="CC728" s="12"/>
    </row>
    <row r="729" spans="81:81">
      <c r="CC729" s="12"/>
    </row>
    <row r="730" spans="81:81">
      <c r="CC730" s="12"/>
    </row>
    <row r="731" spans="81:81">
      <c r="CC731" s="12"/>
    </row>
    <row r="732" spans="81:81">
      <c r="CC732" s="12"/>
    </row>
    <row r="733" spans="81:81">
      <c r="CC733" s="12"/>
    </row>
    <row r="734" spans="81:81">
      <c r="CC734" s="12"/>
    </row>
    <row r="735" spans="81:81">
      <c r="CC735" s="12"/>
    </row>
    <row r="736" spans="81:81">
      <c r="CC736" s="12"/>
    </row>
    <row r="737" spans="81:81">
      <c r="CC737" s="12"/>
    </row>
    <row r="738" spans="81:81">
      <c r="CC738" s="12"/>
    </row>
    <row r="739" spans="81:81">
      <c r="CC739" s="12"/>
    </row>
    <row r="740" spans="81:81">
      <c r="CC740" s="12"/>
    </row>
    <row r="741" spans="81:81">
      <c r="CC741" s="12"/>
    </row>
    <row r="742" spans="81:81">
      <c r="CC742" s="12"/>
    </row>
    <row r="743" spans="81:81">
      <c r="CC743" s="12"/>
    </row>
    <row r="744" spans="81:81">
      <c r="CC744" s="12"/>
    </row>
    <row r="745" spans="81:81">
      <c r="CC745" s="12"/>
    </row>
    <row r="746" spans="81:81">
      <c r="CC746" s="12"/>
    </row>
    <row r="747" spans="81:81">
      <c r="CC747" s="12"/>
    </row>
    <row r="748" spans="81:81">
      <c r="CC748" s="12"/>
    </row>
    <row r="749" spans="81:81">
      <c r="CC749" s="12"/>
    </row>
    <row r="750" spans="81:81">
      <c r="CC750" s="12"/>
    </row>
    <row r="751" spans="81:81">
      <c r="CC751" s="12"/>
    </row>
    <row r="752" spans="81:81">
      <c r="CC752" s="12"/>
    </row>
    <row r="753" spans="81:81">
      <c r="CC753" s="12"/>
    </row>
    <row r="754" spans="81:81">
      <c r="CC754" s="12"/>
    </row>
    <row r="755" spans="81:81">
      <c r="CC755" s="12"/>
    </row>
    <row r="756" spans="81:81">
      <c r="CC756" s="12"/>
    </row>
    <row r="757" spans="81:81">
      <c r="CC757" s="12"/>
    </row>
    <row r="758" spans="81:81">
      <c r="CC758" s="12"/>
    </row>
    <row r="759" spans="81:81">
      <c r="CC759" s="12"/>
    </row>
    <row r="760" spans="81:81">
      <c r="CC760" s="12"/>
    </row>
    <row r="761" spans="81:81">
      <c r="CC761" s="12"/>
    </row>
    <row r="762" spans="81:81">
      <c r="CC762" s="12"/>
    </row>
    <row r="763" spans="81:81">
      <c r="CC763" s="12"/>
    </row>
    <row r="764" spans="81:81">
      <c r="CC764" s="12"/>
    </row>
    <row r="765" spans="81:81">
      <c r="CC765" s="12"/>
    </row>
    <row r="766" spans="81:81">
      <c r="CC766" s="12"/>
    </row>
    <row r="767" spans="81:81">
      <c r="CC767" s="12"/>
    </row>
    <row r="768" spans="81:81">
      <c r="CC768" s="12"/>
    </row>
    <row r="769" spans="81:81">
      <c r="CC769" s="12"/>
    </row>
    <row r="770" spans="81:81">
      <c r="CC770" s="12"/>
    </row>
    <row r="771" spans="81:81">
      <c r="CC771" s="12"/>
    </row>
    <row r="772" spans="81:81">
      <c r="CC772" s="12"/>
    </row>
    <row r="773" spans="81:81">
      <c r="CC773" s="12"/>
    </row>
    <row r="774" spans="81:81">
      <c r="CC774" s="12"/>
    </row>
    <row r="775" spans="81:81">
      <c r="CC775" s="12"/>
    </row>
    <row r="776" spans="81:81">
      <c r="CC776" s="12"/>
    </row>
    <row r="777" spans="81:81">
      <c r="CC777" s="12"/>
    </row>
    <row r="778" spans="81:81">
      <c r="CC778" s="12"/>
    </row>
    <row r="779" spans="81:81">
      <c r="CC779" s="12"/>
    </row>
    <row r="780" spans="81:81">
      <c r="CC780" s="12"/>
    </row>
    <row r="781" spans="81:81">
      <c r="CC781" s="12"/>
    </row>
    <row r="782" spans="81:81">
      <c r="CC782" s="12"/>
    </row>
    <row r="783" spans="81:81">
      <c r="CC783" s="12"/>
    </row>
    <row r="784" spans="81:81">
      <c r="CC784" s="12"/>
    </row>
    <row r="785" spans="81:81">
      <c r="CC785" s="12"/>
    </row>
    <row r="786" spans="81:81">
      <c r="CC786" s="12"/>
    </row>
    <row r="787" spans="81:81">
      <c r="CC787" s="12"/>
    </row>
    <row r="788" spans="81:81">
      <c r="CC788" s="12"/>
    </row>
    <row r="789" spans="81:81">
      <c r="CC789" s="12"/>
    </row>
    <row r="790" spans="81:81">
      <c r="CC790" s="12"/>
    </row>
    <row r="791" spans="81:81">
      <c r="CC791" s="12"/>
    </row>
    <row r="792" spans="81:81">
      <c r="CC792" s="12"/>
    </row>
    <row r="793" spans="81:81">
      <c r="CC793" s="12"/>
    </row>
    <row r="794" spans="81:81">
      <c r="CC794" s="12"/>
    </row>
    <row r="795" spans="81:81">
      <c r="CC795" s="12"/>
    </row>
    <row r="796" spans="81:81">
      <c r="CC796" s="12"/>
    </row>
    <row r="797" spans="81:81">
      <c r="CC797" s="12"/>
    </row>
    <row r="798" spans="81:81">
      <c r="CC798" s="12"/>
    </row>
    <row r="799" spans="81:81">
      <c r="CC799" s="12"/>
    </row>
    <row r="800" spans="81:81">
      <c r="CC800" s="12"/>
    </row>
    <row r="801" spans="81:81">
      <c r="CC801" s="12"/>
    </row>
    <row r="802" spans="81:81">
      <c r="CC802" s="12"/>
    </row>
    <row r="803" spans="81:81">
      <c r="CC803" s="12"/>
    </row>
    <row r="804" spans="81:81">
      <c r="CC804" s="12"/>
    </row>
    <row r="805" spans="81:81">
      <c r="CC805" s="12"/>
    </row>
    <row r="806" spans="81:81">
      <c r="CC806" s="12"/>
    </row>
    <row r="807" spans="81:81">
      <c r="CC807" s="12"/>
    </row>
    <row r="808" spans="81:81">
      <c r="CC808" s="12"/>
    </row>
    <row r="809" spans="81:81">
      <c r="CC809" s="12"/>
    </row>
    <row r="810" spans="81:81">
      <c r="CC810" s="12"/>
    </row>
    <row r="811" spans="81:81">
      <c r="CC811" s="12"/>
    </row>
    <row r="812" spans="81:81">
      <c r="CC812" s="12"/>
    </row>
    <row r="813" spans="81:81">
      <c r="CC813" s="12"/>
    </row>
    <row r="814" spans="81:81">
      <c r="CC814" s="12"/>
    </row>
    <row r="815" spans="81:81">
      <c r="CC815" s="12"/>
    </row>
    <row r="816" spans="81:81">
      <c r="CC816" s="12"/>
    </row>
    <row r="817" spans="81:81">
      <c r="CC817" s="12"/>
    </row>
    <row r="818" spans="81:81">
      <c r="CC818" s="12"/>
    </row>
    <row r="819" spans="81:81">
      <c r="CC819" s="12"/>
    </row>
    <row r="820" spans="81:81">
      <c r="CC820" s="12"/>
    </row>
    <row r="821" spans="81:81">
      <c r="CC821" s="12"/>
    </row>
    <row r="822" spans="81:81">
      <c r="CC822" s="12"/>
    </row>
    <row r="823" spans="81:81">
      <c r="CC823" s="12"/>
    </row>
    <row r="824" spans="81:81">
      <c r="CC824" s="12"/>
    </row>
    <row r="825" spans="81:81">
      <c r="CC825" s="12"/>
    </row>
    <row r="826" spans="81:81">
      <c r="CC826" s="12"/>
    </row>
    <row r="827" spans="81:81">
      <c r="CC827" s="12"/>
    </row>
    <row r="828" spans="81:81">
      <c r="CC828" s="12"/>
    </row>
    <row r="829" spans="81:81">
      <c r="CC829" s="12"/>
    </row>
    <row r="830" spans="81:81">
      <c r="CC830" s="12"/>
    </row>
    <row r="831" spans="81:81">
      <c r="CC831" s="12"/>
    </row>
    <row r="832" spans="81:81">
      <c r="CC832" s="12"/>
    </row>
    <row r="833" spans="81:81">
      <c r="CC833" s="12"/>
    </row>
    <row r="834" spans="81:81">
      <c r="CC834" s="12"/>
    </row>
    <row r="835" spans="81:81">
      <c r="CC835" s="12"/>
    </row>
    <row r="836" spans="81:81">
      <c r="CC836" s="12"/>
    </row>
    <row r="837" spans="81:81">
      <c r="CC837" s="12"/>
    </row>
    <row r="838" spans="81:81">
      <c r="CC838" s="12"/>
    </row>
    <row r="839" spans="81:81">
      <c r="CC839" s="12"/>
    </row>
    <row r="840" spans="81:81">
      <c r="CC840" s="12"/>
    </row>
    <row r="841" spans="81:81">
      <c r="CC841" s="12"/>
    </row>
    <row r="842" spans="81:81">
      <c r="CC842" s="12"/>
    </row>
    <row r="843" spans="81:81">
      <c r="CC843" s="12"/>
    </row>
    <row r="844" spans="81:81">
      <c r="CC844" s="12"/>
    </row>
    <row r="845" spans="81:81">
      <c r="CC845" s="12"/>
    </row>
    <row r="846" spans="81:81">
      <c r="CC846" s="12"/>
    </row>
    <row r="847" spans="81:81">
      <c r="CC847" s="12"/>
    </row>
    <row r="848" spans="81:81">
      <c r="CC848" s="12"/>
    </row>
    <row r="849" spans="81:81">
      <c r="CC849" s="12"/>
    </row>
    <row r="850" spans="81:81">
      <c r="CC850" s="12"/>
    </row>
    <row r="851" spans="81:81">
      <c r="CC851" s="12"/>
    </row>
    <row r="852" spans="81:81">
      <c r="CC852" s="12"/>
    </row>
    <row r="853" spans="81:81">
      <c r="CC853" s="12"/>
    </row>
    <row r="854" spans="81:81">
      <c r="CC854" s="12"/>
    </row>
    <row r="855" spans="81:81">
      <c r="CC855" s="12"/>
    </row>
    <row r="856" spans="81:81">
      <c r="CC856" s="12"/>
    </row>
    <row r="857" spans="81:81">
      <c r="CC857" s="12"/>
    </row>
    <row r="858" spans="81:81">
      <c r="CC858" s="12"/>
    </row>
    <row r="859" spans="81:81">
      <c r="CC859" s="12"/>
    </row>
    <row r="860" spans="81:81">
      <c r="CC860" s="12"/>
    </row>
    <row r="861" spans="81:81">
      <c r="CC861" s="12"/>
    </row>
    <row r="862" spans="81:81">
      <c r="CC862" s="12"/>
    </row>
    <row r="863" spans="81:81">
      <c r="CC863" s="12"/>
    </row>
    <row r="864" spans="81:81">
      <c r="CC864" s="12"/>
    </row>
    <row r="865" spans="81:81">
      <c r="CC865" s="12"/>
    </row>
    <row r="866" spans="81:81">
      <c r="CC866" s="12"/>
    </row>
    <row r="867" spans="81:81">
      <c r="CC867" s="12"/>
    </row>
    <row r="868" spans="81:81">
      <c r="CC868" s="12"/>
    </row>
    <row r="869" spans="81:81">
      <c r="CC869" s="12"/>
    </row>
    <row r="870" spans="81:81">
      <c r="CC870" s="12"/>
    </row>
    <row r="871" spans="81:81">
      <c r="CC871" s="12"/>
    </row>
    <row r="872" spans="81:81">
      <c r="CC872" s="12"/>
    </row>
    <row r="873" spans="81:81">
      <c r="CC873" s="12"/>
    </row>
    <row r="874" spans="81:81">
      <c r="CC874" s="12"/>
    </row>
    <row r="875" spans="81:81">
      <c r="CC875" s="12"/>
    </row>
    <row r="876" spans="81:81">
      <c r="CC876" s="12"/>
    </row>
    <row r="877" spans="81:81">
      <c r="CC877" s="12"/>
    </row>
    <row r="878" spans="81:81">
      <c r="CC878" s="12"/>
    </row>
    <row r="879" spans="81:81">
      <c r="CC879" s="12"/>
    </row>
    <row r="880" spans="81:81">
      <c r="CC880" s="12"/>
    </row>
    <row r="881" spans="81:81">
      <c r="CC881" s="12"/>
    </row>
    <row r="882" spans="81:81">
      <c r="CC882" s="12"/>
    </row>
    <row r="883" spans="81:81">
      <c r="CC883" s="12"/>
    </row>
    <row r="884" spans="81:81">
      <c r="CC884" s="12"/>
    </row>
    <row r="885" spans="81:81">
      <c r="CC885" s="12"/>
    </row>
    <row r="886" spans="81:81">
      <c r="CC886" s="12"/>
    </row>
    <row r="887" spans="81:81">
      <c r="CC887" s="12"/>
    </row>
    <row r="888" spans="81:81">
      <c r="CC888" s="12"/>
    </row>
    <row r="889" spans="81:81">
      <c r="CC889" s="12"/>
    </row>
    <row r="890" spans="81:81">
      <c r="CC890" s="12"/>
    </row>
    <row r="891" spans="81:81">
      <c r="CC891" s="12"/>
    </row>
    <row r="892" spans="81:81">
      <c r="CC892" s="12"/>
    </row>
    <row r="893" spans="81:81">
      <c r="CC893" s="12"/>
    </row>
    <row r="894" spans="81:81">
      <c r="CC894" s="12"/>
    </row>
    <row r="895" spans="81:81">
      <c r="CC895" s="12"/>
    </row>
    <row r="896" spans="81:81">
      <c r="CC896" s="12"/>
    </row>
    <row r="897" spans="81:81">
      <c r="CC897" s="12"/>
    </row>
    <row r="898" spans="81:81">
      <c r="CC898" s="12"/>
    </row>
    <row r="899" spans="81:81">
      <c r="CC899" s="12"/>
    </row>
    <row r="900" spans="81:81">
      <c r="CC900" s="12"/>
    </row>
    <row r="901" spans="81:81">
      <c r="CC901" s="12"/>
    </row>
    <row r="902" spans="81:81">
      <c r="CC902" s="12"/>
    </row>
    <row r="903" spans="81:81">
      <c r="CC903" s="12"/>
    </row>
    <row r="904" spans="81:81">
      <c r="CC904" s="12"/>
    </row>
    <row r="905" spans="81:81">
      <c r="CC905" s="12"/>
    </row>
    <row r="906" spans="81:81">
      <c r="CC906" s="12"/>
    </row>
    <row r="907" spans="81:81">
      <c r="CC907" s="12"/>
    </row>
    <row r="908" spans="81:81">
      <c r="CC908" s="12"/>
    </row>
    <row r="909" spans="81:81">
      <c r="CC909" s="12"/>
    </row>
    <row r="910" spans="81:81">
      <c r="CC910" s="12"/>
    </row>
    <row r="911" spans="81:81">
      <c r="CC911" s="12"/>
    </row>
    <row r="912" spans="81:81">
      <c r="CC912" s="12"/>
    </row>
    <row r="913" spans="81:81">
      <c r="CC913" s="12"/>
    </row>
    <row r="914" spans="81:81">
      <c r="CC914" s="12"/>
    </row>
    <row r="915" spans="81:81">
      <c r="CC915" s="12"/>
    </row>
    <row r="916" spans="81:81">
      <c r="CC916" s="12"/>
    </row>
    <row r="917" spans="81:81">
      <c r="CC917" s="12"/>
    </row>
    <row r="918" spans="81:81">
      <c r="CC918" s="12"/>
    </row>
    <row r="919" spans="81:81">
      <c r="CC919" s="12"/>
    </row>
    <row r="920" spans="81:81">
      <c r="CC920" s="12"/>
    </row>
    <row r="921" spans="81:81">
      <c r="CC921" s="12"/>
    </row>
    <row r="922" spans="81:81">
      <c r="CC922" s="12"/>
    </row>
    <row r="923" spans="81:81">
      <c r="CC923" s="12"/>
    </row>
    <row r="924" spans="81:81">
      <c r="CC924" s="12"/>
    </row>
    <row r="925" spans="81:81">
      <c r="CC925" s="12"/>
    </row>
    <row r="926" spans="81:81">
      <c r="CC926" s="12"/>
    </row>
    <row r="927" spans="81:81">
      <c r="CC927" s="12"/>
    </row>
    <row r="928" spans="81:81">
      <c r="CC928" s="12"/>
    </row>
    <row r="929" spans="81:81">
      <c r="CC929" s="12"/>
    </row>
    <row r="930" spans="81:81">
      <c r="CC930" s="12"/>
    </row>
    <row r="931" spans="81:81">
      <c r="CC931" s="12"/>
    </row>
    <row r="932" spans="81:81">
      <c r="CC932" s="12"/>
    </row>
    <row r="933" spans="81:81">
      <c r="CC933" s="12"/>
    </row>
    <row r="934" spans="81:81">
      <c r="CC934" s="12"/>
    </row>
    <row r="935" spans="81:81">
      <c r="CC935" s="12"/>
    </row>
    <row r="936" spans="81:81">
      <c r="CC936" s="12"/>
    </row>
    <row r="937" spans="81:81">
      <c r="CC937" s="12"/>
    </row>
    <row r="938" spans="81:81">
      <c r="CC938" s="12"/>
    </row>
    <row r="939" spans="81:81">
      <c r="CC939" s="12"/>
    </row>
    <row r="940" spans="81:81">
      <c r="CC940" s="12"/>
    </row>
    <row r="941" spans="81:81">
      <c r="CC941" s="12"/>
    </row>
    <row r="942" spans="81:81">
      <c r="CC942" s="12"/>
    </row>
    <row r="943" spans="81:81">
      <c r="CC943" s="12"/>
    </row>
    <row r="944" spans="81:81">
      <c r="CC944" s="12"/>
    </row>
    <row r="945" spans="81:81">
      <c r="CC945" s="12"/>
    </row>
    <row r="946" spans="81:81">
      <c r="CC946" s="12"/>
    </row>
    <row r="947" spans="81:81">
      <c r="CC947" s="12"/>
    </row>
    <row r="948" spans="81:81">
      <c r="CC948" s="12"/>
    </row>
    <row r="949" spans="81:81">
      <c r="CC949" s="12"/>
    </row>
    <row r="950" spans="81:81">
      <c r="CC950" s="12"/>
    </row>
    <row r="951" spans="81:81">
      <c r="CC951" s="12"/>
    </row>
    <row r="952" spans="81:81">
      <c r="CC952" s="12"/>
    </row>
    <row r="953" spans="81:81">
      <c r="CC953" s="12"/>
    </row>
    <row r="954" spans="81:81">
      <c r="CC954" s="12"/>
    </row>
    <row r="955" spans="81:81">
      <c r="CC955" s="12"/>
    </row>
    <row r="956" spans="81:81">
      <c r="CC956" s="12"/>
    </row>
    <row r="957" spans="81:81">
      <c r="CC957" s="12"/>
    </row>
    <row r="958" spans="81:81">
      <c r="CC958" s="12"/>
    </row>
    <row r="959" spans="81:81">
      <c r="CC959" s="12"/>
    </row>
    <row r="960" spans="81:81">
      <c r="CC960" s="12"/>
    </row>
    <row r="961" spans="81:81">
      <c r="CC961" s="12"/>
    </row>
    <row r="962" spans="81:81">
      <c r="CC962" s="12"/>
    </row>
    <row r="963" spans="81:81">
      <c r="CC963" s="12"/>
    </row>
    <row r="964" spans="81:81">
      <c r="CC964" s="12"/>
    </row>
    <row r="965" spans="81:81">
      <c r="CC965" s="12"/>
    </row>
    <row r="966" spans="81:81">
      <c r="CC966" s="12"/>
    </row>
    <row r="967" spans="81:81">
      <c r="CC967" s="12"/>
    </row>
    <row r="968" spans="81:81">
      <c r="CC968" s="12"/>
    </row>
    <row r="969" spans="81:81">
      <c r="CC969" s="12"/>
    </row>
    <row r="970" spans="81:81">
      <c r="CC970" s="12"/>
    </row>
    <row r="971" spans="81:81">
      <c r="CC971" s="12"/>
    </row>
    <row r="972" spans="81:81">
      <c r="CC972" s="12"/>
    </row>
    <row r="973" spans="81:81">
      <c r="CC973" s="12"/>
    </row>
    <row r="974" spans="81:81">
      <c r="CC974" s="12"/>
    </row>
    <row r="975" spans="81:81">
      <c r="CC975" s="12"/>
    </row>
    <row r="976" spans="81:81">
      <c r="CC976" s="12"/>
    </row>
    <row r="977" spans="81:81">
      <c r="CC977" s="12"/>
    </row>
    <row r="978" spans="81:81">
      <c r="CC978" s="12"/>
    </row>
    <row r="979" spans="81:81">
      <c r="CC979" s="12"/>
    </row>
    <row r="980" spans="81:81">
      <c r="CC980" s="12"/>
    </row>
    <row r="981" spans="81:81">
      <c r="CC981" s="12"/>
    </row>
    <row r="982" spans="81:81">
      <c r="CC982" s="12"/>
    </row>
    <row r="983" spans="81:81">
      <c r="CC983" s="12"/>
    </row>
    <row r="984" spans="81:81">
      <c r="CC984" s="12"/>
    </row>
    <row r="985" spans="81:81">
      <c r="CC985" s="12"/>
    </row>
    <row r="986" spans="81:81">
      <c r="CC986" s="12"/>
    </row>
    <row r="987" spans="81:81">
      <c r="CC987" s="12"/>
    </row>
    <row r="988" spans="81:81">
      <c r="CC988" s="12"/>
    </row>
    <row r="989" spans="81:81">
      <c r="CC989" s="12"/>
    </row>
    <row r="990" spans="81:81">
      <c r="CC990" s="12"/>
    </row>
    <row r="991" spans="81:81">
      <c r="CC991" s="12"/>
    </row>
    <row r="992" spans="81:81">
      <c r="CC992" s="12"/>
    </row>
    <row r="993" spans="81:81">
      <c r="CC993" s="12"/>
    </row>
    <row r="994" spans="81:81">
      <c r="CC994" s="12"/>
    </row>
    <row r="995" spans="81:81">
      <c r="CC995" s="12"/>
    </row>
    <row r="996" spans="81:81">
      <c r="CC996" s="12"/>
    </row>
    <row r="997" spans="81:81">
      <c r="CC997" s="12"/>
    </row>
    <row r="998" spans="81:81">
      <c r="CC998" s="12"/>
    </row>
    <row r="999" spans="81:81">
      <c r="CC999" s="12"/>
    </row>
    <row r="1000" spans="81:81">
      <c r="CC1000" s="12"/>
    </row>
    <row r="1001" spans="81:81">
      <c r="CC1001" s="12"/>
    </row>
    <row r="1002" spans="81:81">
      <c r="CC1002" s="12"/>
    </row>
    <row r="1003" spans="81:81">
      <c r="CC1003" s="12"/>
    </row>
    <row r="1004" spans="81:81">
      <c r="CC1004" s="12"/>
    </row>
    <row r="1005" spans="81:81">
      <c r="CC1005" s="12"/>
    </row>
    <row r="1006" spans="81:81">
      <c r="CC1006" s="12"/>
    </row>
    <row r="1007" spans="81:81">
      <c r="CC1007" s="12"/>
    </row>
    <row r="1008" spans="81:81">
      <c r="CC1008" s="12"/>
    </row>
    <row r="1009" spans="81:81">
      <c r="CC1009" s="12"/>
    </row>
    <row r="1010" spans="81:81">
      <c r="CC1010" s="12"/>
    </row>
    <row r="1011" spans="81:81">
      <c r="CC1011" s="12"/>
    </row>
    <row r="1012" spans="81:81">
      <c r="CC1012" s="12"/>
    </row>
    <row r="1013" spans="81:81">
      <c r="CC1013" s="12"/>
    </row>
    <row r="1014" spans="81:81">
      <c r="CC1014" s="12"/>
    </row>
    <row r="1015" spans="81:81">
      <c r="CC1015" s="12"/>
    </row>
    <row r="1016" spans="81:81">
      <c r="CC1016" s="12"/>
    </row>
    <row r="1017" spans="81:81">
      <c r="CC1017" s="12"/>
    </row>
    <row r="1018" spans="81:81">
      <c r="CC1018" s="12"/>
    </row>
    <row r="1019" spans="81:81">
      <c r="CC1019" s="12"/>
    </row>
    <row r="1020" spans="81:81">
      <c r="CC1020" s="12"/>
    </row>
    <row r="1021" spans="81:81">
      <c r="CC1021" s="12"/>
    </row>
    <row r="1022" spans="81:81">
      <c r="CC1022" s="12"/>
    </row>
    <row r="1023" spans="81:81">
      <c r="CC1023" s="12"/>
    </row>
    <row r="1024" spans="81:81">
      <c r="CC1024" s="12"/>
    </row>
    <row r="1025" spans="81:81">
      <c r="CC1025" s="12"/>
    </row>
    <row r="1026" spans="81:81">
      <c r="CC1026" s="12"/>
    </row>
    <row r="1027" spans="81:81">
      <c r="CC1027" s="12"/>
    </row>
    <row r="1028" spans="81:81">
      <c r="CC1028" s="12"/>
    </row>
    <row r="1029" spans="81:81">
      <c r="CC1029" s="12"/>
    </row>
    <row r="1030" spans="81:81">
      <c r="CC1030" s="12"/>
    </row>
    <row r="1031" spans="81:81">
      <c r="CC1031" s="12"/>
    </row>
    <row r="1032" spans="81:81">
      <c r="CC1032" s="12"/>
    </row>
    <row r="1033" spans="81:81">
      <c r="CC1033" s="12"/>
    </row>
    <row r="1034" spans="81:81">
      <c r="CC1034" s="12"/>
    </row>
    <row r="1035" spans="81:81">
      <c r="CC1035" s="12"/>
    </row>
    <row r="1036" spans="81:81">
      <c r="CC1036" s="12"/>
    </row>
    <row r="1037" spans="81:81">
      <c r="CC1037" s="12"/>
    </row>
    <row r="1038" spans="81:81">
      <c r="CC1038" s="12"/>
    </row>
    <row r="1039" spans="81:81">
      <c r="CC1039" s="12"/>
    </row>
    <row r="1040" spans="81:81">
      <c r="CC1040" s="12"/>
    </row>
    <row r="1041" spans="81:81">
      <c r="CC1041" s="12"/>
    </row>
    <row r="1042" spans="81:81">
      <c r="CC1042" s="12"/>
    </row>
    <row r="1043" spans="81:81">
      <c r="CC1043" s="12"/>
    </row>
    <row r="1044" spans="81:81">
      <c r="CC1044" s="12"/>
    </row>
    <row r="1045" spans="81:81">
      <c r="CC1045" s="12"/>
    </row>
    <row r="1046" spans="81:81">
      <c r="CC1046" s="12"/>
    </row>
    <row r="1047" spans="81:81">
      <c r="CC1047" s="12"/>
    </row>
    <row r="1048" spans="81:81">
      <c r="CC1048" s="12"/>
    </row>
    <row r="1049" spans="81:81">
      <c r="CC1049" s="12"/>
    </row>
    <row r="1050" spans="81:81">
      <c r="CC1050" s="12"/>
    </row>
    <row r="1051" spans="81:81">
      <c r="CC1051" s="12"/>
    </row>
    <row r="1052" spans="81:81">
      <c r="CC1052" s="12"/>
    </row>
    <row r="1053" spans="81:81">
      <c r="CC1053" s="12"/>
    </row>
    <row r="1054" spans="81:81">
      <c r="CC1054" s="12"/>
    </row>
    <row r="1055" spans="81:81">
      <c r="CC1055" s="12"/>
    </row>
    <row r="1056" spans="81:81">
      <c r="CC1056" s="12"/>
    </row>
    <row r="1057" spans="81:81">
      <c r="CC1057" s="12"/>
    </row>
    <row r="1058" spans="81:81">
      <c r="CC1058" s="12"/>
    </row>
    <row r="1059" spans="81:81">
      <c r="CC1059" s="12"/>
    </row>
    <row r="1060" spans="81:81">
      <c r="CC1060" s="12"/>
    </row>
    <row r="1061" spans="81:81">
      <c r="CC1061" s="12"/>
    </row>
    <row r="1062" spans="81:81">
      <c r="CC1062" s="12"/>
    </row>
    <row r="1063" spans="81:81">
      <c r="CC1063" s="12"/>
    </row>
    <row r="1064" spans="81:81">
      <c r="CC1064" s="12"/>
    </row>
    <row r="1065" spans="81:81">
      <c r="CC1065" s="12"/>
    </row>
    <row r="1066" spans="81:81">
      <c r="CC1066" s="12"/>
    </row>
    <row r="1067" spans="81:81">
      <c r="CC1067" s="12"/>
    </row>
    <row r="1068" spans="81:81">
      <c r="CC1068" s="12"/>
    </row>
    <row r="1069" spans="81:81">
      <c r="CC1069" s="12"/>
    </row>
    <row r="1070" spans="81:81">
      <c r="CC1070" s="12"/>
    </row>
    <row r="1071" spans="81:81">
      <c r="CC1071" s="12"/>
    </row>
    <row r="1072" spans="81:81">
      <c r="CC1072" s="12"/>
    </row>
    <row r="1073" spans="81:81">
      <c r="CC1073" s="12"/>
    </row>
    <row r="1074" spans="81:81">
      <c r="CC1074" s="12"/>
    </row>
    <row r="1075" spans="81:81">
      <c r="CC1075" s="12"/>
    </row>
    <row r="1076" spans="81:81">
      <c r="CC1076" s="12"/>
    </row>
    <row r="1077" spans="81:81">
      <c r="CC1077" s="12"/>
    </row>
    <row r="1078" spans="81:81">
      <c r="CC1078" s="12"/>
    </row>
    <row r="1079" spans="81:81">
      <c r="CC1079" s="12"/>
    </row>
    <row r="1080" spans="81:81">
      <c r="CC1080" s="12"/>
    </row>
    <row r="1081" spans="81:81">
      <c r="CC1081" s="12"/>
    </row>
    <row r="1082" spans="81:81">
      <c r="CC1082" s="12"/>
    </row>
    <row r="1083" spans="81:81">
      <c r="CC1083" s="12"/>
    </row>
    <row r="1084" spans="81:81">
      <c r="CC1084" s="12"/>
    </row>
    <row r="1085" spans="81:81">
      <c r="CC1085" s="12"/>
    </row>
    <row r="1086" spans="81:81">
      <c r="CC1086" s="12"/>
    </row>
    <row r="1087" spans="81:81">
      <c r="CC1087" s="12"/>
    </row>
    <row r="1088" spans="81:81">
      <c r="CC1088" s="12"/>
    </row>
    <row r="1089" spans="81:81">
      <c r="CC1089" s="12"/>
    </row>
    <row r="1090" spans="81:81">
      <c r="CC1090" s="12"/>
    </row>
    <row r="1091" spans="81:81">
      <c r="CC1091" s="12"/>
    </row>
    <row r="1092" spans="81:81">
      <c r="CC1092" s="12"/>
    </row>
    <row r="1093" spans="81:81">
      <c r="CC1093" s="12"/>
    </row>
    <row r="1094" spans="81:81">
      <c r="CC1094" s="12"/>
    </row>
    <row r="1095" spans="81:81">
      <c r="CC1095" s="12"/>
    </row>
    <row r="1096" spans="81:81">
      <c r="CC1096" s="12"/>
    </row>
    <row r="1097" spans="81:81">
      <c r="CC1097" s="12"/>
    </row>
    <row r="1098" spans="81:81">
      <c r="CC1098" s="12"/>
    </row>
    <row r="1099" spans="81:81">
      <c r="CC1099" s="12"/>
    </row>
    <row r="1100" spans="81:81">
      <c r="CC1100" s="12"/>
    </row>
    <row r="1101" spans="81:81">
      <c r="CC1101" s="12"/>
    </row>
    <row r="1102" spans="81:81">
      <c r="CC1102" s="12"/>
    </row>
    <row r="1103" spans="81:81">
      <c r="CC1103" s="12"/>
    </row>
    <row r="1104" spans="81:81">
      <c r="CC1104" s="12"/>
    </row>
    <row r="1105" spans="81:81">
      <c r="CC1105" s="12"/>
    </row>
    <row r="1106" spans="81:81">
      <c r="CC1106" s="12"/>
    </row>
    <row r="1107" spans="81:81">
      <c r="CC1107" s="12"/>
    </row>
    <row r="1108" spans="81:81">
      <c r="CC1108" s="12"/>
    </row>
    <row r="1109" spans="81:81">
      <c r="CC1109" s="12"/>
    </row>
    <row r="1110" spans="81:81">
      <c r="CC1110" s="12"/>
    </row>
    <row r="1111" spans="81:81">
      <c r="CC1111" s="12"/>
    </row>
    <row r="1112" spans="81:81">
      <c r="CC1112" s="12"/>
    </row>
    <row r="1113" spans="81:81">
      <c r="CC1113" s="12"/>
    </row>
    <row r="1114" spans="81:81">
      <c r="CC1114" s="12"/>
    </row>
    <row r="1115" spans="81:81">
      <c r="CC1115" s="12"/>
    </row>
    <row r="1116" spans="81:81">
      <c r="CC1116" s="12"/>
    </row>
    <row r="1117" spans="81:81">
      <c r="CC1117" s="12"/>
    </row>
    <row r="1118" spans="81:81">
      <c r="CC1118" s="12"/>
    </row>
    <row r="1119" spans="81:81">
      <c r="CC1119" s="12"/>
    </row>
    <row r="1120" spans="81:81">
      <c r="CC1120" s="12"/>
    </row>
    <row r="1121" spans="81:81">
      <c r="CC1121" s="12"/>
    </row>
    <row r="1122" spans="81:81">
      <c r="CC1122" s="12"/>
    </row>
    <row r="1123" spans="81:81">
      <c r="CC1123" s="12"/>
    </row>
    <row r="1124" spans="81:81">
      <c r="CC1124" s="12"/>
    </row>
    <row r="1125" spans="81:81">
      <c r="CC1125" s="12"/>
    </row>
    <row r="1126" spans="81:81">
      <c r="CC1126" s="12"/>
    </row>
    <row r="1127" spans="81:81">
      <c r="CC1127" s="12"/>
    </row>
    <row r="1128" spans="81:81">
      <c r="CC1128" s="12"/>
    </row>
    <row r="1129" spans="81:81">
      <c r="CC1129" s="12"/>
    </row>
    <row r="1130" spans="81:81">
      <c r="CC1130" s="12"/>
    </row>
    <row r="1131" spans="81:81">
      <c r="CC1131" s="12"/>
    </row>
    <row r="1132" spans="81:81">
      <c r="CC1132" s="12"/>
    </row>
    <row r="1133" spans="81:81">
      <c r="CC1133" s="12"/>
    </row>
    <row r="1134" spans="81:81">
      <c r="CC1134" s="12"/>
    </row>
    <row r="1135" spans="81:81">
      <c r="CC1135" s="12"/>
    </row>
    <row r="1136" spans="81:81">
      <c r="CC1136" s="12"/>
    </row>
    <row r="1137" spans="81:81">
      <c r="CC1137" s="12"/>
    </row>
    <row r="1138" spans="81:81">
      <c r="CC1138" s="12"/>
    </row>
    <row r="1139" spans="81:81">
      <c r="CC1139" s="12"/>
    </row>
    <row r="1140" spans="81:81">
      <c r="CC1140" s="12"/>
    </row>
    <row r="1141" spans="81:81">
      <c r="CC1141" s="12"/>
    </row>
    <row r="1142" spans="81:81">
      <c r="CC1142" s="12"/>
    </row>
    <row r="1143" spans="81:81">
      <c r="CC1143" s="12"/>
    </row>
    <row r="1144" spans="81:81">
      <c r="CC1144" s="12"/>
    </row>
    <row r="1145" spans="81:81">
      <c r="CC1145" s="12"/>
    </row>
    <row r="1146" spans="81:81">
      <c r="CC1146" s="12"/>
    </row>
    <row r="1147" spans="81:81">
      <c r="CC1147" s="12"/>
    </row>
    <row r="1148" spans="81:81">
      <c r="CC1148" s="12"/>
    </row>
    <row r="1149" spans="81:81">
      <c r="CC1149" s="12"/>
    </row>
    <row r="1150" spans="81:81">
      <c r="CC1150" s="12"/>
    </row>
    <row r="1151" spans="81:81">
      <c r="CC1151" s="12"/>
    </row>
    <row r="1152" spans="81:81">
      <c r="CC1152" s="12"/>
    </row>
    <row r="1153" spans="81:81">
      <c r="CC1153" s="12"/>
    </row>
    <row r="1154" spans="81:81">
      <c r="CC1154" s="12"/>
    </row>
    <row r="1155" spans="81:81">
      <c r="CC1155" s="12"/>
    </row>
    <row r="1156" spans="81:81">
      <c r="CC1156" s="12"/>
    </row>
    <row r="1157" spans="81:81">
      <c r="CC1157" s="12"/>
    </row>
    <row r="1158" spans="81:81">
      <c r="CC1158" s="12"/>
    </row>
    <row r="1159" spans="81:81">
      <c r="CC1159" s="12"/>
    </row>
    <row r="1160" spans="81:81">
      <c r="CC1160" s="12"/>
    </row>
  </sheetData>
  <sheetProtection password="B4AF" sheet="1" selectLockedCells="1" autoFilter="0"/>
  <autoFilter ref="CB1:CB693"/>
  <mergeCells count="1034">
    <mergeCell ref="AM425:BF425"/>
    <mergeCell ref="AU157:BE157"/>
    <mergeCell ref="AB77:BC77"/>
    <mergeCell ref="B76:AA76"/>
    <mergeCell ref="BD81:BZ81"/>
    <mergeCell ref="B163:BZ163"/>
    <mergeCell ref="BF154:BP154"/>
    <mergeCell ref="AC393:BB393"/>
    <mergeCell ref="AM2:AN2"/>
    <mergeCell ref="B58:BZ58"/>
    <mergeCell ref="B59:BZ59"/>
    <mergeCell ref="B60:BZ60"/>
    <mergeCell ref="B61:BZ61"/>
    <mergeCell ref="B9:BZ9"/>
    <mergeCell ref="B18:BZ18"/>
    <mergeCell ref="B52:BZ52"/>
    <mergeCell ref="B53:BZ53"/>
    <mergeCell ref="B54:BZ54"/>
    <mergeCell ref="B55:BZ55"/>
    <mergeCell ref="B43:BZ43"/>
    <mergeCell ref="B20:BZ20"/>
    <mergeCell ref="B22:BZ22"/>
    <mergeCell ref="B38:AI38"/>
    <mergeCell ref="B19:BZ19"/>
    <mergeCell ref="BC392:BZ392"/>
    <mergeCell ref="B393:AB393"/>
    <mergeCell ref="BC393:BZ393"/>
    <mergeCell ref="B392:AB392"/>
    <mergeCell ref="B57:BZ57"/>
    <mergeCell ref="B42:BZ42"/>
    <mergeCell ref="BD77:BZ77"/>
    <mergeCell ref="BD75:BZ75"/>
    <mergeCell ref="J387:N387"/>
    <mergeCell ref="AB2:AC2"/>
    <mergeCell ref="BG423:BZ423"/>
    <mergeCell ref="AO2:AP2"/>
    <mergeCell ref="AD2:AE2"/>
    <mergeCell ref="AF2:AH2"/>
    <mergeCell ref="AI2:AJ2"/>
    <mergeCell ref="AQ2:AR2"/>
    <mergeCell ref="BC391:BZ391"/>
    <mergeCell ref="AK5:BI5"/>
    <mergeCell ref="AB83:BC83"/>
    <mergeCell ref="B10:BZ10"/>
    <mergeCell ref="J397:R397"/>
    <mergeCell ref="B422:AL422"/>
    <mergeCell ref="B423:AL423"/>
    <mergeCell ref="B383:AA383"/>
    <mergeCell ref="B377:BZ377"/>
    <mergeCell ref="B381:AA382"/>
    <mergeCell ref="B390:AB391"/>
    <mergeCell ref="AC390:BZ390"/>
    <mergeCell ref="AC391:BB391"/>
    <mergeCell ref="B56:BZ56"/>
    <mergeCell ref="AK2:AL2"/>
    <mergeCell ref="AM423:BF423"/>
    <mergeCell ref="B81:AA81"/>
    <mergeCell ref="B399:BZ399"/>
    <mergeCell ref="AB76:BC76"/>
    <mergeCell ref="B141:BZ141"/>
    <mergeCell ref="BG425:BZ425"/>
    <mergeCell ref="B427:AL427"/>
    <mergeCell ref="B428:AL428"/>
    <mergeCell ref="B429:AL429"/>
    <mergeCell ref="B452:BZ452"/>
    <mergeCell ref="B438:BZ438"/>
    <mergeCell ref="B451:BZ451"/>
    <mergeCell ref="B430:AL430"/>
    <mergeCell ref="B431:AL431"/>
    <mergeCell ref="BG431:BZ431"/>
    <mergeCell ref="BG424:BZ424"/>
    <mergeCell ref="B439:BZ439"/>
    <mergeCell ref="BG426:BZ426"/>
    <mergeCell ref="B445:BZ445"/>
    <mergeCell ref="B461:BZ461"/>
    <mergeCell ref="B462:P462"/>
    <mergeCell ref="Q462:AE462"/>
    <mergeCell ref="AF462:AV462"/>
    <mergeCell ref="BG428:BZ428"/>
    <mergeCell ref="BG429:BZ429"/>
    <mergeCell ref="BG430:BZ430"/>
    <mergeCell ref="B453:BZ453"/>
    <mergeCell ref="B449:BZ449"/>
    <mergeCell ref="B455:BZ455"/>
    <mergeCell ref="B440:BZ440"/>
    <mergeCell ref="B441:BZ441"/>
    <mergeCell ref="B442:BZ442"/>
    <mergeCell ref="AM428:BF428"/>
    <mergeCell ref="B425:AL425"/>
    <mergeCell ref="B426:AL426"/>
    <mergeCell ref="B424:AL424"/>
    <mergeCell ref="AM424:BF424"/>
    <mergeCell ref="AW465:BN465"/>
    <mergeCell ref="BO465:BZ465"/>
    <mergeCell ref="B466:P466"/>
    <mergeCell ref="Q466:AE466"/>
    <mergeCell ref="B432:AL432"/>
    <mergeCell ref="B465:P465"/>
    <mergeCell ref="Q465:AE465"/>
    <mergeCell ref="AF465:AV465"/>
    <mergeCell ref="B467:P467"/>
    <mergeCell ref="AW467:BN467"/>
    <mergeCell ref="BO467:BZ467"/>
    <mergeCell ref="B468:P468"/>
    <mergeCell ref="AF466:AV466"/>
    <mergeCell ref="AM426:BF426"/>
    <mergeCell ref="AM427:BF427"/>
    <mergeCell ref="AM432:BF432"/>
    <mergeCell ref="Q464:AE464"/>
    <mergeCell ref="B477:P477"/>
    <mergeCell ref="Q477:AE477"/>
    <mergeCell ref="AF477:AV477"/>
    <mergeCell ref="AW477:BN477"/>
    <mergeCell ref="BO477:BZ477"/>
    <mergeCell ref="B478:P478"/>
    <mergeCell ref="Q478:AE478"/>
    <mergeCell ref="AF478:AV478"/>
    <mergeCell ref="AW478:BN478"/>
    <mergeCell ref="BO478:BZ478"/>
    <mergeCell ref="B475:P475"/>
    <mergeCell ref="Q475:AE475"/>
    <mergeCell ref="AF475:AV475"/>
    <mergeCell ref="AW475:BN475"/>
    <mergeCell ref="BO475:BZ475"/>
    <mergeCell ref="J436:R436"/>
    <mergeCell ref="BG432:BZ432"/>
    <mergeCell ref="B446:BZ446"/>
    <mergeCell ref="B456:BZ456"/>
    <mergeCell ref="B457:BZ457"/>
    <mergeCell ref="B450:BZ450"/>
    <mergeCell ref="B448:BZ448"/>
    <mergeCell ref="BO462:BZ462"/>
    <mergeCell ref="BO463:BZ463"/>
    <mergeCell ref="BO464:BZ464"/>
    <mergeCell ref="AW464:BN464"/>
    <mergeCell ref="AW462:BN462"/>
    <mergeCell ref="Q463:AE463"/>
    <mergeCell ref="AF463:AV463"/>
    <mergeCell ref="B464:P464"/>
    <mergeCell ref="Q468:AE468"/>
    <mergeCell ref="AF468:AV468"/>
    <mergeCell ref="Q474:AE474"/>
    <mergeCell ref="AF474:AV474"/>
    <mergeCell ref="AW474:BN474"/>
    <mergeCell ref="BO474:BZ474"/>
    <mergeCell ref="B471:P471"/>
    <mergeCell ref="Q471:AE471"/>
    <mergeCell ref="AF471:AV471"/>
    <mergeCell ref="AM429:BF429"/>
    <mergeCell ref="AM430:BF430"/>
    <mergeCell ref="AM431:BF431"/>
    <mergeCell ref="BG427:BZ427"/>
    <mergeCell ref="AW471:BN471"/>
    <mergeCell ref="BO471:BZ471"/>
    <mergeCell ref="B472:P472"/>
    <mergeCell ref="Q472:AE472"/>
    <mergeCell ref="AF472:AV472"/>
    <mergeCell ref="AW472:BN472"/>
    <mergeCell ref="BO472:BZ472"/>
    <mergeCell ref="B469:P469"/>
    <mergeCell ref="Q469:AE469"/>
    <mergeCell ref="AF469:AV469"/>
    <mergeCell ref="AW469:BN469"/>
    <mergeCell ref="BO469:BZ469"/>
    <mergeCell ref="B470:P470"/>
    <mergeCell ref="Q470:AE470"/>
    <mergeCell ref="AF470:AV470"/>
    <mergeCell ref="AW470:BN470"/>
    <mergeCell ref="BO470:BZ470"/>
    <mergeCell ref="Q467:AE467"/>
    <mergeCell ref="AF467:AV467"/>
    <mergeCell ref="AW468:BN468"/>
    <mergeCell ref="BO468:BZ468"/>
    <mergeCell ref="AW466:BN466"/>
    <mergeCell ref="BO466:BZ466"/>
    <mergeCell ref="B463:P463"/>
    <mergeCell ref="AW463:BN463"/>
    <mergeCell ref="AF464:AV464"/>
    <mergeCell ref="B476:P476"/>
    <mergeCell ref="Q476:AE476"/>
    <mergeCell ref="AF476:AV476"/>
    <mergeCell ref="AW476:BN476"/>
    <mergeCell ref="BO476:BZ476"/>
    <mergeCell ref="B481:P481"/>
    <mergeCell ref="Q481:AE481"/>
    <mergeCell ref="AF481:AV481"/>
    <mergeCell ref="AW481:BN481"/>
    <mergeCell ref="BO481:BZ481"/>
    <mergeCell ref="B482:P482"/>
    <mergeCell ref="Q482:AE482"/>
    <mergeCell ref="AF482:AV482"/>
    <mergeCell ref="AW482:BN482"/>
    <mergeCell ref="BO482:BZ482"/>
    <mergeCell ref="B479:P479"/>
    <mergeCell ref="Q479:AE479"/>
    <mergeCell ref="AF479:AV479"/>
    <mergeCell ref="AW479:BN479"/>
    <mergeCell ref="BO479:BZ479"/>
    <mergeCell ref="B480:P480"/>
    <mergeCell ref="Q480:AE480"/>
    <mergeCell ref="AF480:AV480"/>
    <mergeCell ref="AW480:BN480"/>
    <mergeCell ref="BO480:BZ480"/>
    <mergeCell ref="B473:BZ473"/>
    <mergeCell ref="B474:P474"/>
    <mergeCell ref="BO488:BZ488"/>
    <mergeCell ref="BO489:BZ489"/>
    <mergeCell ref="B488:L488"/>
    <mergeCell ref="M488:AA488"/>
    <mergeCell ref="AB488:AN488"/>
    <mergeCell ref="AO488:AY488"/>
    <mergeCell ref="B489:L489"/>
    <mergeCell ref="AZ489:BN489"/>
    <mergeCell ref="AZ488:BN488"/>
    <mergeCell ref="M489:AA489"/>
    <mergeCell ref="B483:P483"/>
    <mergeCell ref="Q483:AE483"/>
    <mergeCell ref="AF483:AV483"/>
    <mergeCell ref="AW483:BN483"/>
    <mergeCell ref="BO483:BZ483"/>
    <mergeCell ref="B484:P484"/>
    <mergeCell ref="Q484:AE484"/>
    <mergeCell ref="AF484:AV484"/>
    <mergeCell ref="AW484:BN484"/>
    <mergeCell ref="BO484:BZ484"/>
    <mergeCell ref="AO487:AY487"/>
    <mergeCell ref="AZ487:BN487"/>
    <mergeCell ref="AB489:AN489"/>
    <mergeCell ref="AO489:AY489"/>
    <mergeCell ref="M487:AA487"/>
    <mergeCell ref="AB487:AN487"/>
    <mergeCell ref="BO487:BZ487"/>
    <mergeCell ref="B486:L486"/>
    <mergeCell ref="B494:L494"/>
    <mergeCell ref="M494:AA494"/>
    <mergeCell ref="AB494:AN494"/>
    <mergeCell ref="AO494:AY494"/>
    <mergeCell ref="AK499:AV499"/>
    <mergeCell ref="B500:L500"/>
    <mergeCell ref="M500:W500"/>
    <mergeCell ref="BO490:BZ490"/>
    <mergeCell ref="BO491:BZ491"/>
    <mergeCell ref="B501:L501"/>
    <mergeCell ref="M501:W501"/>
    <mergeCell ref="X501:AJ501"/>
    <mergeCell ref="AK501:AV501"/>
    <mergeCell ref="BO492:BZ492"/>
    <mergeCell ref="BO493:BZ493"/>
    <mergeCell ref="B490:L490"/>
    <mergeCell ref="M490:AA490"/>
    <mergeCell ref="B498:L498"/>
    <mergeCell ref="M498:W498"/>
    <mergeCell ref="AK498:AV498"/>
    <mergeCell ref="X498:AJ498"/>
    <mergeCell ref="BO498:BZ498"/>
    <mergeCell ref="AO492:AY492"/>
    <mergeCell ref="AZ492:BN492"/>
    <mergeCell ref="AZ493:BN493"/>
    <mergeCell ref="B495:L495"/>
    <mergeCell ref="AB490:AN490"/>
    <mergeCell ref="AO490:AY490"/>
    <mergeCell ref="AZ490:BN490"/>
    <mergeCell ref="B491:L491"/>
    <mergeCell ref="M491:AA491"/>
    <mergeCell ref="AB491:AN491"/>
    <mergeCell ref="AW502:BN502"/>
    <mergeCell ref="BO502:BZ502"/>
    <mergeCell ref="AW503:BN503"/>
    <mergeCell ref="BO503:BZ503"/>
    <mergeCell ref="BO499:BZ499"/>
    <mergeCell ref="AW500:BN500"/>
    <mergeCell ref="BO500:BZ500"/>
    <mergeCell ref="AW501:BN501"/>
    <mergeCell ref="AK503:AV503"/>
    <mergeCell ref="BO496:BZ496"/>
    <mergeCell ref="B496:L496"/>
    <mergeCell ref="M496:AA496"/>
    <mergeCell ref="AB496:AN496"/>
    <mergeCell ref="AO496:AY496"/>
    <mergeCell ref="AZ496:BN496"/>
    <mergeCell ref="B502:L502"/>
    <mergeCell ref="M502:W502"/>
    <mergeCell ref="X502:AJ502"/>
    <mergeCell ref="AK502:AV502"/>
    <mergeCell ref="X503:AJ503"/>
    <mergeCell ref="AW498:BN498"/>
    <mergeCell ref="X500:AJ500"/>
    <mergeCell ref="AK500:AV500"/>
    <mergeCell ref="B499:L499"/>
    <mergeCell ref="M499:W499"/>
    <mergeCell ref="X499:AJ499"/>
    <mergeCell ref="AO491:AY491"/>
    <mergeCell ref="AZ491:BN491"/>
    <mergeCell ref="BO486:BZ486"/>
    <mergeCell ref="AZ486:BN486"/>
    <mergeCell ref="AO486:AY486"/>
    <mergeCell ref="M486:AA486"/>
    <mergeCell ref="AB486:AN486"/>
    <mergeCell ref="B487:L487"/>
    <mergeCell ref="BO494:BZ494"/>
    <mergeCell ref="BO495:BZ495"/>
    <mergeCell ref="B661:AJ661"/>
    <mergeCell ref="AK661:AX661"/>
    <mergeCell ref="AY661:BL661"/>
    <mergeCell ref="BM661:BZ661"/>
    <mergeCell ref="B638:BZ638"/>
    <mergeCell ref="B639:BZ639"/>
    <mergeCell ref="B640:BZ640"/>
    <mergeCell ref="B659:AJ659"/>
    <mergeCell ref="AK659:AX659"/>
    <mergeCell ref="AY659:BL659"/>
    <mergeCell ref="AK508:AV508"/>
    <mergeCell ref="B497:BZ497"/>
    <mergeCell ref="AW508:BN508"/>
    <mergeCell ref="BO508:BZ508"/>
    <mergeCell ref="B507:L507"/>
    <mergeCell ref="M507:W507"/>
    <mergeCell ref="X507:AJ507"/>
    <mergeCell ref="AK507:AV507"/>
    <mergeCell ref="B508:L508"/>
    <mergeCell ref="AW499:BN499"/>
    <mergeCell ref="AW507:BN507"/>
    <mergeCell ref="BO507:BZ507"/>
    <mergeCell ref="M505:W505"/>
    <mergeCell ref="X505:AJ505"/>
    <mergeCell ref="AK505:AV505"/>
    <mergeCell ref="B652:AJ652"/>
    <mergeCell ref="AK652:AX652"/>
    <mergeCell ref="AY652:BL652"/>
    <mergeCell ref="BM658:BZ658"/>
    <mergeCell ref="B533:BZ533"/>
    <mergeCell ref="AR548:BZ548"/>
    <mergeCell ref="B549:AQ549"/>
    <mergeCell ref="B655:AJ655"/>
    <mergeCell ref="AK655:BZ655"/>
    <mergeCell ref="B656:AJ656"/>
    <mergeCell ref="AK656:AX656"/>
    <mergeCell ref="AY656:BL656"/>
    <mergeCell ref="BM656:BZ656"/>
    <mergeCell ref="B630:BZ630"/>
    <mergeCell ref="B631:BZ631"/>
    <mergeCell ref="B651:Z651"/>
    <mergeCell ref="AA651:AJ651"/>
    <mergeCell ref="AK651:AX651"/>
    <mergeCell ref="B627:BZ627"/>
    <mergeCell ref="B657:AJ657"/>
    <mergeCell ref="AK657:AX657"/>
    <mergeCell ref="B574:BZ574"/>
    <mergeCell ref="B653:AJ653"/>
    <mergeCell ref="B609:BZ609"/>
    <mergeCell ref="BM652:BZ652"/>
    <mergeCell ref="B506:L506"/>
    <mergeCell ref="M506:W506"/>
    <mergeCell ref="BM659:BZ659"/>
    <mergeCell ref="B660:AJ660"/>
    <mergeCell ref="AK660:AX660"/>
    <mergeCell ref="AY660:BL660"/>
    <mergeCell ref="BM660:BZ660"/>
    <mergeCell ref="AY657:BL657"/>
    <mergeCell ref="BM657:BZ657"/>
    <mergeCell ref="B658:AJ658"/>
    <mergeCell ref="AK658:AX658"/>
    <mergeCell ref="AY658:BL658"/>
    <mergeCell ref="B23:U23"/>
    <mergeCell ref="AB80:BC80"/>
    <mergeCell ref="BD79:BZ79"/>
    <mergeCell ref="B44:BZ44"/>
    <mergeCell ref="B45:BZ45"/>
    <mergeCell ref="BD76:BZ76"/>
    <mergeCell ref="B33:BZ33"/>
    <mergeCell ref="BD78:BZ78"/>
    <mergeCell ref="BD74:BZ74"/>
    <mergeCell ref="AB74:BC74"/>
    <mergeCell ref="B25:BZ25"/>
    <mergeCell ref="V23:BZ23"/>
    <mergeCell ref="B26:BZ26"/>
    <mergeCell ref="B39:AI39"/>
    <mergeCell ref="B27:BZ27"/>
    <mergeCell ref="B28:BZ28"/>
    <mergeCell ref="B49:BZ49"/>
    <mergeCell ref="B24:BZ24"/>
    <mergeCell ref="O68:T68"/>
    <mergeCell ref="AW505:BN505"/>
    <mergeCell ref="BO506:BZ506"/>
    <mergeCell ref="B505:L505"/>
    <mergeCell ref="BO505:BZ505"/>
    <mergeCell ref="AW506:BN506"/>
    <mergeCell ref="BQ112:BZ112"/>
    <mergeCell ref="B120:AT120"/>
    <mergeCell ref="BQ115:BZ115"/>
    <mergeCell ref="B98:BZ98"/>
    <mergeCell ref="AB81:BC81"/>
    <mergeCell ref="B119:AT119"/>
    <mergeCell ref="BQ153:BZ153"/>
    <mergeCell ref="B82:AA82"/>
    <mergeCell ref="B34:BZ34"/>
    <mergeCell ref="AB75:BC75"/>
    <mergeCell ref="BD83:BZ83"/>
    <mergeCell ref="AI71:AN71"/>
    <mergeCell ref="BD84:BZ84"/>
    <mergeCell ref="B112:AT112"/>
    <mergeCell ref="AU112:BE112"/>
    <mergeCell ref="B77:AA77"/>
    <mergeCell ref="B91:BZ91"/>
    <mergeCell ref="B94:BZ94"/>
    <mergeCell ref="B95:BZ95"/>
    <mergeCell ref="B88:BZ88"/>
    <mergeCell ref="BF112:BP112"/>
    <mergeCell ref="AB79:BC79"/>
    <mergeCell ref="B100:BZ100"/>
    <mergeCell ref="B96:BZ96"/>
    <mergeCell ref="B80:AA80"/>
    <mergeCell ref="AB78:BC78"/>
    <mergeCell ref="B504:L504"/>
    <mergeCell ref="M504:W504"/>
    <mergeCell ref="X504:AJ504"/>
    <mergeCell ref="B454:BZ454"/>
    <mergeCell ref="BO504:BZ504"/>
    <mergeCell ref="AW504:BN504"/>
    <mergeCell ref="M503:W503"/>
    <mergeCell ref="AK648:BZ648"/>
    <mergeCell ref="B543:AQ543"/>
    <mergeCell ref="AK649:BZ649"/>
    <mergeCell ref="B628:BZ628"/>
    <mergeCell ref="B629:BZ629"/>
    <mergeCell ref="B554:AF555"/>
    <mergeCell ref="J551:R551"/>
    <mergeCell ref="B615:BZ615"/>
    <mergeCell ref="B597:BZ597"/>
    <mergeCell ref="B576:BZ576"/>
    <mergeCell ref="J594:R594"/>
    <mergeCell ref="B596:BZ596"/>
    <mergeCell ref="B613:BZ613"/>
    <mergeCell ref="B610:BZ610"/>
    <mergeCell ref="B614:BZ614"/>
    <mergeCell ref="B636:BZ636"/>
    <mergeCell ref="AR546:BZ546"/>
    <mergeCell ref="B573:BZ573"/>
    <mergeCell ref="B603:BZ603"/>
    <mergeCell ref="B607:BZ607"/>
    <mergeCell ref="B608:BZ608"/>
    <mergeCell ref="AK644:BZ644"/>
    <mergeCell ref="AG569:AT569"/>
    <mergeCell ref="AU569:BJ569"/>
    <mergeCell ref="BK569:BZ569"/>
    <mergeCell ref="B585:BZ585"/>
    <mergeCell ref="B586:BZ586"/>
    <mergeCell ref="AK646:BZ646"/>
    <mergeCell ref="B647:AJ647"/>
    <mergeCell ref="B604:BZ604"/>
    <mergeCell ref="B605:BZ605"/>
    <mergeCell ref="B598:BZ598"/>
    <mergeCell ref="B606:BZ606"/>
    <mergeCell ref="B599:BZ599"/>
    <mergeCell ref="B600:BZ600"/>
    <mergeCell ref="B601:BZ601"/>
    <mergeCell ref="B584:BZ584"/>
    <mergeCell ref="B577:BZ577"/>
    <mergeCell ref="B602:BZ602"/>
    <mergeCell ref="AK654:AX654"/>
    <mergeCell ref="AY654:BL654"/>
    <mergeCell ref="BM654:BZ654"/>
    <mergeCell ref="B633:BZ633"/>
    <mergeCell ref="B634:BZ634"/>
    <mergeCell ref="B635:BZ635"/>
    <mergeCell ref="B637:BZ637"/>
    <mergeCell ref="B589:BZ589"/>
    <mergeCell ref="B582:BZ582"/>
    <mergeCell ref="B580:BZ580"/>
    <mergeCell ref="B626:BZ626"/>
    <mergeCell ref="AK653:AX653"/>
    <mergeCell ref="AY653:BL653"/>
    <mergeCell ref="BM653:BZ653"/>
    <mergeCell ref="B654:AJ654"/>
    <mergeCell ref="B611:BZ611"/>
    <mergeCell ref="AK647:AX647"/>
    <mergeCell ref="AY647:BL647"/>
    <mergeCell ref="BM647:BZ647"/>
    <mergeCell ref="AK645:AX645"/>
    <mergeCell ref="AY645:BL645"/>
    <mergeCell ref="B544:AQ544"/>
    <mergeCell ref="B546:AQ546"/>
    <mergeCell ref="M493:AA493"/>
    <mergeCell ref="AB493:AN493"/>
    <mergeCell ref="AO493:AY493"/>
    <mergeCell ref="M492:AA492"/>
    <mergeCell ref="B547:AQ547"/>
    <mergeCell ref="AR543:BZ543"/>
    <mergeCell ref="AR544:BZ544"/>
    <mergeCell ref="B443:BZ443"/>
    <mergeCell ref="AR545:BZ545"/>
    <mergeCell ref="AR547:BZ547"/>
    <mergeCell ref="X508:AJ508"/>
    <mergeCell ref="AZ494:BN494"/>
    <mergeCell ref="B493:L493"/>
    <mergeCell ref="B444:BZ444"/>
    <mergeCell ref="B485:BZ485"/>
    <mergeCell ref="M508:W508"/>
    <mergeCell ref="M495:AA495"/>
    <mergeCell ref="AB495:AN495"/>
    <mergeCell ref="AO495:AY495"/>
    <mergeCell ref="AZ495:BN495"/>
    <mergeCell ref="B492:L492"/>
    <mergeCell ref="X506:AJ506"/>
    <mergeCell ref="AK506:AV506"/>
    <mergeCell ref="BO501:BZ501"/>
    <mergeCell ref="B528:BZ528"/>
    <mergeCell ref="B529:BZ529"/>
    <mergeCell ref="B530:BZ530"/>
    <mergeCell ref="B526:BZ526"/>
    <mergeCell ref="AK504:AV504"/>
    <mergeCell ref="B447:BZ447"/>
    <mergeCell ref="B139:BZ139"/>
    <mergeCell ref="AU115:BE115"/>
    <mergeCell ref="AU117:BE117"/>
    <mergeCell ref="B121:AT121"/>
    <mergeCell ref="AU118:BE118"/>
    <mergeCell ref="B84:AA84"/>
    <mergeCell ref="AB84:BC84"/>
    <mergeCell ref="B524:BZ524"/>
    <mergeCell ref="B525:BZ525"/>
    <mergeCell ref="B538:AQ539"/>
    <mergeCell ref="B523:BZ523"/>
    <mergeCell ref="AB492:AN492"/>
    <mergeCell ref="B517:BZ517"/>
    <mergeCell ref="B518:BZ518"/>
    <mergeCell ref="B527:BZ527"/>
    <mergeCell ref="AY651:BL651"/>
    <mergeCell ref="BM651:BZ651"/>
    <mergeCell ref="B632:BZ632"/>
    <mergeCell ref="AK650:BZ650"/>
    <mergeCell ref="B540:AQ540"/>
    <mergeCell ref="AR538:BZ539"/>
    <mergeCell ref="AR540:BZ540"/>
    <mergeCell ref="J619:R619"/>
    <mergeCell ref="B624:BZ624"/>
    <mergeCell ref="B625:BZ625"/>
    <mergeCell ref="B545:AQ545"/>
    <mergeCell ref="AR541:BZ541"/>
    <mergeCell ref="AR542:BZ542"/>
    <mergeCell ref="B587:BZ587"/>
    <mergeCell ref="B575:BZ575"/>
    <mergeCell ref="B648:AJ650"/>
    <mergeCell ref="B503:L503"/>
    <mergeCell ref="BF119:BP119"/>
    <mergeCell ref="BQ120:BZ120"/>
    <mergeCell ref="BF117:BP117"/>
    <mergeCell ref="B129:BZ129"/>
    <mergeCell ref="BF120:BP120"/>
    <mergeCell ref="BF121:BP121"/>
    <mergeCell ref="BQ117:BZ117"/>
    <mergeCell ref="BD82:BZ82"/>
    <mergeCell ref="B110:AT111"/>
    <mergeCell ref="B99:BZ99"/>
    <mergeCell ref="AU114:BE114"/>
    <mergeCell ref="B126:BZ126"/>
    <mergeCell ref="BF114:BP114"/>
    <mergeCell ref="B124:BZ124"/>
    <mergeCell ref="AU121:BE121"/>
    <mergeCell ref="B128:BZ128"/>
    <mergeCell ref="B138:BZ138"/>
    <mergeCell ref="AB82:BC82"/>
    <mergeCell ref="BQ118:BZ118"/>
    <mergeCell ref="B89:BZ89"/>
    <mergeCell ref="B83:AA83"/>
    <mergeCell ref="AU120:BE120"/>
    <mergeCell ref="AU119:BE119"/>
    <mergeCell ref="B131:BZ131"/>
    <mergeCell ref="BQ155:BZ155"/>
    <mergeCell ref="B188:BZ188"/>
    <mergeCell ref="B177:BZ177"/>
    <mergeCell ref="B258:BZ258"/>
    <mergeCell ref="AU154:BE154"/>
    <mergeCell ref="AU153:BE153"/>
    <mergeCell ref="AU151:BE151"/>
    <mergeCell ref="B153:AT153"/>
    <mergeCell ref="BF152:BP152"/>
    <mergeCell ref="BF151:BP151"/>
    <mergeCell ref="B201:BZ201"/>
    <mergeCell ref="BQ151:BZ151"/>
    <mergeCell ref="BF157:BP157"/>
    <mergeCell ref="BQ156:BZ156"/>
    <mergeCell ref="B160:BZ160"/>
    <mergeCell ref="B230:BZ230"/>
    <mergeCell ref="BQ157:BZ157"/>
    <mergeCell ref="B155:AT155"/>
    <mergeCell ref="B154:AT154"/>
    <mergeCell ref="AU155:BE155"/>
    <mergeCell ref="B156:AT156"/>
    <mergeCell ref="B173:BZ173"/>
    <mergeCell ref="B229:BZ229"/>
    <mergeCell ref="BQ154:BZ154"/>
    <mergeCell ref="B223:BZ223"/>
    <mergeCell ref="B245:BZ245"/>
    <mergeCell ref="B167:BZ167"/>
    <mergeCell ref="BF153:BP153"/>
    <mergeCell ref="B162:BZ162"/>
    <mergeCell ref="B145:BZ145"/>
    <mergeCell ref="BQ149:BZ149"/>
    <mergeCell ref="AU148:BE148"/>
    <mergeCell ref="BF149:BP149"/>
    <mergeCell ref="B150:AT150"/>
    <mergeCell ref="BF148:BP148"/>
    <mergeCell ref="AU110:BE111"/>
    <mergeCell ref="B164:BZ164"/>
    <mergeCell ref="B16:BZ16"/>
    <mergeCell ref="J14:N14"/>
    <mergeCell ref="B135:BZ135"/>
    <mergeCell ref="B136:BZ136"/>
    <mergeCell ref="B29:BZ29"/>
    <mergeCell ref="B30:BZ30"/>
    <mergeCell ref="AD69:BZ69"/>
    <mergeCell ref="B79:AA79"/>
    <mergeCell ref="B101:BZ101"/>
    <mergeCell ref="B105:BZ105"/>
    <mergeCell ref="BF110:BP111"/>
    <mergeCell ref="B93:BZ93"/>
    <mergeCell ref="B106:BZ106"/>
    <mergeCell ref="B85:BZ85"/>
    <mergeCell ref="BD80:BZ80"/>
    <mergeCell ref="B92:BZ92"/>
    <mergeCell ref="C86:BZ86"/>
    <mergeCell ref="BF115:BP115"/>
    <mergeCell ref="B123:BZ123"/>
    <mergeCell ref="B116:AT116"/>
    <mergeCell ref="B117:AT117"/>
    <mergeCell ref="B115:AT115"/>
    <mergeCell ref="BQ116:BZ116"/>
    <mergeCell ref="AU156:BE156"/>
    <mergeCell ref="BF150:BP150"/>
    <mergeCell ref="AU150:BE150"/>
    <mergeCell ref="B148:AT148"/>
    <mergeCell ref="B137:BZ137"/>
    <mergeCell ref="B109:BZ109"/>
    <mergeCell ref="B122:BZ122"/>
    <mergeCell ref="BQ113:BZ113"/>
    <mergeCell ref="B118:AT118"/>
    <mergeCell ref="B87:BZ87"/>
    <mergeCell ref="B104:BZ104"/>
    <mergeCell ref="B103:BZ103"/>
    <mergeCell ref="BQ121:BZ121"/>
    <mergeCell ref="B97:BZ97"/>
    <mergeCell ref="BF116:BP116"/>
    <mergeCell ref="B102:BZ102"/>
    <mergeCell ref="AU152:BE152"/>
    <mergeCell ref="BQ148:BZ148"/>
    <mergeCell ref="BF146:BP147"/>
    <mergeCell ref="BQ146:BZ147"/>
    <mergeCell ref="AU146:BE147"/>
    <mergeCell ref="AU116:BE116"/>
    <mergeCell ref="BQ110:BZ111"/>
    <mergeCell ref="BF113:BP113"/>
    <mergeCell ref="BQ119:BZ119"/>
    <mergeCell ref="BF118:BP118"/>
    <mergeCell ref="B130:BZ130"/>
    <mergeCell ref="BQ114:BZ114"/>
    <mergeCell ref="B114:AT114"/>
    <mergeCell ref="AU113:BE113"/>
    <mergeCell ref="BF155:BP155"/>
    <mergeCell ref="BQ152:BZ152"/>
    <mergeCell ref="B272:BZ272"/>
    <mergeCell ref="B278:BZ278"/>
    <mergeCell ref="B199:BZ199"/>
    <mergeCell ref="B194:BZ194"/>
    <mergeCell ref="BQ150:BZ150"/>
    <mergeCell ref="B78:AA78"/>
    <mergeCell ref="B74:AA74"/>
    <mergeCell ref="B75:AA75"/>
    <mergeCell ref="B198:BZ198"/>
    <mergeCell ref="B90:BZ90"/>
    <mergeCell ref="B142:BZ142"/>
    <mergeCell ref="B134:BZ134"/>
    <mergeCell ref="B149:AT149"/>
    <mergeCell ref="AU149:BE149"/>
    <mergeCell ref="B132:BZ132"/>
    <mergeCell ref="B133:BZ133"/>
    <mergeCell ref="B140:BZ140"/>
    <mergeCell ref="B143:BZ143"/>
    <mergeCell ref="B146:AT147"/>
    <mergeCell ref="B175:BZ175"/>
    <mergeCell ref="B178:BZ178"/>
    <mergeCell ref="B184:BZ184"/>
    <mergeCell ref="B182:BZ182"/>
    <mergeCell ref="B187:BZ187"/>
    <mergeCell ref="B190:BZ190"/>
    <mergeCell ref="B195:BZ195"/>
    <mergeCell ref="B107:BZ107"/>
    <mergeCell ref="B113:AT113"/>
    <mergeCell ref="B125:BZ125"/>
    <mergeCell ref="B127:BZ127"/>
    <mergeCell ref="B189:BZ189"/>
    <mergeCell ref="B161:BZ161"/>
    <mergeCell ref="B259:BZ259"/>
    <mergeCell ref="B314:BZ314"/>
    <mergeCell ref="B232:BZ232"/>
    <mergeCell ref="B253:BZ253"/>
    <mergeCell ref="B265:BZ265"/>
    <mergeCell ref="B260:BZ260"/>
    <mergeCell ref="B255:BZ255"/>
    <mergeCell ref="C225:BZ225"/>
    <mergeCell ref="B228:BZ228"/>
    <mergeCell ref="B227:BZ227"/>
    <mergeCell ref="B233:BZ233"/>
    <mergeCell ref="B234:BZ234"/>
    <mergeCell ref="B235:BZ235"/>
    <mergeCell ref="B231:BZ231"/>
    <mergeCell ref="B226:BZ226"/>
    <mergeCell ref="B251:BZ251"/>
    <mergeCell ref="B248:BZ248"/>
    <mergeCell ref="B237:BZ237"/>
    <mergeCell ref="B266:BZ266"/>
    <mergeCell ref="B267:BZ267"/>
    <mergeCell ref="B262:BZ262"/>
    <mergeCell ref="B238:BZ238"/>
    <mergeCell ref="B244:BZ244"/>
    <mergeCell ref="B240:BZ240"/>
    <mergeCell ref="B261:BZ261"/>
    <mergeCell ref="B257:BZ257"/>
    <mergeCell ref="B252:BZ252"/>
    <mergeCell ref="B250:BZ250"/>
    <mergeCell ref="B242:BZ242"/>
    <mergeCell ref="B243:BZ243"/>
    <mergeCell ref="B239:BZ239"/>
    <mergeCell ref="B286:BZ286"/>
    <mergeCell ref="B364:BZ364"/>
    <mergeCell ref="B316:BZ316"/>
    <mergeCell ref="B318:BZ318"/>
    <mergeCell ref="B319:BZ319"/>
    <mergeCell ref="B320:BZ320"/>
    <mergeCell ref="B326:BZ326"/>
    <mergeCell ref="B325:BZ325"/>
    <mergeCell ref="B317:BZ317"/>
    <mergeCell ref="B323:BZ323"/>
    <mergeCell ref="B324:BZ324"/>
    <mergeCell ref="B321:BZ321"/>
    <mergeCell ref="B307:BZ307"/>
    <mergeCell ref="B311:BZ311"/>
    <mergeCell ref="B310:BZ310"/>
    <mergeCell ref="B309:BZ309"/>
    <mergeCell ref="B308:BZ308"/>
    <mergeCell ref="B274:BZ274"/>
    <mergeCell ref="B287:BZ287"/>
    <mergeCell ref="B315:BZ315"/>
    <mergeCell ref="B279:BZ279"/>
    <mergeCell ref="B330:BZ330"/>
    <mergeCell ref="B280:BZ280"/>
    <mergeCell ref="AE337:AM337"/>
    <mergeCell ref="B340:AR340"/>
    <mergeCell ref="B374:BZ374"/>
    <mergeCell ref="B363:BZ363"/>
    <mergeCell ref="B369:BZ369"/>
    <mergeCell ref="AC392:BB392"/>
    <mergeCell ref="B400:BZ400"/>
    <mergeCell ref="B408:BZ408"/>
    <mergeCell ref="B407:BZ407"/>
    <mergeCell ref="B299:BZ299"/>
    <mergeCell ref="B301:BZ301"/>
    <mergeCell ref="B305:BZ305"/>
    <mergeCell ref="B171:BZ171"/>
    <mergeCell ref="B401:BZ401"/>
    <mergeCell ref="B31:BZ31"/>
    <mergeCell ref="B32:BZ32"/>
    <mergeCell ref="B169:BZ169"/>
    <mergeCell ref="BF156:BP156"/>
    <mergeCell ref="B254:BZ254"/>
    <mergeCell ref="J356:R356"/>
    <mergeCell ref="B384:AA384"/>
    <mergeCell ref="B371:BZ371"/>
    <mergeCell ref="B322:BZ322"/>
    <mergeCell ref="B328:BZ328"/>
    <mergeCell ref="B214:BZ214"/>
    <mergeCell ref="B204:BZ204"/>
    <mergeCell ref="B208:BZ208"/>
    <mergeCell ref="B206:BZ206"/>
    <mergeCell ref="B174:BZ174"/>
    <mergeCell ref="B176:BZ176"/>
    <mergeCell ref="B273:BZ273"/>
    <mergeCell ref="B294:BZ294"/>
    <mergeCell ref="B306:BZ306"/>
    <mergeCell ref="B298:BZ298"/>
    <mergeCell ref="B303:BZ303"/>
    <mergeCell ref="B200:BZ200"/>
    <mergeCell ref="B207:BZ207"/>
    <mergeCell ref="B284:BZ284"/>
    <mergeCell ref="B221:BZ221"/>
    <mergeCell ref="B292:BZ292"/>
    <mergeCell ref="B197:BZ197"/>
    <mergeCell ref="B304:BZ304"/>
    <mergeCell ref="B302:BZ302"/>
    <mergeCell ref="B417:BZ417"/>
    <mergeCell ref="B404:BZ404"/>
    <mergeCell ref="B405:BZ405"/>
    <mergeCell ref="B402:BZ402"/>
    <mergeCell ref="B410:BZ410"/>
    <mergeCell ref="B412:BZ412"/>
    <mergeCell ref="B411:BZ411"/>
    <mergeCell ref="B406:BZ406"/>
    <mergeCell ref="B409:BZ409"/>
    <mergeCell ref="B415:BZ415"/>
    <mergeCell ref="B332:BZ332"/>
    <mergeCell ref="AS349:BZ349"/>
    <mergeCell ref="B375:BZ375"/>
    <mergeCell ref="B376:BZ376"/>
    <mergeCell ref="B365:BZ365"/>
    <mergeCell ref="B368:BZ368"/>
    <mergeCell ref="B361:BZ361"/>
    <mergeCell ref="B366:BZ366"/>
    <mergeCell ref="B333:BZ333"/>
    <mergeCell ref="B360:BZ360"/>
    <mergeCell ref="C335:BZ335"/>
    <mergeCell ref="B300:BZ300"/>
    <mergeCell ref="B296:BZ296"/>
    <mergeCell ref="B297:BZ297"/>
    <mergeCell ref="B186:BZ186"/>
    <mergeCell ref="B215:BZ215"/>
    <mergeCell ref="B218:BZ218"/>
    <mergeCell ref="B210:BZ210"/>
    <mergeCell ref="B205:BZ205"/>
    <mergeCell ref="B193:BZ193"/>
    <mergeCell ref="B185:BZ185"/>
    <mergeCell ref="B213:BZ213"/>
    <mergeCell ref="B196:BZ196"/>
    <mergeCell ref="B295:BZ295"/>
    <mergeCell ref="B289:BZ289"/>
    <mergeCell ref="B293:BZ293"/>
    <mergeCell ref="B281:BZ281"/>
    <mergeCell ref="B277:BZ277"/>
    <mergeCell ref="B283:BZ283"/>
    <mergeCell ref="B288:BZ288"/>
    <mergeCell ref="B282:BZ282"/>
    <mergeCell ref="B264:BZ264"/>
    <mergeCell ref="B263:BZ263"/>
    <mergeCell ref="B216:BZ216"/>
    <mergeCell ref="B217:BZ217"/>
    <mergeCell ref="B220:BZ220"/>
    <mergeCell ref="B275:BZ275"/>
    <mergeCell ref="B276:BZ276"/>
    <mergeCell ref="B222:BZ222"/>
    <mergeCell ref="B212:BZ212"/>
    <mergeCell ref="B211:BZ211"/>
    <mergeCell ref="B249:BZ249"/>
    <mergeCell ref="B241:BZ241"/>
    <mergeCell ref="B165:BZ165"/>
    <mergeCell ref="B191:BZ191"/>
    <mergeCell ref="B192:BZ192"/>
    <mergeCell ref="B285:BZ285"/>
    <mergeCell ref="BM2:BN2"/>
    <mergeCell ref="B418:BZ418"/>
    <mergeCell ref="BF2:BH2"/>
    <mergeCell ref="BB2:BC2"/>
    <mergeCell ref="BD2:BE2"/>
    <mergeCell ref="BI2:BJ2"/>
    <mergeCell ref="BU2:BV2"/>
    <mergeCell ref="D2:T2"/>
    <mergeCell ref="BO2:BP2"/>
    <mergeCell ref="B50:BZ50"/>
    <mergeCell ref="B51:BZ51"/>
    <mergeCell ref="BS2:BT2"/>
    <mergeCell ref="B46:BZ46"/>
    <mergeCell ref="B47:BZ47"/>
    <mergeCell ref="B48:BZ48"/>
    <mergeCell ref="BK2:BL2"/>
    <mergeCell ref="BQ2:BR2"/>
    <mergeCell ref="B21:BZ21"/>
    <mergeCell ref="B17:BZ17"/>
    <mergeCell ref="B236:BZ236"/>
    <mergeCell ref="B256:BZ256"/>
    <mergeCell ref="AB384:BZ384"/>
    <mergeCell ref="AB385:BZ385"/>
    <mergeCell ref="AB383:BZ383"/>
    <mergeCell ref="B170:BZ170"/>
    <mergeCell ref="B183:BZ183"/>
    <mergeCell ref="B331:BZ331"/>
    <mergeCell ref="B209:BZ209"/>
    <mergeCell ref="BM645:BZ645"/>
    <mergeCell ref="B621:BZ621"/>
    <mergeCell ref="B622:BZ622"/>
    <mergeCell ref="B623:BZ623"/>
    <mergeCell ref="B591:BZ591"/>
    <mergeCell ref="B592:BZ592"/>
    <mergeCell ref="B612:BZ612"/>
    <mergeCell ref="B541:AQ541"/>
    <mergeCell ref="B542:AQ542"/>
    <mergeCell ref="AU562:BJ562"/>
    <mergeCell ref="B588:BZ588"/>
    <mergeCell ref="AU566:BJ566"/>
    <mergeCell ref="BK566:BZ566"/>
    <mergeCell ref="AG567:AT567"/>
    <mergeCell ref="AU567:BJ567"/>
    <mergeCell ref="BK567:BZ567"/>
    <mergeCell ref="B579:BZ579"/>
    <mergeCell ref="B590:BZ590"/>
    <mergeCell ref="BK563:BZ563"/>
    <mergeCell ref="AG564:AT564"/>
    <mergeCell ref="AU564:BJ564"/>
    <mergeCell ref="BK564:BZ564"/>
    <mergeCell ref="AU556:BJ556"/>
    <mergeCell ref="AG560:AT560"/>
    <mergeCell ref="B581:BZ581"/>
    <mergeCell ref="AG557:AT557"/>
    <mergeCell ref="AU557:BJ557"/>
    <mergeCell ref="BK559:BZ559"/>
    <mergeCell ref="B583:BZ583"/>
    <mergeCell ref="BK562:BZ562"/>
    <mergeCell ref="B557:AF557"/>
    <mergeCell ref="B560:AF560"/>
    <mergeCell ref="AG570:AT570"/>
    <mergeCell ref="AU570:BJ570"/>
    <mergeCell ref="BK570:BZ570"/>
    <mergeCell ref="B548:AQ548"/>
    <mergeCell ref="B561:AF561"/>
    <mergeCell ref="BK557:BZ557"/>
    <mergeCell ref="AG558:AT558"/>
    <mergeCell ref="AG563:AT563"/>
    <mergeCell ref="AU563:BJ563"/>
    <mergeCell ref="AG568:AT568"/>
    <mergeCell ref="AU568:BJ568"/>
    <mergeCell ref="BK568:BZ568"/>
    <mergeCell ref="AG554:BZ554"/>
    <mergeCell ref="AG555:AT555"/>
    <mergeCell ref="AU555:BJ555"/>
    <mergeCell ref="AG565:AT565"/>
    <mergeCell ref="AU565:BJ565"/>
    <mergeCell ref="AU560:BJ560"/>
    <mergeCell ref="BK560:BZ560"/>
    <mergeCell ref="B556:AF556"/>
    <mergeCell ref="B567:AF567"/>
    <mergeCell ref="B565:AF565"/>
    <mergeCell ref="B566:AF566"/>
    <mergeCell ref="AG561:AT561"/>
    <mergeCell ref="AU561:BJ561"/>
    <mergeCell ref="B563:AF563"/>
    <mergeCell ref="B564:AF564"/>
    <mergeCell ref="BK565:BZ565"/>
    <mergeCell ref="AG556:AT556"/>
    <mergeCell ref="BK558:BZ558"/>
    <mergeCell ref="AG559:AT559"/>
    <mergeCell ref="AU559:BJ559"/>
    <mergeCell ref="B166:BZ166"/>
    <mergeCell ref="B522:BZ522"/>
    <mergeCell ref="AS347:BZ347"/>
    <mergeCell ref="B348:AR348"/>
    <mergeCell ref="AS348:BZ348"/>
    <mergeCell ref="B349:AR349"/>
    <mergeCell ref="B343:AR343"/>
    <mergeCell ref="AS343:BZ343"/>
    <mergeCell ref="AS340:BZ340"/>
    <mergeCell ref="B341:AR341"/>
    <mergeCell ref="AS341:BZ341"/>
    <mergeCell ref="B342:AR342"/>
    <mergeCell ref="AS342:BZ342"/>
    <mergeCell ref="B344:AR344"/>
    <mergeCell ref="AS344:BZ344"/>
    <mergeCell ref="B345:AR345"/>
    <mergeCell ref="AS345:BZ345"/>
    <mergeCell ref="AS350:BZ350"/>
    <mergeCell ref="B346:AR346"/>
    <mergeCell ref="AS346:BZ346"/>
    <mergeCell ref="B347:AR347"/>
    <mergeCell ref="B358:BZ358"/>
    <mergeCell ref="B359:BZ359"/>
    <mergeCell ref="B372:BZ372"/>
    <mergeCell ref="B373:BZ373"/>
    <mergeCell ref="AB381:BZ381"/>
    <mergeCell ref="AB382:BZ382"/>
    <mergeCell ref="B367:BZ367"/>
    <mergeCell ref="B370:BZ370"/>
    <mergeCell ref="B329:BZ329"/>
    <mergeCell ref="B270:BZ270"/>
    <mergeCell ref="B271:BZ271"/>
    <mergeCell ref="B558:AF558"/>
    <mergeCell ref="B559:AF559"/>
    <mergeCell ref="B327:BZ327"/>
    <mergeCell ref="B179:BZ179"/>
    <mergeCell ref="B152:AT152"/>
    <mergeCell ref="B172:BZ172"/>
    <mergeCell ref="B168:BZ168"/>
    <mergeCell ref="B157:AT157"/>
    <mergeCell ref="B151:AT151"/>
    <mergeCell ref="B219:BZ219"/>
    <mergeCell ref="K665:O665"/>
    <mergeCell ref="B670:BZ670"/>
    <mergeCell ref="AJ38:BZ38"/>
    <mergeCell ref="AJ39:BZ39"/>
    <mergeCell ref="B570:AF570"/>
    <mergeCell ref="B578:BZ578"/>
    <mergeCell ref="B350:AR350"/>
    <mergeCell ref="J512:Q512"/>
    <mergeCell ref="B520:BZ520"/>
    <mergeCell ref="B521:BZ521"/>
    <mergeCell ref="AM422:BF422"/>
    <mergeCell ref="B362:BZ362"/>
    <mergeCell ref="B385:AA385"/>
    <mergeCell ref="B519:BZ519"/>
    <mergeCell ref="B514:BZ514"/>
    <mergeCell ref="B515:BZ515"/>
    <mergeCell ref="B516:BZ516"/>
    <mergeCell ref="B413:BZ413"/>
    <mergeCell ref="B414:BZ414"/>
    <mergeCell ref="B403:BZ403"/>
    <mergeCell ref="BG422:BZ422"/>
    <mergeCell ref="B416:BZ416"/>
    <mergeCell ref="B678:BZ678"/>
    <mergeCell ref="B679:BZ679"/>
    <mergeCell ref="B531:BZ531"/>
    <mergeCell ref="B532:BZ532"/>
    <mergeCell ref="AR549:BZ549"/>
    <mergeCell ref="B687:BZ687"/>
    <mergeCell ref="B688:BZ688"/>
    <mergeCell ref="B673:BZ673"/>
    <mergeCell ref="B674:BZ674"/>
    <mergeCell ref="B675:BZ675"/>
    <mergeCell ref="B676:BZ676"/>
    <mergeCell ref="B691:BZ691"/>
    <mergeCell ref="B692:BZ692"/>
    <mergeCell ref="B680:BZ680"/>
    <mergeCell ref="B681:BZ681"/>
    <mergeCell ref="B682:BZ682"/>
    <mergeCell ref="B683:BZ683"/>
    <mergeCell ref="B684:BZ684"/>
    <mergeCell ref="B686:BZ686"/>
    <mergeCell ref="B672:BZ672"/>
    <mergeCell ref="B644:AJ646"/>
    <mergeCell ref="B569:AF569"/>
    <mergeCell ref="B689:BZ689"/>
    <mergeCell ref="B690:BZ690"/>
    <mergeCell ref="BK555:BZ555"/>
    <mergeCell ref="BK561:BZ561"/>
    <mergeCell ref="B562:AF562"/>
    <mergeCell ref="AG562:AT562"/>
    <mergeCell ref="AG566:AT566"/>
    <mergeCell ref="B568:AF568"/>
    <mergeCell ref="BK556:BZ556"/>
    <mergeCell ref="AU558:BJ558"/>
  </mergeCells>
  <conditionalFormatting sqref="CC468 CC7:CC466 CC471:CC693">
    <cfRule type="containsText" dxfId="7" priority="36" stopIfTrue="1" operator="containsText" text="Chcem skryť riadok.">
      <formula>NOT(ISERROR(SEARCH("Chcem skryť riadok.",CC7)))</formula>
    </cfRule>
  </conditionalFormatting>
  <conditionalFormatting sqref="CB468 CB471:CB693 CB2:CB466">
    <cfRule type="containsText" dxfId="6" priority="29" stopIfTrue="1" operator="containsText" text="Riadok bude skrytý.">
      <formula>NOT(ISERROR(SEARCH("Riadok bude skrytý.",CB2)))</formula>
    </cfRule>
  </conditionalFormatting>
  <conditionalFormatting sqref="CC467">
    <cfRule type="containsText" dxfId="5" priority="28" stopIfTrue="1" operator="containsText" text="Chcem skryť riadok.">
      <formula>NOT(ISERROR(SEARCH("Chcem skryť riadok.",CC467)))</formula>
    </cfRule>
  </conditionalFormatting>
  <conditionalFormatting sqref="CB467">
    <cfRule type="containsText" dxfId="4" priority="27" stopIfTrue="1" operator="containsText" text="Riadok bude skrytý.">
      <formula>NOT(ISERROR(SEARCH("Riadok bude skrytý.",CB467)))</formula>
    </cfRule>
  </conditionalFormatting>
  <conditionalFormatting sqref="CC469">
    <cfRule type="containsText" dxfId="3" priority="26" stopIfTrue="1" operator="containsText" text="Chcem skryť riadok.">
      <formula>NOT(ISERROR(SEARCH("Chcem skryť riadok.",CC469)))</formula>
    </cfRule>
  </conditionalFormatting>
  <conditionalFormatting sqref="CB469">
    <cfRule type="containsText" dxfId="2" priority="25" stopIfTrue="1" operator="containsText" text="Riadok bude skrytý.">
      <formula>NOT(ISERROR(SEARCH("Riadok bude skrytý.",CB469)))</formula>
    </cfRule>
  </conditionalFormatting>
  <conditionalFormatting sqref="CC470">
    <cfRule type="containsText" dxfId="1" priority="24" stopIfTrue="1" operator="containsText" text="Chcem skryť riadok.">
      <formula>NOT(ISERROR(SEARCH("Chcem skryť riadok.",CC470)))</formula>
    </cfRule>
  </conditionalFormatting>
  <conditionalFormatting sqref="CB470">
    <cfRule type="containsText" dxfId="0" priority="23" stopIfTrue="1" operator="containsText" text="Riadok bude skrytý.">
      <formula>NOT(ISERROR(SEARCH("Riadok bude skrytý.",CB470)))</formula>
    </cfRule>
  </conditionalFormatting>
  <dataValidations count="18">
    <dataValidation type="list" allowBlank="1" showInputMessage="1" showErrorMessage="1" sqref="CC397:CC432 CC68:CC351 CC7:CC61 CC354:CC394 CC436:CC693">
      <formula1>"Chcem skryť riadok.,Automatické skrytie riadku."</formula1>
    </dataValidation>
    <dataValidation type="whole" allowBlank="1" showInputMessage="1" showErrorMessage="1" sqref="AK646 AC390:BZ390 AB382">
      <formula1>2008</formula1>
      <formula2>2020</formula2>
    </dataValidation>
    <dataValidation type="whole" operator="lessThan" allowBlank="1" showInputMessage="1" showErrorMessage="1" sqref="AK653:BZ654">
      <formula1>0</formula1>
    </dataValidation>
    <dataValidation type="whole" operator="greaterThanOrEqual" allowBlank="1" showInputMessage="1" showErrorMessage="1" sqref="AG556:AG570 AB383:AB385 AJ39 AR540:AR549">
      <formula1>0</formula1>
    </dataValidation>
    <dataValidation type="list" allowBlank="1" showInputMessage="1" showErrorMessage="1" sqref="J387:N387">
      <formula1>"má,nemá"</formula1>
    </dataValidation>
    <dataValidation type="list" allowBlank="1" showInputMessage="1" showErrorMessage="1" sqref="J14:M14 K665:O665">
      <formula1>"je,nie je"</formula1>
    </dataValidation>
    <dataValidation type="whole" operator="greaterThan" allowBlank="1" showInputMessage="1" showErrorMessage="1" sqref="AK652:BZ652 AK661:BZ661 AK655 AK647:BZ647">
      <formula1>0</formula1>
    </dataValidation>
    <dataValidation type="list" allowBlank="1" showInputMessage="1" showErrorMessage="1" sqref="J512:Q512 J551:R551 T551 J356:R356 T356">
      <formula1>"eviduje,neeviduje"</formula1>
    </dataValidation>
    <dataValidation type="list" allowBlank="1" showInputMessage="1" showErrorMessage="1" sqref="J594:R594 T594 J619:R619 T619">
      <formula1>"poskytla,neposkytla"</formula1>
    </dataValidation>
    <dataValidation type="list" allowBlank="1" showInputMessage="1" showErrorMessage="1" sqref="J397 T397">
      <formula1>"účtovala,neúčtovala"</formula1>
    </dataValidation>
    <dataValidation type="list" allowBlank="1" showInputMessage="1" showErrorMessage="1" sqref="O68 V68:X68">
      <formula1>"bola,nebola"</formula1>
    </dataValidation>
    <dataValidation type="list" allowBlank="1" showInputMessage="1" showErrorMessage="1" sqref="B23:U23">
      <formula1>"nie,áno (podľa § 22 ods.8),áno (podľa § 22 ods.12)"</formula1>
    </dataValidation>
    <dataValidation type="whole" allowBlank="1" showInputMessage="1" showErrorMessage="1" error="Tu musí byť rok." sqref="AJ38">
      <formula1>2008</formula1>
      <formula2>2020</formula2>
    </dataValidation>
    <dataValidation type="list" allowBlank="1" showInputMessage="1" showErrorMessage="1" sqref="AQ71:AS71 AI71:AN71 AQ337:AS337">
      <formula1>"boli,neboli"</formula1>
    </dataValidation>
    <dataValidation type="list" allowBlank="1" showInputMessage="1" showErrorMessage="1" sqref="AE337">
      <formula1>"vykonala,nevykonala"</formula1>
    </dataValidation>
    <dataValidation operator="greaterThan" allowBlank="1" showInputMessage="1" showErrorMessage="1" sqref="AK656:BZ660"/>
    <dataValidation type="list" allowBlank="1" showInputMessage="1" showErrorMessage="1" sqref="AM423:BF432">
      <formula1>"náklad,výnos"</formula1>
    </dataValidation>
    <dataValidation type="list" allowBlank="1" showInputMessage="1" showErrorMessage="1" sqref="J436:R436">
      <formula1>"eviduje, neeviduje"</formula1>
    </dataValidation>
  </dataValidations>
  <printOptions horizontalCentered="1"/>
  <pageMargins left="0.47244094488188981" right="0.35433070866141736" top="0.47244094488188981" bottom="0.6692913385826772" header="0.39370078740157483" footer="0.43307086614173229"/>
  <pageSetup paperSize="9" orientation="portrait" verticalDpi="300" r:id="rId1"/>
  <headerFooter>
    <oddFooter>&amp;R&amp;P / &amp;N</oddFooter>
  </headerFooter>
  <rowBreaks count="1" manualBreakCount="1">
    <brk id="1" max="16383" man="1"/>
  </rowBreaks>
  <colBreaks count="1" manualBreakCount="1">
    <brk id="7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Poznamky_k_MUZ</vt:lpstr>
      <vt:lpstr>Hárok1</vt:lpstr>
      <vt:lpstr>Poznamky_k_MUZ!Názvy_tlače</vt:lpstr>
      <vt:lpstr>Poznamky_k_MUZ!Oblasť_tlače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Eva Veličová</cp:lastModifiedBy>
  <cp:lastPrinted>2017-03-20T08:32:23Z</cp:lastPrinted>
  <dcterms:created xsi:type="dcterms:W3CDTF">2012-01-12T21:00:01Z</dcterms:created>
  <dcterms:modified xsi:type="dcterms:W3CDTF">2020-10-16T08:26:38Z</dcterms:modified>
</cp:coreProperties>
</file>