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codeName="ThisWorkbook" defaultThemeVersion="124226"/>
  <xr:revisionPtr revIDLastSave="0" documentId="13_ncr:1_{7963E767-649F-4EF1-945E-844991FC4828}" xr6:coauthVersionLast="45" xr6:coauthVersionMax="45" xr10:uidLastSave="{00000000-0000-0000-0000-000000000000}"/>
  <bookViews>
    <workbookView xWindow="-108" yWindow="-108" windowWidth="23256" windowHeight="12576" tabRatio="948" firstSheet="10" activeTab="33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Hárok2" sheetId="78" r:id="rId26"/>
    <sheet name="22" sheetId="25" r:id="rId27"/>
    <sheet name="23" sheetId="27" r:id="rId28"/>
    <sheet name="24" sheetId="28" r:id="rId29"/>
    <sheet name="25" sheetId="29" r:id="rId30"/>
    <sheet name="26" sheetId="30" r:id="rId31"/>
    <sheet name="27" sheetId="31" r:id="rId32"/>
    <sheet name="28" sheetId="32" r:id="rId33"/>
    <sheet name="29" sheetId="33" r:id="rId34"/>
    <sheet name="29_tabulka2" sheetId="76" r:id="rId35"/>
    <sheet name="30" sheetId="35" r:id="rId36"/>
    <sheet name="31" sheetId="36" r:id="rId37"/>
    <sheet name="32" sheetId="38" r:id="rId38"/>
    <sheet name="33" sheetId="40" r:id="rId39"/>
    <sheet name="34" sheetId="41" r:id="rId40"/>
    <sheet name="35" sheetId="42" r:id="rId41"/>
    <sheet name="36" sheetId="43" r:id="rId42"/>
    <sheet name="Hárok1" sheetId="60" r:id="rId43"/>
    <sheet name="HK" sheetId="64" r:id="rId44"/>
    <sheet name="HKSU" sheetId="73" r:id="rId45"/>
    <sheet name="HKM" sheetId="65" r:id="rId46"/>
    <sheet name="HKSUM" sheetId="74" r:id="rId47"/>
    <sheet name="VZaS" sheetId="66" r:id="rId48"/>
    <sheet name="VZaSM" sheetId="67" r:id="rId49"/>
    <sheet name="SUA" sheetId="68" r:id="rId50"/>
    <sheet name="SUP" sheetId="69" r:id="rId51"/>
    <sheet name="SUAM" sheetId="70" r:id="rId52"/>
    <sheet name="SUPM" sheetId="71" r:id="rId53"/>
    <sheet name="Info" sheetId="72" r:id="rId5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<sst xmlns="http://schemas.openxmlformats.org/spreadsheetml/2006/main" count="1899" uniqueCount="919">
  <si>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</si>
  <si>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</si>
  <si>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</si>
  <si>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</si>
  <si>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</si>
  <si>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</si>
  <si>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</si>
  <si>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</si>
  <si>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</si>
  <si>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</si>
  <si>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</si>
  <si>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</si>
  <si>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</si>
  <si>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</si>
  <si>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</si>
  <si>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</si>
  <si>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</si>
  <si>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</si>
  <si>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</si>
  <si>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</si>
  <si>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</si>
  <si>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</si>
  <si>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</si>
  <si>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</si>
  <si>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</si>
  <si>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</si>
  <si>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</si>
  <si>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</si>
  <si>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</si>
  <si>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</si>
  <si>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</si>
  <si>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</si>
  <si>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</si>
  <si>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</si>
  <si>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</si>
  <si>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</si>
  <si>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</si>
  <si>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</si>
  <si>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</si>
  <si>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</si>
  <si>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</si>
  <si>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</si>
  <si>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</si>
  <si>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</si>
  <si>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</si>
  <si>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</si>
  <si>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</si>
  <si>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</si>
  <si>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</si>
  <si>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</si>
  <si>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</si>
  <si>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</si>
  <si>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</si>
  <si>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</si>
  <si>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</si>
  <si>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</si>
  <si>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</si>
  <si>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</si>
  <si>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</si>
  <si>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</si>
  <si>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</si>
  <si>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</si>
  <si>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</si>
  <si>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</si>
  <si>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</si>
  <si>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</si>
  <si>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</si>
  <si>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</si>
  <si>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</si>
  <si>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</si>
  <si>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</si>
  <si>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</si>
  <si>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</si>
  <si>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</si>
  <si>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</si>
  <si>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</si>
  <si>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</si>
  <si>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</si>
  <si>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</si>
  <si>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</si>
  <si>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</si>
  <si>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</si>
  <si>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</si>
  <si>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</si>
  <si>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</si>
  <si>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</si>
  <si>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</si>
  <si>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</si>
  <si>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</si>
  <si>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</si>
  <si>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</si>
  <si>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</si>
  <si>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</si>
  <si>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</si>
  <si>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</si>
  <si>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</si>
  <si>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</si>
  <si>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</si>
  <si>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</si>
  <si>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</si>
  <si>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</si>
  <si>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</si>
  <si>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</si>
  <si>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</si>
  <si>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</si>
  <si>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</si>
  <si>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</si>
  <si>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</si>
  <si>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</si>
  <si>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</si>
  <si>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</si>
  <si>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</si>
  <si>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</si>
  <si>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</si>
  <si>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</si>
  <si>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</si>
  <si>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</si>
  <si>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</si>
  <si>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</si>
  <si>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</si>
  <si>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</si>
  <si>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</si>
  <si>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</si>
  <si>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</si>
  <si>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</si>
  <si>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</si>
  <si>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</si>
  <si>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</si>
  <si>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</si>
  <si>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</si>
  <si>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</si>
  <si>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</si>
  <si>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</si>
  <si>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</si>
  <si>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</si>
  <si>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</si>
  <si>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</si>
  <si>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</si>
  <si>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</si>
  <si>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</si>
  <si>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</si>
  <si>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</si>
  <si>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</si>
  <si>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</si>
  <si>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</si>
  <si>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</si>
  <si>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</si>
  <si>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</si>
  <si>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</si>
  <si>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</si>
  <si>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</si>
  <si>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</si>
  <si>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</si>
  <si>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</si>
  <si>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</si>
  <si>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</si>
  <si>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</si>
  <si>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</si>
  <si>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</si>
  <si>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</si>
  <si>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</si>
  <si>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</si>
  <si>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</si>
  <si>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</si>
  <si>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</si>
  <si>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</si>
  <si>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</si>
  <si>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</si>
  <si>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</si>
  <si>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</si>
  <si>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</si>
  <si>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</si>
  <si>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</si>
  <si>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</si>
  <si>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</si>
  <si>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</si>
  <si>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</si>
  <si>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</si>
  <si>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</si>
  <si>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</si>
  <si>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</si>
  <si>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</si>
  <si>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</si>
  <si>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</si>
  <si>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</si>
  <si>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</si>
  <si>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</si>
  <si>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</si>
  <si>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</si>
  <si>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</si>
  <si>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</si>
  <si>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</si>
  <si>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</si>
  <si>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</si>
  <si>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</si>
  <si>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</si>
  <si>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</si>
  <si>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</si>
  <si>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</si>
  <si>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</si>
  <si>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</si>
  <si>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</si>
  <si>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</si>
  <si>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</si>
  <si>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</si>
  <si>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</si>
  <si>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</si>
  <si>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</si>
  <si>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</si>
  <si>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</si>
  <si>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</si>
  <si>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</si>
  <si>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</si>
  <si>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</si>
  <si>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</si>
  <si>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</si>
  <si>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</si>
  <si>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</si>
  <si>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</si>
  <si>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</si>
  <si>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</si>
  <si>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</si>
  <si>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</si>
  <si>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</si>
  <si>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</si>
  <si>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</si>
  <si>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</si>
  <si>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</si>
  <si>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</si>
  <si>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</si>
  <si>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</si>
  <si>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</si>
  <si>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</si>
  <si>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</si>
  <si>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</si>
  <si>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</si>
  <si>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</si>
  <si>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</si>
  <si>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</si>
  <si>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</si>
  <si>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</si>
  <si>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</si>
  <si>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</si>
  <si>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</si>
  <si>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</si>
  <si>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</si>
  <si>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</si>
  <si>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</si>
  <si>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</si>
  <si>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</si>
  <si>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</si>
  <si>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</si>
  <si>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</si>
  <si>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</si>
  <si>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</si>
  <si>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</si>
  <si>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</si>
  <si>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</si>
  <si>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</si>
  <si>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</si>
  <si>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</si>
  <si>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</si>
  <si>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</si>
  <si>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</si>
  <si>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</si>
  <si>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</si>
  <si>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</si>
  <si>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</si>
  <si>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</si>
  <si>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</si>
  <si>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</si>
  <si>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</si>
  <si>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</si>
  <si>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</si>
  <si>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</si>
  <si>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</si>
  <si>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</si>
  <si>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</si>
  <si>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</si>
  <si>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</si>
  <si>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</si>
  <si>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</si>
  <si>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</si>
  <si>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</si>
  <si>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</si>
  <si>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</si>
  <si>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</si>
  <si>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</si>
  <si>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</si>
  <si>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</si>
  <si>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</si>
  <si>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</si>
  <si>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</si>
  <si>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</si>
  <si>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</si>
  <si>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</si>
  <si>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</si>
  <si>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</si>
  <si>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</si>
  <si>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</si>
  <si>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</si>
  <si>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</si>
  <si>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</si>
  <si>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</si>
  <si>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</si>
  <si>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</si>
  <si>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</si>
  <si>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</si>
  <si>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</si>
  <si>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</si>
  <si>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</si>
  <si>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</si>
  <si>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</si>
  <si>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</si>
  <si>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</si>
  <si>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</si>
  <si>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</si>
  <si>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</si>
  <si>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</si>
  <si>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</si>
  <si>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</si>
  <si>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</si>
  <si>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</si>
  <si>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</si>
  <si>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</si>
  <si>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</si>
  <si>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</si>
  <si>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</si>
  <si>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</si>
  <si>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</si>
  <si>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</si>
  <si>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</si>
  <si>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</si>
  <si>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</si>
  <si>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</si>
  <si>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</si>
  <si>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</si>
  <si>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</si>
  <si>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</si>
  <si>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</si>
  <si>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</si>
  <si>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</si>
  <si>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</si>
  <si>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</si>
  <si>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</si>
  <si>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</si>
  <si>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</si>
  <si>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</si>
  <si>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</si>
  <si>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</si>
  <si>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</si>
  <si>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</si>
  <si>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</si>
  <si>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</si>
  <si>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</si>
  <si>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</si>
  <si>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</si>
  <si>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</si>
  <si>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</si>
  <si>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</si>
  <si>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</si>
  <si>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</si>
  <si>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</si>
  <si>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</si>
  <si>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</si>
  <si>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</si>
  <si>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</si>
  <si>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</si>
  <si>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</si>
  <si>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</si>
  <si>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</si>
  <si>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</si>
  <si>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</si>
  <si>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</si>
  <si>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</si>
  <si>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</si>
  <si>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</si>
  <si>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</si>
  <si>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</si>
  <si>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</si>
  <si>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</si>
  <si>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</si>
  <si>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</si>
  <si>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</si>
  <si>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</si>
  <si>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</si>
  <si>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</si>
  <si>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</si>
  <si>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</si>
  <si>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</si>
  <si>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</si>
  <si>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</si>
  <si>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</si>
  <si>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</si>
  <si>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</si>
  <si>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</si>
  <si>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</si>
  <si>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</si>
  <si>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</si>
  <si>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</si>
  <si>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</si>
  <si>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</si>
  <si>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</si>
  <si>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</si>
  <si>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</si>
  <si>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</si>
  <si>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</si>
  <si>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</si>
  <si>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</si>
  <si>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</si>
  <si>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</si>
  <si>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</si>
  <si>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</si>
  <si>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</si>
  <si>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</si>
  <si>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</si>
  <si>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</si>
  <si>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</si>
  <si>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</si>
  <si>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</si>
  <si>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</si>
  <si>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</si>
  <si>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</si>
  <si>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</si>
  <si>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</si>
  <si>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</si>
  <si>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</si>
  <si>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</si>
  <si>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</si>
  <si>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</si>
  <si>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</si>
  <si>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</si>
  <si>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</si>
  <si>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</si>
  <si>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</si>
  <si>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</si>
  <si>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</si>
  <si>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</si>
  <si>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</si>
  <si>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</si>
  <si>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</si>
  <si>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</si>
  <si>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</si>
  <si>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</si>
  <si>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</si>
  <si>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</si>
  <si>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</si>
  <si>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</si>
  <si>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</si>
  <si>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</si>
  <si>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</si>
  <si>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</si>
  <si>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</si>
  <si>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</si>
  <si>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</si>
  <si>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</si>
  <si>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</si>
  <si>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</si>
  <si>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</si>
  <si>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</si>
  <si>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</si>
  <si>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</si>
  <si>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</si>
  <si>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</si>
  <si>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</si>
  <si>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</si>
  <si>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</si>
  <si>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</si>
  <si>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</si>
  <si>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</si>
  <si>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</si>
  <si>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</si>
  <si>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</si>
  <si>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</si>
  <si>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</si>
  <si>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</si>
  <si>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</si>
  <si>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</si>
  <si>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</si>
  <si>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</si>
  <si>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</si>
  <si>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</si>
  <si>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</si>
  <si>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</si>
  <si>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</si>
  <si>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</si>
  <si>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</si>
  <si>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</si>
  <si>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</si>
  <si>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</si>
  <si>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</si>
  <si>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</si>
  <si>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</si>
  <si>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</si>
  <si>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</si>
  <si>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</si>
  <si>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</si>
  <si>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</si>
  <si>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</si>
  <si>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</si>
  <si>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</si>
  <si>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</si>
  <si>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</si>
  <si>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</si>
  <si>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</si>
  <si>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</si>
  <si>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</si>
  <si>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</si>
  <si>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</si>
  <si>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</si>
  <si>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</si>
  <si>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</si>
  <si>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</si>
  <si>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</si>
  <si>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</si>
  <si>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</si>
  <si>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</si>
  <si>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</si>
  <si>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</si>
  <si>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</si>
  <si>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</si>
  <si>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</si>
  <si>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</si>
  <si>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</si>
  <si>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</si>
  <si>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</si>
  <si>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</si>
  <si>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</si>
  <si>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</si>
  <si>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</si>
  <si>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</si>
  <si>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</si>
  <si>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</si>
  <si>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</si>
  <si>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</si>
  <si>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</si>
  <si>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</si>
  <si>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</si>
  <si>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</si>
  <si>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</si>
  <si>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</si>
  <si>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</si>
  <si>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</si>
  <si>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</si>
  <si>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</si>
  <si>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</si>
  <si>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</si>
  <si>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</si>
  <si>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</si>
  <si>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</si>
  <si>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</si>
  <si>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</si>
  <si>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</si>
  <si>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</si>
  <si>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</si>
  <si>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</si>
  <si>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</si>
  <si>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</si>
  <si>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</si>
  <si>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</si>
  <si>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</si>
  <si>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</si>
  <si>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</si>
  <si>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</si>
  <si>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</si>
  <si>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</si>
  <si>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</si>
  <si>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</si>
  <si>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</si>
  <si>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</si>
  <si>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</si>
  <si>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</si>
  <si>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</si>
  <si>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</si>
  <si>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</si>
  <si>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</si>
  <si>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</si>
  <si>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</si>
  <si>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</si>
  <si>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</si>
  <si>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</si>
  <si>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</si>
  <si>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</si>
  <si>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</si>
  <si>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</si>
  <si>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</si>
  <si>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</si>
  <si>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</si>
  <si>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</si>
  <si>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</si>
  <si>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</si>
  <si>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</si>
  <si>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</si>
  <si>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</si>
  <si>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</si>
  <si>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</si>
  <si>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</si>
  <si>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</si>
  <si>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</si>
  <si>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</si>
  <si>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</si>
  <si>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</si>
  <si>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</si>
  <si>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</si>
  <si>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</si>
  <si>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</si>
  <si>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</si>
  <si>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</si>
  <si>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</si>
  <si>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</si>
  <si>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</si>
  <si>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</si>
  <si>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</si>
  <si>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</si>
  <si>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</si>
  <si>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</si>
  <si>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</si>
  <si>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</si>
  <si>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</si>
  <si>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</si>
  <si>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</si>
  <si>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</si>
  <si>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</si>
  <si>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</si>
  <si>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</si>
  <si>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</si>
  <si>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</si>
  <si>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</si>
  <si>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</si>
  <si>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</si>
  <si>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</si>
  <si>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</si>
  <si>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</si>
  <si>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</si>
  <si>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</si>
  <si>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</si>
  <si>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</si>
  <si>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</si>
  <si>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</si>
  <si>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</si>
  <si>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</si>
  <si>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</si>
  <si>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</si>
  <si>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</si>
  <si>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</si>
  <si>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</si>
  <si>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</si>
  <si>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</si>
  <si>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</si>
  <si>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</si>
  <si>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</si>
  <si>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</si>
  <si>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</si>
  <si>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</si>
  <si>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</si>
  <si>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</si>
  <si>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</si>
  <si>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</si>
  <si>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</si>
  <si>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</si>
  <si>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</si>
  <si>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</si>
  <si>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</si>
  <si>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</si>
  <si>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</si>
  <si>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</si>
  <si>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</si>
  <si>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</si>
  <si>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</si>
  <si>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</si>
  <si>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</si>
  <si>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</si>
  <si>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</si>
  <si>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</si>
  <si>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</si>
  <si>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</si>
  <si>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</si>
  <si>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</si>
  <si>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</si>
  <si>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</si>
  <si>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</si>
  <si>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</si>
  <si>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</si>
  <si>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</si>
  <si>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</si>
  <si>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</si>
  <si>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</si>
  <si>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</si>
  <si>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</si>
  <si>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</si>
  <si>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</si>
  <si>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</si>
  <si>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</si>
  <si>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</si>
  <si>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</si>
  <si>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</si>
  <si>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</si>
  <si>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</si>
  <si>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</si>
  <si>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</si>
  <si>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</si>
  <si>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</si>
  <si>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</si>
  <si>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</si>
  <si>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</si>
  <si>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</si>
  <si>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</si>
  <si>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</si>
  <si>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</si>
  <si>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</si>
  <si>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</si>
  <si>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</si>
  <si>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</si>
  <si>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</si>
  <si>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</si>
  <si>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</si>
  <si>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</si>
  <si>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</si>
  <si>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</si>
  <si>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</si>
  <si>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</si>
  <si>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</si>
  <si>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</si>
  <si>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</si>
  <si>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</si>
  <si>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</si>
  <si>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</si>
  <si>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</si>
  <si>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</si>
  <si>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</si>
  <si>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</si>
  <si>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</si>
  <si>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</si>
  <si>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</si>
  <si>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</si>
  <si>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</si>
  <si>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</si>
  <si>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</si>
  <si>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</si>
  <si>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</si>
  <si>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</si>
  <si>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</si>
  <si>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</si>
  <si>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</si>
  <si>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</si>
  <si>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</si>
  <si>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</si>
  <si>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</si>
  <si>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</si>
  <si>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</si>
  <si>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</si>
  <si>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</si>
  <si>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</si>
  <si>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</si>
  <si>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</si>
  <si>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</si>
  <si>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</si>
  <si>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</si>
  <si>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</si>
  <si>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</si>
  <si>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</si>
  <si>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</si>
  <si>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</si>
  <si>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</si>
  <si>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</si>
  <si>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</si>
  <si>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</si>
  <si>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</si>
  <si>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</si>
  <si>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</si>
  <si>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</si>
  <si>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</si>
  <si>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</si>
  <si>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</si>
  <si>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</si>
  <si>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</si>
  <si>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</si>
  <si>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</si>
  <si>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</si>
  <si>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</si>
  <si>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</si>
  <si>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</si>
  <si>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</si>
  <si>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</si>
  <si>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</si>
  <si>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</si>
  <si>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</si>
  <si>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</si>
  <si>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</si>
  <si>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</si>
  <si>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</si>
  <si>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</si>
  <si>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</si>
  <si>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</si>
  <si>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</si>
  <si>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</si>
  <si>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</si>
  <si>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</si>
  <si>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</si>
  <si>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</si>
  <si>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</si>
  <si>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</si>
  <si>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</si>
  <si>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</si>
  <si>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</si>
  <si>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</si>
  <si>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</si>
  <si>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</si>
  <si>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</si>
  <si>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</si>
  <si>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</si>
  <si>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</si>
  <si>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</si>
  <si>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</si>
  <si>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</si>
  <si>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</si>
  <si>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</si>
  <si>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</si>
  <si>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</si>
  <si>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</si>
  <si>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</si>
  <si>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</si>
  <si>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</si>
  <si>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</si>
  <si>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</si>
  <si>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</si>
  <si>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</si>
  <si>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</si>
  <si>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</si>
  <si>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</si>
  <si>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</si>
  <si>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</si>
  <si>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</si>
  <si>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</si>
  <si>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</si>
  <si>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</si>
  <si>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</si>
  <si>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</si>
  <si>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</si>
  <si>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</si>
  <si>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</si>
  <si>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</si>
  <si>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</si>
  <si>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</si>
  <si>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</si>
  <si>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</si>
  <si>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</si>
  <si>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</si>
  <si>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</si>
  <si>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</si>
  <si>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</si>
  <si>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</si>
  <si>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</si>
  <si>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</si>
  <si>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</si>
  <si>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</si>
  <si>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</si>
  <si>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</si>
  <si>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</si>
  <si>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</si>
  <si>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</si>
  <si>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</si>
  <si>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</si>
  <si>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</si>
  <si>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</si>
  <si>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</si>
  <si>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</si>
  <si>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</si>
  <si>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</si>
  <si>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</si>
  <si>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</si>
  <si>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</si>
  <si>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</si>
  <si>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</si>
  <si>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</si>
  <si>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</si>
  <si>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</si>
  <si>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</si>
  <si>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</si>
  <si>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</si>
  <si>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</si>
  <si>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</si>
  <si>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</si>
  <si>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</si>
  <si>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</si>
  <si>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</si>
  <si>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</si>
  <si>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</si>
  <si>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</si>
  <si>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</si>
  <si>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</si>
  <si>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</si>
  <si>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</si>
  <si>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</si>
  <si>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30.10.2020</t>
  </si>
  <si>
    <t>Obdobie od</t>
  </si>
  <si>
    <t>01.01.2019</t>
  </si>
  <si>
    <t>Obdobie do</t>
  </si>
  <si>
    <t>31.12.2019</t>
  </si>
  <si>
    <t>Bezprostredne predchádzajúce obdobie od</t>
  </si>
  <si>
    <t>01.01.2018</t>
  </si>
  <si>
    <t>Bezprostredne predchádzajúce obdobie do</t>
  </si>
  <si>
    <t>31.12.2018</t>
  </si>
  <si>
    <t>IČO</t>
  </si>
  <si>
    <t>DIČ</t>
  </si>
  <si>
    <t>Kód SK NACE</t>
  </si>
  <si>
    <t>Názov1</t>
  </si>
  <si>
    <t>BROSS for PARTNERS, a.s.</t>
  </si>
  <si>
    <t>Názov2</t>
  </si>
  <si>
    <t>Ulica</t>
  </si>
  <si>
    <t>Hollého 1</t>
  </si>
  <si>
    <t>Číslo</t>
  </si>
  <si>
    <t>PSČ</t>
  </si>
  <si>
    <t>Názov obce</t>
  </si>
  <si>
    <t>Bratislava</t>
  </si>
  <si>
    <t>Číslo telefónu</t>
  </si>
  <si>
    <t>Číslo faxu</t>
  </si>
  <si>
    <t>E-mail</t>
  </si>
  <si>
    <t>alzbeta.bartalova@hotelkormoran.sk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</si>
</sst>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" xfId="0" builtinId="0"/>
    <cellStyle name="Normálna 2" xfId="2" xr:uid="{00000000-0005-0000-0000-000000000000}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workbookViewId="0">
      <selection activeCell="F15" sqref="F15"/>
    </sheetView>
  </sheetViews>
  <sheetFormatPr defaultRowHeight="14.4" x14ac:dyDescent="0.3"/>
  <cols>
    <col min="1" max="1" width="22" customWidth="1"/>
    <col min="2" max="2" width="21.5546875" customWidth="1"/>
  </cols>
  <sheetData>
    <row r="1" spans="1:2" x14ac:dyDescent="0.3">
      <c r="A1" t="s">
        <v>259</v>
      </c>
    </row>
    <row r="2" spans="1:2" x14ac:dyDescent="0.3">
      <c r="A2" t="s">
        <v>260</v>
      </c>
    </row>
    <row r="3" spans="1:2" x14ac:dyDescent="0.3">
      <c r="A3" t="s">
        <v>261</v>
      </c>
    </row>
    <row r="4" spans="1:2" x14ac:dyDescent="0.3">
      <c r="A4" t="s">
        <v>262</v>
      </c>
    </row>
    <row r="5" spans="1:2" x14ac:dyDescent="0.3">
      <c r="A5" t="s">
        <v>263</v>
      </c>
    </row>
    <row r="6" spans="1:2" x14ac:dyDescent="0.3">
      <c r="A6" t="s">
        <v>264</v>
      </c>
    </row>
    <row r="7" spans="1:2" x14ac:dyDescent="0.3">
      <c r="A7" t="s">
        <v>265</v>
      </c>
    </row>
    <row r="8" spans="1:2" x14ac:dyDescent="0.3">
      <c r="A8" t="s">
        <v>266</v>
      </c>
    </row>
    <row r="9" spans="1:2" x14ac:dyDescent="0.3">
      <c r="A9" t="s">
        <v>267</v>
      </c>
    </row>
    <row r="10" spans="1:2" x14ac:dyDescent="0.3">
      <c r="A10" t="s">
        <v>268</v>
      </c>
    </row>
    <row r="11" spans="1:2" x14ac:dyDescent="0.3">
      <c r="A11" s="8" t="s">
        <v>258</v>
      </c>
      <c r="B11" s="8" t="s">
        <v>269</v>
      </c>
    </row>
    <row r="12" spans="1:2" x14ac:dyDescent="0.3">
      <c r="A12" s="6">
        <v>1</v>
      </c>
      <c r="B12" s="7" t="s">
        <v>270</v>
      </c>
    </row>
    <row r="13" spans="1:2" x14ac:dyDescent="0.3">
      <c r="A13" s="6">
        <v>2</v>
      </c>
      <c r="B13" s="7" t="s">
        <v>271</v>
      </c>
    </row>
    <row r="14" spans="1:2" x14ac:dyDescent="0.3">
      <c r="A14" s="6">
        <v>3</v>
      </c>
      <c r="B14" s="7" t="s">
        <v>272</v>
      </c>
    </row>
    <row r="15" spans="1:2" x14ac:dyDescent="0.3">
      <c r="A15" s="6">
        <v>4</v>
      </c>
      <c r="B15" s="7" t="s">
        <v>273</v>
      </c>
    </row>
    <row r="16" spans="1:2" x14ac:dyDescent="0.3">
      <c r="A16" s="6">
        <v>5</v>
      </c>
      <c r="B16" s="7" t="s">
        <v>274</v>
      </c>
    </row>
    <row r="17" spans="1:2" x14ac:dyDescent="0.3">
      <c r="A17" s="6">
        <v>6</v>
      </c>
      <c r="B17" s="7" t="s">
        <v>275</v>
      </c>
    </row>
    <row r="18" spans="1:2" x14ac:dyDescent="0.3">
      <c r="A18" s="6">
        <v>7</v>
      </c>
      <c r="B18" s="7" t="s">
        <v>276</v>
      </c>
    </row>
    <row r="19" spans="1:2" x14ac:dyDescent="0.3">
      <c r="A19" s="6">
        <v>8</v>
      </c>
      <c r="B19" s="7" t="s">
        <v>277</v>
      </c>
    </row>
    <row r="20" spans="1:2" x14ac:dyDescent="0.3">
      <c r="A20" s="6">
        <v>9</v>
      </c>
      <c r="B20" s="7" t="s">
        <v>278</v>
      </c>
    </row>
    <row r="21" spans="1:2" x14ac:dyDescent="0.3">
      <c r="A21" s="6">
        <v>10</v>
      </c>
      <c r="B21" s="7" t="s">
        <v>279</v>
      </c>
    </row>
    <row r="22" spans="1:2" x14ac:dyDescent="0.3">
      <c r="A22" s="6">
        <v>11</v>
      </c>
      <c r="B22" s="7" t="s">
        <v>280</v>
      </c>
    </row>
    <row r="24" spans="1:2" x14ac:dyDescent="0.3">
      <c r="A24" t="s">
        <v>281</v>
      </c>
    </row>
    <row r="25" spans="1:2" x14ac:dyDescent="0.3">
      <c r="A25" t="s">
        <v>282</v>
      </c>
    </row>
    <row r="26" spans="1:2" x14ac:dyDescent="0.3">
      <c r="A26" t="s">
        <v>283</v>
      </c>
    </row>
    <row r="27" spans="1:2" x14ac:dyDescent="0.3">
      <c r="A27" t="s">
        <v>284</v>
      </c>
    </row>
    <row r="28" spans="1:2" x14ac:dyDescent="0.3">
      <c r="A28" t="s">
        <v>285</v>
      </c>
    </row>
    <row r="29" spans="1:2" x14ac:dyDescent="0.3">
      <c r="A29" t="s">
        <v>286</v>
      </c>
    </row>
    <row r="30" spans="1:2" x14ac:dyDescent="0.3">
      <c r="A30" t="s">
        <v>287</v>
      </c>
    </row>
    <row r="31" spans="1:2" x14ac:dyDescent="0.3">
      <c r="A31" t="s">
        <v>288</v>
      </c>
    </row>
    <row r="32" spans="1:2" x14ac:dyDescent="0.3">
      <c r="A32" t="s">
        <v>289</v>
      </c>
    </row>
    <row r="33" spans="1:1" x14ac:dyDescent="0.3">
      <c r="A33" t="s">
        <v>290</v>
      </c>
    </row>
    <row r="34" spans="1:1" x14ac:dyDescent="0.3">
      <c r="A34" t="s">
        <v>291</v>
      </c>
    </row>
    <row r="35" spans="1:1" x14ac:dyDescent="0.3">
      <c r="A35" t="s">
        <v>292</v>
      </c>
    </row>
    <row r="36" spans="1:1" x14ac:dyDescent="0.3">
      <c r="A36" t="s">
        <v>293</v>
      </c>
    </row>
    <row r="37" spans="1:1" x14ac:dyDescent="0.3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4.4" x14ac:dyDescent="0.3"/>
  <cols>
    <col min="1" max="1" width="17.109375" customWidth="1"/>
    <col min="2" max="2" width="12.44140625" customWidth="1"/>
    <col min="3" max="7" width="11.44140625" customWidth="1"/>
  </cols>
  <sheetData>
    <row r="1" spans="1:10" ht="15" thickBot="1" x14ac:dyDescent="0.35">
      <c r="A1" s="1" t="s">
        <v>397</v>
      </c>
    </row>
    <row r="2" spans="1:10" ht="74.25" customHeight="1" thickTop="1" thickBot="1" x14ac:dyDescent="0.35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5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1.2" thickBot="1" x14ac:dyDescent="0.35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1.2" thickBot="1" x14ac:dyDescent="0.35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5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5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4.4" x14ac:dyDescent="0.3"/>
  <cols>
    <col min="1" max="1" width="20.44140625" customWidth="1"/>
    <col min="2" max="6" width="13.33203125" customWidth="1"/>
    <col min="7" max="7" width="17.5546875" customWidth="1"/>
  </cols>
  <sheetData>
    <row r="1" spans="1:6" ht="15" thickBot="1" x14ac:dyDescent="0.35">
      <c r="A1" s="1" t="s">
        <v>398</v>
      </c>
    </row>
    <row r="2" spans="1:6" ht="58.5" customHeight="1" thickTop="1" thickBot="1" x14ac:dyDescent="0.35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5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5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5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5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5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4.4" x14ac:dyDescent="0.3"/>
  <cols>
    <col min="1" max="1" width="18.5546875" customWidth="1"/>
    <col min="2" max="6" width="13.5546875" customWidth="1"/>
    <col min="7" max="7" width="17.5546875" customWidth="1"/>
  </cols>
  <sheetData>
    <row r="1" spans="1:8" x14ac:dyDescent="0.3">
      <c r="A1" s="1" t="s">
        <v>369</v>
      </c>
    </row>
    <row r="2" spans="1:8" ht="15" thickBot="1" x14ac:dyDescent="0.35">
      <c r="A2" s="2" t="s">
        <v>7</v>
      </c>
    </row>
    <row r="3" spans="1:8" ht="15.6" thickTop="1" thickBot="1" x14ac:dyDescent="0.35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5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5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21" thickBot="1" x14ac:dyDescent="0.35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5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5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5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5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5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5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4.4" x14ac:dyDescent="0.3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</cols>
  <sheetData>
    <row r="1" spans="1:2" x14ac:dyDescent="0.3">
      <c r="A1" s="1" t="s">
        <v>369</v>
      </c>
    </row>
    <row r="2" spans="1:2" x14ac:dyDescent="0.3">
      <c r="A2" s="2"/>
    </row>
    <row r="3" spans="1:2" ht="15" thickBot="1" x14ac:dyDescent="0.35">
      <c r="A3" s="2" t="s">
        <v>9</v>
      </c>
    </row>
    <row r="4" spans="1:2" ht="24" customHeight="1" thickTop="1" thickBot="1" x14ac:dyDescent="0.35">
      <c r="A4" s="9" t="s">
        <v>73</v>
      </c>
      <c r="B4" s="10" t="s">
        <v>45</v>
      </c>
    </row>
    <row r="5" spans="1:2" ht="21.6" thickTop="1" thickBot="1" x14ac:dyDescent="0.35">
      <c r="A5" s="11" t="s">
        <v>75</v>
      </c>
      <c r="B5" s="12"/>
    </row>
    <row r="6" spans="1:2" ht="24.75" customHeight="1" thickBot="1" x14ac:dyDescent="0.35">
      <c r="A6" s="15" t="s">
        <v>76</v>
      </c>
      <c r="B6" s="16"/>
    </row>
    <row r="7" spans="1:2" ht="15" thickTop="1" x14ac:dyDescent="0.3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4.4" x14ac:dyDescent="0.3"/>
  <cols>
    <col min="1" max="1" width="44.44140625" customWidth="1"/>
    <col min="2" max="2" width="42.109375" customWidth="1"/>
    <col min="3" max="3" width="19.109375" customWidth="1"/>
  </cols>
  <sheetData>
    <row r="1" spans="1:2" ht="15" thickBot="1" x14ac:dyDescent="0.35">
      <c r="A1" s="1" t="s">
        <v>376</v>
      </c>
    </row>
    <row r="2" spans="1:2" ht="15.6" thickTop="1" thickBot="1" x14ac:dyDescent="0.35">
      <c r="A2" s="9" t="s">
        <v>65</v>
      </c>
      <c r="B2" s="10" t="s">
        <v>26</v>
      </c>
    </row>
    <row r="3" spans="1:2" ht="24" customHeight="1" thickTop="1" thickBot="1" x14ac:dyDescent="0.35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4.4" x14ac:dyDescent="0.3"/>
  <cols>
    <col min="1" max="1" width="22.109375" customWidth="1"/>
    <col min="2" max="4" width="21.44140625" customWidth="1"/>
  </cols>
  <sheetData>
    <row r="1" spans="1:7" x14ac:dyDescent="0.3">
      <c r="A1" s="1" t="s">
        <v>377</v>
      </c>
    </row>
    <row r="2" spans="1:7" ht="15" thickBot="1" x14ac:dyDescent="0.35">
      <c r="A2" s="2" t="s">
        <v>7</v>
      </c>
    </row>
    <row r="3" spans="1:7" ht="45" customHeight="1" thickTop="1" thickBot="1" x14ac:dyDescent="0.35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5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5">
      <c r="A5" s="13" t="s">
        <v>83</v>
      </c>
      <c r="B5" s="14"/>
      <c r="C5" s="14"/>
      <c r="D5" s="14"/>
    </row>
    <row r="6" spans="1:7" ht="20.25" customHeight="1" thickBot="1" x14ac:dyDescent="0.35">
      <c r="A6" s="15" t="s">
        <v>84</v>
      </c>
      <c r="B6" s="16"/>
      <c r="C6" s="16"/>
      <c r="D6" s="16">
        <f>D4+D5</f>
        <v>0</v>
      </c>
    </row>
    <row r="7" spans="1:7" ht="15" thickTop="1" x14ac:dyDescent="0.3">
      <c r="A7" s="34"/>
      <c r="B7" s="19"/>
      <c r="C7" s="19"/>
      <c r="D7" s="19"/>
    </row>
    <row r="8" spans="1:7" x14ac:dyDescent="0.3">
      <c r="A8" s="34"/>
      <c r="B8" s="19"/>
      <c r="C8" s="19"/>
      <c r="D8" s="19"/>
    </row>
    <row r="9" spans="1:7" ht="15" thickBot="1" x14ac:dyDescent="0.35">
      <c r="A9" s="34" t="s">
        <v>90</v>
      </c>
      <c r="B9" s="19"/>
      <c r="C9" s="19"/>
      <c r="D9" s="19"/>
    </row>
    <row r="10" spans="1:7" ht="45" customHeight="1" thickTop="1" thickBot="1" x14ac:dyDescent="0.35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21.6" thickTop="1" thickBot="1" x14ac:dyDescent="0.35">
      <c r="A11" s="13" t="s">
        <v>91</v>
      </c>
      <c r="B11" s="14"/>
      <c r="C11" s="14"/>
      <c r="D11" s="14"/>
    </row>
    <row r="12" spans="1:7" ht="21" thickBot="1" x14ac:dyDescent="0.35">
      <c r="A12" s="13" t="s">
        <v>92</v>
      </c>
      <c r="B12" s="14"/>
      <c r="C12" s="14"/>
      <c r="D12" s="14"/>
    </row>
    <row r="13" spans="1:7" ht="15" thickBot="1" x14ac:dyDescent="0.35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4.4" x14ac:dyDescent="0.3"/>
  <cols>
    <col min="1" max="1" width="28.6640625" customWidth="1"/>
    <col min="2" max="3" width="28.88671875" customWidth="1"/>
    <col min="4" max="4" width="36.5546875" customWidth="1"/>
  </cols>
  <sheetData>
    <row r="1" spans="1:3" x14ac:dyDescent="0.3">
      <c r="A1" s="1" t="s">
        <v>377</v>
      </c>
    </row>
    <row r="2" spans="1:3" x14ac:dyDescent="0.3">
      <c r="A2" s="2"/>
    </row>
    <row r="3" spans="1:3" ht="15" thickBot="1" x14ac:dyDescent="0.35">
      <c r="A3" s="19" t="s">
        <v>9</v>
      </c>
      <c r="B3" s="19"/>
      <c r="C3" s="19"/>
    </row>
    <row r="4" spans="1:3" ht="45" customHeight="1" thickTop="1" thickBot="1" x14ac:dyDescent="0.35">
      <c r="A4" s="44" t="s">
        <v>85</v>
      </c>
      <c r="B4" s="49" t="s">
        <v>79</v>
      </c>
      <c r="C4" s="49" t="s">
        <v>81</v>
      </c>
    </row>
    <row r="5" spans="1:3" ht="21.6" thickTop="1" thickBot="1" x14ac:dyDescent="0.35">
      <c r="A5" s="13" t="s">
        <v>86</v>
      </c>
      <c r="B5" s="14"/>
      <c r="C5" s="14"/>
    </row>
    <row r="6" spans="1:3" ht="21" thickBot="1" x14ac:dyDescent="0.35">
      <c r="A6" s="13" t="s">
        <v>87</v>
      </c>
      <c r="B6" s="14"/>
      <c r="C6" s="14"/>
    </row>
    <row r="7" spans="1:3" ht="20.25" customHeight="1" thickBot="1" x14ac:dyDescent="0.35">
      <c r="A7" s="13" t="s">
        <v>88</v>
      </c>
      <c r="B7" s="14"/>
      <c r="C7" s="14"/>
    </row>
    <row r="8" spans="1:3" ht="20.25" customHeight="1" thickBot="1" x14ac:dyDescent="0.35">
      <c r="A8" s="15" t="s">
        <v>89</v>
      </c>
      <c r="B8" s="16"/>
      <c r="C8" s="16"/>
    </row>
    <row r="9" spans="1:3" ht="15" thickTop="1" x14ac:dyDescent="0.3">
      <c r="A9" s="19"/>
      <c r="B9" s="19"/>
      <c r="C9" s="19"/>
    </row>
    <row r="10" spans="1:3" x14ac:dyDescent="0.3">
      <c r="A10" s="35"/>
      <c r="B10" s="19"/>
      <c r="C10" s="19"/>
    </row>
    <row r="11" spans="1:3" ht="15" thickBot="1" x14ac:dyDescent="0.35">
      <c r="A11" s="35" t="s">
        <v>93</v>
      </c>
      <c r="B11" s="19"/>
      <c r="C11" s="19"/>
    </row>
    <row r="12" spans="1:3" ht="45" customHeight="1" thickTop="1" thickBot="1" x14ac:dyDescent="0.35">
      <c r="A12" s="44" t="s">
        <v>94</v>
      </c>
      <c r="B12" s="49" t="s">
        <v>79</v>
      </c>
      <c r="C12" s="49" t="s">
        <v>323</v>
      </c>
    </row>
    <row r="13" spans="1:3" ht="31.8" thickTop="1" thickBot="1" x14ac:dyDescent="0.35">
      <c r="A13" s="13" t="s">
        <v>95</v>
      </c>
      <c r="B13" s="14"/>
      <c r="C13" s="14"/>
    </row>
    <row r="14" spans="1:3" ht="21" thickBot="1" x14ac:dyDescent="0.35">
      <c r="A14" s="13" t="s">
        <v>87</v>
      </c>
      <c r="B14" s="14"/>
      <c r="C14" s="14"/>
    </row>
    <row r="15" spans="1:3" ht="20.25" customHeight="1" thickBot="1" x14ac:dyDescent="0.35">
      <c r="A15" s="13" t="s">
        <v>96</v>
      </c>
      <c r="B15" s="14"/>
      <c r="C15" s="14"/>
    </row>
    <row r="16" spans="1:3" ht="20.25" customHeight="1" thickBot="1" x14ac:dyDescent="0.35">
      <c r="A16" s="15" t="s">
        <v>89</v>
      </c>
      <c r="B16" s="16"/>
      <c r="C16" s="16"/>
    </row>
    <row r="17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4.4" x14ac:dyDescent="0.3"/>
  <cols>
    <col min="1" max="1" width="25.33203125" customWidth="1"/>
    <col min="2" max="6" width="12.109375" customWidth="1"/>
  </cols>
  <sheetData>
    <row r="1" spans="1:11" ht="15" thickBot="1" x14ac:dyDescent="0.35">
      <c r="A1" s="1" t="s">
        <v>378</v>
      </c>
    </row>
    <row r="2" spans="1:11" ht="15.6" thickTop="1" thickBot="1" x14ac:dyDescent="0.35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5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5">
      <c r="A4" s="114" t="s">
        <v>100</v>
      </c>
      <c r="B4" s="196">
        <f>SUMIF(SUAM!C:C,"042",SUAM!E:E)+SUMIF(SUAM!C:C,"054",SUAM!E:E)</f>
        <v>11474.9</v>
      </c>
      <c r="C4" s="133"/>
      <c r="D4" s="133"/>
      <c r="E4" s="133"/>
      <c r="F4" s="197">
        <f>SUMIF(SUA!C:C,"042",SUA!E:E)+SUMIF(SUA!C:C,"054",SUA!E:E)</f>
        <v>11474.9</v>
      </c>
      <c r="G4" s="198"/>
      <c r="H4" s="198"/>
      <c r="I4" s="199"/>
      <c r="K4" s="112"/>
    </row>
    <row r="5" spans="1:11" s="3" customFormat="1" ht="33" customHeight="1" thickBot="1" x14ac:dyDescent="0.35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5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5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5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5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11474.9</v>
      </c>
    </row>
    <row r="10" spans="1:11" ht="15" thickTop="1" x14ac:dyDescent="0.3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topLeftCell="A4" zoomScaleNormal="100" workbookViewId="0">
      <selection activeCell="D19" sqref="D19"/>
    </sheetView>
  </sheetViews>
  <sheetFormatPr defaultRowHeight="14.4" x14ac:dyDescent="0.3"/>
  <cols>
    <col min="1" max="1" width="25.88671875" customWidth="1"/>
    <col min="2" max="4" width="20.109375" customWidth="1"/>
    <col min="5" max="6" width="20.44140625" customWidth="1"/>
  </cols>
  <sheetData>
    <row r="1" spans="1:6" x14ac:dyDescent="0.3">
      <c r="A1" s="1" t="s">
        <v>379</v>
      </c>
    </row>
    <row r="2" spans="1:6" ht="15" thickBot="1" x14ac:dyDescent="0.35">
      <c r="A2" s="2" t="s">
        <v>7</v>
      </c>
    </row>
    <row r="3" spans="1:6" ht="22.5" customHeight="1" thickTop="1" thickBot="1" x14ac:dyDescent="0.35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5">
      <c r="A4" s="48" t="s">
        <v>108</v>
      </c>
      <c r="B4" s="38"/>
      <c r="C4" s="38"/>
      <c r="D4" s="39"/>
    </row>
    <row r="5" spans="1:6" ht="22.5" customHeight="1" thickTop="1" thickBot="1" x14ac:dyDescent="0.35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5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5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5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5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5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5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5">
      <c r="A12" s="13" t="s">
        <v>113</v>
      </c>
      <c r="B12" s="21"/>
      <c r="C12" s="21"/>
      <c r="D12" s="202">
        <f>SUMIF(SUA!C:C,"054",SUA!F:F)</f>
        <v>70934.55</v>
      </c>
      <c r="E12" s="203"/>
      <c r="F12" s="199"/>
    </row>
    <row r="13" spans="1:6" ht="22.5" customHeight="1" thickBot="1" x14ac:dyDescent="0.35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5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5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5">
      <c r="A16" s="13" t="s">
        <v>114</v>
      </c>
      <c r="B16" s="21"/>
      <c r="C16" s="21"/>
      <c r="D16" s="202">
        <f>SUMIF(SUA!C:C,"062",SUA!F:F)</f>
        <v>711.11</v>
      </c>
      <c r="E16" s="203"/>
      <c r="F16" s="199"/>
    </row>
    <row r="17" spans="1:6" ht="22.5" customHeight="1" thickBot="1" x14ac:dyDescent="0.35">
      <c r="A17" s="13" t="s">
        <v>115</v>
      </c>
      <c r="B17" s="21"/>
      <c r="C17" s="21"/>
      <c r="D17" s="202">
        <f>SUMIF(SUA!C:C,"063",SUA!F:F)</f>
        <v>11016.06</v>
      </c>
      <c r="E17" s="203"/>
      <c r="F17" s="199"/>
    </row>
    <row r="18" spans="1:6" ht="22.5" customHeight="1" thickBot="1" x14ac:dyDescent="0.35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5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82661.72</v>
      </c>
    </row>
    <row r="20" spans="1:6" ht="1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4.4" x14ac:dyDescent="0.3"/>
  <cols>
    <col min="1" max="1" width="32.44140625" customWidth="1"/>
    <col min="2" max="3" width="27" customWidth="1"/>
    <col min="4" max="4" width="20.109375" customWidth="1"/>
    <col min="5" max="6" width="20.44140625" customWidth="1"/>
  </cols>
  <sheetData>
    <row r="1" spans="1:3" ht="15" thickBot="1" x14ac:dyDescent="0.35">
      <c r="A1" s="294" t="s">
        <v>380</v>
      </c>
      <c r="B1" s="294"/>
      <c r="C1" s="294"/>
    </row>
    <row r="2" spans="1:3" ht="15.6" thickTop="1" thickBot="1" x14ac:dyDescent="0.35">
      <c r="A2" s="275" t="s">
        <v>117</v>
      </c>
      <c r="B2" s="295" t="s">
        <v>2</v>
      </c>
      <c r="C2" s="296"/>
    </row>
    <row r="3" spans="1:3" ht="15.6" thickTop="1" thickBot="1" x14ac:dyDescent="0.35">
      <c r="A3" s="290"/>
      <c r="B3" s="253" t="s">
        <v>118</v>
      </c>
      <c r="C3" s="44" t="s">
        <v>119</v>
      </c>
    </row>
    <row r="4" spans="1:3" ht="21.6" thickTop="1" thickBot="1" x14ac:dyDescent="0.35">
      <c r="A4" s="11" t="s">
        <v>120</v>
      </c>
      <c r="B4" s="32"/>
      <c r="C4" s="12"/>
    </row>
    <row r="5" spans="1:3" ht="21" thickBot="1" x14ac:dyDescent="0.35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4.4" x14ac:dyDescent="0.3"/>
  <cols>
    <col min="1" max="1" width="33.33203125" customWidth="1"/>
    <col min="2" max="3" width="26.109375" customWidth="1"/>
  </cols>
  <sheetData>
    <row r="1" spans="1:3" ht="15" thickBot="1" x14ac:dyDescent="0.35">
      <c r="A1" s="1" t="s">
        <v>0</v>
      </c>
    </row>
    <row r="2" spans="1:3" ht="21.75" customHeight="1" thickTop="1" thickBot="1" x14ac:dyDescent="0.35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5">
      <c r="A3" s="11" t="s">
        <v>4</v>
      </c>
      <c r="B3" s="12"/>
      <c r="C3" s="12"/>
    </row>
    <row r="4" spans="1:3" ht="22.5" customHeight="1" thickBot="1" x14ac:dyDescent="0.35">
      <c r="A4" s="13" t="s">
        <v>5</v>
      </c>
      <c r="B4" s="14"/>
      <c r="C4" s="14"/>
    </row>
    <row r="5" spans="1:3" ht="22.5" customHeight="1" thickBot="1" x14ac:dyDescent="0.35">
      <c r="A5" s="15" t="s">
        <v>6</v>
      </c>
      <c r="B5" s="16"/>
      <c r="C5" s="16"/>
    </row>
    <row r="6" spans="1:3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4.4" x14ac:dyDescent="0.3"/>
  <cols>
    <col min="1" max="1" width="32.44140625" customWidth="1"/>
    <col min="2" max="3" width="27" customWidth="1"/>
    <col min="4" max="6" width="20.44140625" customWidth="1"/>
  </cols>
  <sheetData>
    <row r="1" spans="1:3" x14ac:dyDescent="0.3">
      <c r="A1" s="1" t="s">
        <v>381</v>
      </c>
    </row>
    <row r="2" spans="1:3" ht="15" thickBot="1" x14ac:dyDescent="0.35">
      <c r="A2" s="4" t="s">
        <v>122</v>
      </c>
    </row>
    <row r="3" spans="1:3" ht="21.6" thickTop="1" thickBot="1" x14ac:dyDescent="0.35">
      <c r="A3" s="245" t="s">
        <v>105</v>
      </c>
      <c r="B3" s="249" t="s">
        <v>2</v>
      </c>
      <c r="C3" s="249" t="s">
        <v>3</v>
      </c>
    </row>
    <row r="4" spans="1:3" ht="15.6" thickTop="1" thickBot="1" x14ac:dyDescent="0.35">
      <c r="A4" s="113" t="s">
        <v>123</v>
      </c>
      <c r="B4" s="204">
        <f>SUMIF(SUA!C:C,"072",SUA!F:F)</f>
        <v>101.32</v>
      </c>
      <c r="C4" s="205">
        <f>SUMIF(SUA!C:C,"072",SUA!G:G)</f>
        <v>-8186.85</v>
      </c>
    </row>
    <row r="5" spans="1:3" ht="15" thickBot="1" x14ac:dyDescent="0.35">
      <c r="A5" s="114" t="s">
        <v>124</v>
      </c>
      <c r="B5" s="206">
        <f>SUMIF(SUA!C:C,"073",SUA!F:F)-(SUMIF(HK!A:A,"261*",HK!K:K)+SUMIF(HK!A:A,"261*",HK!L:L))</f>
        <v>193634.21</v>
      </c>
      <c r="C5" s="207">
        <f>SUMIF(SUA!C:C,"073",SUA!G:G)-(SUMIF(HK!A:A,"261*",HK!C:C)+SUMIF(HK!A:A,"261*",HK!D:D))</f>
        <v>247499.66</v>
      </c>
    </row>
    <row r="6" spans="1:3" ht="15" thickBot="1" x14ac:dyDescent="0.35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" thickBot="1" x14ac:dyDescent="0.35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" thickBot="1" x14ac:dyDescent="0.35">
      <c r="A8" s="115" t="s">
        <v>8</v>
      </c>
      <c r="B8" s="116">
        <f>SUM(B4:B7)</f>
        <v>193735.53</v>
      </c>
      <c r="C8" s="45">
        <f>SUM(C4:C7)</f>
        <v>239312.81</v>
      </c>
    </row>
    <row r="9" spans="1:3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4.4" x14ac:dyDescent="0.3"/>
  <cols>
    <col min="1" max="1" width="24.5546875" customWidth="1"/>
    <col min="2" max="5" width="15.44140625" customWidth="1"/>
    <col min="6" max="6" width="20.44140625" customWidth="1"/>
  </cols>
  <sheetData>
    <row r="1" spans="1:7" x14ac:dyDescent="0.3">
      <c r="A1" s="1" t="s">
        <v>381</v>
      </c>
    </row>
    <row r="2" spans="1:7" ht="15" thickBot="1" x14ac:dyDescent="0.35">
      <c r="A2" s="4" t="s">
        <v>9</v>
      </c>
    </row>
    <row r="3" spans="1:7" ht="15.6" thickTop="1" thickBot="1" x14ac:dyDescent="0.35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3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5">
      <c r="A5" s="290"/>
      <c r="B5" s="290"/>
      <c r="C5" s="290"/>
      <c r="D5" s="290"/>
      <c r="E5" s="290"/>
    </row>
    <row r="6" spans="1:7" ht="21.75" customHeight="1" thickTop="1" thickBot="1" x14ac:dyDescent="0.35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5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5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5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5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5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5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" thickTop="1" x14ac:dyDescent="0.3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4.4" x14ac:dyDescent="0.3"/>
  <cols>
    <col min="1" max="1" width="21.441406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5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5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5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5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" thickTop="1" x14ac:dyDescent="0.3"/>
    <row r="10" spans="1:10" x14ac:dyDescent="0.3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5.6" thickTop="1" thickBot="1" x14ac:dyDescent="0.35">
      <c r="A2" s="53" t="s">
        <v>105</v>
      </c>
      <c r="B2" s="54" t="s">
        <v>26</v>
      </c>
    </row>
    <row r="3" spans="1:3" ht="21.6" thickTop="1" thickBot="1" x14ac:dyDescent="0.35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4.4" x14ac:dyDescent="0.3"/>
  <cols>
    <col min="1" max="1" width="26.109375" customWidth="1"/>
    <col min="2" max="4" width="20.10937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5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5.6" thickTop="1" thickBot="1" x14ac:dyDescent="0.35">
      <c r="A3" s="50" t="s">
        <v>128</v>
      </c>
      <c r="B3" s="57"/>
      <c r="C3" s="57"/>
      <c r="D3" s="58"/>
    </row>
    <row r="4" spans="1:4" ht="15" thickBot="1" x14ac:dyDescent="0.35">
      <c r="A4" s="50" t="s">
        <v>129</v>
      </c>
      <c r="B4" s="57"/>
      <c r="C4" s="57"/>
      <c r="D4" s="58"/>
    </row>
    <row r="5" spans="1:4" ht="15" thickBot="1" x14ac:dyDescent="0.35">
      <c r="A5" s="50" t="s">
        <v>140</v>
      </c>
      <c r="B5" s="57"/>
      <c r="C5" s="57"/>
      <c r="D5" s="58"/>
    </row>
    <row r="6" spans="1:4" ht="15" thickBot="1" x14ac:dyDescent="0.35">
      <c r="A6" s="50" t="s">
        <v>132</v>
      </c>
      <c r="B6" s="57"/>
      <c r="C6" s="57"/>
      <c r="D6" s="58"/>
    </row>
    <row r="7" spans="1:4" ht="26.25" customHeight="1" thickBot="1" x14ac:dyDescent="0.35">
      <c r="A7" s="64" t="s">
        <v>134</v>
      </c>
      <c r="B7" s="63"/>
      <c r="C7" s="63"/>
      <c r="D7" s="56"/>
    </row>
    <row r="8" spans="1:4" ht="15" thickTop="1" x14ac:dyDescent="0.3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4.4" x14ac:dyDescent="0.3"/>
  <cols>
    <col min="1" max="1" width="14.44140625" customWidth="1"/>
    <col min="2" max="7" width="12" customWidth="1"/>
  </cols>
  <sheetData>
    <row r="1" spans="1:7" ht="15" thickBot="1" x14ac:dyDescent="0.35">
      <c r="A1" s="1" t="s">
        <v>385</v>
      </c>
    </row>
    <row r="2" spans="1:7" ht="36.75" customHeight="1" thickTop="1" thickBot="1" x14ac:dyDescent="0.35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5.6" thickTop="1" thickBot="1" x14ac:dyDescent="0.35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31.8" thickTop="1" thickBot="1" x14ac:dyDescent="0.35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5">
      <c r="A5" s="251" t="s">
        <v>145</v>
      </c>
      <c r="B5" s="57"/>
      <c r="C5" s="57"/>
      <c r="D5" s="57"/>
      <c r="E5" s="57"/>
      <c r="F5" s="57"/>
      <c r="G5" s="58"/>
    </row>
    <row r="6" spans="1:7" ht="15" thickBot="1" x14ac:dyDescent="0.35">
      <c r="A6" s="251" t="s">
        <v>146</v>
      </c>
      <c r="B6" s="57"/>
      <c r="C6" s="57"/>
      <c r="D6" s="57"/>
      <c r="E6" s="57"/>
      <c r="F6" s="57"/>
      <c r="G6" s="58"/>
    </row>
    <row r="7" spans="1:7" ht="15" thickBot="1" x14ac:dyDescent="0.35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" thickTop="1" x14ac:dyDescent="0.3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6231-DA56-47C2-855C-4515EE4ECAAA}">
  <sheetPr>
    <tabColor rgb="FF00B05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4.4" x14ac:dyDescent="0.3"/>
  <cols>
    <col min="1" max="1" width="41" customWidth="1"/>
    <col min="2" max="2" width="45.441406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" thickBot="1" x14ac:dyDescent="0.35">
      <c r="A2" s="19" t="s">
        <v>7</v>
      </c>
      <c r="B2" s="19"/>
    </row>
    <row r="3" spans="1:2" ht="15.6" thickTop="1" thickBot="1" x14ac:dyDescent="0.35">
      <c r="A3" s="62" t="s">
        <v>105</v>
      </c>
      <c r="B3" s="250" t="s">
        <v>3</v>
      </c>
    </row>
    <row r="4" spans="1:2" ht="15.6" thickTop="1" thickBot="1" x14ac:dyDescent="0.35">
      <c r="A4" s="51" t="s">
        <v>147</v>
      </c>
      <c r="B4" s="216">
        <f>IF(SUMIF(SUP!C:C,"100",SUP!E:E)&gt; 0,SUMIF(SUP!C:C,"100",SUP!E:E), 0)</f>
        <v>0</v>
      </c>
    </row>
    <row r="5" spans="1:2" ht="15.6" thickTop="1" thickBot="1" x14ac:dyDescent="0.35">
      <c r="A5" s="51" t="s">
        <v>148</v>
      </c>
      <c r="B5" s="213" t="s">
        <v>2</v>
      </c>
    </row>
    <row r="6" spans="1:2" ht="15.6" thickTop="1" thickBot="1" x14ac:dyDescent="0.35">
      <c r="A6" s="251" t="s">
        <v>149</v>
      </c>
      <c r="B6" s="214"/>
    </row>
    <row r="7" spans="1:2" ht="15" thickBot="1" x14ac:dyDescent="0.35">
      <c r="A7" s="251" t="s">
        <v>150</v>
      </c>
      <c r="B7" s="214"/>
    </row>
    <row r="8" spans="1:2" ht="15" thickBot="1" x14ac:dyDescent="0.35">
      <c r="A8" s="251" t="s">
        <v>151</v>
      </c>
      <c r="B8" s="214"/>
    </row>
    <row r="9" spans="1:2" ht="15" thickBot="1" x14ac:dyDescent="0.35">
      <c r="A9" s="251" t="s">
        <v>152</v>
      </c>
      <c r="B9" s="214"/>
    </row>
    <row r="10" spans="1:2" ht="15" thickBot="1" x14ac:dyDescent="0.35">
      <c r="A10" s="251" t="s">
        <v>153</v>
      </c>
      <c r="B10" s="214"/>
    </row>
    <row r="11" spans="1:2" ht="15" thickBot="1" x14ac:dyDescent="0.35">
      <c r="A11" s="251" t="s">
        <v>154</v>
      </c>
      <c r="B11" s="214"/>
    </row>
    <row r="12" spans="1:2" ht="15" thickBot="1" x14ac:dyDescent="0.35">
      <c r="A12" s="251" t="s">
        <v>155</v>
      </c>
      <c r="B12" s="214"/>
    </row>
    <row r="13" spans="1:2" ht="15" thickBot="1" x14ac:dyDescent="0.35">
      <c r="A13" s="251" t="s">
        <v>156</v>
      </c>
      <c r="B13" s="214"/>
    </row>
    <row r="14" spans="1:2" ht="15" thickBot="1" x14ac:dyDescent="0.35">
      <c r="A14" s="51" t="s">
        <v>8</v>
      </c>
      <c r="B14" s="215">
        <f>SUM(B6:B13)</f>
        <v>0</v>
      </c>
    </row>
    <row r="15" spans="1:2" ht="15" thickTop="1" x14ac:dyDescent="0.3">
      <c r="A15" s="19"/>
      <c r="B15" s="181"/>
    </row>
    <row r="16" spans="1:2" ht="15" thickBot="1" x14ac:dyDescent="0.35">
      <c r="A16" s="19" t="s">
        <v>9</v>
      </c>
      <c r="B16" s="181"/>
    </row>
    <row r="17" spans="1:2" ht="15.6" thickTop="1" thickBot="1" x14ac:dyDescent="0.35">
      <c r="A17" s="62" t="s">
        <v>105</v>
      </c>
      <c r="B17" s="248" t="s">
        <v>3</v>
      </c>
    </row>
    <row r="18" spans="1:2" ht="15.6" thickTop="1" thickBot="1" x14ac:dyDescent="0.35">
      <c r="A18" s="51" t="s">
        <v>157</v>
      </c>
      <c r="B18" s="216">
        <f>IF(SUMIF(SUP!C:C,"100",SUP!E:E)&gt; 0,0,SUMIF(SUP!C:C,"100",SUP!E:E))</f>
        <v>-135867.54</v>
      </c>
    </row>
    <row r="19" spans="1:2" ht="15.6" thickTop="1" thickBot="1" x14ac:dyDescent="0.35">
      <c r="A19" s="51" t="s">
        <v>158</v>
      </c>
      <c r="B19" s="213" t="s">
        <v>2</v>
      </c>
    </row>
    <row r="20" spans="1:2" ht="15.6" thickTop="1" thickBot="1" x14ac:dyDescent="0.35">
      <c r="A20" s="251" t="s">
        <v>159</v>
      </c>
      <c r="B20" s="214"/>
    </row>
    <row r="21" spans="1:2" ht="15" thickBot="1" x14ac:dyDescent="0.35">
      <c r="A21" s="251" t="s">
        <v>160</v>
      </c>
      <c r="B21" s="58"/>
    </row>
    <row r="22" spans="1:2" ht="15" thickBot="1" x14ac:dyDescent="0.35">
      <c r="A22" s="251" t="s">
        <v>161</v>
      </c>
      <c r="B22" s="58"/>
    </row>
    <row r="23" spans="1:2" ht="15" thickBot="1" x14ac:dyDescent="0.35">
      <c r="A23" s="251" t="s">
        <v>162</v>
      </c>
      <c r="B23" s="58"/>
    </row>
    <row r="24" spans="1:2" ht="15" thickBot="1" x14ac:dyDescent="0.35">
      <c r="A24" s="251" t="s">
        <v>163</v>
      </c>
      <c r="B24" s="58"/>
    </row>
    <row r="25" spans="1:2" ht="15" thickBot="1" x14ac:dyDescent="0.35">
      <c r="A25" s="251" t="s">
        <v>156</v>
      </c>
      <c r="B25" s="58"/>
    </row>
    <row r="26" spans="1:2" ht="15" thickBot="1" x14ac:dyDescent="0.35">
      <c r="A26" s="51" t="s">
        <v>164</v>
      </c>
      <c r="B26" s="56">
        <f>SUM(B20:B25)</f>
        <v>0</v>
      </c>
    </row>
    <row r="27" spans="1:2" ht="1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4.4" x14ac:dyDescent="0.3"/>
  <cols>
    <col min="1" max="1" width="20.6640625" customWidth="1"/>
    <col min="2" max="2" width="16.109375" bestFit="1" customWidth="1"/>
    <col min="3" max="5" width="13.109375" customWidth="1"/>
    <col min="6" max="6" width="16.109375" bestFit="1" customWidth="1"/>
    <col min="7" max="7" width="23.33203125" customWidth="1"/>
  </cols>
  <sheetData>
    <row r="1" spans="1:9" x14ac:dyDescent="0.3">
      <c r="A1" s="274" t="s">
        <v>406</v>
      </c>
      <c r="B1" s="19"/>
      <c r="C1" s="19"/>
      <c r="D1" s="19"/>
      <c r="E1" s="19"/>
      <c r="F1" s="19"/>
    </row>
    <row r="2" spans="1:9" ht="15" thickBot="1" x14ac:dyDescent="0.35">
      <c r="A2" s="19" t="s">
        <v>7</v>
      </c>
      <c r="B2" s="19"/>
      <c r="C2" s="19"/>
      <c r="D2" s="19"/>
      <c r="E2" s="19"/>
      <c r="F2" s="19"/>
    </row>
    <row r="3" spans="1:9" ht="15.6" thickTop="1" thickBot="1" x14ac:dyDescent="0.35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5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5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5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5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5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5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5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5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5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5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5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5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5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5">
      <c r="A17" s="100"/>
      <c r="B17" s="118"/>
      <c r="C17" s="59"/>
      <c r="D17" s="98"/>
      <c r="E17" s="98"/>
      <c r="F17" s="99">
        <f t="shared" si="1"/>
        <v>0</v>
      </c>
    </row>
    <row r="18" spans="1:9" ht="15" thickTop="1" x14ac:dyDescent="0.3">
      <c r="A18" s="3"/>
      <c r="B18" s="3"/>
      <c r="C18" s="3"/>
      <c r="D18" s="3"/>
      <c r="E18" s="3"/>
      <c r="F18" s="3"/>
    </row>
    <row r="19" spans="1:9" x14ac:dyDescent="0.3">
      <c r="A19" s="2"/>
    </row>
    <row r="20" spans="1:9" ht="15" thickBot="1" x14ac:dyDescent="0.35">
      <c r="A20" s="19" t="s">
        <v>9</v>
      </c>
      <c r="B20" s="19"/>
      <c r="C20" s="19"/>
      <c r="D20" s="19"/>
      <c r="E20" s="19"/>
      <c r="F20" s="19"/>
    </row>
    <row r="21" spans="1:9" ht="15.6" thickTop="1" thickBot="1" x14ac:dyDescent="0.35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1.6" thickTop="1" thickBot="1" x14ac:dyDescent="0.35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5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5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5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5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5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5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5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5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5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5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5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5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5">
      <c r="A35" s="100"/>
      <c r="B35" s="118"/>
      <c r="C35" s="59"/>
      <c r="D35" s="98"/>
      <c r="E35" s="98"/>
      <c r="F35" s="99">
        <f t="shared" si="4"/>
        <v>0</v>
      </c>
    </row>
    <row r="36" spans="1:6" ht="15" thickTop="1" x14ac:dyDescent="0.3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4.4" x14ac:dyDescent="0.3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</cols>
  <sheetData>
    <row r="1" spans="1:3" ht="15" thickBot="1" x14ac:dyDescent="0.35">
      <c r="A1" s="1" t="s">
        <v>401</v>
      </c>
    </row>
    <row r="2" spans="1:3" ht="26.25" customHeight="1" thickTop="1" thickBot="1" x14ac:dyDescent="0.35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5">
      <c r="A3" s="22" t="s">
        <v>172</v>
      </c>
      <c r="B3" s="121"/>
      <c r="C3" s="101"/>
    </row>
    <row r="4" spans="1:3" ht="26.25" customHeight="1" thickTop="1" thickBot="1" x14ac:dyDescent="0.35">
      <c r="A4" s="13" t="s">
        <v>171</v>
      </c>
      <c r="B4" s="119"/>
      <c r="C4" s="120"/>
    </row>
    <row r="5" spans="1:3" ht="31.5" customHeight="1" thickBot="1" x14ac:dyDescent="0.35">
      <c r="A5" s="13" t="s">
        <v>399</v>
      </c>
      <c r="B5" s="121"/>
      <c r="C5" s="101"/>
    </row>
    <row r="6" spans="1:3" ht="20.25" customHeight="1" thickBot="1" x14ac:dyDescent="0.35">
      <c r="A6" s="31" t="s">
        <v>170</v>
      </c>
      <c r="B6" s="121"/>
      <c r="C6" s="101"/>
    </row>
    <row r="7" spans="1:3" ht="26.25" customHeight="1" thickBot="1" x14ac:dyDescent="0.35">
      <c r="A7" s="13" t="s">
        <v>400</v>
      </c>
      <c r="B7" s="109"/>
      <c r="C7" s="58"/>
    </row>
    <row r="8" spans="1:3" ht="27.75" customHeight="1" thickBot="1" x14ac:dyDescent="0.35">
      <c r="A8" s="13" t="s">
        <v>169</v>
      </c>
      <c r="B8" s="109"/>
      <c r="C8" s="58"/>
    </row>
    <row r="9" spans="1:3" ht="20.25" customHeight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4.4" x14ac:dyDescent="0.3"/>
  <cols>
    <col min="1" max="1" width="29.44140625" customWidth="1"/>
    <col min="2" max="9" width="12.5546875" customWidth="1"/>
  </cols>
  <sheetData>
    <row r="1" spans="1:12" x14ac:dyDescent="0.3">
      <c r="A1" s="1" t="s">
        <v>375</v>
      </c>
    </row>
    <row r="2" spans="1:12" ht="15" thickBot="1" x14ac:dyDescent="0.35">
      <c r="A2" s="2" t="s">
        <v>7</v>
      </c>
    </row>
    <row r="3" spans="1:12" ht="15" customHeight="1" thickTop="1" thickBot="1" x14ac:dyDescent="0.35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5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5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5.6" thickTop="1" thickBot="1" x14ac:dyDescent="0.35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5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5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5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" thickBot="1" x14ac:dyDescent="0.35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5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5.6" thickTop="1" thickBot="1" x14ac:dyDescent="0.35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5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5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5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" thickBot="1" x14ac:dyDescent="0.35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5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5.6" thickTop="1" thickBot="1" x14ac:dyDescent="0.35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5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5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5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" thickBot="1" x14ac:dyDescent="0.35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5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5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5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" thickTop="1" x14ac:dyDescent="0.3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3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3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" thickBot="1" x14ac:dyDescent="0.35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5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1.8" thickTop="1" thickBot="1" x14ac:dyDescent="0.35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5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5.6" thickTop="1" thickBot="1" x14ac:dyDescent="0.35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5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5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5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" thickBot="1" x14ac:dyDescent="0.35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5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5.6" thickTop="1" thickBot="1" x14ac:dyDescent="0.35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5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5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5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" thickBot="1" x14ac:dyDescent="0.35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5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5.6" thickTop="1" thickBot="1" x14ac:dyDescent="0.35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5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5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5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" thickBot="1" x14ac:dyDescent="0.35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5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5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5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" thickTop="1" x14ac:dyDescent="0.3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4.4" x14ac:dyDescent="0.3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1.6" thickTop="1" thickBot="1" x14ac:dyDescent="0.35">
      <c r="A2" s="62" t="s">
        <v>105</v>
      </c>
      <c r="B2" s="26" t="s">
        <v>2</v>
      </c>
      <c r="C2" s="26" t="s">
        <v>3</v>
      </c>
    </row>
    <row r="3" spans="1:5" ht="31.8" thickTop="1" thickBot="1" x14ac:dyDescent="0.35">
      <c r="A3" s="31" t="s">
        <v>173</v>
      </c>
      <c r="B3" s="57"/>
      <c r="C3" s="58"/>
    </row>
    <row r="4" spans="1:5" ht="23.25" customHeight="1" thickBot="1" x14ac:dyDescent="0.35">
      <c r="A4" s="13" t="s">
        <v>174</v>
      </c>
      <c r="B4" s="57"/>
      <c r="C4" s="58"/>
    </row>
    <row r="5" spans="1:5" ht="23.25" customHeight="1" thickBot="1" x14ac:dyDescent="0.35">
      <c r="A5" s="13" t="s">
        <v>175</v>
      </c>
      <c r="B5" s="57"/>
      <c r="C5" s="58"/>
    </row>
    <row r="6" spans="1:5" ht="31.2" thickBot="1" x14ac:dyDescent="0.35">
      <c r="A6" s="31" t="s">
        <v>176</v>
      </c>
      <c r="B6" s="57"/>
      <c r="C6" s="58"/>
    </row>
    <row r="7" spans="1:5" ht="23.25" customHeight="1" thickBot="1" x14ac:dyDescent="0.35">
      <c r="A7" s="13" t="s">
        <v>174</v>
      </c>
      <c r="B7" s="57"/>
      <c r="C7" s="58"/>
    </row>
    <row r="8" spans="1:5" ht="23.25" customHeight="1" thickBot="1" x14ac:dyDescent="0.35">
      <c r="A8" s="13" t="s">
        <v>175</v>
      </c>
      <c r="B8" s="57"/>
      <c r="C8" s="58"/>
    </row>
    <row r="9" spans="1:5" ht="23.25" customHeight="1" thickBot="1" x14ac:dyDescent="0.35">
      <c r="A9" s="31" t="s">
        <v>177</v>
      </c>
      <c r="B9" s="57"/>
      <c r="C9" s="58"/>
    </row>
    <row r="10" spans="1:5" ht="23.25" customHeight="1" thickBot="1" x14ac:dyDescent="0.35">
      <c r="A10" s="31" t="s">
        <v>178</v>
      </c>
      <c r="B10" s="57"/>
      <c r="C10" s="58"/>
    </row>
    <row r="11" spans="1:5" ht="23.25" customHeight="1" thickBot="1" x14ac:dyDescent="0.35">
      <c r="A11" s="31" t="s">
        <v>179</v>
      </c>
      <c r="B11" s="81">
        <v>0.22</v>
      </c>
      <c r="C11" s="85">
        <v>0.23</v>
      </c>
    </row>
    <row r="12" spans="1:5" ht="23.25" customHeight="1" thickBot="1" x14ac:dyDescent="0.35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5">
      <c r="A13" s="31" t="s">
        <v>181</v>
      </c>
      <c r="B13" s="208"/>
      <c r="C13" s="214"/>
      <c r="D13" s="203"/>
      <c r="E13" s="203"/>
    </row>
    <row r="14" spans="1:5" ht="23.25" customHeight="1" thickBot="1" x14ac:dyDescent="0.35">
      <c r="A14" s="13" t="s">
        <v>402</v>
      </c>
      <c r="B14" s="208"/>
      <c r="C14" s="214"/>
      <c r="D14" s="203"/>
      <c r="E14" s="203"/>
    </row>
    <row r="15" spans="1:5" ht="23.25" customHeight="1" thickBot="1" x14ac:dyDescent="0.35">
      <c r="A15" s="13" t="s">
        <v>182</v>
      </c>
      <c r="B15" s="208"/>
      <c r="C15" s="214"/>
      <c r="D15" s="203"/>
      <c r="E15" s="203"/>
    </row>
    <row r="16" spans="1:5" ht="23.25" customHeight="1" thickBot="1" x14ac:dyDescent="0.35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5">
      <c r="A17" s="73" t="s">
        <v>184</v>
      </c>
      <c r="B17" s="57"/>
      <c r="C17" s="58"/>
    </row>
    <row r="18" spans="1:3" ht="23.25" customHeight="1" thickBot="1" x14ac:dyDescent="0.35">
      <c r="A18" s="13" t="s">
        <v>185</v>
      </c>
      <c r="B18" s="57"/>
      <c r="C18" s="58"/>
    </row>
    <row r="19" spans="1:3" ht="23.25" customHeight="1" thickBot="1" x14ac:dyDescent="0.35">
      <c r="A19" s="88" t="s">
        <v>182</v>
      </c>
      <c r="B19" s="102"/>
      <c r="C19" s="271"/>
    </row>
    <row r="20" spans="1:3" ht="18.75" customHeight="1" thickBot="1" x14ac:dyDescent="0.35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4.4" x14ac:dyDescent="0.3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</cols>
  <sheetData>
    <row r="1" spans="1:6" ht="15" thickBot="1" x14ac:dyDescent="0.35">
      <c r="A1" s="1" t="s">
        <v>388</v>
      </c>
    </row>
    <row r="2" spans="1:6" ht="21.75" customHeight="1" thickTop="1" thickBot="1" x14ac:dyDescent="0.35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5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5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5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5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5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5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5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0</v>
      </c>
      <c r="D9" s="203"/>
      <c r="E9" s="230"/>
      <c r="F9" s="203"/>
    </row>
    <row r="10" spans="1:6" ht="1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4.4" x14ac:dyDescent="0.3"/>
  <cols>
    <col min="1" max="6" width="14.44140625" customWidth="1"/>
    <col min="7" max="7" width="23.332031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5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5">
      <c r="A3" s="76"/>
      <c r="B3" s="74"/>
      <c r="C3" s="57"/>
      <c r="D3" s="57"/>
      <c r="E3" s="57"/>
      <c r="F3" s="58"/>
    </row>
    <row r="4" spans="1:6" ht="21.75" customHeight="1" thickBot="1" x14ac:dyDescent="0.35">
      <c r="A4" s="76"/>
      <c r="B4" s="74"/>
      <c r="C4" s="57"/>
      <c r="D4" s="57"/>
      <c r="E4" s="57"/>
      <c r="F4" s="58"/>
    </row>
    <row r="5" spans="1:6" ht="21.75" customHeight="1" thickBot="1" x14ac:dyDescent="0.35">
      <c r="A5" s="76"/>
      <c r="B5" s="74"/>
      <c r="C5" s="57"/>
      <c r="D5" s="57"/>
      <c r="E5" s="57"/>
      <c r="F5" s="58"/>
    </row>
    <row r="6" spans="1:6" ht="21.75" customHeight="1" thickBot="1" x14ac:dyDescent="0.35">
      <c r="A6" s="77"/>
      <c r="B6" s="75"/>
      <c r="C6" s="63"/>
      <c r="D6" s="63"/>
      <c r="E6" s="63"/>
      <c r="F6" s="56"/>
    </row>
    <row r="7" spans="1:6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09375" defaultRowHeight="10.199999999999999" x14ac:dyDescent="0.3"/>
  <cols>
    <col min="1" max="1" width="23" style="19" customWidth="1"/>
    <col min="2" max="2" width="8.33203125" style="19" customWidth="1"/>
    <col min="3" max="6" width="13.88671875" style="19" customWidth="1"/>
    <col min="7" max="7" width="23.33203125" style="19" customWidth="1"/>
    <col min="8" max="16384" width="9.109375" style="19"/>
  </cols>
  <sheetData>
    <row r="1" spans="1:9" ht="18.75" customHeight="1" x14ac:dyDescent="0.3">
      <c r="A1" s="304" t="s">
        <v>390</v>
      </c>
      <c r="B1" s="304"/>
      <c r="C1" s="304"/>
      <c r="D1" s="304"/>
      <c r="E1" s="304"/>
      <c r="F1" s="304"/>
      <c r="G1" s="304"/>
    </row>
    <row r="2" spans="1:9" ht="10.8" thickBot="1" x14ac:dyDescent="0.35">
      <c r="A2" s="19" t="s">
        <v>7</v>
      </c>
    </row>
    <row r="3" spans="1:9" ht="66.75" customHeight="1" thickTop="1" thickBot="1" x14ac:dyDescent="0.35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5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5">
      <c r="A5" s="52"/>
      <c r="B5" s="122"/>
      <c r="C5" s="123"/>
      <c r="D5" s="124"/>
      <c r="E5" s="96"/>
      <c r="F5" s="55"/>
    </row>
    <row r="6" spans="1:9" ht="21.75" customHeight="1" thickBot="1" x14ac:dyDescent="0.35">
      <c r="A6" s="110"/>
      <c r="B6" s="78"/>
      <c r="C6" s="81"/>
      <c r="D6" s="66"/>
      <c r="E6" s="57"/>
      <c r="F6" s="58"/>
    </row>
    <row r="7" spans="1:9" ht="21.75" customHeight="1" thickBot="1" x14ac:dyDescent="0.35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5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5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5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5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0.8" thickTop="1" x14ac:dyDescent="0.3">
      <c r="A12" s="68"/>
    </row>
    <row r="13" spans="1:9" ht="10.8" thickBot="1" x14ac:dyDescent="0.35">
      <c r="A13" s="19" t="s">
        <v>9</v>
      </c>
    </row>
    <row r="14" spans="1:9" ht="66.75" customHeight="1" thickTop="1" thickBot="1" x14ac:dyDescent="0.35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5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5">
      <c r="A16" s="50"/>
      <c r="B16" s="78"/>
      <c r="C16" s="81"/>
      <c r="D16" s="66"/>
      <c r="E16" s="57"/>
      <c r="F16" s="58"/>
    </row>
    <row r="17" spans="1:8" ht="21.75" customHeight="1" thickBot="1" x14ac:dyDescent="0.35">
      <c r="A17" s="50"/>
      <c r="B17" s="78"/>
      <c r="C17" s="81"/>
      <c r="D17" s="66"/>
      <c r="E17" s="57"/>
      <c r="F17" s="58"/>
    </row>
    <row r="18" spans="1:8" ht="21.75" customHeight="1" thickBot="1" x14ac:dyDescent="0.35">
      <c r="A18" s="50"/>
      <c r="B18" s="78"/>
      <c r="C18" s="81"/>
      <c r="D18" s="66"/>
      <c r="E18" s="57"/>
      <c r="F18" s="58"/>
    </row>
    <row r="19" spans="1:8" ht="21.75" customHeight="1" thickBot="1" x14ac:dyDescent="0.35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5">
      <c r="A20" s="50"/>
      <c r="B20" s="78"/>
      <c r="C20" s="81"/>
      <c r="D20" s="66"/>
      <c r="E20" s="57"/>
      <c r="F20" s="58"/>
    </row>
    <row r="21" spans="1:8" ht="21.75" customHeight="1" thickBot="1" x14ac:dyDescent="0.35">
      <c r="A21" s="50"/>
      <c r="B21" s="78"/>
      <c r="C21" s="81"/>
      <c r="D21" s="66"/>
      <c r="E21" s="57"/>
      <c r="F21" s="58"/>
    </row>
    <row r="22" spans="1:8" ht="21.75" customHeight="1" thickBot="1" x14ac:dyDescent="0.35">
      <c r="A22" s="50"/>
      <c r="B22" s="78"/>
      <c r="C22" s="81"/>
      <c r="D22" s="66"/>
      <c r="E22" s="57"/>
      <c r="F22" s="58"/>
    </row>
    <row r="23" spans="1:8" ht="21.75" customHeight="1" thickBot="1" x14ac:dyDescent="0.35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5">
      <c r="A24" s="50"/>
      <c r="B24" s="78"/>
      <c r="C24" s="81"/>
      <c r="D24" s="66"/>
      <c r="E24" s="57"/>
      <c r="F24" s="58"/>
    </row>
    <row r="25" spans="1:8" ht="21.75" customHeight="1" thickBot="1" x14ac:dyDescent="0.35">
      <c r="A25" s="51"/>
      <c r="B25" s="80"/>
      <c r="C25" s="84"/>
      <c r="D25" s="67"/>
      <c r="E25" s="231">
        <f>SUMIF(SUP!C:C,"140",SUP!D:D)</f>
        <v>-85683.57</v>
      </c>
      <c r="F25" s="227">
        <f>SUMIF(SUP!C:C,"140",SUP!E:E)</f>
        <v>0</v>
      </c>
      <c r="G25" s="190"/>
      <c r="H25" s="232"/>
    </row>
    <row r="26" spans="1:8" ht="10.8" thickTop="1" x14ac:dyDescent="0.3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tabSelected="1" zoomScaleNormal="100" workbookViewId="0">
      <selection activeCell="G27" sqref="G27"/>
    </sheetView>
  </sheetViews>
  <sheetFormatPr defaultRowHeight="14.4" x14ac:dyDescent="0.3"/>
  <cols>
    <col min="1" max="1" width="27.5546875" customWidth="1"/>
    <col min="2" max="4" width="19.5546875" customWidth="1"/>
  </cols>
  <sheetData>
    <row r="1" spans="1:4" x14ac:dyDescent="0.3">
      <c r="A1" s="305" t="s">
        <v>391</v>
      </c>
      <c r="B1" s="305"/>
      <c r="C1" s="305"/>
      <c r="D1" s="305"/>
    </row>
    <row r="2" spans="1:4" ht="24" customHeight="1" thickBot="1" x14ac:dyDescent="0.35">
      <c r="A2" s="19" t="s">
        <v>7</v>
      </c>
      <c r="B2" s="19"/>
      <c r="C2" s="19"/>
      <c r="D2" s="19"/>
    </row>
    <row r="3" spans="1:4" ht="15.6" thickTop="1" thickBot="1" x14ac:dyDescent="0.35">
      <c r="A3" s="297" t="s">
        <v>105</v>
      </c>
      <c r="B3" s="280" t="s">
        <v>204</v>
      </c>
      <c r="C3" s="281"/>
      <c r="D3" s="275" t="s">
        <v>205</v>
      </c>
    </row>
    <row r="4" spans="1:4" ht="15.6" thickTop="1" thickBot="1" x14ac:dyDescent="0.35">
      <c r="A4" s="299"/>
      <c r="B4" s="20" t="s">
        <v>206</v>
      </c>
      <c r="C4" s="246" t="s">
        <v>207</v>
      </c>
      <c r="D4" s="290"/>
    </row>
    <row r="5" spans="1:4" ht="21.6" thickTop="1" thickBot="1" x14ac:dyDescent="0.35">
      <c r="A5" s="22" t="s">
        <v>208</v>
      </c>
      <c r="B5" s="43"/>
      <c r="C5" s="43"/>
      <c r="D5" s="45"/>
    </row>
    <row r="6" spans="1:4" ht="15.6" thickTop="1" thickBot="1" x14ac:dyDescent="0.35">
      <c r="A6" s="13"/>
      <c r="B6" s="57"/>
      <c r="C6" s="57"/>
      <c r="D6" s="58"/>
    </row>
    <row r="7" spans="1:4" ht="15" thickBot="1" x14ac:dyDescent="0.35">
      <c r="A7" s="13"/>
      <c r="B7" s="57"/>
      <c r="C7" s="57"/>
      <c r="D7" s="58"/>
    </row>
    <row r="8" spans="1:4" ht="15" thickBot="1" x14ac:dyDescent="0.35">
      <c r="A8" s="13"/>
      <c r="B8" s="57"/>
      <c r="C8" s="57"/>
      <c r="D8" s="58"/>
    </row>
    <row r="9" spans="1:4" ht="15" thickBot="1" x14ac:dyDescent="0.35">
      <c r="A9" s="15"/>
      <c r="B9" s="63"/>
      <c r="C9" s="102"/>
      <c r="D9" s="56"/>
    </row>
    <row r="10" spans="1:4" ht="15.6" thickTop="1" thickBot="1" x14ac:dyDescent="0.35">
      <c r="A10" s="22" t="s">
        <v>209</v>
      </c>
      <c r="B10" s="63"/>
      <c r="C10" s="103"/>
      <c r="D10" s="56"/>
    </row>
    <row r="11" spans="1:4" ht="15.6" thickTop="1" thickBot="1" x14ac:dyDescent="0.35">
      <c r="A11" s="13"/>
      <c r="B11" s="57"/>
      <c r="C11" s="57"/>
      <c r="D11" s="58"/>
    </row>
    <row r="12" spans="1:4" ht="15" thickBot="1" x14ac:dyDescent="0.35">
      <c r="A12" s="13"/>
      <c r="B12" s="57"/>
      <c r="C12" s="57"/>
      <c r="D12" s="58"/>
    </row>
    <row r="13" spans="1:4" ht="15" thickBot="1" x14ac:dyDescent="0.35">
      <c r="A13" s="13"/>
      <c r="B13" s="57"/>
      <c r="C13" s="57"/>
      <c r="D13" s="58"/>
    </row>
    <row r="14" spans="1:4" ht="15" thickBot="1" x14ac:dyDescent="0.35">
      <c r="A14" s="22"/>
      <c r="B14" s="63"/>
      <c r="C14" s="63"/>
      <c r="D14" s="56"/>
    </row>
    <row r="15" spans="1:4" ht="15" thickTop="1" x14ac:dyDescent="0.3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4.4" x14ac:dyDescent="0.3"/>
  <cols>
    <col min="1" max="1" width="18.5546875" customWidth="1"/>
    <col min="2" max="5" width="17" customWidth="1"/>
  </cols>
  <sheetData>
    <row r="1" spans="1:5" x14ac:dyDescent="0.3">
      <c r="A1" s="303" t="s">
        <v>391</v>
      </c>
      <c r="B1" s="303"/>
      <c r="C1" s="303"/>
      <c r="D1" s="303"/>
      <c r="E1" s="303"/>
    </row>
    <row r="2" spans="1:5" x14ac:dyDescent="0.3">
      <c r="A2" s="19"/>
      <c r="B2" s="19"/>
      <c r="C2" s="19"/>
      <c r="D2" s="19"/>
      <c r="E2" s="19"/>
    </row>
    <row r="3" spans="1:5" ht="15" thickBot="1" x14ac:dyDescent="0.35">
      <c r="A3" s="19" t="s">
        <v>9</v>
      </c>
      <c r="B3" s="19"/>
      <c r="C3" s="19"/>
      <c r="D3" s="19"/>
      <c r="E3" s="19"/>
    </row>
    <row r="4" spans="1:5" ht="24" customHeight="1" thickTop="1" thickBot="1" x14ac:dyDescent="0.35">
      <c r="A4" s="297" t="s">
        <v>105</v>
      </c>
      <c r="B4" s="280" t="s">
        <v>2</v>
      </c>
      <c r="C4" s="282"/>
      <c r="D4" s="280" t="s">
        <v>3</v>
      </c>
      <c r="E4" s="282"/>
    </row>
    <row r="5" spans="1:5" ht="15.6" thickTop="1" thickBot="1" x14ac:dyDescent="0.35">
      <c r="A5" s="298"/>
      <c r="B5" s="280" t="s">
        <v>210</v>
      </c>
      <c r="C5" s="282"/>
      <c r="D5" s="280" t="s">
        <v>210</v>
      </c>
      <c r="E5" s="282"/>
    </row>
    <row r="6" spans="1:5" ht="21.6" thickTop="1" thickBot="1" x14ac:dyDescent="0.35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21.6" thickTop="1" thickBot="1" x14ac:dyDescent="0.35">
      <c r="A7" s="22" t="s">
        <v>208</v>
      </c>
      <c r="B7" s="43"/>
      <c r="C7" s="43"/>
      <c r="D7" s="45"/>
      <c r="E7" s="45"/>
    </row>
    <row r="8" spans="1:5" ht="15.6" thickTop="1" thickBot="1" x14ac:dyDescent="0.35">
      <c r="A8" s="13"/>
      <c r="B8" s="57"/>
      <c r="C8" s="57"/>
      <c r="D8" s="58"/>
      <c r="E8" s="58"/>
    </row>
    <row r="9" spans="1:5" ht="15" thickBot="1" x14ac:dyDescent="0.35">
      <c r="A9" s="13"/>
      <c r="B9" s="57"/>
      <c r="C9" s="57"/>
      <c r="D9" s="58"/>
      <c r="E9" s="58"/>
    </row>
    <row r="10" spans="1:5" ht="15" thickBot="1" x14ac:dyDescent="0.35">
      <c r="A10" s="13"/>
      <c r="B10" s="57"/>
      <c r="C10" s="57"/>
      <c r="D10" s="58"/>
      <c r="E10" s="58"/>
    </row>
    <row r="11" spans="1:5" ht="15" thickBot="1" x14ac:dyDescent="0.35">
      <c r="A11" s="15"/>
      <c r="B11" s="63"/>
      <c r="C11" s="102"/>
      <c r="D11" s="56"/>
      <c r="E11" s="56"/>
    </row>
    <row r="12" spans="1:5" ht="21.6" thickTop="1" thickBot="1" x14ac:dyDescent="0.35">
      <c r="A12" s="22" t="s">
        <v>209</v>
      </c>
      <c r="B12" s="63"/>
      <c r="C12" s="103"/>
      <c r="D12" s="56"/>
      <c r="E12" s="56"/>
    </row>
    <row r="13" spans="1:5" ht="15.6" thickTop="1" thickBot="1" x14ac:dyDescent="0.35">
      <c r="A13" s="13"/>
      <c r="B13" s="57"/>
      <c r="C13" s="57"/>
      <c r="D13" s="58"/>
      <c r="E13" s="58"/>
    </row>
    <row r="14" spans="1:5" ht="15" thickBot="1" x14ac:dyDescent="0.35">
      <c r="A14" s="13"/>
      <c r="B14" s="57"/>
      <c r="C14" s="57"/>
      <c r="D14" s="58"/>
      <c r="E14" s="58"/>
    </row>
    <row r="15" spans="1:5" ht="15" thickBot="1" x14ac:dyDescent="0.35">
      <c r="A15" s="13"/>
      <c r="B15" s="57"/>
      <c r="C15" s="57"/>
      <c r="D15" s="58"/>
      <c r="E15" s="58"/>
    </row>
    <row r="16" spans="1:5" ht="15" thickBot="1" x14ac:dyDescent="0.35">
      <c r="A16" s="22"/>
      <c r="B16" s="63"/>
      <c r="C16" s="63"/>
      <c r="D16" s="56"/>
      <c r="E16" s="56"/>
    </row>
    <row r="17" ht="15" thickTop="1" x14ac:dyDescent="0.3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4.4" x14ac:dyDescent="0.3"/>
  <cols>
    <col min="1" max="1" width="31.6640625" customWidth="1"/>
    <col min="2" max="3" width="27.33203125" customWidth="1"/>
    <col min="4" max="4" width="21.88671875" customWidth="1"/>
    <col min="5" max="5" width="19.5546875" customWidth="1"/>
  </cols>
  <sheetData>
    <row r="1" spans="1:3" ht="15" thickBot="1" x14ac:dyDescent="0.35">
      <c r="A1" s="1" t="s">
        <v>392</v>
      </c>
    </row>
    <row r="2" spans="1:3" ht="15.6" thickTop="1" thickBot="1" x14ac:dyDescent="0.35">
      <c r="A2" s="297" t="s">
        <v>213</v>
      </c>
      <c r="B2" s="280" t="s">
        <v>214</v>
      </c>
      <c r="C2" s="282"/>
    </row>
    <row r="3" spans="1:3" ht="21.6" thickTop="1" thickBot="1" x14ac:dyDescent="0.35">
      <c r="A3" s="299"/>
      <c r="B3" s="49" t="s">
        <v>2</v>
      </c>
      <c r="C3" s="49" t="s">
        <v>3</v>
      </c>
    </row>
    <row r="4" spans="1:3" ht="20.25" customHeight="1" thickTop="1" thickBot="1" x14ac:dyDescent="0.35">
      <c r="A4" s="13" t="s">
        <v>215</v>
      </c>
      <c r="B4" s="57"/>
      <c r="C4" s="58"/>
    </row>
    <row r="5" spans="1:3" ht="20.25" customHeight="1" thickBot="1" x14ac:dyDescent="0.35">
      <c r="A5" s="13" t="s">
        <v>216</v>
      </c>
      <c r="B5" s="57"/>
      <c r="C5" s="58"/>
    </row>
    <row r="6" spans="1:3" ht="26.25" customHeight="1" thickBot="1" x14ac:dyDescent="0.35">
      <c r="A6" s="13" t="s">
        <v>217</v>
      </c>
      <c r="B6" s="57"/>
      <c r="C6" s="58"/>
    </row>
    <row r="7" spans="1:3" ht="24.75" customHeight="1" thickBot="1" x14ac:dyDescent="0.35">
      <c r="A7" s="13" t="s">
        <v>218</v>
      </c>
      <c r="B7" s="57"/>
      <c r="C7" s="58"/>
    </row>
    <row r="8" spans="1:3" ht="20.25" customHeight="1" thickBot="1" x14ac:dyDescent="0.35">
      <c r="A8" s="22" t="s">
        <v>8</v>
      </c>
      <c r="B8" s="63">
        <f>SUM(B4:B7)</f>
        <v>0</v>
      </c>
      <c r="C8" s="56">
        <f>SUM(C4:C7)</f>
        <v>0</v>
      </c>
    </row>
    <row r="9" spans="1:3" ht="1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4.4" x14ac:dyDescent="0.3"/>
  <cols>
    <col min="1" max="1" width="18.88671875" customWidth="1"/>
    <col min="2" max="7" width="11.33203125" customWidth="1"/>
  </cols>
  <sheetData>
    <row r="1" spans="1:7" ht="15" thickBot="1" x14ac:dyDescent="0.35">
      <c r="A1" s="1" t="s">
        <v>393</v>
      </c>
    </row>
    <row r="2" spans="1:7" ht="30.75" customHeight="1" thickTop="1" thickBot="1" x14ac:dyDescent="0.35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5.6" thickTop="1" thickBot="1" x14ac:dyDescent="0.35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31.8" thickTop="1" thickBot="1" x14ac:dyDescent="0.35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5.6" thickTop="1" thickBot="1" x14ac:dyDescent="0.35">
      <c r="A5" s="52" t="s">
        <v>145</v>
      </c>
      <c r="B5" s="96"/>
      <c r="C5" s="96"/>
      <c r="D5" s="96"/>
      <c r="E5" s="96"/>
      <c r="F5" s="96"/>
      <c r="G5" s="55"/>
    </row>
    <row r="6" spans="1:7" ht="15" thickBot="1" x14ac:dyDescent="0.35">
      <c r="A6" s="251" t="s">
        <v>219</v>
      </c>
      <c r="B6" s="57"/>
      <c r="C6" s="57"/>
      <c r="D6" s="57"/>
      <c r="E6" s="57"/>
      <c r="F6" s="57"/>
      <c r="G6" s="58"/>
    </row>
    <row r="7" spans="1:7" ht="15" thickBot="1" x14ac:dyDescent="0.35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" thickTop="1" x14ac:dyDescent="0.3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4.4" x14ac:dyDescent="0.3"/>
  <cols>
    <col min="1" max="1" width="24.5546875" customWidth="1"/>
    <col min="2" max="6" width="12.33203125" customWidth="1"/>
    <col min="7" max="7" width="13" customWidth="1"/>
  </cols>
  <sheetData>
    <row r="1" spans="1:10" ht="15" thickBot="1" x14ac:dyDescent="0.35">
      <c r="A1" s="1" t="s">
        <v>394</v>
      </c>
    </row>
    <row r="2" spans="1:10" ht="33" customHeight="1" thickTop="1" thickBot="1" x14ac:dyDescent="0.35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5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21.6" thickTop="1" thickBot="1" x14ac:dyDescent="0.35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" thickBot="1" x14ac:dyDescent="0.35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" thickBot="1" x14ac:dyDescent="0.35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5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" thickBot="1" x14ac:dyDescent="0.35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" thickBot="1" x14ac:dyDescent="0.35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" thickBot="1" x14ac:dyDescent="0.35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5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1.8" thickTop="1" thickBot="1" x14ac:dyDescent="0.35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" thickTop="1" x14ac:dyDescent="0.3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7" ht="15" thickBot="1" x14ac:dyDescent="0.35">
      <c r="A1" s="1" t="s">
        <v>395</v>
      </c>
    </row>
    <row r="2" spans="1:7" ht="26.25" customHeight="1" thickTop="1" thickBot="1" x14ac:dyDescent="0.35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5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5">
      <c r="A4" s="50" t="s">
        <v>230</v>
      </c>
      <c r="B4" s="209">
        <f>SUMIF(HK!A:A,"602*",HK!L:L)-SUMIF(HK!A:A,"602*",HK!K:K)</f>
        <v>0</v>
      </c>
      <c r="C4" s="209">
        <f>SUMIF(HKM!A:A,"602*",HKM!L:L)-SUMIF(HKM!A:A,"602*",HKM!K:K)</f>
        <v>0</v>
      </c>
      <c r="D4" s="203"/>
      <c r="E4" s="230"/>
      <c r="G4" s="117"/>
    </row>
    <row r="5" spans="1:7" ht="18.75" customHeight="1" thickBot="1" x14ac:dyDescent="0.35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5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5">
      <c r="A7" s="50" t="s">
        <v>233</v>
      </c>
      <c r="B7" s="209"/>
      <c r="C7" s="209"/>
      <c r="D7" s="203"/>
      <c r="E7" s="230"/>
      <c r="G7" s="131"/>
    </row>
    <row r="8" spans="1:7" ht="15" thickBot="1" x14ac:dyDescent="0.35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5">
      <c r="A9" s="51" t="s">
        <v>235</v>
      </c>
      <c r="B9" s="56">
        <f>SUM(B3:B8)</f>
        <v>0</v>
      </c>
      <c r="C9" s="56">
        <f>SUM(C3:C8)</f>
        <v>0</v>
      </c>
    </row>
    <row r="10" spans="1:7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1" t="s">
        <v>374</v>
      </c>
    </row>
    <row r="2" spans="1:2" ht="21" customHeight="1" thickTop="1" thickBot="1" x14ac:dyDescent="0.35">
      <c r="A2" s="9" t="s">
        <v>11</v>
      </c>
      <c r="B2" s="10" t="s">
        <v>26</v>
      </c>
    </row>
    <row r="3" spans="1:2" ht="32.25" customHeight="1" thickTop="1" thickBot="1" x14ac:dyDescent="0.35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4.4" x14ac:dyDescent="0.3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5" ht="15" thickBot="1" x14ac:dyDescent="0.35">
      <c r="A1" s="1" t="s">
        <v>403</v>
      </c>
      <c r="D1" s="203"/>
      <c r="E1" s="203"/>
    </row>
    <row r="2" spans="1:5" ht="21.6" thickTop="1" thickBot="1" x14ac:dyDescent="0.35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5">
      <c r="A3" s="31" t="s">
        <v>407</v>
      </c>
      <c r="B3" s="209"/>
      <c r="C3" s="209"/>
    </row>
    <row r="4" spans="1:5" ht="21" thickBot="1" x14ac:dyDescent="0.35">
      <c r="A4" s="13" t="s">
        <v>236</v>
      </c>
      <c r="B4" s="214"/>
      <c r="C4" s="214"/>
    </row>
    <row r="5" spans="1:5" ht="15" thickBot="1" x14ac:dyDescent="0.35">
      <c r="A5" s="13" t="s">
        <v>237</v>
      </c>
      <c r="B5" s="214"/>
      <c r="C5" s="214"/>
    </row>
    <row r="6" spans="1:5" ht="15" thickBot="1" x14ac:dyDescent="0.35">
      <c r="A6" s="13" t="s">
        <v>238</v>
      </c>
      <c r="B6" s="214"/>
      <c r="C6" s="214"/>
    </row>
    <row r="7" spans="1:5" ht="15" thickBot="1" x14ac:dyDescent="0.35">
      <c r="A7" s="13" t="s">
        <v>239</v>
      </c>
      <c r="B7" s="214"/>
      <c r="C7" s="214"/>
    </row>
    <row r="8" spans="1:5" ht="15" thickBot="1" x14ac:dyDescent="0.35">
      <c r="A8" s="15" t="s">
        <v>240</v>
      </c>
      <c r="B8" s="215"/>
      <c r="C8" s="215"/>
    </row>
    <row r="9" spans="1:5" ht="15" thickTop="1" x14ac:dyDescent="0.3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4.4" x14ac:dyDescent="0.3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</cols>
  <sheetData>
    <row r="1" spans="1:3" ht="15" thickBot="1" x14ac:dyDescent="0.35">
      <c r="A1" s="1" t="s">
        <v>404</v>
      </c>
    </row>
    <row r="2" spans="1:3" ht="21.6" thickTop="1" thickBot="1" x14ac:dyDescent="0.35">
      <c r="A2" s="44" t="s">
        <v>105</v>
      </c>
      <c r="B2" s="26" t="s">
        <v>2</v>
      </c>
      <c r="C2" s="26" t="s">
        <v>3</v>
      </c>
    </row>
    <row r="3" spans="1:3" ht="31.8" thickTop="1" thickBot="1" x14ac:dyDescent="0.35">
      <c r="A3" s="88" t="s">
        <v>241</v>
      </c>
      <c r="B3" s="14"/>
      <c r="C3" s="14"/>
    </row>
    <row r="4" spans="1:3" ht="31.2" thickBot="1" x14ac:dyDescent="0.35">
      <c r="A4" s="89" t="s">
        <v>242</v>
      </c>
      <c r="B4" s="14"/>
      <c r="C4" s="14"/>
    </row>
    <row r="5" spans="1:3" ht="61.8" thickBot="1" x14ac:dyDescent="0.35">
      <c r="A5" s="86" t="s">
        <v>243</v>
      </c>
      <c r="B5" s="14"/>
      <c r="C5" s="14"/>
    </row>
    <row r="6" spans="1:3" ht="41.4" thickBot="1" x14ac:dyDescent="0.35">
      <c r="A6" s="13" t="s">
        <v>244</v>
      </c>
      <c r="B6" s="14"/>
      <c r="C6" s="14"/>
    </row>
    <row r="7" spans="1:3" ht="41.4" thickBot="1" x14ac:dyDescent="0.35">
      <c r="A7" s="88" t="s">
        <v>245</v>
      </c>
      <c r="B7" s="14"/>
      <c r="C7" s="14"/>
    </row>
    <row r="8" spans="1:3" ht="31.2" thickBot="1" x14ac:dyDescent="0.35">
      <c r="A8" s="90" t="s">
        <v>246</v>
      </c>
      <c r="B8" s="16"/>
      <c r="C8" s="16"/>
    </row>
    <row r="9" spans="1:3" ht="1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4.4" x14ac:dyDescent="0.3"/>
  <cols>
    <col min="1" max="1" width="22.33203125" customWidth="1"/>
    <col min="2" max="2" width="10.6640625" customWidth="1"/>
    <col min="3" max="3" width="11.88671875" bestFit="1" customWidth="1"/>
    <col min="4" max="5" width="10.6640625" customWidth="1"/>
    <col min="6" max="6" width="12.6640625" bestFit="1" customWidth="1"/>
    <col min="7" max="7" width="10.6640625" customWidth="1"/>
  </cols>
  <sheetData>
    <row r="1" spans="1:10" ht="15" thickBot="1" x14ac:dyDescent="0.35">
      <c r="A1" s="1" t="s">
        <v>405</v>
      </c>
    </row>
    <row r="2" spans="1:10" ht="35.25" customHeight="1" thickTop="1" thickBot="1" x14ac:dyDescent="0.35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5.6" thickTop="1" thickBot="1" x14ac:dyDescent="0.35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1.6" thickTop="1" thickBot="1" x14ac:dyDescent="0.35">
      <c r="A4" s="13" t="s">
        <v>250</v>
      </c>
      <c r="B4" s="229">
        <f>SUMIF(VZaS!C:C,"056",VZaS!D:D)</f>
        <v>-21948.74</v>
      </c>
      <c r="C4" s="238" t="s">
        <v>10</v>
      </c>
      <c r="D4" s="239" t="s">
        <v>10</v>
      </c>
      <c r="E4" s="229">
        <f>SUMIF(VZaS!C:C,"056",VZaS!E:E)</f>
        <v>-135867.54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5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5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5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5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5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5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5">
      <c r="A11" s="13" t="s">
        <v>255</v>
      </c>
      <c r="B11" s="238" t="s">
        <v>10</v>
      </c>
      <c r="C11" s="229">
        <f>SUMIF(VZaS!C:C,"058",VZaS!D:D)</f>
        <v>0</v>
      </c>
      <c r="D11" s="240"/>
      <c r="E11" s="238" t="s">
        <v>10</v>
      </c>
      <c r="F11" s="229">
        <f>SUMIF(VZaS!C:C,"058",VZaS!E:E)</f>
        <v>0</v>
      </c>
      <c r="G11" s="240"/>
      <c r="H11" s="201"/>
      <c r="I11" s="201"/>
      <c r="J11" s="201"/>
    </row>
    <row r="12" spans="1:10" ht="20.25" customHeight="1" thickBot="1" x14ac:dyDescent="0.35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5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" thickTop="1" x14ac:dyDescent="0.3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workbookViewId="0">
      <selection activeCell="L23" sqref="L23"/>
    </sheetView>
  </sheetViews>
  <sheetFormatPr defaultRowHeight="14.4" x14ac:dyDescent="0.3"/>
  <cols>
    <col min="1" max="1" width="32" customWidth="1"/>
  </cols>
  <sheetData>
    <row r="1" spans="1:2" x14ac:dyDescent="0.3">
      <c r="A1" t="s">
        <v>328</v>
      </c>
      <c r="B1" t="s">
        <v>334</v>
      </c>
    </row>
    <row r="2" spans="1:2" x14ac:dyDescent="0.3">
      <c r="A2" t="s">
        <v>329</v>
      </c>
      <c r="B2" t="s">
        <v>332</v>
      </c>
    </row>
    <row r="3" spans="1:2" x14ac:dyDescent="0.3">
      <c r="A3" t="s">
        <v>330</v>
      </c>
      <c r="B3" t="s">
        <v>333</v>
      </c>
    </row>
    <row r="4" spans="1:2" x14ac:dyDescent="0.3">
      <c r="A4" t="s">
        <v>331</v>
      </c>
      <c r="B4" t="s">
        <v>333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opLeftCell="K1" workbookViewId="0">
      <selection activeCell="B2" sqref="B2"/>
    </sheetView>
  </sheetViews>
  <sheetFormatPr defaultColWidth="9.109375" defaultRowHeight="14.4" x14ac:dyDescent="0.3"/>
  <cols>
    <col min="1" max="1" width="16.109375" style="143" customWidth="1"/>
    <col min="2" max="2" width="46.6640625" style="144" customWidth="1"/>
    <col min="3" max="3" width="15.33203125" style="145" customWidth="1"/>
    <col min="4" max="4" width="15.33203125" style="145" bestFit="1" customWidth="1"/>
    <col min="5" max="5" width="15.109375" style="145" customWidth="1"/>
    <col min="6" max="7" width="15.33203125" style="145" bestFit="1" customWidth="1"/>
    <col min="8" max="8" width="15.33203125" style="145" customWidth="1"/>
    <col min="9" max="11" width="15.33203125" style="145" bestFit="1" customWidth="1"/>
    <col min="12" max="12" width="14.88671875" style="145" customWidth="1"/>
    <col min="13" max="16384" width="9.109375" style="139"/>
  </cols>
  <sheetData>
    <row r="1" spans="1:12" ht="20.399999999999999" x14ac:dyDescent="0.3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3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3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3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3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3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3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3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3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3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3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3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3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3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3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3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3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3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3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3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3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3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3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3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3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3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3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3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3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3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3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3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3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3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3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3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3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3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3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3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3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3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3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3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3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3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3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3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3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3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3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3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3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3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3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3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3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3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3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3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3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3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3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3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3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3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3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3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3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3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3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3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3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3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3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3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3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3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3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3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3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3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3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3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3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3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3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3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3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3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3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3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3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3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3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3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3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3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3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3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3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3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3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3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3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3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3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3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3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3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3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3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3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3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3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3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3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3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3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3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3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3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3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workbookViewId="0">
      <selection activeCell="B2" sqref="B2"/>
    </sheetView>
  </sheetViews>
  <sheetFormatPr defaultColWidth="9.109375" defaultRowHeight="14.4" x14ac:dyDescent="0.3"/>
  <cols>
    <col min="1" max="1" width="16.109375" style="143" customWidth="1"/>
    <col min="2" max="2" width="46.6640625" style="144" customWidth="1"/>
    <col min="3" max="3" width="15.33203125" style="145" customWidth="1"/>
    <col min="4" max="4" width="15.33203125" style="145" bestFit="1" customWidth="1"/>
    <col min="5" max="5" width="15.109375" style="145" customWidth="1"/>
    <col min="6" max="7" width="15.33203125" style="145" bestFit="1" customWidth="1"/>
    <col min="8" max="8" width="15.33203125" style="145" customWidth="1"/>
    <col min="9" max="11" width="15.33203125" style="145" bestFit="1" customWidth="1"/>
    <col min="12" max="12" width="14.88671875" style="145" customWidth="1"/>
    <col min="13" max="16384" width="9.109375" style="139"/>
  </cols>
  <sheetData>
    <row r="1" spans="1:12" ht="20.399999999999999" x14ac:dyDescent="0.3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3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3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3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3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3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3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3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3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3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3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3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3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3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3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3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3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3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3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3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3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3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3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3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3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3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3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3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3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3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3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3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3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3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3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3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3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3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3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3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3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3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3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3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3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3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3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3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3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3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3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3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3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3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3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3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3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3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3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3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3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3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3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3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3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3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3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3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3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3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3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3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3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3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3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3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3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3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3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3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3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3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3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3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3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3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3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3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3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3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3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3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3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3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3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3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3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3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3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3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3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3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3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3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3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3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3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3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3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3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3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3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3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3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3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3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3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3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3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3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3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3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3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9"/>
  <sheetViews>
    <sheetView workbookViewId="0">
      <selection activeCell="B2" sqref="B2"/>
    </sheetView>
  </sheetViews>
  <sheetFormatPr defaultColWidth="9.109375" defaultRowHeight="14.4" x14ac:dyDescent="0.3"/>
  <cols>
    <col min="1" max="1" width="16.5546875" style="143" customWidth="1"/>
    <col min="2" max="2" width="46.6640625" style="144" customWidth="1"/>
    <col min="3" max="12" width="15.33203125" style="145" bestFit="1" customWidth="1"/>
    <col min="13" max="16384" width="9.109375" style="139"/>
  </cols>
  <sheetData>
    <row r="1" spans="1:12" ht="20.399999999999999" x14ac:dyDescent="0.3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3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3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3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3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3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3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3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3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3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3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3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3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3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3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3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3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3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workbookViewId="0">
      <selection activeCell="B2" sqref="B2"/>
    </sheetView>
  </sheetViews>
  <sheetFormatPr defaultColWidth="9.109375" defaultRowHeight="14.4" x14ac:dyDescent="0.3"/>
  <cols>
    <col min="1" max="1" width="16.109375" style="143" customWidth="1"/>
    <col min="2" max="2" width="46.6640625" style="144" customWidth="1"/>
    <col min="3" max="3" width="15.33203125" style="145" customWidth="1"/>
    <col min="4" max="4" width="15.33203125" style="145" bestFit="1" customWidth="1"/>
    <col min="5" max="5" width="15.109375" style="145" customWidth="1"/>
    <col min="6" max="7" width="15.33203125" style="145" bestFit="1" customWidth="1"/>
    <col min="8" max="8" width="15.33203125" style="145" customWidth="1"/>
    <col min="9" max="11" width="15.33203125" style="145" bestFit="1" customWidth="1"/>
    <col min="12" max="12" width="14.88671875" style="145" customWidth="1"/>
    <col min="13" max="16384" width="9.109375" style="139"/>
  </cols>
  <sheetData>
    <row r="1" spans="1:12" ht="20.399999999999999" x14ac:dyDescent="0.3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3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3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3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3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3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3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3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3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3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3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3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3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3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3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3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3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3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3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3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3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3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3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3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3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3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3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3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3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3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3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3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3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3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3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3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3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3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3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3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3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3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3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3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3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3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3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3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3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3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3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3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3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3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3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3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3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3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3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3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3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3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3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3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3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3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3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3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3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3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3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3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3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3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3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3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3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3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3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3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3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3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3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3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3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3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3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3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3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3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3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3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3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3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3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3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3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3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3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3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3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3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3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3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3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3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3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3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3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3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3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3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3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3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3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3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3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3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3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3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3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3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3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workbookViewId="0">
      <selection activeCell="B23" sqref="B23"/>
    </sheetView>
  </sheetViews>
  <sheetFormatPr defaultColWidth="9.109375" defaultRowHeight="14.4" x14ac:dyDescent="0.3"/>
  <cols>
    <col min="1" max="1" width="8.33203125" style="146" bestFit="1" customWidth="1"/>
    <col min="2" max="2" width="86.109375" style="146" bestFit="1" customWidth="1"/>
    <col min="3" max="3" width="4.44140625" style="147" bestFit="1" customWidth="1"/>
    <col min="4" max="7" width="15.33203125" style="148" bestFit="1" customWidth="1"/>
    <col min="8" max="16384" width="9.109375" style="139"/>
  </cols>
  <sheetData>
    <row r="1" spans="1:7" ht="30.6" x14ac:dyDescent="0.3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3">
      <c r="A2" s="141" t="s">
        <v>408</v>
      </c>
      <c r="B2" s="141" t="s">
        <v>409</v>
      </c>
      <c r="C2" s="140" t="s">
        <v>410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3">
      <c r="A3" s="141" t="s">
        <v>411</v>
      </c>
      <c r="B3" s="141" t="s">
        <v>412</v>
      </c>
      <c r="C3" s="140" t="s">
        <v>413</v>
      </c>
      <c r="D3" s="142">
        <v>515413.72</v>
      </c>
      <c r="E3" s="142">
        <v>245834.84</v>
      </c>
      <c r="F3" s="142">
        <v>515414</v>
      </c>
      <c r="G3" s="142">
        <v>245835</v>
      </c>
    </row>
    <row r="4" spans="1:7" x14ac:dyDescent="0.3">
      <c r="A4" s="141" t="s">
        <v>414</v>
      </c>
      <c r="B4" s="141" t="s">
        <v>415</v>
      </c>
      <c r="C4" s="140" t="s">
        <v>416</v>
      </c>
      <c r="D4" s="142">
        <v>0</v>
      </c>
      <c r="E4" s="142">
        <v>0</v>
      </c>
      <c r="F4" s="142">
        <v>0</v>
      </c>
      <c r="G4" s="142">
        <v>0</v>
      </c>
    </row>
    <row r="5" spans="1:7" x14ac:dyDescent="0.3">
      <c r="A5" s="141" t="s">
        <v>417</v>
      </c>
      <c r="B5" s="141" t="s">
        <v>418</v>
      </c>
      <c r="C5" s="140" t="s">
        <v>419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3">
      <c r="A6" s="141" t="s">
        <v>420</v>
      </c>
      <c r="B6" s="141" t="s">
        <v>421</v>
      </c>
      <c r="C6" s="140" t="s">
        <v>422</v>
      </c>
      <c r="D6" s="142">
        <v>515413.72</v>
      </c>
      <c r="E6" s="142">
        <v>245207.92</v>
      </c>
      <c r="F6" s="142">
        <v>515414</v>
      </c>
      <c r="G6" s="142">
        <v>245208</v>
      </c>
    </row>
    <row r="7" spans="1:7" x14ac:dyDescent="0.3">
      <c r="A7" s="141" t="s">
        <v>423</v>
      </c>
      <c r="B7" s="141" t="s">
        <v>424</v>
      </c>
      <c r="C7" s="140" t="s">
        <v>425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3">
      <c r="A8" s="141" t="s">
        <v>426</v>
      </c>
      <c r="B8" s="141" t="s">
        <v>427</v>
      </c>
      <c r="C8" s="140" t="s">
        <v>428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3">
      <c r="A9" s="141" t="s">
        <v>429</v>
      </c>
      <c r="B9" s="141" t="s">
        <v>430</v>
      </c>
      <c r="C9" s="140" t="s">
        <v>431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3">
      <c r="A10" s="141" t="s">
        <v>432</v>
      </c>
      <c r="B10" s="141" t="s">
        <v>433</v>
      </c>
      <c r="C10" s="140" t="s">
        <v>434</v>
      </c>
      <c r="D10" s="142">
        <v>0</v>
      </c>
      <c r="E10" s="142">
        <v>626.91999999999996</v>
      </c>
      <c r="F10" s="142">
        <v>0</v>
      </c>
      <c r="G10" s="142">
        <v>627</v>
      </c>
    </row>
    <row r="11" spans="1:7" x14ac:dyDescent="0.3">
      <c r="A11" s="141" t="s">
        <v>411</v>
      </c>
      <c r="B11" s="141" t="s">
        <v>435</v>
      </c>
      <c r="C11" s="140" t="s">
        <v>436</v>
      </c>
      <c r="D11" s="142">
        <v>549935.86</v>
      </c>
      <c r="E11" s="142">
        <v>395945.14</v>
      </c>
      <c r="F11" s="142">
        <v>549936</v>
      </c>
      <c r="G11" s="142">
        <v>395946</v>
      </c>
    </row>
    <row r="12" spans="1:7" x14ac:dyDescent="0.3">
      <c r="A12" s="141" t="s">
        <v>437</v>
      </c>
      <c r="B12" s="141" t="s">
        <v>438</v>
      </c>
      <c r="C12" s="140" t="s">
        <v>439</v>
      </c>
      <c r="D12" s="142">
        <v>0</v>
      </c>
      <c r="E12" s="142">
        <v>0</v>
      </c>
      <c r="F12" s="142">
        <v>0</v>
      </c>
      <c r="G12" s="142">
        <v>0</v>
      </c>
    </row>
    <row r="13" spans="1:7" x14ac:dyDescent="0.3">
      <c r="A13" s="141" t="s">
        <v>440</v>
      </c>
      <c r="B13" s="141" t="s">
        <v>441</v>
      </c>
      <c r="C13" s="140" t="s">
        <v>442</v>
      </c>
      <c r="D13" s="142">
        <v>12461.78</v>
      </c>
      <c r="E13" s="142">
        <v>17272.07</v>
      </c>
      <c r="F13" s="142">
        <v>12462</v>
      </c>
      <c r="G13" s="142">
        <v>17272</v>
      </c>
    </row>
    <row r="14" spans="1:7" x14ac:dyDescent="0.3">
      <c r="A14" s="141" t="s">
        <v>443</v>
      </c>
      <c r="B14" s="141" t="s">
        <v>444</v>
      </c>
      <c r="C14" s="140" t="s">
        <v>445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3">
      <c r="A15" s="141" t="s">
        <v>446</v>
      </c>
      <c r="B15" s="141" t="s">
        <v>447</v>
      </c>
      <c r="C15" s="140" t="s">
        <v>448</v>
      </c>
      <c r="D15" s="142">
        <v>263922.96000000002</v>
      </c>
      <c r="E15" s="142">
        <v>170134.69</v>
      </c>
      <c r="F15" s="142">
        <v>263923</v>
      </c>
      <c r="G15" s="142">
        <v>170135</v>
      </c>
    </row>
    <row r="16" spans="1:7" x14ac:dyDescent="0.3">
      <c r="A16" s="141" t="s">
        <v>449</v>
      </c>
      <c r="B16" s="141" t="s">
        <v>450</v>
      </c>
      <c r="C16" s="140" t="s">
        <v>451</v>
      </c>
      <c r="D16" s="142">
        <v>105481.59</v>
      </c>
      <c r="E16" s="142">
        <v>112479.14</v>
      </c>
      <c r="F16" s="142">
        <v>105482</v>
      </c>
      <c r="G16" s="142">
        <v>112479</v>
      </c>
    </row>
    <row r="17" spans="1:7" x14ac:dyDescent="0.3">
      <c r="A17" s="141" t="s">
        <v>452</v>
      </c>
      <c r="B17" s="141" t="s">
        <v>453</v>
      </c>
      <c r="C17" s="140" t="s">
        <v>454</v>
      </c>
      <c r="D17" s="142">
        <v>77706.789999999994</v>
      </c>
      <c r="E17" s="142">
        <v>82513.179999999993</v>
      </c>
      <c r="F17" s="142">
        <v>77707</v>
      </c>
      <c r="G17" s="142">
        <v>82513</v>
      </c>
    </row>
    <row r="18" spans="1:7" x14ac:dyDescent="0.3">
      <c r="A18" s="141">
        <v>2</v>
      </c>
      <c r="B18" s="141" t="s">
        <v>455</v>
      </c>
      <c r="C18" s="140" t="s">
        <v>456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3">
      <c r="A19" s="141">
        <v>3</v>
      </c>
      <c r="B19" s="141" t="s">
        <v>457</v>
      </c>
      <c r="C19" s="140" t="s">
        <v>458</v>
      </c>
      <c r="D19" s="142">
        <v>26968.83</v>
      </c>
      <c r="E19" s="142">
        <v>28300.799999999999</v>
      </c>
      <c r="F19" s="142">
        <v>26969</v>
      </c>
      <c r="G19" s="142">
        <v>28301</v>
      </c>
    </row>
    <row r="20" spans="1:7" x14ac:dyDescent="0.3">
      <c r="A20" s="141">
        <v>4</v>
      </c>
      <c r="B20" s="141" t="s">
        <v>459</v>
      </c>
      <c r="C20" s="140" t="s">
        <v>460</v>
      </c>
      <c r="D20" s="142">
        <v>805.97</v>
      </c>
      <c r="E20" s="142">
        <v>1665.16</v>
      </c>
      <c r="F20" s="142">
        <v>806</v>
      </c>
      <c r="G20" s="142">
        <v>1665</v>
      </c>
    </row>
    <row r="21" spans="1:7" x14ac:dyDescent="0.3">
      <c r="A21" s="141" t="s">
        <v>461</v>
      </c>
      <c r="B21" s="141" t="s">
        <v>462</v>
      </c>
      <c r="C21" s="140" t="s">
        <v>463</v>
      </c>
      <c r="D21" s="142">
        <v>1487.42</v>
      </c>
      <c r="E21" s="142">
        <v>5219.82</v>
      </c>
      <c r="F21" s="142">
        <v>1487</v>
      </c>
      <c r="G21" s="142">
        <v>5220</v>
      </c>
    </row>
    <row r="22" spans="1:7" x14ac:dyDescent="0.3">
      <c r="A22" s="141" t="s">
        <v>464</v>
      </c>
      <c r="B22" s="141" t="s">
        <v>465</v>
      </c>
      <c r="C22" s="140" t="s">
        <v>466</v>
      </c>
      <c r="D22" s="142">
        <v>39050.99</v>
      </c>
      <c r="E22" s="142">
        <v>73574.539999999994</v>
      </c>
      <c r="F22" s="142">
        <v>39051</v>
      </c>
      <c r="G22" s="142">
        <v>73575</v>
      </c>
    </row>
    <row r="23" spans="1:7" x14ac:dyDescent="0.3">
      <c r="A23" s="141" t="s">
        <v>467</v>
      </c>
      <c r="B23" s="141" t="s">
        <v>468</v>
      </c>
      <c r="C23" s="140" t="s">
        <v>469</v>
      </c>
      <c r="D23" s="142">
        <v>39050.99</v>
      </c>
      <c r="E23" s="142">
        <v>73574.539999999994</v>
      </c>
      <c r="F23" s="142">
        <v>39051</v>
      </c>
      <c r="G23" s="142">
        <v>73575</v>
      </c>
    </row>
    <row r="24" spans="1:7" x14ac:dyDescent="0.3">
      <c r="A24" s="141">
        <v>2</v>
      </c>
      <c r="B24" s="141" t="s">
        <v>470</v>
      </c>
      <c r="C24" s="140" t="s">
        <v>471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3">
      <c r="A25" s="141" t="s">
        <v>472</v>
      </c>
      <c r="B25" s="141" t="s">
        <v>473</v>
      </c>
      <c r="C25" s="140" t="s">
        <v>474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3">
      <c r="A26" s="141" t="s">
        <v>414</v>
      </c>
      <c r="B26" s="141" t="s">
        <v>475</v>
      </c>
      <c r="C26" s="140" t="s">
        <v>476</v>
      </c>
      <c r="D26" s="142">
        <v>0</v>
      </c>
      <c r="E26" s="142">
        <v>6128.82</v>
      </c>
      <c r="F26" s="142">
        <v>0</v>
      </c>
      <c r="G26" s="142">
        <v>6129</v>
      </c>
    </row>
    <row r="27" spans="1:7" x14ac:dyDescent="0.3">
      <c r="A27" s="141" t="s">
        <v>477</v>
      </c>
      <c r="B27" s="141" t="s">
        <v>478</v>
      </c>
      <c r="C27" s="140" t="s">
        <v>479</v>
      </c>
      <c r="D27" s="142">
        <v>127531.12</v>
      </c>
      <c r="E27" s="142">
        <v>11136.06</v>
      </c>
      <c r="F27" s="142">
        <v>127531</v>
      </c>
      <c r="G27" s="142">
        <v>11136</v>
      </c>
    </row>
    <row r="28" spans="1:7" x14ac:dyDescent="0.3">
      <c r="A28" s="141" t="s">
        <v>480</v>
      </c>
      <c r="B28" s="141" t="s">
        <v>481</v>
      </c>
      <c r="C28" s="140" t="s">
        <v>482</v>
      </c>
      <c r="D28" s="142">
        <v>-34522.14</v>
      </c>
      <c r="E28" s="142">
        <v>-150110.29999999999</v>
      </c>
      <c r="F28" s="142">
        <v>-34522</v>
      </c>
      <c r="G28" s="142">
        <v>-150111</v>
      </c>
    </row>
    <row r="29" spans="1:7" x14ac:dyDescent="0.3">
      <c r="A29" s="141" t="s">
        <v>408</v>
      </c>
      <c r="B29" s="141" t="s">
        <v>483</v>
      </c>
      <c r="C29" s="140" t="s">
        <v>484</v>
      </c>
      <c r="D29" s="142">
        <v>239028.98</v>
      </c>
      <c r="E29" s="142">
        <v>57801.16</v>
      </c>
      <c r="F29" s="142">
        <v>239029</v>
      </c>
      <c r="G29" s="142">
        <v>57801</v>
      </c>
    </row>
    <row r="30" spans="1:7" x14ac:dyDescent="0.3">
      <c r="A30" s="141" t="s">
        <v>411</v>
      </c>
      <c r="B30" s="141" t="s">
        <v>485</v>
      </c>
      <c r="C30" s="140" t="s">
        <v>486</v>
      </c>
      <c r="D30" s="142">
        <v>14447.08</v>
      </c>
      <c r="E30" s="142">
        <v>14972.56</v>
      </c>
      <c r="F30" s="142">
        <v>14447</v>
      </c>
      <c r="G30" s="142">
        <v>14973</v>
      </c>
    </row>
    <row r="31" spans="1:7" x14ac:dyDescent="0.3">
      <c r="A31" s="141" t="s">
        <v>487</v>
      </c>
      <c r="B31" s="141" t="s">
        <v>488</v>
      </c>
      <c r="C31" s="140" t="s">
        <v>489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3">
      <c r="A32" s="141" t="s">
        <v>490</v>
      </c>
      <c r="B32" s="141" t="s">
        <v>491</v>
      </c>
      <c r="C32" s="140" t="s">
        <v>492</v>
      </c>
      <c r="D32" s="142">
        <v>14407</v>
      </c>
      <c r="E32" s="142">
        <v>0</v>
      </c>
      <c r="F32" s="142">
        <v>14407</v>
      </c>
      <c r="G32" s="142">
        <v>0</v>
      </c>
    </row>
    <row r="33" spans="1:7" x14ac:dyDescent="0.3">
      <c r="A33" s="141" t="s">
        <v>493</v>
      </c>
      <c r="B33" s="141" t="s">
        <v>494</v>
      </c>
      <c r="C33" s="140" t="s">
        <v>495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3">
      <c r="A34" s="141">
        <v>2</v>
      </c>
      <c r="B34" s="141" t="s">
        <v>496</v>
      </c>
      <c r="C34" s="140" t="s">
        <v>497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3">
      <c r="A35" s="141">
        <v>3</v>
      </c>
      <c r="B35" s="141" t="s">
        <v>498</v>
      </c>
      <c r="C35" s="140" t="s">
        <v>499</v>
      </c>
      <c r="D35" s="142">
        <v>14407</v>
      </c>
      <c r="E35" s="142">
        <v>0</v>
      </c>
      <c r="F35" s="142">
        <v>14407</v>
      </c>
      <c r="G35" s="142">
        <v>0</v>
      </c>
    </row>
    <row r="36" spans="1:7" x14ac:dyDescent="0.3">
      <c r="A36" s="141" t="s">
        <v>500</v>
      </c>
      <c r="B36" s="141" t="s">
        <v>501</v>
      </c>
      <c r="C36" s="140" t="s">
        <v>502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3">
      <c r="A37" s="141" t="s">
        <v>503</v>
      </c>
      <c r="B37" s="141" t="s">
        <v>504</v>
      </c>
      <c r="C37" s="140" t="s">
        <v>505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3">
      <c r="A38" s="141">
        <v>2</v>
      </c>
      <c r="B38" s="141" t="s">
        <v>506</v>
      </c>
      <c r="C38" s="140" t="s">
        <v>507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3">
      <c r="A39" s="141">
        <v>3</v>
      </c>
      <c r="B39" s="141" t="s">
        <v>508</v>
      </c>
      <c r="C39" s="140" t="s">
        <v>509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3">
      <c r="A40" s="141" t="s">
        <v>510</v>
      </c>
      <c r="B40" s="141" t="s">
        <v>511</v>
      </c>
      <c r="C40" s="140" t="s">
        <v>512</v>
      </c>
      <c r="D40" s="142">
        <v>40</v>
      </c>
      <c r="E40" s="142">
        <v>14971.7</v>
      </c>
      <c r="F40" s="142">
        <v>40</v>
      </c>
      <c r="G40" s="142">
        <v>14972</v>
      </c>
    </row>
    <row r="41" spans="1:7" x14ac:dyDescent="0.3">
      <c r="A41" s="141" t="s">
        <v>513</v>
      </c>
      <c r="B41" s="141" t="s">
        <v>514</v>
      </c>
      <c r="C41" s="140" t="s">
        <v>515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3">
      <c r="A42" s="141">
        <v>2</v>
      </c>
      <c r="B42" s="141" t="s">
        <v>516</v>
      </c>
      <c r="C42" s="140" t="s">
        <v>517</v>
      </c>
      <c r="D42" s="142">
        <v>40</v>
      </c>
      <c r="E42" s="142">
        <v>14971.7</v>
      </c>
      <c r="F42" s="142">
        <v>40</v>
      </c>
      <c r="G42" s="142">
        <v>14972</v>
      </c>
    </row>
    <row r="43" spans="1:7" x14ac:dyDescent="0.3">
      <c r="A43" s="141" t="s">
        <v>518</v>
      </c>
      <c r="B43" s="141" t="s">
        <v>519</v>
      </c>
      <c r="C43" s="140" t="s">
        <v>520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3">
      <c r="A44" s="141" t="s">
        <v>521</v>
      </c>
      <c r="B44" s="141" t="s">
        <v>522</v>
      </c>
      <c r="C44" s="140" t="s">
        <v>523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3">
      <c r="A45" s="141" t="s">
        <v>524</v>
      </c>
      <c r="B45" s="141" t="s">
        <v>525</v>
      </c>
      <c r="C45" s="140" t="s">
        <v>526</v>
      </c>
      <c r="D45" s="142">
        <v>0.08</v>
      </c>
      <c r="E45" s="142">
        <v>0.86</v>
      </c>
      <c r="F45" s="142">
        <v>0</v>
      </c>
      <c r="G45" s="142">
        <v>1</v>
      </c>
    </row>
    <row r="46" spans="1:7" x14ac:dyDescent="0.3">
      <c r="A46" s="141" t="s">
        <v>411</v>
      </c>
      <c r="B46" s="141" t="s">
        <v>527</v>
      </c>
      <c r="C46" s="140" t="s">
        <v>528</v>
      </c>
      <c r="D46" s="142">
        <v>1873.68</v>
      </c>
      <c r="E46" s="142">
        <v>729.8</v>
      </c>
      <c r="F46" s="142">
        <v>1874</v>
      </c>
      <c r="G46" s="142">
        <v>730</v>
      </c>
    </row>
    <row r="47" spans="1:7" x14ac:dyDescent="0.3">
      <c r="A47" s="141" t="s">
        <v>529</v>
      </c>
      <c r="B47" s="141" t="s">
        <v>530</v>
      </c>
      <c r="C47" s="140" t="s">
        <v>531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3">
      <c r="A48" s="141" t="s">
        <v>532</v>
      </c>
      <c r="B48" s="141" t="s">
        <v>533</v>
      </c>
      <c r="C48" s="140" t="s">
        <v>534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3">
      <c r="A49" s="141" t="s">
        <v>535</v>
      </c>
      <c r="B49" s="141" t="s">
        <v>536</v>
      </c>
      <c r="C49" s="140" t="s">
        <v>537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3">
      <c r="A50" s="141" t="s">
        <v>538</v>
      </c>
      <c r="B50" s="141" t="s">
        <v>539</v>
      </c>
      <c r="C50" s="140" t="s">
        <v>540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3">
      <c r="A51" s="141" t="s">
        <v>541</v>
      </c>
      <c r="B51" s="141" t="s">
        <v>542</v>
      </c>
      <c r="C51" s="140" t="s">
        <v>543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3">
      <c r="A52" s="141">
        <v>2</v>
      </c>
      <c r="B52" s="141" t="s">
        <v>544</v>
      </c>
      <c r="C52" s="140" t="s">
        <v>545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3">
      <c r="A53" s="141" t="s">
        <v>546</v>
      </c>
      <c r="B53" s="141" t="s">
        <v>547</v>
      </c>
      <c r="C53" s="140" t="s">
        <v>548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3">
      <c r="A54" s="141" t="s">
        <v>549</v>
      </c>
      <c r="B54" s="141" t="s">
        <v>550</v>
      </c>
      <c r="C54" s="140" t="s">
        <v>551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3">
      <c r="A55" s="141" t="s">
        <v>552</v>
      </c>
      <c r="B55" s="141" t="s">
        <v>553</v>
      </c>
      <c r="C55" s="140" t="s">
        <v>554</v>
      </c>
      <c r="D55" s="142">
        <v>1873.68</v>
      </c>
      <c r="E55" s="142">
        <v>729.8</v>
      </c>
      <c r="F55" s="142">
        <v>1874</v>
      </c>
      <c r="G55" s="142">
        <v>730</v>
      </c>
    </row>
    <row r="56" spans="1:7" x14ac:dyDescent="0.3">
      <c r="A56" s="141" t="s">
        <v>480</v>
      </c>
      <c r="B56" s="141" t="s">
        <v>555</v>
      </c>
      <c r="C56" s="140" t="s">
        <v>556</v>
      </c>
      <c r="D56" s="142">
        <v>12573.4</v>
      </c>
      <c r="E56" s="142">
        <v>14242.76</v>
      </c>
      <c r="F56" s="142">
        <v>12573</v>
      </c>
      <c r="G56" s="142">
        <v>14243</v>
      </c>
    </row>
    <row r="57" spans="1:7" x14ac:dyDescent="0.3">
      <c r="A57" s="141" t="s">
        <v>557</v>
      </c>
      <c r="B57" s="141" t="s">
        <v>558</v>
      </c>
      <c r="C57" s="140" t="s">
        <v>559</v>
      </c>
      <c r="D57" s="142">
        <v>-21948.74</v>
      </c>
      <c r="E57" s="142">
        <v>-135867.54</v>
      </c>
      <c r="F57" s="142">
        <v>-21949</v>
      </c>
      <c r="G57" s="142">
        <v>-135868</v>
      </c>
    </row>
    <row r="58" spans="1:7" x14ac:dyDescent="0.3">
      <c r="A58" s="141" t="s">
        <v>560</v>
      </c>
      <c r="B58" s="141" t="s">
        <v>561</v>
      </c>
      <c r="C58" s="140" t="s">
        <v>562</v>
      </c>
      <c r="D58" s="142">
        <v>0</v>
      </c>
      <c r="E58" s="142">
        <v>0</v>
      </c>
      <c r="F58" s="142">
        <v>0</v>
      </c>
      <c r="G58" s="142">
        <v>0</v>
      </c>
    </row>
    <row r="59" spans="1:7" x14ac:dyDescent="0.3">
      <c r="A59" s="141" t="s">
        <v>563</v>
      </c>
      <c r="B59" s="141" t="s">
        <v>564</v>
      </c>
      <c r="C59" s="140" t="s">
        <v>565</v>
      </c>
      <c r="D59" s="142">
        <v>0</v>
      </c>
      <c r="E59" s="142">
        <v>0</v>
      </c>
      <c r="F59" s="142">
        <v>0</v>
      </c>
      <c r="G59" s="142">
        <v>0</v>
      </c>
    </row>
    <row r="60" spans="1:7" x14ac:dyDescent="0.3">
      <c r="A60" s="141">
        <v>2</v>
      </c>
      <c r="B60" s="141" t="s">
        <v>566</v>
      </c>
      <c r="C60" s="140" t="s">
        <v>567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3">
      <c r="A61" s="141" t="s">
        <v>568</v>
      </c>
      <c r="B61" s="141" t="s">
        <v>569</v>
      </c>
      <c r="C61" s="140" t="s">
        <v>570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3">
      <c r="A62" s="141" t="s">
        <v>557</v>
      </c>
      <c r="B62" s="141" t="s">
        <v>571</v>
      </c>
      <c r="C62" s="140" t="s">
        <v>572</v>
      </c>
      <c r="D62" s="142">
        <v>-21948.74</v>
      </c>
      <c r="E62" s="142">
        <v>-135867.54</v>
      </c>
      <c r="F62" s="142">
        <v>-21949</v>
      </c>
      <c r="G62" s="142">
        <v>-135868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workbookViewId="0">
      <selection activeCell="B70" sqref="B70"/>
    </sheetView>
  </sheetViews>
  <sheetFormatPr defaultColWidth="9.109375" defaultRowHeight="14.4" x14ac:dyDescent="0.3"/>
  <cols>
    <col min="1" max="1" width="8.33203125" style="144" bestFit="1" customWidth="1"/>
    <col min="2" max="2" width="86.109375" style="144" bestFit="1" customWidth="1"/>
    <col min="3" max="3" width="4.44140625" style="143" bestFit="1" customWidth="1"/>
    <col min="4" max="7" width="15.33203125" style="145" bestFit="1" customWidth="1"/>
    <col min="8" max="16384" width="9.109375" style="139"/>
  </cols>
  <sheetData>
    <row r="1" spans="1:7" ht="30.6" x14ac:dyDescent="0.3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3">
      <c r="A2" s="144" t="s">
        <v>408</v>
      </c>
      <c r="B2" s="144" t="s">
        <v>409</v>
      </c>
      <c r="C2" s="143" t="s">
        <v>410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3">
      <c r="A3" s="144" t="s">
        <v>411</v>
      </c>
      <c r="B3" s="144" t="s">
        <v>412</v>
      </c>
      <c r="C3" s="143" t="s">
        <v>413</v>
      </c>
      <c r="D3" s="142">
        <v>245834.84</v>
      </c>
      <c r="E3" s="142">
        <v>325001.13</v>
      </c>
      <c r="F3" s="142">
        <v>245835</v>
      </c>
      <c r="G3" s="142">
        <v>325001</v>
      </c>
    </row>
    <row r="4" spans="1:7" x14ac:dyDescent="0.3">
      <c r="A4" s="144" t="s">
        <v>414</v>
      </c>
      <c r="B4" s="144" t="s">
        <v>415</v>
      </c>
      <c r="C4" s="143" t="s">
        <v>416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3">
      <c r="A5" s="144" t="s">
        <v>417</v>
      </c>
      <c r="B5" s="144" t="s">
        <v>418</v>
      </c>
      <c r="C5" s="143" t="s">
        <v>419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3">
      <c r="A6" s="144" t="s">
        <v>420</v>
      </c>
      <c r="B6" s="144" t="s">
        <v>421</v>
      </c>
      <c r="C6" s="143" t="s">
        <v>422</v>
      </c>
      <c r="D6" s="145">
        <v>245207.92</v>
      </c>
      <c r="E6" s="145">
        <v>323453.19</v>
      </c>
      <c r="F6" s="145">
        <v>245208</v>
      </c>
      <c r="G6" s="145">
        <v>323453</v>
      </c>
    </row>
    <row r="7" spans="1:7" x14ac:dyDescent="0.3">
      <c r="A7" s="144" t="s">
        <v>423</v>
      </c>
      <c r="B7" s="144" t="s">
        <v>424</v>
      </c>
      <c r="C7" s="143" t="s">
        <v>425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3">
      <c r="A8" s="144" t="s">
        <v>426</v>
      </c>
      <c r="B8" s="144" t="s">
        <v>427</v>
      </c>
      <c r="C8" s="143" t="s">
        <v>428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3">
      <c r="A9" s="144" t="s">
        <v>429</v>
      </c>
      <c r="B9" s="144" t="s">
        <v>430</v>
      </c>
      <c r="C9" s="143" t="s">
        <v>431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3">
      <c r="A10" s="144" t="s">
        <v>432</v>
      </c>
      <c r="B10" s="144" t="s">
        <v>433</v>
      </c>
      <c r="C10" s="143" t="s">
        <v>434</v>
      </c>
      <c r="D10" s="145">
        <v>626.91999999999996</v>
      </c>
      <c r="E10" s="145">
        <v>1547.94</v>
      </c>
      <c r="F10" s="145">
        <v>627</v>
      </c>
      <c r="G10" s="145">
        <v>1548</v>
      </c>
    </row>
    <row r="11" spans="1:7" x14ac:dyDescent="0.3">
      <c r="A11" s="144" t="s">
        <v>411</v>
      </c>
      <c r="B11" s="144" t="s">
        <v>435</v>
      </c>
      <c r="C11" s="143" t="s">
        <v>436</v>
      </c>
      <c r="D11" s="145">
        <v>395945.14</v>
      </c>
      <c r="E11" s="145">
        <v>419447.9</v>
      </c>
      <c r="F11" s="145">
        <v>395946</v>
      </c>
      <c r="G11" s="145">
        <v>419448</v>
      </c>
    </row>
    <row r="12" spans="1:7" x14ac:dyDescent="0.3">
      <c r="A12" s="144" t="s">
        <v>437</v>
      </c>
      <c r="B12" s="144" t="s">
        <v>438</v>
      </c>
      <c r="C12" s="143" t="s">
        <v>439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3">
      <c r="A13" s="144" t="s">
        <v>440</v>
      </c>
      <c r="B13" s="144" t="s">
        <v>441</v>
      </c>
      <c r="C13" s="143" t="s">
        <v>442</v>
      </c>
      <c r="D13" s="145">
        <v>17272.07</v>
      </c>
      <c r="E13" s="145">
        <v>19736.87</v>
      </c>
      <c r="F13" s="145">
        <v>17272</v>
      </c>
      <c r="G13" s="145">
        <v>19737</v>
      </c>
    </row>
    <row r="14" spans="1:7" x14ac:dyDescent="0.3">
      <c r="A14" s="144" t="s">
        <v>443</v>
      </c>
      <c r="B14" s="144" t="s">
        <v>444</v>
      </c>
      <c r="C14" s="143" t="s">
        <v>445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3">
      <c r="A15" s="144" t="s">
        <v>446</v>
      </c>
      <c r="B15" s="144" t="s">
        <v>447</v>
      </c>
      <c r="C15" s="143" t="s">
        <v>448</v>
      </c>
      <c r="D15" s="145">
        <v>170134.69</v>
      </c>
      <c r="E15" s="145">
        <v>208599.55</v>
      </c>
      <c r="F15" s="145">
        <v>170135</v>
      </c>
      <c r="G15" s="145">
        <v>208598</v>
      </c>
    </row>
    <row r="16" spans="1:7" x14ac:dyDescent="0.3">
      <c r="A16" s="144" t="s">
        <v>449</v>
      </c>
      <c r="B16" s="144" t="s">
        <v>450</v>
      </c>
      <c r="C16" s="143" t="s">
        <v>451</v>
      </c>
      <c r="D16" s="145">
        <v>112479.14</v>
      </c>
      <c r="E16" s="145">
        <v>92568.71</v>
      </c>
      <c r="F16" s="145">
        <v>112479</v>
      </c>
      <c r="G16" s="145">
        <v>92569</v>
      </c>
    </row>
    <row r="17" spans="1:7" x14ac:dyDescent="0.3">
      <c r="A17" s="144" t="s">
        <v>452</v>
      </c>
      <c r="B17" s="144" t="s">
        <v>453</v>
      </c>
      <c r="C17" s="143" t="s">
        <v>454</v>
      </c>
      <c r="D17" s="145">
        <v>82513.179999999993</v>
      </c>
      <c r="E17" s="145">
        <v>70080.460000000006</v>
      </c>
      <c r="F17" s="145">
        <v>82513</v>
      </c>
      <c r="G17" s="145">
        <v>70080</v>
      </c>
    </row>
    <row r="18" spans="1:7" x14ac:dyDescent="0.3">
      <c r="A18" s="144">
        <v>2</v>
      </c>
      <c r="B18" s="144" t="s">
        <v>455</v>
      </c>
      <c r="C18" s="143" t="s">
        <v>456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3">
      <c r="A19" s="144">
        <v>3</v>
      </c>
      <c r="B19" s="144" t="s">
        <v>457</v>
      </c>
      <c r="C19" s="143" t="s">
        <v>458</v>
      </c>
      <c r="D19" s="145">
        <v>28300.799999999999</v>
      </c>
      <c r="E19" s="145">
        <v>21306.66</v>
      </c>
      <c r="F19" s="145">
        <v>28301</v>
      </c>
      <c r="G19" s="145">
        <v>21307</v>
      </c>
    </row>
    <row r="20" spans="1:7" x14ac:dyDescent="0.3">
      <c r="A20" s="144">
        <v>4</v>
      </c>
      <c r="B20" s="144" t="s">
        <v>459</v>
      </c>
      <c r="C20" s="143" t="s">
        <v>460</v>
      </c>
      <c r="D20" s="145">
        <v>1665.16</v>
      </c>
      <c r="E20" s="145">
        <v>1181.5899999999999</v>
      </c>
      <c r="F20" s="145">
        <v>1665</v>
      </c>
      <c r="G20" s="145">
        <v>1182</v>
      </c>
    </row>
    <row r="21" spans="1:7" x14ac:dyDescent="0.3">
      <c r="A21" s="144" t="s">
        <v>461</v>
      </c>
      <c r="B21" s="144" t="s">
        <v>462</v>
      </c>
      <c r="C21" s="143" t="s">
        <v>463</v>
      </c>
      <c r="D21" s="145">
        <v>5219.82</v>
      </c>
      <c r="E21" s="145">
        <v>3530.5</v>
      </c>
      <c r="F21" s="145">
        <v>5220</v>
      </c>
      <c r="G21" s="145">
        <v>3531</v>
      </c>
    </row>
    <row r="22" spans="1:7" x14ac:dyDescent="0.3">
      <c r="A22" s="144" t="s">
        <v>464</v>
      </c>
      <c r="B22" s="144" t="s">
        <v>465</v>
      </c>
      <c r="C22" s="143" t="s">
        <v>466</v>
      </c>
      <c r="D22" s="145">
        <v>73574.539999999994</v>
      </c>
      <c r="E22" s="145">
        <v>82506.55</v>
      </c>
      <c r="F22" s="145">
        <v>73575</v>
      </c>
      <c r="G22" s="145">
        <v>82507</v>
      </c>
    </row>
    <row r="23" spans="1:7" x14ac:dyDescent="0.3">
      <c r="A23" s="144" t="s">
        <v>467</v>
      </c>
      <c r="B23" s="144" t="s">
        <v>468</v>
      </c>
      <c r="C23" s="143" t="s">
        <v>469</v>
      </c>
      <c r="D23" s="145">
        <v>73574.539999999994</v>
      </c>
      <c r="E23" s="145">
        <v>82506.55</v>
      </c>
      <c r="F23" s="145">
        <v>73575</v>
      </c>
      <c r="G23" s="145">
        <v>82507</v>
      </c>
    </row>
    <row r="24" spans="1:7" x14ac:dyDescent="0.3">
      <c r="A24" s="144">
        <v>2</v>
      </c>
      <c r="B24" s="144" t="s">
        <v>470</v>
      </c>
      <c r="C24" s="143" t="s">
        <v>471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3">
      <c r="A25" s="144" t="s">
        <v>472</v>
      </c>
      <c r="B25" s="144" t="s">
        <v>473</v>
      </c>
      <c r="C25" s="143" t="s">
        <v>474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3">
      <c r="A26" s="144" t="s">
        <v>414</v>
      </c>
      <c r="B26" s="144" t="s">
        <v>475</v>
      </c>
      <c r="C26" s="143" t="s">
        <v>476</v>
      </c>
      <c r="D26" s="145">
        <v>6128.82</v>
      </c>
      <c r="E26" s="145">
        <v>1069.8800000000001</v>
      </c>
      <c r="F26" s="145">
        <v>6129</v>
      </c>
      <c r="G26" s="145">
        <v>1070</v>
      </c>
    </row>
    <row r="27" spans="1:7" x14ac:dyDescent="0.3">
      <c r="A27" s="144" t="s">
        <v>477</v>
      </c>
      <c r="B27" s="144" t="s">
        <v>478</v>
      </c>
      <c r="C27" s="143" t="s">
        <v>479</v>
      </c>
      <c r="D27" s="145">
        <v>11136.06</v>
      </c>
      <c r="E27" s="145">
        <v>11435.84</v>
      </c>
      <c r="F27" s="145">
        <v>11136</v>
      </c>
      <c r="G27" s="145">
        <v>11436</v>
      </c>
    </row>
    <row r="28" spans="1:7" x14ac:dyDescent="0.3">
      <c r="A28" s="144" t="s">
        <v>480</v>
      </c>
      <c r="B28" s="144" t="s">
        <v>481</v>
      </c>
      <c r="C28" s="143" t="s">
        <v>482</v>
      </c>
      <c r="D28" s="145">
        <v>-150110.29999999999</v>
      </c>
      <c r="E28" s="145">
        <v>-94446.77</v>
      </c>
      <c r="F28" s="145">
        <v>-150111</v>
      </c>
      <c r="G28" s="145">
        <v>-94447</v>
      </c>
    </row>
    <row r="29" spans="1:7" x14ac:dyDescent="0.3">
      <c r="A29" s="144" t="s">
        <v>408</v>
      </c>
      <c r="B29" s="144" t="s">
        <v>483</v>
      </c>
      <c r="C29" s="143" t="s">
        <v>484</v>
      </c>
      <c r="D29" s="145">
        <v>57801.16</v>
      </c>
      <c r="E29" s="145">
        <v>95116.77</v>
      </c>
      <c r="F29" s="145">
        <v>57801</v>
      </c>
      <c r="G29" s="145">
        <v>95118</v>
      </c>
    </row>
    <row r="30" spans="1:7" x14ac:dyDescent="0.3">
      <c r="A30" s="144" t="s">
        <v>411</v>
      </c>
      <c r="B30" s="144" t="s">
        <v>485</v>
      </c>
      <c r="C30" s="143" t="s">
        <v>486</v>
      </c>
      <c r="D30" s="145">
        <v>14972.56</v>
      </c>
      <c r="E30" s="145">
        <v>21011.7</v>
      </c>
      <c r="F30" s="145">
        <v>14973</v>
      </c>
      <c r="G30" s="145">
        <v>21012</v>
      </c>
    </row>
    <row r="31" spans="1:7" x14ac:dyDescent="0.3">
      <c r="A31" s="144" t="s">
        <v>487</v>
      </c>
      <c r="B31" s="144" t="s">
        <v>488</v>
      </c>
      <c r="C31" s="143" t="s">
        <v>489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3">
      <c r="A32" s="144" t="s">
        <v>490</v>
      </c>
      <c r="B32" s="144" t="s">
        <v>491</v>
      </c>
      <c r="C32" s="143" t="s">
        <v>492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3">
      <c r="A33" s="144" t="s">
        <v>493</v>
      </c>
      <c r="B33" s="144" t="s">
        <v>494</v>
      </c>
      <c r="C33" s="143" t="s">
        <v>495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3">
      <c r="A34" s="144">
        <v>2</v>
      </c>
      <c r="B34" s="144" t="s">
        <v>496</v>
      </c>
      <c r="C34" s="143" t="s">
        <v>497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3">
      <c r="A35" s="144">
        <v>3</v>
      </c>
      <c r="B35" s="144" t="s">
        <v>498</v>
      </c>
      <c r="C35" s="143" t="s">
        <v>499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3">
      <c r="A36" s="144" t="s">
        <v>500</v>
      </c>
      <c r="B36" s="144" t="s">
        <v>501</v>
      </c>
      <c r="C36" s="143" t="s">
        <v>502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3">
      <c r="A37" s="144" t="s">
        <v>503</v>
      </c>
      <c r="B37" s="144" t="s">
        <v>504</v>
      </c>
      <c r="C37" s="143" t="s">
        <v>505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3">
      <c r="A38" s="144">
        <v>2</v>
      </c>
      <c r="B38" s="144" t="s">
        <v>506</v>
      </c>
      <c r="C38" s="143" t="s">
        <v>507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3">
      <c r="A39" s="144">
        <v>3</v>
      </c>
      <c r="B39" s="144" t="s">
        <v>508</v>
      </c>
      <c r="C39" s="143" t="s">
        <v>509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3">
      <c r="A40" s="144" t="s">
        <v>510</v>
      </c>
      <c r="B40" s="144" t="s">
        <v>511</v>
      </c>
      <c r="C40" s="143" t="s">
        <v>512</v>
      </c>
      <c r="D40" s="145">
        <v>14971.7</v>
      </c>
      <c r="E40" s="145">
        <v>21011.62</v>
      </c>
      <c r="F40" s="145">
        <v>14972</v>
      </c>
      <c r="G40" s="145">
        <v>21012</v>
      </c>
    </row>
    <row r="41" spans="1:7" x14ac:dyDescent="0.3">
      <c r="A41" s="144" t="s">
        <v>513</v>
      </c>
      <c r="B41" s="144" t="s">
        <v>514</v>
      </c>
      <c r="C41" s="143" t="s">
        <v>515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3">
      <c r="A42" s="144">
        <v>2</v>
      </c>
      <c r="B42" s="144" t="s">
        <v>516</v>
      </c>
      <c r="C42" s="143" t="s">
        <v>517</v>
      </c>
      <c r="D42" s="145">
        <v>14971.7</v>
      </c>
      <c r="E42" s="145">
        <v>21011.62</v>
      </c>
      <c r="F42" s="145">
        <v>14972</v>
      </c>
      <c r="G42" s="145">
        <v>21012</v>
      </c>
    </row>
    <row r="43" spans="1:7" x14ac:dyDescent="0.3">
      <c r="A43" s="144" t="s">
        <v>518</v>
      </c>
      <c r="B43" s="144" t="s">
        <v>519</v>
      </c>
      <c r="C43" s="143" t="s">
        <v>520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3">
      <c r="A44" s="144" t="s">
        <v>521</v>
      </c>
      <c r="B44" s="144" t="s">
        <v>522</v>
      </c>
      <c r="C44" s="143" t="s">
        <v>523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3">
      <c r="A45" s="144" t="s">
        <v>524</v>
      </c>
      <c r="B45" s="144" t="s">
        <v>525</v>
      </c>
      <c r="C45" s="143" t="s">
        <v>526</v>
      </c>
      <c r="D45" s="145">
        <v>0.86</v>
      </c>
      <c r="E45" s="145">
        <v>0.08</v>
      </c>
      <c r="F45" s="145">
        <v>1</v>
      </c>
      <c r="G45" s="145">
        <v>0</v>
      </c>
    </row>
    <row r="46" spans="1:7" x14ac:dyDescent="0.3">
      <c r="A46" s="144" t="s">
        <v>411</v>
      </c>
      <c r="B46" s="144" t="s">
        <v>527</v>
      </c>
      <c r="C46" s="143" t="s">
        <v>528</v>
      </c>
      <c r="D46" s="145">
        <v>729.8</v>
      </c>
      <c r="E46" s="145">
        <v>745.36</v>
      </c>
      <c r="F46" s="145">
        <v>730</v>
      </c>
      <c r="G46" s="145">
        <v>745</v>
      </c>
    </row>
    <row r="47" spans="1:7" x14ac:dyDescent="0.3">
      <c r="A47" s="144" t="s">
        <v>529</v>
      </c>
      <c r="B47" s="144" t="s">
        <v>530</v>
      </c>
      <c r="C47" s="143" t="s">
        <v>531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3">
      <c r="A48" s="144" t="s">
        <v>532</v>
      </c>
      <c r="B48" s="144" t="s">
        <v>533</v>
      </c>
      <c r="C48" s="143" t="s">
        <v>534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3">
      <c r="A49" s="144" t="s">
        <v>535</v>
      </c>
      <c r="B49" s="144" t="s">
        <v>536</v>
      </c>
      <c r="C49" s="143" t="s">
        <v>537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3">
      <c r="A50" s="144" t="s">
        <v>538</v>
      </c>
      <c r="B50" s="144" t="s">
        <v>539</v>
      </c>
      <c r="C50" s="143" t="s">
        <v>540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3">
      <c r="A51" s="144" t="s">
        <v>541</v>
      </c>
      <c r="B51" s="144" t="s">
        <v>542</v>
      </c>
      <c r="C51" s="143" t="s">
        <v>543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3">
      <c r="A52" s="144">
        <v>2</v>
      </c>
      <c r="B52" s="144" t="s">
        <v>544</v>
      </c>
      <c r="C52" s="143" t="s">
        <v>545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3">
      <c r="A53" s="144" t="s">
        <v>546</v>
      </c>
      <c r="B53" s="144" t="s">
        <v>547</v>
      </c>
      <c r="C53" s="143" t="s">
        <v>548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3">
      <c r="A54" s="144" t="s">
        <v>549</v>
      </c>
      <c r="B54" s="144" t="s">
        <v>550</v>
      </c>
      <c r="C54" s="143" t="s">
        <v>551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3">
      <c r="A55" s="144" t="s">
        <v>552</v>
      </c>
      <c r="B55" s="144" t="s">
        <v>553</v>
      </c>
      <c r="C55" s="143" t="s">
        <v>554</v>
      </c>
      <c r="D55" s="145">
        <v>729.8</v>
      </c>
      <c r="E55" s="145">
        <v>745.36</v>
      </c>
      <c r="F55" s="145">
        <v>730</v>
      </c>
      <c r="G55" s="145">
        <v>745</v>
      </c>
    </row>
    <row r="56" spans="1:7" x14ac:dyDescent="0.3">
      <c r="A56" s="144" t="s">
        <v>480</v>
      </c>
      <c r="B56" s="144" t="s">
        <v>555</v>
      </c>
      <c r="C56" s="143" t="s">
        <v>556</v>
      </c>
      <c r="D56" s="145">
        <v>14242.76</v>
      </c>
      <c r="E56" s="145">
        <v>20266.34</v>
      </c>
      <c r="F56" s="145">
        <v>14243</v>
      </c>
      <c r="G56" s="145">
        <v>20267</v>
      </c>
    </row>
    <row r="57" spans="1:7" x14ac:dyDescent="0.3">
      <c r="A57" s="144" t="s">
        <v>557</v>
      </c>
      <c r="B57" s="144" t="s">
        <v>558</v>
      </c>
      <c r="C57" s="143" t="s">
        <v>559</v>
      </c>
      <c r="D57" s="145">
        <v>-135867.54</v>
      </c>
      <c r="E57" s="145">
        <v>-74180.429999999993</v>
      </c>
      <c r="F57" s="145">
        <v>-135868</v>
      </c>
      <c r="G57" s="145">
        <v>-74180</v>
      </c>
    </row>
    <row r="58" spans="1:7" x14ac:dyDescent="0.3">
      <c r="A58" s="144" t="s">
        <v>560</v>
      </c>
      <c r="B58" s="144" t="s">
        <v>561</v>
      </c>
      <c r="C58" s="143" t="s">
        <v>562</v>
      </c>
      <c r="D58" s="145">
        <v>0</v>
      </c>
      <c r="E58" s="145">
        <v>960</v>
      </c>
      <c r="F58" s="145">
        <v>0</v>
      </c>
      <c r="G58" s="145">
        <v>960</v>
      </c>
    </row>
    <row r="59" spans="1:7" x14ac:dyDescent="0.3">
      <c r="A59" s="144" t="s">
        <v>563</v>
      </c>
      <c r="B59" s="144" t="s">
        <v>564</v>
      </c>
      <c r="C59" s="143" t="s">
        <v>565</v>
      </c>
      <c r="D59" s="145">
        <v>0</v>
      </c>
      <c r="E59" s="145">
        <v>960</v>
      </c>
      <c r="F59" s="145">
        <v>0</v>
      </c>
      <c r="G59" s="145">
        <v>960</v>
      </c>
    </row>
    <row r="60" spans="1:7" x14ac:dyDescent="0.3">
      <c r="A60" s="144">
        <v>2</v>
      </c>
      <c r="B60" s="144" t="s">
        <v>566</v>
      </c>
      <c r="C60" s="143" t="s">
        <v>567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3">
      <c r="A61" s="144" t="s">
        <v>568</v>
      </c>
      <c r="B61" s="144" t="s">
        <v>569</v>
      </c>
      <c r="C61" s="143" t="s">
        <v>570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3">
      <c r="A62" s="144" t="s">
        <v>557</v>
      </c>
      <c r="B62" s="144" t="s">
        <v>571</v>
      </c>
      <c r="C62" s="143" t="s">
        <v>572</v>
      </c>
      <c r="D62" s="145">
        <v>-135867.54</v>
      </c>
      <c r="E62" s="145">
        <v>-75140.429999999993</v>
      </c>
      <c r="F62" s="145">
        <v>-135868</v>
      </c>
      <c r="G62" s="145">
        <v>-75140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09375" defaultRowHeight="14.4" x14ac:dyDescent="0.3"/>
  <cols>
    <col min="1" max="1" width="29.33203125" style="138" customWidth="1"/>
    <col min="2" max="4" width="11.33203125" style="138" customWidth="1"/>
    <col min="5" max="5" width="12.5546875" style="138" customWidth="1"/>
    <col min="6" max="10" width="11.33203125" style="138" customWidth="1"/>
    <col min="11" max="16384" width="9.109375" style="138"/>
  </cols>
  <sheetData>
    <row r="1" spans="1:33" x14ac:dyDescent="0.3">
      <c r="A1" s="174" t="s">
        <v>373</v>
      </c>
    </row>
    <row r="2" spans="1:33" ht="15" thickBot="1" x14ac:dyDescent="0.35">
      <c r="A2" s="175" t="s">
        <v>7</v>
      </c>
    </row>
    <row r="3" spans="1:33" ht="16.5" customHeight="1" thickTop="1" thickBot="1" x14ac:dyDescent="0.35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5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5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15.6" thickTop="1" thickBot="1" x14ac:dyDescent="0.35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5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5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5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" thickBot="1" x14ac:dyDescent="0.35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5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15" thickBot="1" x14ac:dyDescent="0.35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5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5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5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" thickBot="1" x14ac:dyDescent="0.35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5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15.6" thickTop="1" thickBot="1" x14ac:dyDescent="0.35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5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5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5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" thickBot="1" x14ac:dyDescent="0.35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5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5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5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" thickTop="1" x14ac:dyDescent="0.3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3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" thickBot="1" x14ac:dyDescent="0.35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5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5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5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15.6" thickTop="1" thickBot="1" x14ac:dyDescent="0.35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0</v>
      </c>
      <c r="L32" s="154"/>
    </row>
    <row r="33" spans="1:14" ht="15" customHeight="1" thickBot="1" x14ac:dyDescent="0.35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5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5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" thickBot="1" x14ac:dyDescent="0.35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0</v>
      </c>
      <c r="D36" s="168">
        <f>SUMIF(HKM!A:A,"022*",HKM!K:K)-SUMIF(HKM!A:A,"022*",HKM!L:L)</f>
        <v>0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0</v>
      </c>
      <c r="L36" s="154"/>
    </row>
    <row r="37" spans="1:14" ht="15" customHeight="1" thickTop="1" thickBot="1" x14ac:dyDescent="0.35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15.6" thickTop="1" thickBot="1" x14ac:dyDescent="0.35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5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5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5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" thickBot="1" x14ac:dyDescent="0.35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5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15.6" thickTop="1" thickBot="1" x14ac:dyDescent="0.35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5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5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5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" thickBot="1" x14ac:dyDescent="0.35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5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5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0</v>
      </c>
    </row>
    <row r="51" spans="1:10" ht="15" customHeight="1" thickBot="1" x14ac:dyDescent="0.35">
      <c r="A51" s="188" t="s">
        <v>21</v>
      </c>
      <c r="B51" s="135">
        <f>B36-B42-B48</f>
        <v>0</v>
      </c>
      <c r="C51" s="135">
        <f t="shared" ref="C51:J51" si="9">C36-C42-C48</f>
        <v>0</v>
      </c>
      <c r="D51" s="135">
        <f t="shared" si="9"/>
        <v>0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0</v>
      </c>
    </row>
    <row r="52" spans="1:10" ht="15" thickTop="1" x14ac:dyDescent="0.3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3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workbookViewId="0">
      <selection activeCell="B19" sqref="B19"/>
    </sheetView>
  </sheetViews>
  <sheetFormatPr defaultColWidth="9.109375" defaultRowHeight="14.4" x14ac:dyDescent="0.3"/>
  <cols>
    <col min="1" max="1" width="8.33203125" style="146" bestFit="1" customWidth="1"/>
    <col min="2" max="2" width="63.5546875" style="146" bestFit="1" customWidth="1"/>
    <col min="3" max="3" width="4.44140625" style="147" bestFit="1" customWidth="1"/>
    <col min="4" max="11" width="15.33203125" style="148" bestFit="1" customWidth="1"/>
    <col min="12" max="16384" width="9.109375" style="139"/>
  </cols>
  <sheetData>
    <row r="1" spans="1:11" ht="20.399999999999999" x14ac:dyDescent="0.3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3">
      <c r="A2" s="141"/>
      <c r="B2" s="141" t="s">
        <v>573</v>
      </c>
      <c r="C2" s="140" t="s">
        <v>574</v>
      </c>
      <c r="D2" s="142">
        <v>3657997.71</v>
      </c>
      <c r="E2" s="142">
        <v>922844.82</v>
      </c>
      <c r="F2" s="142">
        <v>2735152.89</v>
      </c>
      <c r="G2" s="142">
        <v>3038023.24</v>
      </c>
      <c r="H2" s="142">
        <v>3657996</v>
      </c>
      <c r="I2" s="142">
        <v>922845</v>
      </c>
      <c r="J2" s="142">
        <v>2735151</v>
      </c>
      <c r="K2" s="142">
        <v>3038023</v>
      </c>
    </row>
    <row r="3" spans="1:11" x14ac:dyDescent="0.3">
      <c r="A3" s="141" t="s">
        <v>437</v>
      </c>
      <c r="B3" s="141" t="s">
        <v>575</v>
      </c>
      <c r="C3" s="140" t="s">
        <v>576</v>
      </c>
      <c r="D3" s="142">
        <v>3361851.18</v>
      </c>
      <c r="E3" s="142">
        <v>911369.92</v>
      </c>
      <c r="F3" s="142">
        <v>2450481.2599999998</v>
      </c>
      <c r="G3" s="142">
        <v>2697510.25</v>
      </c>
      <c r="H3" s="142">
        <v>3361851</v>
      </c>
      <c r="I3" s="142">
        <v>911370</v>
      </c>
      <c r="J3" s="142">
        <v>2450481</v>
      </c>
      <c r="K3" s="142">
        <v>2697510</v>
      </c>
    </row>
    <row r="4" spans="1:11" x14ac:dyDescent="0.3">
      <c r="A4" s="141" t="s">
        <v>577</v>
      </c>
      <c r="B4" s="141" t="s">
        <v>578</v>
      </c>
      <c r="C4" s="140" t="s">
        <v>579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3">
      <c r="A5" s="141" t="s">
        <v>580</v>
      </c>
      <c r="B5" s="141" t="s">
        <v>581</v>
      </c>
      <c r="C5" s="140" t="s">
        <v>582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3">
      <c r="A6" s="141">
        <v>2</v>
      </c>
      <c r="B6" s="141" t="s">
        <v>583</v>
      </c>
      <c r="C6" s="140" t="s">
        <v>584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3">
      <c r="A7" s="141">
        <v>3</v>
      </c>
      <c r="B7" s="141" t="s">
        <v>585</v>
      </c>
      <c r="C7" s="140" t="s">
        <v>586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3">
      <c r="A8" s="141">
        <v>4</v>
      </c>
      <c r="B8" s="141" t="s">
        <v>587</v>
      </c>
      <c r="C8" s="140" t="s">
        <v>588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3">
      <c r="A9" s="141">
        <v>5</v>
      </c>
      <c r="B9" s="141" t="s">
        <v>589</v>
      </c>
      <c r="C9" s="140" t="s">
        <v>590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3">
      <c r="A10" s="141">
        <v>6</v>
      </c>
      <c r="B10" s="141" t="s">
        <v>591</v>
      </c>
      <c r="C10" s="140" t="s">
        <v>592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3">
      <c r="A11" s="141">
        <v>7</v>
      </c>
      <c r="B11" s="141" t="s">
        <v>593</v>
      </c>
      <c r="C11" s="140" t="s">
        <v>594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3">
      <c r="A12" s="141" t="s">
        <v>595</v>
      </c>
      <c r="B12" s="141" t="s">
        <v>596</v>
      </c>
      <c r="C12" s="140" t="s">
        <v>597</v>
      </c>
      <c r="D12" s="142">
        <v>979531.81</v>
      </c>
      <c r="E12" s="142">
        <v>911369.92</v>
      </c>
      <c r="F12" s="142">
        <v>68161.89</v>
      </c>
      <c r="G12" s="142">
        <v>71190.880000000005</v>
      </c>
      <c r="H12" s="142">
        <v>979532</v>
      </c>
      <c r="I12" s="142">
        <v>911370</v>
      </c>
      <c r="J12" s="142">
        <v>68162</v>
      </c>
      <c r="K12" s="142">
        <v>71191</v>
      </c>
    </row>
    <row r="13" spans="1:11" x14ac:dyDescent="0.3">
      <c r="A13" s="141" t="s">
        <v>598</v>
      </c>
      <c r="B13" s="141" t="s">
        <v>599</v>
      </c>
      <c r="C13" s="140" t="s">
        <v>600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3">
      <c r="A14" s="141">
        <v>2</v>
      </c>
      <c r="B14" s="141" t="s">
        <v>601</v>
      </c>
      <c r="C14" s="140" t="s">
        <v>602</v>
      </c>
      <c r="D14" s="142">
        <v>105217.75</v>
      </c>
      <c r="E14" s="142">
        <v>86633.22</v>
      </c>
      <c r="F14" s="142">
        <v>18584.53</v>
      </c>
      <c r="G14" s="142">
        <v>20356.189999999999</v>
      </c>
      <c r="H14" s="142">
        <v>105218</v>
      </c>
      <c r="I14" s="142">
        <v>86633</v>
      </c>
      <c r="J14" s="142">
        <v>18585</v>
      </c>
      <c r="K14" s="142">
        <v>20356</v>
      </c>
    </row>
    <row r="15" spans="1:11" x14ac:dyDescent="0.3">
      <c r="A15" s="141">
        <v>3</v>
      </c>
      <c r="B15" s="141" t="s">
        <v>603</v>
      </c>
      <c r="C15" s="140" t="s">
        <v>604</v>
      </c>
      <c r="D15" s="142">
        <v>838322.06</v>
      </c>
      <c r="E15" s="142">
        <v>824736.7</v>
      </c>
      <c r="F15" s="142">
        <v>13585.36</v>
      </c>
      <c r="G15" s="142">
        <v>50834.69</v>
      </c>
      <c r="H15" s="142">
        <v>838322</v>
      </c>
      <c r="I15" s="142">
        <v>824737</v>
      </c>
      <c r="J15" s="142">
        <v>13585</v>
      </c>
      <c r="K15" s="142">
        <v>50835</v>
      </c>
    </row>
    <row r="16" spans="1:11" x14ac:dyDescent="0.3">
      <c r="A16" s="141">
        <v>4</v>
      </c>
      <c r="B16" s="141" t="s">
        <v>605</v>
      </c>
      <c r="C16" s="140" t="s">
        <v>606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3">
      <c r="A17" s="141">
        <v>5</v>
      </c>
      <c r="B17" s="141" t="s">
        <v>607</v>
      </c>
      <c r="C17" s="140" t="s">
        <v>608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3">
      <c r="A18" s="141">
        <v>6</v>
      </c>
      <c r="B18" s="141" t="s">
        <v>609</v>
      </c>
      <c r="C18" s="140" t="s">
        <v>610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3">
      <c r="A19" s="141">
        <v>7</v>
      </c>
      <c r="B19" s="141" t="s">
        <v>611</v>
      </c>
      <c r="C19" s="140" t="s">
        <v>612</v>
      </c>
      <c r="D19" s="142">
        <v>35992</v>
      </c>
      <c r="E19" s="142">
        <v>0</v>
      </c>
      <c r="F19" s="142">
        <v>35992</v>
      </c>
      <c r="G19" s="142">
        <v>0</v>
      </c>
      <c r="H19" s="142">
        <v>35992</v>
      </c>
      <c r="I19" s="142">
        <v>0</v>
      </c>
      <c r="J19" s="142">
        <v>35992</v>
      </c>
      <c r="K19" s="142">
        <v>0</v>
      </c>
    </row>
    <row r="20" spans="1:11" x14ac:dyDescent="0.3">
      <c r="A20" s="141">
        <v>8</v>
      </c>
      <c r="B20" s="141" t="s">
        <v>613</v>
      </c>
      <c r="C20" s="140" t="s">
        <v>614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3">
      <c r="A21" s="141">
        <v>9</v>
      </c>
      <c r="B21" s="141" t="s">
        <v>615</v>
      </c>
      <c r="C21" s="140" t="s">
        <v>616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3">
      <c r="A22" s="141" t="s">
        <v>617</v>
      </c>
      <c r="B22" s="141" t="s">
        <v>618</v>
      </c>
      <c r="C22" s="140" t="s">
        <v>619</v>
      </c>
      <c r="D22" s="142">
        <v>2382319.37</v>
      </c>
      <c r="E22" s="142">
        <v>0</v>
      </c>
      <c r="F22" s="142">
        <v>2382319.37</v>
      </c>
      <c r="G22" s="142">
        <v>2626319.37</v>
      </c>
      <c r="H22" s="142">
        <v>2382319</v>
      </c>
      <c r="I22" s="142">
        <v>0</v>
      </c>
      <c r="J22" s="142">
        <v>2382319</v>
      </c>
      <c r="K22" s="142">
        <v>2626319</v>
      </c>
    </row>
    <row r="23" spans="1:11" x14ac:dyDescent="0.3">
      <c r="A23" s="141" t="s">
        <v>620</v>
      </c>
      <c r="B23" s="141" t="s">
        <v>621</v>
      </c>
      <c r="C23" s="140" t="s">
        <v>622</v>
      </c>
      <c r="D23" s="142">
        <v>2047833.04</v>
      </c>
      <c r="E23" s="142">
        <v>0</v>
      </c>
      <c r="F23" s="142">
        <v>2047833.04</v>
      </c>
      <c r="G23" s="142">
        <v>2047833.04</v>
      </c>
      <c r="H23" s="142">
        <v>2047833</v>
      </c>
      <c r="I23" s="142">
        <v>0</v>
      </c>
      <c r="J23" s="142">
        <v>2047833</v>
      </c>
      <c r="K23" s="142">
        <v>2047833</v>
      </c>
    </row>
    <row r="24" spans="1:11" x14ac:dyDescent="0.3">
      <c r="A24" s="141">
        <v>2</v>
      </c>
      <c r="B24" s="141" t="s">
        <v>623</v>
      </c>
      <c r="C24" s="140" t="s">
        <v>624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3">
      <c r="A25" s="141">
        <v>3</v>
      </c>
      <c r="B25" s="141" t="s">
        <v>625</v>
      </c>
      <c r="C25" s="140" t="s">
        <v>626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3">
      <c r="A26" s="141">
        <v>4</v>
      </c>
      <c r="B26" s="141" t="s">
        <v>627</v>
      </c>
      <c r="C26" s="140" t="s">
        <v>628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3">
      <c r="A27" s="141">
        <v>5</v>
      </c>
      <c r="B27" s="141" t="s">
        <v>629</v>
      </c>
      <c r="C27" s="140" t="s">
        <v>630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3">
      <c r="A28" s="141">
        <v>6</v>
      </c>
      <c r="B28" s="141" t="s">
        <v>631</v>
      </c>
      <c r="C28" s="140" t="s">
        <v>632</v>
      </c>
      <c r="D28" s="142">
        <v>334486.33</v>
      </c>
      <c r="E28" s="142">
        <v>0</v>
      </c>
      <c r="F28" s="142">
        <v>334486.33</v>
      </c>
      <c r="G28" s="142">
        <v>578486.32999999996</v>
      </c>
      <c r="H28" s="142">
        <v>334486</v>
      </c>
      <c r="I28" s="142">
        <v>0</v>
      </c>
      <c r="J28" s="142">
        <v>334486</v>
      </c>
      <c r="K28" s="142">
        <v>578486</v>
      </c>
    </row>
    <row r="29" spans="1:11" x14ac:dyDescent="0.3">
      <c r="A29" s="141">
        <v>7</v>
      </c>
      <c r="B29" s="141" t="s">
        <v>633</v>
      </c>
      <c r="C29" s="140" t="s">
        <v>634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3">
      <c r="A30" s="141">
        <v>8</v>
      </c>
      <c r="B30" s="141" t="s">
        <v>635</v>
      </c>
      <c r="C30" s="140" t="s">
        <v>636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3">
      <c r="A31" s="141">
        <v>9</v>
      </c>
      <c r="B31" s="141" t="s">
        <v>637</v>
      </c>
      <c r="C31" s="140" t="s">
        <v>638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3">
      <c r="A32" s="141">
        <v>10</v>
      </c>
      <c r="B32" s="141" t="s">
        <v>639</v>
      </c>
      <c r="C32" s="140" t="s">
        <v>640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3">
      <c r="A33" s="141">
        <v>11</v>
      </c>
      <c r="B33" s="141" t="s">
        <v>641</v>
      </c>
      <c r="C33" s="140" t="s">
        <v>642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3">
      <c r="A34" s="141" t="s">
        <v>440</v>
      </c>
      <c r="B34" s="141" t="s">
        <v>643</v>
      </c>
      <c r="C34" s="140" t="s">
        <v>644</v>
      </c>
      <c r="D34" s="142">
        <v>287872.15000000002</v>
      </c>
      <c r="E34" s="142">
        <v>11474.9</v>
      </c>
      <c r="F34" s="142">
        <v>276397.25</v>
      </c>
      <c r="G34" s="142">
        <v>336704.27</v>
      </c>
      <c r="H34" s="142">
        <v>287871</v>
      </c>
      <c r="I34" s="142">
        <v>11475</v>
      </c>
      <c r="J34" s="142">
        <v>276396</v>
      </c>
      <c r="K34" s="142">
        <v>336704</v>
      </c>
    </row>
    <row r="35" spans="1:11" x14ac:dyDescent="0.3">
      <c r="A35" s="141" t="s">
        <v>645</v>
      </c>
      <c r="B35" s="141" t="s">
        <v>646</v>
      </c>
      <c r="C35" s="140" t="s">
        <v>647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</row>
    <row r="36" spans="1:11" x14ac:dyDescent="0.3">
      <c r="A36" s="141" t="s">
        <v>648</v>
      </c>
      <c r="B36" s="141" t="s">
        <v>649</v>
      </c>
      <c r="C36" s="140" t="s">
        <v>650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3">
      <c r="A37" s="141">
        <v>2</v>
      </c>
      <c r="B37" s="141" t="s">
        <v>651</v>
      </c>
      <c r="C37" s="140" t="s">
        <v>652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3">
      <c r="A38" s="141">
        <v>3</v>
      </c>
      <c r="B38" s="141" t="s">
        <v>653</v>
      </c>
      <c r="C38" s="140" t="s">
        <v>654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3">
      <c r="A39" s="141">
        <v>4</v>
      </c>
      <c r="B39" s="141" t="s">
        <v>655</v>
      </c>
      <c r="C39" s="140" t="s">
        <v>656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3">
      <c r="A40" s="141">
        <v>5</v>
      </c>
      <c r="B40" s="141" t="s">
        <v>657</v>
      </c>
      <c r="C40" s="140" t="s">
        <v>658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</row>
    <row r="41" spans="1:11" x14ac:dyDescent="0.3">
      <c r="A41" s="141">
        <v>6</v>
      </c>
      <c r="B41" s="141" t="s">
        <v>659</v>
      </c>
      <c r="C41" s="140" t="s">
        <v>660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3">
      <c r="A42" s="141" t="s">
        <v>661</v>
      </c>
      <c r="B42" s="141" t="s">
        <v>662</v>
      </c>
      <c r="C42" s="140" t="s">
        <v>663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3">
      <c r="A43" s="141" t="s">
        <v>664</v>
      </c>
      <c r="B43" s="141" t="s">
        <v>665</v>
      </c>
      <c r="C43" s="140" t="s">
        <v>666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3">
      <c r="A44" s="141" t="s">
        <v>667</v>
      </c>
      <c r="B44" s="141" t="s">
        <v>668</v>
      </c>
      <c r="C44" s="140" t="s">
        <v>669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3">
      <c r="A45" s="141" t="s">
        <v>670</v>
      </c>
      <c r="B45" s="141" t="s">
        <v>671</v>
      </c>
      <c r="C45" s="140" t="s">
        <v>672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3">
      <c r="A46" s="141" t="s">
        <v>673</v>
      </c>
      <c r="B46" s="141" t="s">
        <v>674</v>
      </c>
      <c r="C46" s="140" t="s">
        <v>675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3">
      <c r="A47" s="141">
        <v>2</v>
      </c>
      <c r="B47" s="141" t="s">
        <v>676</v>
      </c>
      <c r="C47" s="140" t="s">
        <v>677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3">
      <c r="A48" s="141">
        <v>3</v>
      </c>
      <c r="B48" s="141" t="s">
        <v>678</v>
      </c>
      <c r="C48" s="140" t="s">
        <v>679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3">
      <c r="A49" s="141">
        <v>4</v>
      </c>
      <c r="B49" s="141" t="s">
        <v>680</v>
      </c>
      <c r="C49" s="140" t="s">
        <v>681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3">
      <c r="A50" s="141">
        <v>5</v>
      </c>
      <c r="B50" s="141" t="s">
        <v>682</v>
      </c>
      <c r="C50" s="140" t="s">
        <v>683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3">
      <c r="A51" s="141">
        <v>6</v>
      </c>
      <c r="B51" s="141" t="s">
        <v>684</v>
      </c>
      <c r="C51" s="140" t="s">
        <v>685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3">
      <c r="A52" s="141">
        <v>7</v>
      </c>
      <c r="B52" s="141" t="s">
        <v>686</v>
      </c>
      <c r="C52" s="140" t="s">
        <v>687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3">
      <c r="A53" s="141">
        <v>8</v>
      </c>
      <c r="B53" s="141" t="s">
        <v>688</v>
      </c>
      <c r="C53" s="140" t="s">
        <v>689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3">
      <c r="A54" s="141" t="s">
        <v>690</v>
      </c>
      <c r="B54" s="141" t="s">
        <v>691</v>
      </c>
      <c r="C54" s="140" t="s">
        <v>692</v>
      </c>
      <c r="D54" s="142">
        <v>94136.62</v>
      </c>
      <c r="E54" s="142">
        <v>11474.9</v>
      </c>
      <c r="F54" s="142">
        <v>82661.72</v>
      </c>
      <c r="G54" s="142">
        <v>97391.46</v>
      </c>
      <c r="H54" s="142">
        <v>94136</v>
      </c>
      <c r="I54" s="142">
        <v>11475</v>
      </c>
      <c r="J54" s="142">
        <v>82661</v>
      </c>
      <c r="K54" s="142">
        <v>97391</v>
      </c>
    </row>
    <row r="55" spans="1:11" x14ac:dyDescent="0.3">
      <c r="A55" s="141" t="s">
        <v>693</v>
      </c>
      <c r="B55" s="141" t="s">
        <v>694</v>
      </c>
      <c r="C55" s="140" t="s">
        <v>695</v>
      </c>
      <c r="D55" s="142">
        <v>82409.45</v>
      </c>
      <c r="E55" s="142">
        <v>11474.9</v>
      </c>
      <c r="F55" s="142">
        <v>70934.55</v>
      </c>
      <c r="G55" s="142">
        <v>97340</v>
      </c>
      <c r="H55" s="142">
        <v>82409</v>
      </c>
      <c r="I55" s="142">
        <v>11475</v>
      </c>
      <c r="J55" s="142">
        <v>70934</v>
      </c>
      <c r="K55" s="142">
        <v>97340</v>
      </c>
    </row>
    <row r="56" spans="1:11" x14ac:dyDescent="0.3">
      <c r="A56" s="141" t="s">
        <v>667</v>
      </c>
      <c r="B56" s="141" t="s">
        <v>668</v>
      </c>
      <c r="C56" s="140" t="s">
        <v>696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3">
      <c r="A57" s="141" t="s">
        <v>670</v>
      </c>
      <c r="B57" s="141" t="s">
        <v>671</v>
      </c>
      <c r="C57" s="140" t="s">
        <v>697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3">
      <c r="A58" s="141" t="s">
        <v>673</v>
      </c>
      <c r="B58" s="141" t="s">
        <v>674</v>
      </c>
      <c r="C58" s="140" t="s">
        <v>698</v>
      </c>
      <c r="D58" s="142">
        <v>82409.45</v>
      </c>
      <c r="E58" s="142">
        <v>11474.9</v>
      </c>
      <c r="F58" s="142">
        <v>70934.55</v>
      </c>
      <c r="G58" s="142">
        <v>97340</v>
      </c>
      <c r="H58" s="142">
        <v>82409</v>
      </c>
      <c r="I58" s="142">
        <v>11475</v>
      </c>
      <c r="J58" s="142">
        <v>70934</v>
      </c>
      <c r="K58" s="142">
        <v>97340</v>
      </c>
    </row>
    <row r="59" spans="1:11" x14ac:dyDescent="0.3">
      <c r="A59" s="141">
        <v>2</v>
      </c>
      <c r="B59" s="141" t="s">
        <v>676</v>
      </c>
      <c r="C59" s="140" t="s">
        <v>699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3">
      <c r="A60" s="141">
        <v>3</v>
      </c>
      <c r="B60" s="141" t="s">
        <v>678</v>
      </c>
      <c r="C60" s="140" t="s">
        <v>700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3">
      <c r="A61" s="141">
        <v>4</v>
      </c>
      <c r="B61" s="141" t="s">
        <v>680</v>
      </c>
      <c r="C61" s="140" t="s">
        <v>701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3">
      <c r="A62" s="141">
        <v>5</v>
      </c>
      <c r="B62" s="141" t="s">
        <v>702</v>
      </c>
      <c r="C62" s="140" t="s">
        <v>703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3">
      <c r="A63" s="141" t="s">
        <v>704</v>
      </c>
      <c r="B63" s="141" t="s">
        <v>705</v>
      </c>
      <c r="C63" s="140" t="s">
        <v>706</v>
      </c>
      <c r="D63" s="142">
        <v>711.11</v>
      </c>
      <c r="E63" s="142">
        <v>0</v>
      </c>
      <c r="F63" s="142">
        <v>711.11</v>
      </c>
      <c r="G63" s="142">
        <v>0</v>
      </c>
      <c r="H63" s="142">
        <v>711</v>
      </c>
      <c r="I63" s="142">
        <v>0</v>
      </c>
      <c r="J63" s="142">
        <v>711</v>
      </c>
      <c r="K63" s="142">
        <v>0</v>
      </c>
    </row>
    <row r="64" spans="1:11" x14ac:dyDescent="0.3">
      <c r="A64" s="141">
        <v>7</v>
      </c>
      <c r="B64" s="141" t="s">
        <v>707</v>
      </c>
      <c r="C64" s="140" t="s">
        <v>708</v>
      </c>
      <c r="D64" s="142">
        <v>11016.06</v>
      </c>
      <c r="E64" s="142">
        <v>0</v>
      </c>
      <c r="F64" s="142">
        <v>11016.06</v>
      </c>
      <c r="G64" s="142">
        <v>51.46</v>
      </c>
      <c r="H64" s="142">
        <v>11016</v>
      </c>
      <c r="I64" s="142">
        <v>0</v>
      </c>
      <c r="J64" s="142">
        <v>11016</v>
      </c>
      <c r="K64" s="142">
        <v>51</v>
      </c>
    </row>
    <row r="65" spans="1:11" x14ac:dyDescent="0.3">
      <c r="A65" s="141">
        <v>8</v>
      </c>
      <c r="B65" s="141" t="s">
        <v>684</v>
      </c>
      <c r="C65" s="140" t="s">
        <v>709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3">
      <c r="A66" s="141">
        <v>9</v>
      </c>
      <c r="B66" s="141" t="s">
        <v>710</v>
      </c>
      <c r="C66" s="140" t="s">
        <v>711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3">
      <c r="A67" s="141" t="s">
        <v>712</v>
      </c>
      <c r="B67" s="141" t="s">
        <v>713</v>
      </c>
      <c r="C67" s="140" t="s">
        <v>714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3">
      <c r="A68" s="141" t="s">
        <v>715</v>
      </c>
      <c r="B68" s="141" t="s">
        <v>716</v>
      </c>
      <c r="C68" s="140" t="s">
        <v>717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3">
      <c r="A69" s="146">
        <v>2</v>
      </c>
      <c r="B69" s="146" t="s">
        <v>718</v>
      </c>
      <c r="C69" s="147" t="s">
        <v>719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3">
      <c r="A70" s="146">
        <v>3</v>
      </c>
      <c r="B70" s="146" t="s">
        <v>720</v>
      </c>
      <c r="C70" s="147" t="s">
        <v>721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3">
      <c r="A71" s="146">
        <v>4</v>
      </c>
      <c r="B71" s="146" t="s">
        <v>722</v>
      </c>
      <c r="C71" s="147" t="s">
        <v>723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3">
      <c r="A72" s="146" t="s">
        <v>724</v>
      </c>
      <c r="B72" s="146" t="s">
        <v>725</v>
      </c>
      <c r="C72" s="147" t="s">
        <v>726</v>
      </c>
      <c r="D72" s="148">
        <v>193735.53</v>
      </c>
      <c r="E72" s="148">
        <v>0</v>
      </c>
      <c r="F72" s="148">
        <v>193735.53</v>
      </c>
      <c r="G72" s="148">
        <v>239312.81</v>
      </c>
      <c r="H72" s="148">
        <v>193735</v>
      </c>
      <c r="I72" s="148">
        <v>0</v>
      </c>
      <c r="J72" s="148">
        <v>193735</v>
      </c>
      <c r="K72" s="148">
        <v>239313</v>
      </c>
    </row>
    <row r="73" spans="1:11" x14ac:dyDescent="0.3">
      <c r="A73" s="146" t="s">
        <v>727</v>
      </c>
      <c r="B73" s="146" t="s">
        <v>728</v>
      </c>
      <c r="C73" s="147" t="s">
        <v>729</v>
      </c>
      <c r="D73" s="148">
        <v>101.32</v>
      </c>
      <c r="E73" s="148">
        <v>0</v>
      </c>
      <c r="F73" s="148">
        <v>101.32</v>
      </c>
      <c r="G73" s="148">
        <v>-8186.85</v>
      </c>
      <c r="H73" s="148">
        <v>101</v>
      </c>
      <c r="I73" s="148">
        <v>0</v>
      </c>
      <c r="J73" s="148">
        <v>101</v>
      </c>
      <c r="K73" s="148">
        <v>-8187</v>
      </c>
    </row>
    <row r="74" spans="1:11" x14ac:dyDescent="0.3">
      <c r="A74" s="146">
        <v>2</v>
      </c>
      <c r="B74" s="146" t="s">
        <v>730</v>
      </c>
      <c r="C74" s="147" t="s">
        <v>731</v>
      </c>
      <c r="D74" s="148">
        <v>193634.21</v>
      </c>
      <c r="E74" s="148">
        <v>0</v>
      </c>
      <c r="F74" s="148">
        <v>193634.21</v>
      </c>
      <c r="G74" s="148">
        <v>247499.66</v>
      </c>
      <c r="H74" s="148">
        <v>193634</v>
      </c>
      <c r="I74" s="148">
        <v>0</v>
      </c>
      <c r="J74" s="148">
        <v>193634</v>
      </c>
      <c r="K74" s="148">
        <v>247500</v>
      </c>
    </row>
    <row r="75" spans="1:11" x14ac:dyDescent="0.3">
      <c r="A75" s="146" t="s">
        <v>443</v>
      </c>
      <c r="B75" s="146" t="s">
        <v>732</v>
      </c>
      <c r="C75" s="147" t="s">
        <v>733</v>
      </c>
      <c r="D75" s="148">
        <v>8274.3799999999992</v>
      </c>
      <c r="E75" s="148">
        <v>0</v>
      </c>
      <c r="F75" s="148">
        <v>8274.3799999999992</v>
      </c>
      <c r="G75" s="148">
        <v>3808.72</v>
      </c>
      <c r="H75" s="148">
        <v>8274</v>
      </c>
      <c r="I75" s="148">
        <v>0</v>
      </c>
      <c r="J75" s="148">
        <v>8274</v>
      </c>
      <c r="K75" s="148">
        <v>3809</v>
      </c>
    </row>
    <row r="76" spans="1:11" x14ac:dyDescent="0.3">
      <c r="A76" s="146" t="s">
        <v>734</v>
      </c>
      <c r="B76" s="146" t="s">
        <v>735</v>
      </c>
      <c r="C76" s="147" t="s">
        <v>736</v>
      </c>
      <c r="D76" s="148">
        <v>8274.3799999999992</v>
      </c>
      <c r="E76" s="148">
        <v>0</v>
      </c>
      <c r="F76" s="148">
        <v>8274.3799999999992</v>
      </c>
      <c r="G76" s="148">
        <v>3808.72</v>
      </c>
      <c r="H76" s="148">
        <v>8274</v>
      </c>
      <c r="I76" s="148">
        <v>0</v>
      </c>
      <c r="J76" s="148">
        <v>8274</v>
      </c>
      <c r="K76" s="148">
        <v>3809</v>
      </c>
    </row>
    <row r="77" spans="1:11" x14ac:dyDescent="0.3">
      <c r="A77" s="146">
        <v>2</v>
      </c>
      <c r="B77" s="146" t="s">
        <v>737</v>
      </c>
      <c r="C77" s="147" t="s">
        <v>738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3">
      <c r="A78" s="146">
        <v>3</v>
      </c>
      <c r="B78" s="146" t="s">
        <v>739</v>
      </c>
      <c r="C78" s="147" t="s">
        <v>740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3">
      <c r="A79" s="146">
        <v>4</v>
      </c>
      <c r="B79" s="146" t="s">
        <v>741</v>
      </c>
      <c r="C79" s="147" t="s">
        <v>742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workbookViewId="0">
      <selection activeCell="C19" sqref="C19"/>
    </sheetView>
  </sheetViews>
  <sheetFormatPr defaultColWidth="9.109375" defaultRowHeight="14.4" x14ac:dyDescent="0.3"/>
  <cols>
    <col min="1" max="1" width="9.109375" style="144"/>
    <col min="2" max="2" width="79.44140625" style="144" bestFit="1" customWidth="1"/>
    <col min="3" max="3" width="4.44140625" style="143" bestFit="1" customWidth="1"/>
    <col min="4" max="7" width="15.33203125" style="145" bestFit="1" customWidth="1"/>
    <col min="8" max="16384" width="9.109375" style="139"/>
  </cols>
  <sheetData>
    <row r="1" spans="1:7" ht="20.399999999999999" x14ac:dyDescent="0.3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1.6" x14ac:dyDescent="0.3">
      <c r="B2" s="306" t="s">
        <v>743</v>
      </c>
      <c r="C2" s="143" t="s">
        <v>744</v>
      </c>
      <c r="D2" s="145">
        <v>2735152.89</v>
      </c>
      <c r="E2" s="145">
        <v>3038023.24</v>
      </c>
      <c r="F2" s="145">
        <v>2735151</v>
      </c>
      <c r="G2" s="145">
        <v>3038023</v>
      </c>
    </row>
    <row r="3" spans="1:7" x14ac:dyDescent="0.3">
      <c r="A3" s="144" t="s">
        <v>437</v>
      </c>
      <c r="B3" s="144" t="s">
        <v>745</v>
      </c>
      <c r="C3" s="143" t="s">
        <v>746</v>
      </c>
      <c r="D3" s="142">
        <v>2427832.7000000002</v>
      </c>
      <c r="E3" s="142">
        <v>2449781.44</v>
      </c>
      <c r="F3" s="142">
        <v>2427833</v>
      </c>
      <c r="G3" s="142">
        <v>2449781</v>
      </c>
    </row>
    <row r="4" spans="1:7" x14ac:dyDescent="0.3">
      <c r="A4" s="144" t="s">
        <v>577</v>
      </c>
      <c r="B4" s="144" t="s">
        <v>747</v>
      </c>
      <c r="C4" s="143" t="s">
        <v>748</v>
      </c>
      <c r="D4" s="145">
        <v>255593.18</v>
      </c>
      <c r="E4" s="145">
        <v>255593.18</v>
      </c>
      <c r="F4" s="145">
        <v>255593</v>
      </c>
      <c r="G4" s="145">
        <v>255593</v>
      </c>
    </row>
    <row r="5" spans="1:7" x14ac:dyDescent="0.3">
      <c r="A5" s="144" t="s">
        <v>749</v>
      </c>
      <c r="B5" s="144" t="s">
        <v>750</v>
      </c>
      <c r="C5" s="143" t="s">
        <v>751</v>
      </c>
      <c r="D5" s="145">
        <v>255593.18</v>
      </c>
      <c r="E5" s="145">
        <v>255593.18</v>
      </c>
      <c r="F5" s="145">
        <v>255593</v>
      </c>
      <c r="G5" s="145">
        <v>255593</v>
      </c>
    </row>
    <row r="6" spans="1:7" x14ac:dyDescent="0.3">
      <c r="A6" s="144">
        <v>2</v>
      </c>
      <c r="B6" s="144" t="s">
        <v>752</v>
      </c>
      <c r="C6" s="143" t="s">
        <v>753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3">
      <c r="A7" s="144">
        <v>3</v>
      </c>
      <c r="B7" s="144" t="s">
        <v>754</v>
      </c>
      <c r="C7" s="143" t="s">
        <v>755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3">
      <c r="A8" s="144" t="s">
        <v>595</v>
      </c>
      <c r="B8" s="144" t="s">
        <v>756</v>
      </c>
      <c r="C8" s="143" t="s">
        <v>757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3">
      <c r="A9" s="144" t="s">
        <v>758</v>
      </c>
      <c r="B9" s="144" t="s">
        <v>759</v>
      </c>
      <c r="C9" s="143" t="s">
        <v>760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3">
      <c r="A10" s="144" t="s">
        <v>761</v>
      </c>
      <c r="B10" s="144" t="s">
        <v>762</v>
      </c>
      <c r="C10" s="143" t="s">
        <v>763</v>
      </c>
      <c r="D10" s="145">
        <v>54538.63</v>
      </c>
      <c r="E10" s="145">
        <v>54538.63</v>
      </c>
      <c r="F10" s="145">
        <v>54539</v>
      </c>
      <c r="G10" s="145">
        <v>54539</v>
      </c>
    </row>
    <row r="11" spans="1:7" x14ac:dyDescent="0.3">
      <c r="A11" s="144" t="s">
        <v>764</v>
      </c>
      <c r="B11" s="144" t="s">
        <v>765</v>
      </c>
      <c r="C11" s="143" t="s">
        <v>766</v>
      </c>
      <c r="D11" s="145">
        <v>54538.63</v>
      </c>
      <c r="E11" s="145">
        <v>54538.63</v>
      </c>
      <c r="F11" s="145">
        <v>54539</v>
      </c>
      <c r="G11" s="145">
        <v>54539</v>
      </c>
    </row>
    <row r="12" spans="1:7" x14ac:dyDescent="0.3">
      <c r="A12" s="144">
        <v>2</v>
      </c>
      <c r="B12" s="144" t="s">
        <v>767</v>
      </c>
      <c r="C12" s="143" t="s">
        <v>768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3">
      <c r="A13" s="144" t="s">
        <v>769</v>
      </c>
      <c r="B13" s="144" t="s">
        <v>770</v>
      </c>
      <c r="C13" s="143" t="s">
        <v>771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3">
      <c r="A14" s="144" t="s">
        <v>772</v>
      </c>
      <c r="B14" s="144" t="s">
        <v>773</v>
      </c>
      <c r="C14" s="143" t="s">
        <v>774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3">
      <c r="A15" s="144">
        <v>2</v>
      </c>
      <c r="B15" s="144" t="s">
        <v>775</v>
      </c>
      <c r="C15" s="143" t="s">
        <v>776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3">
      <c r="A16" s="144" t="s">
        <v>777</v>
      </c>
      <c r="B16" s="144" t="s">
        <v>778</v>
      </c>
      <c r="C16" s="143" t="s">
        <v>779</v>
      </c>
      <c r="D16" s="145">
        <v>1613225</v>
      </c>
      <c r="E16" s="145">
        <v>1613225</v>
      </c>
      <c r="F16" s="145">
        <v>1613225</v>
      </c>
      <c r="G16" s="145">
        <v>1613225</v>
      </c>
    </row>
    <row r="17" spans="1:7" x14ac:dyDescent="0.3">
      <c r="A17" s="144" t="s">
        <v>780</v>
      </c>
      <c r="B17" s="144" t="s">
        <v>781</v>
      </c>
      <c r="C17" s="143" t="s">
        <v>782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3">
      <c r="A18" s="144">
        <v>2</v>
      </c>
      <c r="B18" s="144" t="s">
        <v>783</v>
      </c>
      <c r="C18" s="143" t="s">
        <v>784</v>
      </c>
      <c r="D18" s="145">
        <v>1613225</v>
      </c>
      <c r="E18" s="145">
        <v>1613225</v>
      </c>
      <c r="F18" s="145">
        <v>1613225</v>
      </c>
      <c r="G18" s="145">
        <v>1613225</v>
      </c>
    </row>
    <row r="19" spans="1:7" x14ac:dyDescent="0.3">
      <c r="A19" s="144">
        <v>3</v>
      </c>
      <c r="B19" s="144" t="s">
        <v>785</v>
      </c>
      <c r="C19" s="143" t="s">
        <v>786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3">
      <c r="A20" s="144" t="s">
        <v>787</v>
      </c>
      <c r="B20" s="144" t="s">
        <v>788</v>
      </c>
      <c r="C20" s="143" t="s">
        <v>789</v>
      </c>
      <c r="D20" s="145">
        <v>662292.17000000004</v>
      </c>
      <c r="E20" s="145">
        <v>662292.17000000004</v>
      </c>
      <c r="F20" s="145">
        <v>662292</v>
      </c>
      <c r="G20" s="145">
        <v>662292</v>
      </c>
    </row>
    <row r="21" spans="1:7" x14ac:dyDescent="0.3">
      <c r="A21" s="144" t="s">
        <v>790</v>
      </c>
      <c r="B21" s="144" t="s">
        <v>791</v>
      </c>
      <c r="C21" s="143" t="s">
        <v>792</v>
      </c>
      <c r="D21" s="145">
        <v>1015070.28</v>
      </c>
      <c r="E21" s="145">
        <v>1015070.28</v>
      </c>
      <c r="F21" s="145">
        <v>1015070</v>
      </c>
      <c r="G21" s="145">
        <v>1015070</v>
      </c>
    </row>
    <row r="22" spans="1:7" x14ac:dyDescent="0.3">
      <c r="A22" s="144">
        <v>2</v>
      </c>
      <c r="B22" s="144" t="s">
        <v>793</v>
      </c>
      <c r="C22" s="143" t="s">
        <v>794</v>
      </c>
      <c r="D22" s="145">
        <v>-352778.11</v>
      </c>
      <c r="E22" s="145">
        <v>-352778.11</v>
      </c>
      <c r="F22" s="145">
        <v>-352778</v>
      </c>
      <c r="G22" s="145">
        <v>-352778</v>
      </c>
    </row>
    <row r="23" spans="1:7" x14ac:dyDescent="0.3">
      <c r="A23" s="144" t="s">
        <v>795</v>
      </c>
      <c r="B23" s="144" t="s">
        <v>796</v>
      </c>
      <c r="C23" s="143" t="s">
        <v>797</v>
      </c>
      <c r="D23" s="145">
        <v>-157816.28</v>
      </c>
      <c r="E23" s="145">
        <v>-135867.54</v>
      </c>
      <c r="F23" s="145">
        <v>-157816</v>
      </c>
      <c r="G23" s="145">
        <v>-135868</v>
      </c>
    </row>
    <row r="24" spans="1:7" x14ac:dyDescent="0.3">
      <c r="A24" s="144" t="s">
        <v>440</v>
      </c>
      <c r="B24" s="144" t="s">
        <v>798</v>
      </c>
      <c r="C24" s="143" t="s">
        <v>799</v>
      </c>
      <c r="D24" s="145">
        <v>289703.51</v>
      </c>
      <c r="E24" s="145">
        <v>584241.12</v>
      </c>
      <c r="F24" s="145">
        <v>289701</v>
      </c>
      <c r="G24" s="145">
        <v>584241</v>
      </c>
    </row>
    <row r="25" spans="1:7" x14ac:dyDescent="0.3">
      <c r="A25" s="144" t="s">
        <v>645</v>
      </c>
      <c r="B25" s="144" t="s">
        <v>800</v>
      </c>
      <c r="C25" s="143" t="s">
        <v>801</v>
      </c>
      <c r="D25" s="145">
        <v>19039.810000000001</v>
      </c>
      <c r="E25" s="145">
        <v>-96.11</v>
      </c>
      <c r="F25" s="145">
        <v>19040</v>
      </c>
      <c r="G25" s="145">
        <v>-96</v>
      </c>
    </row>
    <row r="26" spans="1:7" x14ac:dyDescent="0.3">
      <c r="A26" s="144" t="s">
        <v>648</v>
      </c>
      <c r="B26" s="144" t="s">
        <v>802</v>
      </c>
      <c r="C26" s="143" t="s">
        <v>803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3">
      <c r="A27" s="144" t="s">
        <v>667</v>
      </c>
      <c r="B27" s="144" t="s">
        <v>804</v>
      </c>
      <c r="C27" s="143" t="s">
        <v>805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3">
      <c r="A28" s="144" t="s">
        <v>670</v>
      </c>
      <c r="B28" s="144" t="s">
        <v>806</v>
      </c>
      <c r="C28" s="143" t="s">
        <v>807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3">
      <c r="A29" s="144" t="s">
        <v>673</v>
      </c>
      <c r="B29" s="144" t="s">
        <v>808</v>
      </c>
      <c r="C29" s="143" t="s">
        <v>809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3">
      <c r="A30" s="144">
        <v>2</v>
      </c>
      <c r="B30" s="144" t="s">
        <v>676</v>
      </c>
      <c r="C30" s="143" t="s">
        <v>810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3">
      <c r="A31" s="144">
        <v>3</v>
      </c>
      <c r="B31" s="144" t="s">
        <v>811</v>
      </c>
      <c r="C31" s="143" t="s">
        <v>812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3">
      <c r="A32" s="144">
        <v>4</v>
      </c>
      <c r="B32" s="144" t="s">
        <v>813</v>
      </c>
      <c r="C32" s="143" t="s">
        <v>814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3">
      <c r="A33" s="144">
        <v>5</v>
      </c>
      <c r="B33" s="144" t="s">
        <v>815</v>
      </c>
      <c r="C33" s="143" t="s">
        <v>816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3">
      <c r="A34" s="144">
        <v>6</v>
      </c>
      <c r="B34" s="144" t="s">
        <v>817</v>
      </c>
      <c r="C34" s="143" t="s">
        <v>818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3">
      <c r="A35" s="144">
        <v>7</v>
      </c>
      <c r="B35" s="144" t="s">
        <v>819</v>
      </c>
      <c r="C35" s="143" t="s">
        <v>820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3">
      <c r="A36" s="144">
        <v>8</v>
      </c>
      <c r="B36" s="144" t="s">
        <v>821</v>
      </c>
      <c r="C36" s="143" t="s">
        <v>822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3">
      <c r="A37" s="144">
        <v>9</v>
      </c>
      <c r="B37" s="144" t="s">
        <v>823</v>
      </c>
      <c r="C37" s="143" t="s">
        <v>824</v>
      </c>
      <c r="D37" s="145">
        <v>125.66</v>
      </c>
      <c r="E37" s="145">
        <v>-96.11</v>
      </c>
      <c r="F37" s="145">
        <v>126</v>
      </c>
      <c r="G37" s="145">
        <v>-96</v>
      </c>
    </row>
    <row r="38" spans="1:7" x14ac:dyDescent="0.3">
      <c r="A38" s="144">
        <v>10</v>
      </c>
      <c r="B38" s="144" t="s">
        <v>825</v>
      </c>
      <c r="C38" s="143" t="s">
        <v>826</v>
      </c>
      <c r="D38" s="145">
        <v>18914.150000000001</v>
      </c>
      <c r="E38" s="145">
        <v>0</v>
      </c>
      <c r="F38" s="145">
        <v>18914</v>
      </c>
      <c r="G38" s="145">
        <v>0</v>
      </c>
    </row>
    <row r="39" spans="1:7" x14ac:dyDescent="0.3">
      <c r="A39" s="144">
        <v>11</v>
      </c>
      <c r="B39" s="144" t="s">
        <v>827</v>
      </c>
      <c r="C39" s="143" t="s">
        <v>828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3">
      <c r="A40" s="144">
        <v>12</v>
      </c>
      <c r="B40" s="144" t="s">
        <v>829</v>
      </c>
      <c r="C40" s="143" t="s">
        <v>830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3">
      <c r="A41" s="144" t="s">
        <v>831</v>
      </c>
      <c r="B41" s="144" t="s">
        <v>832</v>
      </c>
      <c r="C41" s="143" t="s">
        <v>833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3">
      <c r="A42" s="144" t="s">
        <v>834</v>
      </c>
      <c r="B42" s="144" t="s">
        <v>835</v>
      </c>
      <c r="C42" s="143" t="s">
        <v>836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3">
      <c r="A43" s="144">
        <v>2</v>
      </c>
      <c r="B43" s="144" t="s">
        <v>837</v>
      </c>
      <c r="C43" s="143" t="s">
        <v>838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3">
      <c r="A44" s="144" t="s">
        <v>839</v>
      </c>
      <c r="B44" s="144" t="s">
        <v>840</v>
      </c>
      <c r="C44" s="143" t="s">
        <v>841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3">
      <c r="A45" s="144" t="s">
        <v>842</v>
      </c>
      <c r="B45" s="144" t="s">
        <v>843</v>
      </c>
      <c r="C45" s="143" t="s">
        <v>844</v>
      </c>
      <c r="D45" s="145">
        <v>351501.8</v>
      </c>
      <c r="E45" s="145">
        <v>579491.76</v>
      </c>
      <c r="F45" s="145">
        <v>351500</v>
      </c>
      <c r="G45" s="145">
        <v>579492</v>
      </c>
    </row>
    <row r="46" spans="1:7" x14ac:dyDescent="0.3">
      <c r="A46" s="144" t="s">
        <v>845</v>
      </c>
      <c r="B46" s="144" t="s">
        <v>846</v>
      </c>
      <c r="C46" s="143" t="s">
        <v>847</v>
      </c>
      <c r="D46" s="145">
        <v>49977.599999999999</v>
      </c>
      <c r="E46" s="145">
        <v>15058.44</v>
      </c>
      <c r="F46" s="145">
        <v>49976</v>
      </c>
      <c r="G46" s="145">
        <v>15060</v>
      </c>
    </row>
    <row r="47" spans="1:7" x14ac:dyDescent="0.3">
      <c r="A47" s="144" t="s">
        <v>667</v>
      </c>
      <c r="B47" s="144" t="s">
        <v>848</v>
      </c>
      <c r="C47" s="143" t="s">
        <v>849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3">
      <c r="A48" s="144" t="s">
        <v>670</v>
      </c>
      <c r="B48" s="144" t="s">
        <v>850</v>
      </c>
      <c r="C48" s="143" t="s">
        <v>851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3">
      <c r="A49" s="144" t="s">
        <v>673</v>
      </c>
      <c r="B49" s="144" t="s">
        <v>852</v>
      </c>
      <c r="C49" s="143" t="s">
        <v>853</v>
      </c>
      <c r="D49" s="145">
        <v>49977.599999999999</v>
      </c>
      <c r="E49" s="145">
        <v>15058.44</v>
      </c>
      <c r="F49" s="145">
        <v>49976</v>
      </c>
      <c r="G49" s="145">
        <v>15060</v>
      </c>
    </row>
    <row r="50" spans="1:7" x14ac:dyDescent="0.3">
      <c r="A50" s="144">
        <v>2</v>
      </c>
      <c r="B50" s="144" t="s">
        <v>676</v>
      </c>
      <c r="C50" s="143" t="s">
        <v>854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3">
      <c r="A51" s="144">
        <v>3</v>
      </c>
      <c r="B51" s="144" t="s">
        <v>855</v>
      </c>
      <c r="C51" s="143" t="s">
        <v>856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3">
      <c r="A52" s="144">
        <v>4</v>
      </c>
      <c r="B52" s="144" t="s">
        <v>857</v>
      </c>
      <c r="C52" s="143" t="s">
        <v>858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3">
      <c r="A53" s="144">
        <v>5</v>
      </c>
      <c r="B53" s="144" t="s">
        <v>859</v>
      </c>
      <c r="C53" s="143" t="s">
        <v>860</v>
      </c>
      <c r="D53" s="145">
        <v>227415.17</v>
      </c>
      <c r="E53" s="145">
        <v>461315.17</v>
      </c>
      <c r="F53" s="145">
        <v>227415</v>
      </c>
      <c r="G53" s="145">
        <v>461315</v>
      </c>
    </row>
    <row r="54" spans="1:7" x14ac:dyDescent="0.3">
      <c r="A54" s="144">
        <v>6</v>
      </c>
      <c r="B54" s="144" t="s">
        <v>861</v>
      </c>
      <c r="C54" s="143" t="s">
        <v>862</v>
      </c>
      <c r="D54" s="145">
        <v>1397.02</v>
      </c>
      <c r="E54" s="145">
        <v>5384.4</v>
      </c>
      <c r="F54" s="145">
        <v>1397</v>
      </c>
      <c r="G54" s="145">
        <v>5384</v>
      </c>
    </row>
    <row r="55" spans="1:7" x14ac:dyDescent="0.3">
      <c r="A55" s="144">
        <v>7</v>
      </c>
      <c r="B55" s="144" t="s">
        <v>863</v>
      </c>
      <c r="C55" s="143" t="s">
        <v>864</v>
      </c>
      <c r="D55" s="145">
        <v>0</v>
      </c>
      <c r="E55" s="145">
        <v>3640.32</v>
      </c>
      <c r="F55" s="145">
        <v>0</v>
      </c>
      <c r="G55" s="145">
        <v>3640</v>
      </c>
    </row>
    <row r="56" spans="1:7" x14ac:dyDescent="0.3">
      <c r="A56" s="144">
        <v>8</v>
      </c>
      <c r="B56" s="144" t="s">
        <v>865</v>
      </c>
      <c r="C56" s="143" t="s">
        <v>866</v>
      </c>
      <c r="D56" s="145">
        <v>0</v>
      </c>
      <c r="E56" s="145">
        <v>1093.43</v>
      </c>
      <c r="F56" s="145">
        <v>0</v>
      </c>
      <c r="G56" s="145">
        <v>1093</v>
      </c>
    </row>
    <row r="57" spans="1:7" x14ac:dyDescent="0.3">
      <c r="A57" s="144">
        <v>9</v>
      </c>
      <c r="B57" s="144" t="s">
        <v>867</v>
      </c>
      <c r="C57" s="143" t="s">
        <v>868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3">
      <c r="A58" s="144">
        <v>10</v>
      </c>
      <c r="B58" s="144" t="s">
        <v>869</v>
      </c>
      <c r="C58" s="143" t="s">
        <v>870</v>
      </c>
      <c r="D58" s="145">
        <v>72712.009999999995</v>
      </c>
      <c r="E58" s="145">
        <v>93000</v>
      </c>
      <c r="F58" s="145">
        <v>72712</v>
      </c>
      <c r="G58" s="145">
        <v>93000</v>
      </c>
    </row>
    <row r="59" spans="1:7" x14ac:dyDescent="0.3">
      <c r="A59" s="144" t="s">
        <v>724</v>
      </c>
      <c r="B59" s="144" t="s">
        <v>871</v>
      </c>
      <c r="C59" s="143" t="s">
        <v>872</v>
      </c>
      <c r="D59" s="145">
        <v>4845.47</v>
      </c>
      <c r="E59" s="145">
        <v>4845.47</v>
      </c>
      <c r="F59" s="145">
        <v>4845</v>
      </c>
      <c r="G59" s="145">
        <v>4845</v>
      </c>
    </row>
    <row r="60" spans="1:7" x14ac:dyDescent="0.3">
      <c r="A60" s="144" t="s">
        <v>727</v>
      </c>
      <c r="B60" s="144" t="s">
        <v>873</v>
      </c>
      <c r="C60" s="143" t="s">
        <v>874</v>
      </c>
      <c r="D60" s="145">
        <v>4845.47</v>
      </c>
      <c r="E60" s="145">
        <v>4845.47</v>
      </c>
      <c r="F60" s="145">
        <v>4845</v>
      </c>
      <c r="G60" s="145">
        <v>4845</v>
      </c>
    </row>
    <row r="61" spans="1:7" x14ac:dyDescent="0.3">
      <c r="A61" s="144">
        <v>2</v>
      </c>
      <c r="B61" s="144" t="s">
        <v>875</v>
      </c>
      <c r="C61" s="143" t="s">
        <v>876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3">
      <c r="A62" s="144" t="s">
        <v>877</v>
      </c>
      <c r="B62" s="144" t="s">
        <v>878</v>
      </c>
      <c r="C62" s="143" t="s">
        <v>879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3">
      <c r="A63" s="144" t="s">
        <v>880</v>
      </c>
      <c r="B63" s="144" t="s">
        <v>881</v>
      </c>
      <c r="C63" s="143" t="s">
        <v>882</v>
      </c>
      <c r="D63" s="145">
        <v>-85683.57</v>
      </c>
      <c r="E63" s="145">
        <v>0</v>
      </c>
      <c r="F63" s="145">
        <v>-85684</v>
      </c>
      <c r="G63" s="145">
        <v>0</v>
      </c>
    </row>
    <row r="64" spans="1:7" x14ac:dyDescent="0.3">
      <c r="A64" s="144" t="s">
        <v>443</v>
      </c>
      <c r="B64" s="144" t="s">
        <v>883</v>
      </c>
      <c r="C64" s="143" t="s">
        <v>884</v>
      </c>
      <c r="D64" s="145">
        <v>17616.68</v>
      </c>
      <c r="E64" s="145">
        <v>4000.68</v>
      </c>
      <c r="F64" s="145">
        <v>17617</v>
      </c>
      <c r="G64" s="145">
        <v>4001</v>
      </c>
    </row>
    <row r="65" spans="1:7" x14ac:dyDescent="0.3">
      <c r="A65" s="144" t="s">
        <v>734</v>
      </c>
      <c r="B65" s="144" t="s">
        <v>885</v>
      </c>
      <c r="C65" s="143" t="s">
        <v>886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3">
      <c r="A66" s="144">
        <v>2</v>
      </c>
      <c r="B66" s="144" t="s">
        <v>887</v>
      </c>
      <c r="C66" s="143" t="s">
        <v>888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3">
      <c r="A67" s="144">
        <v>3</v>
      </c>
      <c r="B67" s="144" t="s">
        <v>889</v>
      </c>
      <c r="C67" s="143" t="s">
        <v>890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3">
      <c r="A68" s="144">
        <v>4</v>
      </c>
      <c r="B68" s="144" t="s">
        <v>891</v>
      </c>
      <c r="C68" s="143" t="s">
        <v>892</v>
      </c>
      <c r="D68" s="145">
        <v>17616.68</v>
      </c>
      <c r="E68" s="145">
        <v>4000.68</v>
      </c>
      <c r="F68" s="145">
        <v>17617</v>
      </c>
      <c r="G68" s="145">
        <v>4001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workbookViewId="0">
      <selection activeCell="G20" sqref="G20"/>
    </sheetView>
  </sheetViews>
  <sheetFormatPr defaultColWidth="9.109375" defaultRowHeight="14.4" x14ac:dyDescent="0.3"/>
  <cols>
    <col min="1" max="1" width="8.33203125" style="144" bestFit="1" customWidth="1"/>
    <col min="2" max="2" width="63.5546875" style="144" bestFit="1" customWidth="1"/>
    <col min="3" max="3" width="4.44140625" style="143" bestFit="1" customWidth="1"/>
    <col min="4" max="11" width="15.33203125" style="145" bestFit="1" customWidth="1"/>
    <col min="12" max="16384" width="9.109375" style="139"/>
  </cols>
  <sheetData>
    <row r="1" spans="1:11" ht="20.399999999999999" x14ac:dyDescent="0.3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3">
      <c r="B2" s="144" t="s">
        <v>573</v>
      </c>
      <c r="C2" s="143" t="s">
        <v>574</v>
      </c>
      <c r="D2" s="145">
        <v>3921847.07</v>
      </c>
      <c r="E2" s="145">
        <v>883823.83</v>
      </c>
      <c r="F2" s="145">
        <v>3038023.24</v>
      </c>
      <c r="G2" s="145">
        <v>3231673.78</v>
      </c>
      <c r="H2" s="145">
        <v>3921847</v>
      </c>
      <c r="I2" s="145">
        <v>883824</v>
      </c>
      <c r="J2" s="145">
        <v>3038023</v>
      </c>
      <c r="K2" s="145">
        <v>3231675</v>
      </c>
    </row>
    <row r="3" spans="1:11" x14ac:dyDescent="0.3">
      <c r="A3" s="144" t="s">
        <v>437</v>
      </c>
      <c r="B3" s="144" t="s">
        <v>575</v>
      </c>
      <c r="C3" s="143" t="s">
        <v>576</v>
      </c>
      <c r="D3" s="142">
        <v>3569859.18</v>
      </c>
      <c r="E3" s="142">
        <v>872348.93</v>
      </c>
      <c r="F3" s="142">
        <v>2697510.25</v>
      </c>
      <c r="G3" s="142">
        <v>2739974.72</v>
      </c>
      <c r="H3" s="142">
        <v>3569859</v>
      </c>
      <c r="I3" s="142">
        <v>872349</v>
      </c>
      <c r="J3" s="142">
        <v>2697510</v>
      </c>
      <c r="K3" s="142">
        <v>2739975</v>
      </c>
    </row>
    <row r="4" spans="1:11" x14ac:dyDescent="0.3">
      <c r="A4" s="144" t="s">
        <v>577</v>
      </c>
      <c r="B4" s="144" t="s">
        <v>578</v>
      </c>
      <c r="C4" s="143" t="s">
        <v>579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0</v>
      </c>
    </row>
    <row r="5" spans="1:11" x14ac:dyDescent="0.3">
      <c r="A5" s="144" t="s">
        <v>580</v>
      </c>
      <c r="B5" s="144" t="s">
        <v>581</v>
      </c>
      <c r="C5" s="143" t="s">
        <v>582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3">
      <c r="A6" s="144">
        <v>2</v>
      </c>
      <c r="B6" s="144" t="s">
        <v>583</v>
      </c>
      <c r="C6" s="143" t="s">
        <v>584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>
        <v>0</v>
      </c>
    </row>
    <row r="7" spans="1:11" x14ac:dyDescent="0.3">
      <c r="A7" s="144">
        <v>3</v>
      </c>
      <c r="B7" s="144" t="s">
        <v>585</v>
      </c>
      <c r="C7" s="143" t="s">
        <v>586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3">
      <c r="A8" s="144">
        <v>4</v>
      </c>
      <c r="B8" s="144" t="s">
        <v>587</v>
      </c>
      <c r="C8" s="143" t="s">
        <v>588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3">
      <c r="A9" s="144">
        <v>5</v>
      </c>
      <c r="B9" s="144" t="s">
        <v>589</v>
      </c>
      <c r="C9" s="143" t="s">
        <v>590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3">
      <c r="A10" s="144">
        <v>6</v>
      </c>
      <c r="B10" s="144" t="s">
        <v>591</v>
      </c>
      <c r="C10" s="143" t="s">
        <v>592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3">
      <c r="A11" s="144">
        <v>7</v>
      </c>
      <c r="B11" s="144" t="s">
        <v>593</v>
      </c>
      <c r="C11" s="143" t="s">
        <v>594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3">
      <c r="A12" s="144" t="s">
        <v>595</v>
      </c>
      <c r="B12" s="144" t="s">
        <v>596</v>
      </c>
      <c r="C12" s="143" t="s">
        <v>597</v>
      </c>
      <c r="D12" s="145">
        <v>943539.81</v>
      </c>
      <c r="E12" s="145">
        <v>872348.93</v>
      </c>
      <c r="F12" s="145">
        <v>71190.880000000005</v>
      </c>
      <c r="G12" s="145">
        <v>128627.05</v>
      </c>
      <c r="H12" s="145">
        <v>943540</v>
      </c>
      <c r="I12" s="145">
        <v>872349</v>
      </c>
      <c r="J12" s="145">
        <v>71191</v>
      </c>
      <c r="K12" s="145">
        <v>128627</v>
      </c>
    </row>
    <row r="13" spans="1:11" x14ac:dyDescent="0.3">
      <c r="A13" s="144" t="s">
        <v>598</v>
      </c>
      <c r="B13" s="144" t="s">
        <v>599</v>
      </c>
      <c r="C13" s="143" t="s">
        <v>600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 x14ac:dyDescent="0.3">
      <c r="A14" s="144">
        <v>2</v>
      </c>
      <c r="B14" s="144" t="s">
        <v>601</v>
      </c>
      <c r="C14" s="143" t="s">
        <v>602</v>
      </c>
      <c r="D14" s="145">
        <v>105217.75</v>
      </c>
      <c r="E14" s="145">
        <v>84861.56</v>
      </c>
      <c r="F14" s="145">
        <v>20356.189999999999</v>
      </c>
      <c r="G14" s="145">
        <v>23751.19</v>
      </c>
      <c r="H14" s="145">
        <v>105218</v>
      </c>
      <c r="I14" s="145">
        <v>84862</v>
      </c>
      <c r="J14" s="145">
        <v>20356</v>
      </c>
      <c r="K14" s="145">
        <v>23751</v>
      </c>
    </row>
    <row r="15" spans="1:11" x14ac:dyDescent="0.3">
      <c r="A15" s="144">
        <v>3</v>
      </c>
      <c r="B15" s="144" t="s">
        <v>603</v>
      </c>
      <c r="C15" s="143" t="s">
        <v>604</v>
      </c>
      <c r="D15" s="145">
        <v>838322.06</v>
      </c>
      <c r="E15" s="145">
        <v>787487.37</v>
      </c>
      <c r="F15" s="145">
        <v>50834.69</v>
      </c>
      <c r="G15" s="145">
        <v>104875.86</v>
      </c>
      <c r="H15" s="145">
        <v>838322</v>
      </c>
      <c r="I15" s="145">
        <v>787487</v>
      </c>
      <c r="J15" s="145">
        <v>50835</v>
      </c>
      <c r="K15" s="145">
        <v>104876</v>
      </c>
    </row>
    <row r="16" spans="1:11" x14ac:dyDescent="0.3">
      <c r="A16" s="144">
        <v>4</v>
      </c>
      <c r="B16" s="144" t="s">
        <v>605</v>
      </c>
      <c r="C16" s="143" t="s">
        <v>606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3">
      <c r="A17" s="144">
        <v>5</v>
      </c>
      <c r="B17" s="144" t="s">
        <v>607</v>
      </c>
      <c r="C17" s="143" t="s">
        <v>608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 x14ac:dyDescent="0.3">
      <c r="A18" s="144">
        <v>6</v>
      </c>
      <c r="B18" s="144" t="s">
        <v>609</v>
      </c>
      <c r="C18" s="143" t="s">
        <v>610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 x14ac:dyDescent="0.3">
      <c r="A19" s="144">
        <v>7</v>
      </c>
      <c r="B19" s="144" t="s">
        <v>611</v>
      </c>
      <c r="C19" s="143" t="s">
        <v>612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3">
      <c r="A20" s="144">
        <v>8</v>
      </c>
      <c r="B20" s="144" t="s">
        <v>613</v>
      </c>
      <c r="C20" s="143" t="s">
        <v>614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3">
      <c r="A21" s="144">
        <v>9</v>
      </c>
      <c r="B21" s="144" t="s">
        <v>615</v>
      </c>
      <c r="C21" s="143" t="s">
        <v>616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3">
      <c r="A22" s="144" t="s">
        <v>617</v>
      </c>
      <c r="B22" s="144" t="s">
        <v>618</v>
      </c>
      <c r="C22" s="143" t="s">
        <v>619</v>
      </c>
      <c r="D22" s="145">
        <v>2626319.37</v>
      </c>
      <c r="E22" s="145">
        <v>0</v>
      </c>
      <c r="F22" s="145">
        <v>2626319.37</v>
      </c>
      <c r="G22" s="145">
        <v>2611347.67</v>
      </c>
      <c r="H22" s="145">
        <v>2626319</v>
      </c>
      <c r="I22" s="145">
        <v>0</v>
      </c>
      <c r="J22" s="145">
        <v>2626319</v>
      </c>
      <c r="K22" s="145">
        <v>2611348</v>
      </c>
    </row>
    <row r="23" spans="1:11" x14ac:dyDescent="0.3">
      <c r="A23" s="144" t="s">
        <v>620</v>
      </c>
      <c r="B23" s="144" t="s">
        <v>621</v>
      </c>
      <c r="C23" s="143" t="s">
        <v>622</v>
      </c>
      <c r="D23" s="145">
        <v>2047833.04</v>
      </c>
      <c r="E23" s="145">
        <v>0</v>
      </c>
      <c r="F23" s="145">
        <v>2047833.04</v>
      </c>
      <c r="G23" s="145">
        <v>2047833.04</v>
      </c>
      <c r="H23" s="145">
        <v>2047833</v>
      </c>
      <c r="I23" s="145">
        <v>0</v>
      </c>
      <c r="J23" s="145">
        <v>2047833</v>
      </c>
      <c r="K23" s="145">
        <v>2047833</v>
      </c>
    </row>
    <row r="24" spans="1:11" x14ac:dyDescent="0.3">
      <c r="A24" s="144">
        <v>2</v>
      </c>
      <c r="B24" s="144" t="s">
        <v>623</v>
      </c>
      <c r="C24" s="143" t="s">
        <v>624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3">
      <c r="A25" s="144">
        <v>3</v>
      </c>
      <c r="B25" s="144" t="s">
        <v>625</v>
      </c>
      <c r="C25" s="143" t="s">
        <v>626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3">
      <c r="A26" s="144">
        <v>4</v>
      </c>
      <c r="B26" s="144" t="s">
        <v>627</v>
      </c>
      <c r="C26" s="143" t="s">
        <v>628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3">
      <c r="A27" s="144">
        <v>5</v>
      </c>
      <c r="B27" s="144" t="s">
        <v>629</v>
      </c>
      <c r="C27" s="143" t="s">
        <v>630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 x14ac:dyDescent="0.3">
      <c r="A28" s="144">
        <v>6</v>
      </c>
      <c r="B28" s="144" t="s">
        <v>631</v>
      </c>
      <c r="C28" s="143" t="s">
        <v>632</v>
      </c>
      <c r="D28" s="145">
        <v>578486.32999999996</v>
      </c>
      <c r="E28" s="145">
        <v>0</v>
      </c>
      <c r="F28" s="145">
        <v>578486.32999999996</v>
      </c>
      <c r="G28" s="145">
        <v>563514.63</v>
      </c>
      <c r="H28" s="145">
        <v>578486</v>
      </c>
      <c r="I28" s="145">
        <v>0</v>
      </c>
      <c r="J28" s="145">
        <v>578486</v>
      </c>
      <c r="K28" s="145">
        <v>563515</v>
      </c>
    </row>
    <row r="29" spans="1:11" x14ac:dyDescent="0.3">
      <c r="A29" s="144">
        <v>7</v>
      </c>
      <c r="B29" s="144" t="s">
        <v>633</v>
      </c>
      <c r="C29" s="143" t="s">
        <v>634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3">
      <c r="A30" s="144">
        <v>8</v>
      </c>
      <c r="B30" s="144" t="s">
        <v>635</v>
      </c>
      <c r="C30" s="143" t="s">
        <v>636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3">
      <c r="A31" s="144">
        <v>9</v>
      </c>
      <c r="B31" s="144" t="s">
        <v>637</v>
      </c>
      <c r="C31" s="143" t="s">
        <v>638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 x14ac:dyDescent="0.3">
      <c r="A32" s="144">
        <v>10</v>
      </c>
      <c r="B32" s="144" t="s">
        <v>639</v>
      </c>
      <c r="C32" s="143" t="s">
        <v>640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 x14ac:dyDescent="0.3">
      <c r="A33" s="144">
        <v>11</v>
      </c>
      <c r="B33" s="144" t="s">
        <v>641</v>
      </c>
      <c r="C33" s="143" t="s">
        <v>642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3">
      <c r="A34" s="144" t="s">
        <v>440</v>
      </c>
      <c r="B34" s="144" t="s">
        <v>643</v>
      </c>
      <c r="C34" s="143" t="s">
        <v>644</v>
      </c>
      <c r="D34" s="145">
        <v>348179.17</v>
      </c>
      <c r="E34" s="145">
        <v>11474.9</v>
      </c>
      <c r="F34" s="145">
        <v>336704.27</v>
      </c>
      <c r="G34" s="145">
        <v>473030.52</v>
      </c>
      <c r="H34" s="145">
        <v>348179</v>
      </c>
      <c r="I34" s="145">
        <v>11475</v>
      </c>
      <c r="J34" s="145">
        <v>336704</v>
      </c>
      <c r="K34" s="145">
        <v>473031</v>
      </c>
    </row>
    <row r="35" spans="1:11" x14ac:dyDescent="0.3">
      <c r="A35" s="144" t="s">
        <v>645</v>
      </c>
      <c r="B35" s="144" t="s">
        <v>646</v>
      </c>
      <c r="C35" s="143" t="s">
        <v>647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</row>
    <row r="36" spans="1:11" x14ac:dyDescent="0.3">
      <c r="A36" s="144" t="s">
        <v>648</v>
      </c>
      <c r="B36" s="144" t="s">
        <v>649</v>
      </c>
      <c r="C36" s="143" t="s">
        <v>650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 x14ac:dyDescent="0.3">
      <c r="A37" s="144">
        <v>2</v>
      </c>
      <c r="B37" s="144" t="s">
        <v>651</v>
      </c>
      <c r="C37" s="143" t="s">
        <v>652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 x14ac:dyDescent="0.3">
      <c r="A38" s="144">
        <v>3</v>
      </c>
      <c r="B38" s="144" t="s">
        <v>653</v>
      </c>
      <c r="C38" s="143" t="s">
        <v>654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3">
      <c r="A39" s="144">
        <v>4</v>
      </c>
      <c r="B39" s="144" t="s">
        <v>655</v>
      </c>
      <c r="C39" s="143" t="s">
        <v>656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 x14ac:dyDescent="0.3">
      <c r="A40" s="144">
        <v>5</v>
      </c>
      <c r="B40" s="144" t="s">
        <v>657</v>
      </c>
      <c r="C40" s="143" t="s">
        <v>658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</row>
    <row r="41" spans="1:11" x14ac:dyDescent="0.3">
      <c r="A41" s="144">
        <v>6</v>
      </c>
      <c r="B41" s="144" t="s">
        <v>659</v>
      </c>
      <c r="C41" s="143" t="s">
        <v>660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3">
      <c r="A42" s="144" t="s">
        <v>661</v>
      </c>
      <c r="B42" s="144" t="s">
        <v>662</v>
      </c>
      <c r="C42" s="143" t="s">
        <v>663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3">
      <c r="A43" s="144" t="s">
        <v>664</v>
      </c>
      <c r="B43" s="144" t="s">
        <v>665</v>
      </c>
      <c r="C43" s="143" t="s">
        <v>666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3">
      <c r="A44" s="144" t="s">
        <v>667</v>
      </c>
      <c r="B44" s="144" t="s">
        <v>668</v>
      </c>
      <c r="C44" s="143" t="s">
        <v>669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3">
      <c r="A45" s="144" t="s">
        <v>670</v>
      </c>
      <c r="B45" s="144" t="s">
        <v>671</v>
      </c>
      <c r="C45" s="143" t="s">
        <v>672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3">
      <c r="A46" s="144" t="s">
        <v>673</v>
      </c>
      <c r="B46" s="144" t="s">
        <v>674</v>
      </c>
      <c r="C46" s="143" t="s">
        <v>675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3">
      <c r="A47" s="144">
        <v>2</v>
      </c>
      <c r="B47" s="144" t="s">
        <v>676</v>
      </c>
      <c r="C47" s="143" t="s">
        <v>677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 x14ac:dyDescent="0.3">
      <c r="A48" s="144">
        <v>3</v>
      </c>
      <c r="B48" s="144" t="s">
        <v>678</v>
      </c>
      <c r="C48" s="143" t="s">
        <v>679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 x14ac:dyDescent="0.3">
      <c r="A49" s="144">
        <v>4</v>
      </c>
      <c r="B49" s="144" t="s">
        <v>680</v>
      </c>
      <c r="C49" s="143" t="s">
        <v>681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3">
      <c r="A50" s="144">
        <v>5</v>
      </c>
      <c r="B50" s="144" t="s">
        <v>682</v>
      </c>
      <c r="C50" s="143" t="s">
        <v>683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3">
      <c r="A51" s="144">
        <v>6</v>
      </c>
      <c r="B51" s="144" t="s">
        <v>684</v>
      </c>
      <c r="C51" s="143" t="s">
        <v>685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3">
      <c r="A52" s="144">
        <v>7</v>
      </c>
      <c r="B52" s="144" t="s">
        <v>686</v>
      </c>
      <c r="C52" s="143" t="s">
        <v>687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3">
      <c r="A53" s="144">
        <v>8</v>
      </c>
      <c r="B53" s="144" t="s">
        <v>688</v>
      </c>
      <c r="C53" s="143" t="s">
        <v>689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3">
      <c r="A54" s="144" t="s">
        <v>690</v>
      </c>
      <c r="B54" s="144" t="s">
        <v>691</v>
      </c>
      <c r="C54" s="143" t="s">
        <v>692</v>
      </c>
      <c r="D54" s="145">
        <v>108866.36</v>
      </c>
      <c r="E54" s="145">
        <v>11474.9</v>
      </c>
      <c r="F54" s="145">
        <v>97391.46</v>
      </c>
      <c r="G54" s="145">
        <v>123173.35</v>
      </c>
      <c r="H54" s="145">
        <v>108866</v>
      </c>
      <c r="I54" s="145">
        <v>11475</v>
      </c>
      <c r="J54" s="145">
        <v>97391</v>
      </c>
      <c r="K54" s="145">
        <v>123174</v>
      </c>
    </row>
    <row r="55" spans="1:11" x14ac:dyDescent="0.3">
      <c r="A55" s="144" t="s">
        <v>693</v>
      </c>
      <c r="B55" s="144" t="s">
        <v>694</v>
      </c>
      <c r="C55" s="143" t="s">
        <v>695</v>
      </c>
      <c r="D55" s="145">
        <v>108814.9</v>
      </c>
      <c r="E55" s="145">
        <v>11474.9</v>
      </c>
      <c r="F55" s="145">
        <v>97340</v>
      </c>
      <c r="G55" s="145">
        <v>118349.69</v>
      </c>
      <c r="H55" s="145">
        <v>108815</v>
      </c>
      <c r="I55" s="145">
        <v>11475</v>
      </c>
      <c r="J55" s="145">
        <v>97340</v>
      </c>
      <c r="K55" s="145">
        <v>118350</v>
      </c>
    </row>
    <row r="56" spans="1:11" x14ac:dyDescent="0.3">
      <c r="A56" s="144" t="s">
        <v>667</v>
      </c>
      <c r="B56" s="144" t="s">
        <v>668</v>
      </c>
      <c r="C56" s="143" t="s">
        <v>696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 x14ac:dyDescent="0.3">
      <c r="A57" s="144" t="s">
        <v>670</v>
      </c>
      <c r="B57" s="144" t="s">
        <v>671</v>
      </c>
      <c r="C57" s="143" t="s">
        <v>697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 x14ac:dyDescent="0.3">
      <c r="A58" s="144" t="s">
        <v>673</v>
      </c>
      <c r="B58" s="144" t="s">
        <v>674</v>
      </c>
      <c r="C58" s="143" t="s">
        <v>698</v>
      </c>
      <c r="D58" s="145">
        <v>108814.9</v>
      </c>
      <c r="E58" s="145">
        <v>11474.9</v>
      </c>
      <c r="F58" s="145">
        <v>97340</v>
      </c>
      <c r="G58" s="145">
        <v>118349.69</v>
      </c>
      <c r="H58" s="145">
        <v>108815</v>
      </c>
      <c r="I58" s="145">
        <v>11475</v>
      </c>
      <c r="J58" s="145">
        <v>97340</v>
      </c>
      <c r="K58" s="145">
        <v>118350</v>
      </c>
    </row>
    <row r="59" spans="1:11" x14ac:dyDescent="0.3">
      <c r="A59" s="144">
        <v>2</v>
      </c>
      <c r="B59" s="144" t="s">
        <v>676</v>
      </c>
      <c r="C59" s="143" t="s">
        <v>699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3">
      <c r="A60" s="144">
        <v>3</v>
      </c>
      <c r="B60" s="144" t="s">
        <v>678</v>
      </c>
      <c r="C60" s="143" t="s">
        <v>700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3">
      <c r="A61" s="144">
        <v>4</v>
      </c>
      <c r="B61" s="144" t="s">
        <v>680</v>
      </c>
      <c r="C61" s="143" t="s">
        <v>701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3">
      <c r="A62" s="144">
        <v>5</v>
      </c>
      <c r="B62" s="144" t="s">
        <v>702</v>
      </c>
      <c r="C62" s="143" t="s">
        <v>703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 x14ac:dyDescent="0.3">
      <c r="A63" s="144" t="s">
        <v>704</v>
      </c>
      <c r="B63" s="144" t="s">
        <v>705</v>
      </c>
      <c r="C63" s="143" t="s">
        <v>706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 x14ac:dyDescent="0.3">
      <c r="A64" s="144">
        <v>7</v>
      </c>
      <c r="B64" s="144" t="s">
        <v>707</v>
      </c>
      <c r="C64" s="143" t="s">
        <v>708</v>
      </c>
      <c r="D64" s="145">
        <v>51.46</v>
      </c>
      <c r="E64" s="145">
        <v>0</v>
      </c>
      <c r="F64" s="145">
        <v>51.46</v>
      </c>
      <c r="G64" s="145">
        <v>4823.66</v>
      </c>
      <c r="H64" s="145">
        <v>51</v>
      </c>
      <c r="I64" s="145">
        <v>0</v>
      </c>
      <c r="J64" s="145">
        <v>51</v>
      </c>
      <c r="K64" s="145">
        <v>4824</v>
      </c>
    </row>
    <row r="65" spans="1:11" x14ac:dyDescent="0.3">
      <c r="A65" s="144">
        <v>8</v>
      </c>
      <c r="B65" s="144" t="s">
        <v>684</v>
      </c>
      <c r="C65" s="143" t="s">
        <v>709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 x14ac:dyDescent="0.3">
      <c r="A66" s="144">
        <v>9</v>
      </c>
      <c r="B66" s="144" t="s">
        <v>710</v>
      </c>
      <c r="C66" s="143" t="s">
        <v>711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 x14ac:dyDescent="0.3">
      <c r="A67" s="144" t="s">
        <v>712</v>
      </c>
      <c r="B67" s="144" t="s">
        <v>713</v>
      </c>
      <c r="C67" s="143" t="s">
        <v>714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 x14ac:dyDescent="0.3">
      <c r="A68" s="144" t="s">
        <v>715</v>
      </c>
      <c r="B68" s="144" t="s">
        <v>716</v>
      </c>
      <c r="C68" s="143" t="s">
        <v>717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 x14ac:dyDescent="0.3">
      <c r="A69" s="144">
        <v>2</v>
      </c>
      <c r="B69" s="144" t="s">
        <v>718</v>
      </c>
      <c r="C69" s="143" t="s">
        <v>719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x14ac:dyDescent="0.3">
      <c r="A70" s="144">
        <v>3</v>
      </c>
      <c r="B70" s="144" t="s">
        <v>720</v>
      </c>
      <c r="C70" s="143" t="s">
        <v>721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x14ac:dyDescent="0.3">
      <c r="A71" s="144">
        <v>4</v>
      </c>
      <c r="B71" s="144" t="s">
        <v>722</v>
      </c>
      <c r="C71" s="143" t="s">
        <v>723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x14ac:dyDescent="0.3">
      <c r="A72" s="144" t="s">
        <v>724</v>
      </c>
      <c r="B72" s="144" t="s">
        <v>725</v>
      </c>
      <c r="C72" s="143" t="s">
        <v>726</v>
      </c>
      <c r="D72" s="145">
        <v>239312.81</v>
      </c>
      <c r="E72" s="145">
        <v>0</v>
      </c>
      <c r="F72" s="145">
        <v>239312.81</v>
      </c>
      <c r="G72" s="145">
        <v>349857.17</v>
      </c>
      <c r="H72" s="145">
        <v>239313</v>
      </c>
      <c r="I72" s="145">
        <v>0</v>
      </c>
      <c r="J72" s="145">
        <v>239313</v>
      </c>
      <c r="K72" s="145">
        <v>349857</v>
      </c>
    </row>
    <row r="73" spans="1:11" x14ac:dyDescent="0.3">
      <c r="A73" s="144" t="s">
        <v>727</v>
      </c>
      <c r="B73" s="144" t="s">
        <v>728</v>
      </c>
      <c r="C73" s="143" t="s">
        <v>729</v>
      </c>
      <c r="D73" s="145">
        <v>-8186.85</v>
      </c>
      <c r="E73" s="145">
        <v>0</v>
      </c>
      <c r="F73" s="145">
        <v>-8186.85</v>
      </c>
      <c r="G73" s="145">
        <v>-4591.6400000000003</v>
      </c>
      <c r="H73" s="145">
        <v>-8187</v>
      </c>
      <c r="I73" s="145">
        <v>0</v>
      </c>
      <c r="J73" s="145">
        <v>-8187</v>
      </c>
      <c r="K73" s="145">
        <v>-4592</v>
      </c>
    </row>
    <row r="74" spans="1:11" x14ac:dyDescent="0.3">
      <c r="A74" s="144">
        <v>2</v>
      </c>
      <c r="B74" s="144" t="s">
        <v>730</v>
      </c>
      <c r="C74" s="143" t="s">
        <v>731</v>
      </c>
      <c r="D74" s="145">
        <v>247499.66</v>
      </c>
      <c r="E74" s="145">
        <v>0</v>
      </c>
      <c r="F74" s="145">
        <v>247499.66</v>
      </c>
      <c r="G74" s="145">
        <v>354448.81</v>
      </c>
      <c r="H74" s="145">
        <v>247500</v>
      </c>
      <c r="I74" s="145">
        <v>0</v>
      </c>
      <c r="J74" s="145">
        <v>247500</v>
      </c>
      <c r="K74" s="145">
        <v>354449</v>
      </c>
    </row>
    <row r="75" spans="1:11" x14ac:dyDescent="0.3">
      <c r="A75" s="144" t="s">
        <v>443</v>
      </c>
      <c r="B75" s="144" t="s">
        <v>732</v>
      </c>
      <c r="C75" s="143" t="s">
        <v>733</v>
      </c>
      <c r="D75" s="145">
        <v>3808.72</v>
      </c>
      <c r="E75" s="145">
        <v>0</v>
      </c>
      <c r="F75" s="145">
        <v>3808.72</v>
      </c>
      <c r="G75" s="145">
        <v>18668.54</v>
      </c>
      <c r="H75" s="145">
        <v>3809</v>
      </c>
      <c r="I75" s="145">
        <v>0</v>
      </c>
      <c r="J75" s="145">
        <v>3809</v>
      </c>
      <c r="K75" s="145">
        <v>18669</v>
      </c>
    </row>
    <row r="76" spans="1:11" x14ac:dyDescent="0.3">
      <c r="A76" s="144" t="s">
        <v>734</v>
      </c>
      <c r="B76" s="144" t="s">
        <v>735</v>
      </c>
      <c r="C76" s="143" t="s">
        <v>736</v>
      </c>
      <c r="D76" s="145">
        <v>3808.72</v>
      </c>
      <c r="E76" s="145">
        <v>0</v>
      </c>
      <c r="F76" s="145">
        <v>3808.72</v>
      </c>
      <c r="G76" s="145">
        <v>18668.54</v>
      </c>
      <c r="H76" s="145">
        <v>3809</v>
      </c>
      <c r="I76" s="145">
        <v>0</v>
      </c>
      <c r="J76" s="145">
        <v>3809</v>
      </c>
      <c r="K76" s="145">
        <v>18669</v>
      </c>
    </row>
    <row r="77" spans="1:11" x14ac:dyDescent="0.3">
      <c r="A77" s="144">
        <v>2</v>
      </c>
      <c r="B77" s="144" t="s">
        <v>737</v>
      </c>
      <c r="C77" s="143" t="s">
        <v>738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x14ac:dyDescent="0.3">
      <c r="A78" s="144">
        <v>3</v>
      </c>
      <c r="B78" s="144" t="s">
        <v>739</v>
      </c>
      <c r="C78" s="143" t="s">
        <v>740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x14ac:dyDescent="0.3">
      <c r="A79" s="144">
        <v>4</v>
      </c>
      <c r="B79" s="144" t="s">
        <v>741</v>
      </c>
      <c r="C79" s="143" t="s">
        <v>742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workbookViewId="0">
      <selection activeCell="B14" sqref="B14"/>
    </sheetView>
  </sheetViews>
  <sheetFormatPr defaultColWidth="9.109375" defaultRowHeight="14.4" x14ac:dyDescent="0.3"/>
  <cols>
    <col min="1" max="1" width="8.33203125" style="144" bestFit="1" customWidth="1"/>
    <col min="2" max="2" width="79.44140625" style="144" bestFit="1" customWidth="1"/>
    <col min="3" max="3" width="4.44140625" style="143" bestFit="1" customWidth="1"/>
    <col min="4" max="7" width="15.33203125" style="145" bestFit="1" customWidth="1"/>
    <col min="8" max="16384" width="9.109375" style="139"/>
  </cols>
  <sheetData>
    <row r="1" spans="1:7" ht="20.399999999999999" x14ac:dyDescent="0.3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1.6" x14ac:dyDescent="0.3">
      <c r="B2" s="306" t="s">
        <v>743</v>
      </c>
      <c r="C2" s="143" t="s">
        <v>744</v>
      </c>
      <c r="D2" s="145">
        <v>3038023.24</v>
      </c>
      <c r="E2" s="145">
        <v>3231673.78</v>
      </c>
      <c r="F2" s="145">
        <v>3038023</v>
      </c>
      <c r="G2" s="145">
        <v>3231675</v>
      </c>
    </row>
    <row r="3" spans="1:7" x14ac:dyDescent="0.3">
      <c r="A3" s="144" t="s">
        <v>437</v>
      </c>
      <c r="B3" s="144" t="s">
        <v>745</v>
      </c>
      <c r="C3" s="143" t="s">
        <v>746</v>
      </c>
      <c r="D3" s="142">
        <v>2449781.44</v>
      </c>
      <c r="E3" s="142">
        <v>2585648.98</v>
      </c>
      <c r="F3" s="142">
        <v>2449781</v>
      </c>
      <c r="G3" s="142">
        <v>2585649</v>
      </c>
    </row>
    <row r="4" spans="1:7" x14ac:dyDescent="0.3">
      <c r="A4" s="144" t="s">
        <v>577</v>
      </c>
      <c r="B4" s="144" t="s">
        <v>747</v>
      </c>
      <c r="C4" s="143" t="s">
        <v>748</v>
      </c>
      <c r="D4" s="145">
        <v>255593.18</v>
      </c>
      <c r="E4" s="145">
        <v>255593.18</v>
      </c>
      <c r="F4" s="145">
        <v>255593</v>
      </c>
      <c r="G4" s="145">
        <v>255593</v>
      </c>
    </row>
    <row r="5" spans="1:7" x14ac:dyDescent="0.3">
      <c r="A5" s="144" t="s">
        <v>749</v>
      </c>
      <c r="B5" s="144" t="s">
        <v>750</v>
      </c>
      <c r="C5" s="143" t="s">
        <v>751</v>
      </c>
      <c r="D5" s="145">
        <v>255593.18</v>
      </c>
      <c r="E5" s="145">
        <v>255593.18</v>
      </c>
      <c r="F5" s="145">
        <v>255593</v>
      </c>
      <c r="G5" s="145">
        <v>255593</v>
      </c>
    </row>
    <row r="6" spans="1:7" x14ac:dyDescent="0.3">
      <c r="A6" s="144">
        <v>2</v>
      </c>
      <c r="B6" s="144" t="s">
        <v>752</v>
      </c>
      <c r="C6" s="143" t="s">
        <v>753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3">
      <c r="A7" s="144">
        <v>3</v>
      </c>
      <c r="B7" s="144" t="s">
        <v>754</v>
      </c>
      <c r="C7" s="143" t="s">
        <v>755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3">
      <c r="A8" s="144" t="s">
        <v>595</v>
      </c>
      <c r="B8" s="144" t="s">
        <v>756</v>
      </c>
      <c r="C8" s="143" t="s">
        <v>757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3">
      <c r="A9" s="144" t="s">
        <v>758</v>
      </c>
      <c r="B9" s="144" t="s">
        <v>759</v>
      </c>
      <c r="C9" s="143" t="s">
        <v>760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3">
      <c r="A10" s="144" t="s">
        <v>761</v>
      </c>
      <c r="B10" s="144" t="s">
        <v>762</v>
      </c>
      <c r="C10" s="143" t="s">
        <v>763</v>
      </c>
      <c r="D10" s="145">
        <v>54538.63</v>
      </c>
      <c r="E10" s="145">
        <v>54538.63</v>
      </c>
      <c r="F10" s="145">
        <v>54539</v>
      </c>
      <c r="G10" s="145">
        <v>54539</v>
      </c>
    </row>
    <row r="11" spans="1:7" x14ac:dyDescent="0.3">
      <c r="A11" s="144" t="s">
        <v>764</v>
      </c>
      <c r="B11" s="144" t="s">
        <v>765</v>
      </c>
      <c r="C11" s="143" t="s">
        <v>766</v>
      </c>
      <c r="D11" s="145">
        <v>54538.63</v>
      </c>
      <c r="E11" s="145">
        <v>54538.63</v>
      </c>
      <c r="F11" s="145">
        <v>54539</v>
      </c>
      <c r="G11" s="145">
        <v>54539</v>
      </c>
    </row>
    <row r="12" spans="1:7" x14ac:dyDescent="0.3">
      <c r="A12" s="144">
        <v>2</v>
      </c>
      <c r="B12" s="144" t="s">
        <v>767</v>
      </c>
      <c r="C12" s="143" t="s">
        <v>768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3">
      <c r="A13" s="144" t="s">
        <v>769</v>
      </c>
      <c r="B13" s="144" t="s">
        <v>770</v>
      </c>
      <c r="C13" s="143" t="s">
        <v>771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3">
      <c r="A14" s="144" t="s">
        <v>772</v>
      </c>
      <c r="B14" s="144" t="s">
        <v>773</v>
      </c>
      <c r="C14" s="143" t="s">
        <v>774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3">
      <c r="A15" s="144">
        <v>2</v>
      </c>
      <c r="B15" s="144" t="s">
        <v>775</v>
      </c>
      <c r="C15" s="143" t="s">
        <v>776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3">
      <c r="A16" s="144" t="s">
        <v>777</v>
      </c>
      <c r="B16" s="144" t="s">
        <v>778</v>
      </c>
      <c r="C16" s="143" t="s">
        <v>779</v>
      </c>
      <c r="D16" s="145">
        <v>1613225</v>
      </c>
      <c r="E16" s="145">
        <v>1613225</v>
      </c>
      <c r="F16" s="145">
        <v>1613225</v>
      </c>
      <c r="G16" s="145">
        <v>1613225</v>
      </c>
    </row>
    <row r="17" spans="1:7" x14ac:dyDescent="0.3">
      <c r="A17" s="144" t="s">
        <v>780</v>
      </c>
      <c r="B17" s="144" t="s">
        <v>781</v>
      </c>
      <c r="C17" s="143" t="s">
        <v>782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3">
      <c r="A18" s="144">
        <v>2</v>
      </c>
      <c r="B18" s="144" t="s">
        <v>783</v>
      </c>
      <c r="C18" s="143" t="s">
        <v>784</v>
      </c>
      <c r="D18" s="145">
        <v>1613225</v>
      </c>
      <c r="E18" s="145">
        <v>1613225</v>
      </c>
      <c r="F18" s="145">
        <v>1613225</v>
      </c>
      <c r="G18" s="145">
        <v>1613225</v>
      </c>
    </row>
    <row r="19" spans="1:7" x14ac:dyDescent="0.3">
      <c r="A19" s="144">
        <v>3</v>
      </c>
      <c r="B19" s="144" t="s">
        <v>785</v>
      </c>
      <c r="C19" s="143" t="s">
        <v>786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3">
      <c r="A20" s="144" t="s">
        <v>787</v>
      </c>
      <c r="B20" s="144" t="s">
        <v>788</v>
      </c>
      <c r="C20" s="143" t="s">
        <v>789</v>
      </c>
      <c r="D20" s="145">
        <v>662292.17000000004</v>
      </c>
      <c r="E20" s="145">
        <v>737432.6</v>
      </c>
      <c r="F20" s="145">
        <v>662292</v>
      </c>
      <c r="G20" s="145">
        <v>737432</v>
      </c>
    </row>
    <row r="21" spans="1:7" x14ac:dyDescent="0.3">
      <c r="A21" s="144" t="s">
        <v>790</v>
      </c>
      <c r="B21" s="144" t="s">
        <v>791</v>
      </c>
      <c r="C21" s="143" t="s">
        <v>792</v>
      </c>
      <c r="D21" s="145">
        <v>1015070.28</v>
      </c>
      <c r="E21" s="145">
        <v>1015070.28</v>
      </c>
      <c r="F21" s="145">
        <v>1015070</v>
      </c>
      <c r="G21" s="145">
        <v>1015070</v>
      </c>
    </row>
    <row r="22" spans="1:7" x14ac:dyDescent="0.3">
      <c r="A22" s="144">
        <v>2</v>
      </c>
      <c r="B22" s="144" t="s">
        <v>793</v>
      </c>
      <c r="C22" s="143" t="s">
        <v>794</v>
      </c>
      <c r="D22" s="145">
        <v>-352778.11</v>
      </c>
      <c r="E22" s="145">
        <v>-277637.68</v>
      </c>
      <c r="F22" s="145">
        <v>-352778</v>
      </c>
      <c r="G22" s="145">
        <v>-277638</v>
      </c>
    </row>
    <row r="23" spans="1:7" x14ac:dyDescent="0.3">
      <c r="A23" s="144" t="s">
        <v>795</v>
      </c>
      <c r="B23" s="144" t="s">
        <v>796</v>
      </c>
      <c r="C23" s="143" t="s">
        <v>797</v>
      </c>
      <c r="D23" s="145">
        <v>-135867.54</v>
      </c>
      <c r="E23" s="145">
        <v>-75140.429999999993</v>
      </c>
      <c r="F23" s="145">
        <v>-135868</v>
      </c>
      <c r="G23" s="145">
        <v>-75140</v>
      </c>
    </row>
    <row r="24" spans="1:7" x14ac:dyDescent="0.3">
      <c r="A24" s="144" t="s">
        <v>440</v>
      </c>
      <c r="B24" s="144" t="s">
        <v>798</v>
      </c>
      <c r="C24" s="143" t="s">
        <v>799</v>
      </c>
      <c r="D24" s="145">
        <v>584241.12</v>
      </c>
      <c r="E24" s="145">
        <v>621274.12</v>
      </c>
      <c r="F24" s="145">
        <v>584241</v>
      </c>
      <c r="G24" s="145">
        <v>621275</v>
      </c>
    </row>
    <row r="25" spans="1:7" x14ac:dyDescent="0.3">
      <c r="A25" s="144" t="s">
        <v>645</v>
      </c>
      <c r="B25" s="144" t="s">
        <v>800</v>
      </c>
      <c r="C25" s="143" t="s">
        <v>801</v>
      </c>
      <c r="D25" s="145">
        <v>-96.11</v>
      </c>
      <c r="E25" s="145">
        <v>17469.39</v>
      </c>
      <c r="F25" s="145">
        <v>-96</v>
      </c>
      <c r="G25" s="145">
        <v>17470</v>
      </c>
    </row>
    <row r="26" spans="1:7" x14ac:dyDescent="0.3">
      <c r="A26" s="144" t="s">
        <v>648</v>
      </c>
      <c r="B26" s="144" t="s">
        <v>802</v>
      </c>
      <c r="C26" s="143" t="s">
        <v>803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3">
      <c r="A27" s="144" t="s">
        <v>667</v>
      </c>
      <c r="B27" s="144" t="s">
        <v>804</v>
      </c>
      <c r="C27" s="143" t="s">
        <v>805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3">
      <c r="A28" s="144" t="s">
        <v>670</v>
      </c>
      <c r="B28" s="144" t="s">
        <v>806</v>
      </c>
      <c r="C28" s="143" t="s">
        <v>807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3">
      <c r="A29" s="144" t="s">
        <v>673</v>
      </c>
      <c r="B29" s="144" t="s">
        <v>808</v>
      </c>
      <c r="C29" s="143" t="s">
        <v>809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3">
      <c r="A30" s="144">
        <v>2</v>
      </c>
      <c r="B30" s="144" t="s">
        <v>676</v>
      </c>
      <c r="C30" s="143" t="s">
        <v>810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3">
      <c r="A31" s="144">
        <v>3</v>
      </c>
      <c r="B31" s="144" t="s">
        <v>811</v>
      </c>
      <c r="C31" s="143" t="s">
        <v>812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3">
      <c r="A32" s="144">
        <v>4</v>
      </c>
      <c r="B32" s="144" t="s">
        <v>813</v>
      </c>
      <c r="C32" s="143" t="s">
        <v>814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3">
      <c r="A33" s="144">
        <v>5</v>
      </c>
      <c r="B33" s="144" t="s">
        <v>815</v>
      </c>
      <c r="C33" s="143" t="s">
        <v>816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3">
      <c r="A34" s="144">
        <v>6</v>
      </c>
      <c r="B34" s="144" t="s">
        <v>817</v>
      </c>
      <c r="C34" s="143" t="s">
        <v>818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3">
      <c r="A35" s="144">
        <v>7</v>
      </c>
      <c r="B35" s="144" t="s">
        <v>819</v>
      </c>
      <c r="C35" s="143" t="s">
        <v>820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3">
      <c r="A36" s="144">
        <v>8</v>
      </c>
      <c r="B36" s="144" t="s">
        <v>821</v>
      </c>
      <c r="C36" s="143" t="s">
        <v>822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3">
      <c r="A37" s="144">
        <v>9</v>
      </c>
      <c r="B37" s="144" t="s">
        <v>823</v>
      </c>
      <c r="C37" s="143" t="s">
        <v>824</v>
      </c>
      <c r="D37" s="145">
        <v>-96.11</v>
      </c>
      <c r="E37" s="145">
        <v>-282.37</v>
      </c>
      <c r="F37" s="145">
        <v>-96</v>
      </c>
      <c r="G37" s="145">
        <v>-282</v>
      </c>
    </row>
    <row r="38" spans="1:7" x14ac:dyDescent="0.3">
      <c r="A38" s="144">
        <v>10</v>
      </c>
      <c r="B38" s="144" t="s">
        <v>825</v>
      </c>
      <c r="C38" s="143" t="s">
        <v>826</v>
      </c>
      <c r="D38" s="145">
        <v>0</v>
      </c>
      <c r="E38" s="145">
        <v>17751.759999999998</v>
      </c>
      <c r="F38" s="145">
        <v>0</v>
      </c>
      <c r="G38" s="145">
        <v>17752</v>
      </c>
    </row>
    <row r="39" spans="1:7" x14ac:dyDescent="0.3">
      <c r="A39" s="144">
        <v>11</v>
      </c>
      <c r="B39" s="144" t="s">
        <v>827</v>
      </c>
      <c r="C39" s="143" t="s">
        <v>828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3">
      <c r="A40" s="144">
        <v>12</v>
      </c>
      <c r="B40" s="144" t="s">
        <v>829</v>
      </c>
      <c r="C40" s="143" t="s">
        <v>830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3">
      <c r="A41" s="144" t="s">
        <v>831</v>
      </c>
      <c r="B41" s="144" t="s">
        <v>832</v>
      </c>
      <c r="C41" s="143" t="s">
        <v>833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3">
      <c r="A42" s="144" t="s">
        <v>834</v>
      </c>
      <c r="B42" s="144" t="s">
        <v>835</v>
      </c>
      <c r="C42" s="143" t="s">
        <v>836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3">
      <c r="A43" s="144">
        <v>2</v>
      </c>
      <c r="B43" s="144" t="s">
        <v>837</v>
      </c>
      <c r="C43" s="143" t="s">
        <v>838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3">
      <c r="A44" s="144" t="s">
        <v>839</v>
      </c>
      <c r="B44" s="144" t="s">
        <v>840</v>
      </c>
      <c r="C44" s="143" t="s">
        <v>841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3">
      <c r="A45" s="144" t="s">
        <v>842</v>
      </c>
      <c r="B45" s="144" t="s">
        <v>843</v>
      </c>
      <c r="C45" s="143" t="s">
        <v>844</v>
      </c>
      <c r="D45" s="145">
        <v>579491.76</v>
      </c>
      <c r="E45" s="145">
        <v>599881.56000000006</v>
      </c>
      <c r="F45" s="145">
        <v>579492</v>
      </c>
      <c r="G45" s="145">
        <v>599882</v>
      </c>
    </row>
    <row r="46" spans="1:7" x14ac:dyDescent="0.3">
      <c r="A46" s="144" t="s">
        <v>845</v>
      </c>
      <c r="B46" s="144" t="s">
        <v>846</v>
      </c>
      <c r="C46" s="143" t="s">
        <v>847</v>
      </c>
      <c r="D46" s="145">
        <v>15058.44</v>
      </c>
      <c r="E46" s="145">
        <v>13561.64</v>
      </c>
      <c r="F46" s="145">
        <v>15060</v>
      </c>
      <c r="G46" s="145">
        <v>13562</v>
      </c>
    </row>
    <row r="47" spans="1:7" x14ac:dyDescent="0.3">
      <c r="A47" s="144" t="s">
        <v>667</v>
      </c>
      <c r="B47" s="144" t="s">
        <v>848</v>
      </c>
      <c r="C47" s="143" t="s">
        <v>849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3">
      <c r="A48" s="144" t="s">
        <v>670</v>
      </c>
      <c r="B48" s="144" t="s">
        <v>850</v>
      </c>
      <c r="C48" s="143" t="s">
        <v>851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3">
      <c r="A49" s="144" t="s">
        <v>673</v>
      </c>
      <c r="B49" s="144" t="s">
        <v>852</v>
      </c>
      <c r="C49" s="143" t="s">
        <v>853</v>
      </c>
      <c r="D49" s="145">
        <v>15058.44</v>
      </c>
      <c r="E49" s="145">
        <v>13561.64</v>
      </c>
      <c r="F49" s="145">
        <v>15060</v>
      </c>
      <c r="G49" s="145">
        <v>13562</v>
      </c>
    </row>
    <row r="50" spans="1:7" x14ac:dyDescent="0.3">
      <c r="A50" s="144">
        <v>2</v>
      </c>
      <c r="B50" s="144" t="s">
        <v>676</v>
      </c>
      <c r="C50" s="143" t="s">
        <v>854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3">
      <c r="A51" s="144">
        <v>3</v>
      </c>
      <c r="B51" s="144" t="s">
        <v>855</v>
      </c>
      <c r="C51" s="143" t="s">
        <v>856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3">
      <c r="A52" s="144">
        <v>4</v>
      </c>
      <c r="B52" s="144" t="s">
        <v>857</v>
      </c>
      <c r="C52" s="143" t="s">
        <v>858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3">
      <c r="A53" s="144">
        <v>5</v>
      </c>
      <c r="B53" s="144" t="s">
        <v>859</v>
      </c>
      <c r="C53" s="143" t="s">
        <v>860</v>
      </c>
      <c r="D53" s="145">
        <v>461315.17</v>
      </c>
      <c r="E53" s="145">
        <v>578315.17000000004</v>
      </c>
      <c r="F53" s="145">
        <v>461315</v>
      </c>
      <c r="G53" s="145">
        <v>578315</v>
      </c>
    </row>
    <row r="54" spans="1:7" x14ac:dyDescent="0.3">
      <c r="A54" s="144">
        <v>6</v>
      </c>
      <c r="B54" s="144" t="s">
        <v>861</v>
      </c>
      <c r="C54" s="143" t="s">
        <v>862</v>
      </c>
      <c r="D54" s="145">
        <v>5384.4</v>
      </c>
      <c r="E54" s="145">
        <v>4088.75</v>
      </c>
      <c r="F54" s="145">
        <v>5384</v>
      </c>
      <c r="G54" s="145">
        <v>4089</v>
      </c>
    </row>
    <row r="55" spans="1:7" x14ac:dyDescent="0.3">
      <c r="A55" s="144">
        <v>7</v>
      </c>
      <c r="B55" s="144" t="s">
        <v>863</v>
      </c>
      <c r="C55" s="143" t="s">
        <v>864</v>
      </c>
      <c r="D55" s="145">
        <v>3640.32</v>
      </c>
      <c r="E55" s="145">
        <v>2759.15</v>
      </c>
      <c r="F55" s="145">
        <v>3640</v>
      </c>
      <c r="G55" s="145">
        <v>2759</v>
      </c>
    </row>
    <row r="56" spans="1:7" x14ac:dyDescent="0.3">
      <c r="A56" s="144">
        <v>8</v>
      </c>
      <c r="B56" s="144" t="s">
        <v>865</v>
      </c>
      <c r="C56" s="143" t="s">
        <v>866</v>
      </c>
      <c r="D56" s="145">
        <v>1093.43</v>
      </c>
      <c r="E56" s="145">
        <v>1156.8499999999999</v>
      </c>
      <c r="F56" s="145">
        <v>1093</v>
      </c>
      <c r="G56" s="145">
        <v>1157</v>
      </c>
    </row>
    <row r="57" spans="1:7" x14ac:dyDescent="0.3">
      <c r="A57" s="144">
        <v>9</v>
      </c>
      <c r="B57" s="144" t="s">
        <v>867</v>
      </c>
      <c r="C57" s="143" t="s">
        <v>868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3">
      <c r="A58" s="144">
        <v>10</v>
      </c>
      <c r="B58" s="144" t="s">
        <v>869</v>
      </c>
      <c r="C58" s="143" t="s">
        <v>870</v>
      </c>
      <c r="D58" s="145">
        <v>93000</v>
      </c>
      <c r="E58" s="145">
        <v>0</v>
      </c>
      <c r="F58" s="145">
        <v>93000</v>
      </c>
      <c r="G58" s="145">
        <v>0</v>
      </c>
    </row>
    <row r="59" spans="1:7" x14ac:dyDescent="0.3">
      <c r="A59" s="144" t="s">
        <v>724</v>
      </c>
      <c r="B59" s="144" t="s">
        <v>871</v>
      </c>
      <c r="C59" s="143" t="s">
        <v>872</v>
      </c>
      <c r="D59" s="145">
        <v>4845.47</v>
      </c>
      <c r="E59" s="145">
        <v>3923.17</v>
      </c>
      <c r="F59" s="145">
        <v>4845</v>
      </c>
      <c r="G59" s="145">
        <v>3923</v>
      </c>
    </row>
    <row r="60" spans="1:7" x14ac:dyDescent="0.3">
      <c r="A60" s="144" t="s">
        <v>727</v>
      </c>
      <c r="B60" s="144" t="s">
        <v>873</v>
      </c>
      <c r="C60" s="143" t="s">
        <v>874</v>
      </c>
      <c r="D60" s="145">
        <v>4845.47</v>
      </c>
      <c r="E60" s="145">
        <v>3923.17</v>
      </c>
      <c r="F60" s="145">
        <v>4845</v>
      </c>
      <c r="G60" s="145">
        <v>3923</v>
      </c>
    </row>
    <row r="61" spans="1:7" x14ac:dyDescent="0.3">
      <c r="A61" s="144">
        <v>2</v>
      </c>
      <c r="B61" s="144" t="s">
        <v>875</v>
      </c>
      <c r="C61" s="143" t="s">
        <v>876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3">
      <c r="A62" s="144" t="s">
        <v>877</v>
      </c>
      <c r="B62" s="144" t="s">
        <v>878</v>
      </c>
      <c r="C62" s="143" t="s">
        <v>879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3">
      <c r="A63" s="144" t="s">
        <v>880</v>
      </c>
      <c r="B63" s="144" t="s">
        <v>881</v>
      </c>
      <c r="C63" s="143" t="s">
        <v>882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3">
      <c r="A64" s="144" t="s">
        <v>443</v>
      </c>
      <c r="B64" s="144" t="s">
        <v>883</v>
      </c>
      <c r="C64" s="143" t="s">
        <v>884</v>
      </c>
      <c r="D64" s="145">
        <v>4000.68</v>
      </c>
      <c r="E64" s="145">
        <v>24750.68</v>
      </c>
      <c r="F64" s="145">
        <v>4001</v>
      </c>
      <c r="G64" s="145">
        <v>24751</v>
      </c>
    </row>
    <row r="65" spans="1:7" x14ac:dyDescent="0.3">
      <c r="A65" s="144" t="s">
        <v>734</v>
      </c>
      <c r="B65" s="144" t="s">
        <v>885</v>
      </c>
      <c r="C65" s="143" t="s">
        <v>886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3">
      <c r="A66" s="144">
        <v>2</v>
      </c>
      <c r="B66" s="144" t="s">
        <v>887</v>
      </c>
      <c r="C66" s="143" t="s">
        <v>888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3">
      <c r="A67" s="144">
        <v>3</v>
      </c>
      <c r="B67" s="144" t="s">
        <v>889</v>
      </c>
      <c r="C67" s="143" t="s">
        <v>890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3">
      <c r="A68" s="144">
        <v>4</v>
      </c>
      <c r="B68" s="144" t="s">
        <v>891</v>
      </c>
      <c r="C68" s="143" t="s">
        <v>892</v>
      </c>
      <c r="D68" s="145">
        <v>4000.68</v>
      </c>
      <c r="E68" s="145">
        <v>24750.68</v>
      </c>
      <c r="F68" s="145">
        <v>4001</v>
      </c>
      <c r="G68" s="145">
        <v>24751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8"/>
  <sheetViews>
    <sheetView workbookViewId="0">
      <selection activeCell="A2" sqref="A2"/>
    </sheetView>
  </sheetViews>
  <sheetFormatPr defaultRowHeight="14.4" x14ac:dyDescent="0.3"/>
  <cols>
    <col min="1" max="1" width="63.109375" style="17" customWidth="1"/>
    <col min="2" max="2" width="24.88671875" style="17" customWidth="1"/>
  </cols>
  <sheetData>
    <row r="1" spans="1:2" x14ac:dyDescent="0.3">
      <c r="A1" s="152" t="s">
        <v>365</v>
      </c>
      <c r="B1" s="152" t="s">
        <v>45</v>
      </c>
    </row>
    <row r="2" spans="1:2" x14ac:dyDescent="0.3">
      <c r="A2" s="17" t="s">
        <v>893</v>
      </c>
      <c r="B2" s="17" t="s">
        <v>894</v>
      </c>
    </row>
    <row r="3" spans="1:2" x14ac:dyDescent="0.3">
      <c r="A3" s="17" t="s">
        <v>895</v>
      </c>
      <c r="B3" s="17" t="s">
        <v>896</v>
      </c>
    </row>
    <row r="4" spans="1:2" x14ac:dyDescent="0.3">
      <c r="A4" s="17" t="s">
        <v>897</v>
      </c>
      <c r="B4" s="17" t="s">
        <v>898</v>
      </c>
    </row>
    <row r="5" spans="1:2" x14ac:dyDescent="0.3">
      <c r="A5" s="17" t="s">
        <v>899</v>
      </c>
      <c r="B5" s="17" t="s">
        <v>900</v>
      </c>
    </row>
    <row r="6" spans="1:2" x14ac:dyDescent="0.3">
      <c r="A6" s="17" t="s">
        <v>901</v>
      </c>
      <c r="B6" s="17" t="s">
        <v>902</v>
      </c>
    </row>
    <row r="7" spans="1:2" x14ac:dyDescent="0.3">
      <c r="A7" s="17" t="s">
        <v>903</v>
      </c>
      <c r="B7" s="17">
        <v>35853603</v>
      </c>
    </row>
    <row r="8" spans="1:2" x14ac:dyDescent="0.3">
      <c r="A8" s="17" t="s">
        <v>904</v>
      </c>
      <c r="B8" s="17">
        <v>2021727004</v>
      </c>
    </row>
    <row r="9" spans="1:2" x14ac:dyDescent="0.3">
      <c r="A9" s="17" t="s">
        <v>905</v>
      </c>
    </row>
    <row r="10" spans="1:2" x14ac:dyDescent="0.3">
      <c r="A10" s="17" t="s">
        <v>906</v>
      </c>
      <c r="B10" s="17" t="s">
        <v>907</v>
      </c>
    </row>
    <row r="11" spans="1:2" x14ac:dyDescent="0.3">
      <c r="A11" s="17" t="s">
        <v>908</v>
      </c>
    </row>
    <row r="12" spans="1:2" x14ac:dyDescent="0.3">
      <c r="A12" s="17" t="s">
        <v>909</v>
      </c>
      <c r="B12" s="17" t="s">
        <v>910</v>
      </c>
    </row>
    <row r="13" spans="1:2" x14ac:dyDescent="0.3">
      <c r="A13" s="17" t="s">
        <v>911</v>
      </c>
    </row>
    <row r="14" spans="1:2" x14ac:dyDescent="0.3">
      <c r="A14" s="17" t="s">
        <v>912</v>
      </c>
      <c r="B14" s="17">
        <v>81108</v>
      </c>
    </row>
    <row r="15" spans="1:2" x14ac:dyDescent="0.3">
      <c r="A15" s="17" t="s">
        <v>913</v>
      </c>
      <c r="B15" s="17" t="s">
        <v>914</v>
      </c>
    </row>
    <row r="16" spans="1:2" x14ac:dyDescent="0.3">
      <c r="A16" s="17" t="s">
        <v>915</v>
      </c>
    </row>
    <row r="17" spans="1:2" x14ac:dyDescent="0.3">
      <c r="A17" s="17" t="s">
        <v>916</v>
      </c>
    </row>
    <row r="18" spans="1:2" x14ac:dyDescent="0.3">
      <c r="A18" s="17" t="s">
        <v>917</v>
      </c>
      <c r="B18" s="17" t="s">
        <v>918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1" t="s">
        <v>372</v>
      </c>
    </row>
    <row r="2" spans="1:2" ht="21" customHeight="1" thickTop="1" thickBot="1" x14ac:dyDescent="0.35">
      <c r="A2" s="9" t="s">
        <v>28</v>
      </c>
      <c r="B2" s="10" t="s">
        <v>26</v>
      </c>
    </row>
    <row r="3" spans="1:2" ht="30" customHeight="1" thickTop="1" thickBot="1" x14ac:dyDescent="0.35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workbookViewId="0">
      <selection activeCell="I26" sqref="I26"/>
    </sheetView>
  </sheetViews>
  <sheetFormatPr defaultRowHeight="14.4" x14ac:dyDescent="0.3"/>
  <cols>
    <col min="1" max="1" width="29.109375" customWidth="1"/>
    <col min="2" max="10" width="11.33203125" customWidth="1"/>
  </cols>
  <sheetData>
    <row r="1" spans="1:33" x14ac:dyDescent="0.3">
      <c r="A1" s="1" t="s">
        <v>371</v>
      </c>
    </row>
    <row r="2" spans="1:33" ht="15" thickBot="1" x14ac:dyDescent="0.35">
      <c r="A2" s="2" t="s">
        <v>7</v>
      </c>
    </row>
    <row r="3" spans="1:33" ht="16.5" customHeight="1" thickTop="1" thickBot="1" x14ac:dyDescent="0.35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5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5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15.6" thickTop="1" thickBot="1" x14ac:dyDescent="0.35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5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5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5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" thickBot="1" x14ac:dyDescent="0.35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5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15.6" thickTop="1" thickBot="1" x14ac:dyDescent="0.35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5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5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5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" thickBot="1" x14ac:dyDescent="0.35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5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5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5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" thickTop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" thickBot="1" x14ac:dyDescent="0.35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5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5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5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15.6" thickTop="1" thickBot="1" x14ac:dyDescent="0.35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5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5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5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" thickBot="1" x14ac:dyDescent="0.35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5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15.6" thickTop="1" thickBot="1" x14ac:dyDescent="0.35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5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5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5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" thickBot="1" x14ac:dyDescent="0.35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5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5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5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" thickTop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4.4" x14ac:dyDescent="0.3"/>
  <cols>
    <col min="1" max="2" width="43.33203125" customWidth="1"/>
    <col min="3" max="3" width="19.109375" customWidth="1"/>
  </cols>
  <sheetData>
    <row r="1" spans="1:2" ht="15" thickBot="1" x14ac:dyDescent="0.35">
      <c r="A1" s="1" t="s">
        <v>370</v>
      </c>
    </row>
    <row r="2" spans="1:2" ht="21" customHeight="1" thickTop="1" thickBot="1" x14ac:dyDescent="0.35">
      <c r="A2" s="9" t="s">
        <v>40</v>
      </c>
      <c r="B2" s="10" t="s">
        <v>26</v>
      </c>
    </row>
    <row r="3" spans="1:2" ht="23.25" customHeight="1" thickTop="1" thickBot="1" x14ac:dyDescent="0.35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4.4" x14ac:dyDescent="0.3"/>
  <cols>
    <col min="1" max="1" width="21.33203125" customWidth="1"/>
    <col min="2" max="4" width="12.6640625" customWidth="1"/>
    <col min="5" max="5" width="14.33203125" customWidth="1"/>
    <col min="6" max="6" width="12.6640625" customWidth="1"/>
  </cols>
  <sheetData>
    <row r="1" spans="1:6" ht="15" thickBot="1" x14ac:dyDescent="0.35">
      <c r="A1" s="269" t="s">
        <v>396</v>
      </c>
    </row>
    <row r="2" spans="1:6" ht="16.5" customHeight="1" thickTop="1" thickBot="1" x14ac:dyDescent="0.35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5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5.6" thickTop="1" thickBot="1" x14ac:dyDescent="0.35">
      <c r="A4" s="92" t="s">
        <v>47</v>
      </c>
      <c r="B4" s="38"/>
      <c r="C4" s="38"/>
      <c r="D4" s="38"/>
      <c r="E4" s="38"/>
      <c r="F4" s="39"/>
    </row>
    <row r="5" spans="1:6" ht="15.6" thickTop="1" thickBot="1" x14ac:dyDescent="0.35">
      <c r="A5" s="93"/>
      <c r="B5" s="40"/>
      <c r="C5" s="40"/>
      <c r="D5" s="21"/>
      <c r="E5" s="21"/>
      <c r="F5" s="14"/>
    </row>
    <row r="6" spans="1:6" ht="15" thickBot="1" x14ac:dyDescent="0.35">
      <c r="A6" s="93"/>
      <c r="B6" s="40"/>
      <c r="C6" s="40"/>
      <c r="D6" s="21"/>
      <c r="E6" s="21"/>
      <c r="F6" s="14"/>
    </row>
    <row r="7" spans="1:6" ht="15" thickBot="1" x14ac:dyDescent="0.35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5.6" thickTop="1" thickBot="1" x14ac:dyDescent="0.35">
      <c r="A8" s="92" t="s">
        <v>48</v>
      </c>
      <c r="B8" s="38"/>
      <c r="C8" s="38"/>
      <c r="D8" s="38"/>
      <c r="E8" s="38"/>
      <c r="F8" s="192"/>
    </row>
    <row r="9" spans="1:6" ht="15.6" thickTop="1" thickBot="1" x14ac:dyDescent="0.35">
      <c r="A9" s="93"/>
      <c r="B9" s="40"/>
      <c r="C9" s="40"/>
      <c r="D9" s="21"/>
      <c r="E9" s="21"/>
      <c r="F9" s="186"/>
    </row>
    <row r="10" spans="1:6" ht="15" thickBot="1" x14ac:dyDescent="0.35">
      <c r="A10" s="93"/>
      <c r="B10" s="40"/>
      <c r="C10" s="40"/>
      <c r="D10" s="21"/>
      <c r="E10" s="21"/>
      <c r="F10" s="186"/>
    </row>
    <row r="11" spans="1:6" ht="15" thickBot="1" x14ac:dyDescent="0.35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5.6" thickTop="1" thickBot="1" x14ac:dyDescent="0.35">
      <c r="A12" s="92" t="s">
        <v>49</v>
      </c>
      <c r="B12" s="38"/>
      <c r="C12" s="38"/>
      <c r="D12" s="38"/>
      <c r="E12" s="38"/>
      <c r="F12" s="192"/>
    </row>
    <row r="13" spans="1:6" ht="15.6" thickTop="1" thickBot="1" x14ac:dyDescent="0.35">
      <c r="A13" s="93"/>
      <c r="B13" s="40"/>
      <c r="C13" s="40"/>
      <c r="D13" s="21"/>
      <c r="E13" s="21"/>
      <c r="F13" s="186"/>
    </row>
    <row r="14" spans="1:6" ht="15" thickBot="1" x14ac:dyDescent="0.35">
      <c r="A14" s="93"/>
      <c r="B14" s="40"/>
      <c r="C14" s="40"/>
      <c r="D14" s="21"/>
      <c r="E14" s="21"/>
      <c r="F14" s="186"/>
    </row>
    <row r="15" spans="1:6" ht="15" thickBot="1" x14ac:dyDescent="0.35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5.6" thickTop="1" thickBot="1" x14ac:dyDescent="0.35">
      <c r="A16" s="92" t="s">
        <v>50</v>
      </c>
      <c r="B16" s="38"/>
      <c r="C16" s="38"/>
      <c r="D16" s="38"/>
      <c r="E16" s="38"/>
      <c r="F16" s="192"/>
    </row>
    <row r="17" spans="1:6" ht="15.6" thickTop="1" thickBot="1" x14ac:dyDescent="0.35">
      <c r="A17" s="95"/>
      <c r="B17" s="40"/>
      <c r="C17" s="40"/>
      <c r="D17" s="21"/>
      <c r="E17" s="21"/>
      <c r="F17" s="186"/>
    </row>
    <row r="18" spans="1:6" ht="15" thickBot="1" x14ac:dyDescent="0.35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1.6" thickTop="1" thickBot="1" x14ac:dyDescent="0.35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" thickTop="1" x14ac:dyDescent="0.3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54</vt:i4>
      </vt:variant>
    </vt:vector>
  </HeadingPairs>
  <TitlesOfParts>
    <vt:vector size="54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Hárok2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2020-10-30T14:36:18Z</dcterms:modified>
</cp:coreProperties>
</file>