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931"/>
  </bookViews>
  <sheets>
    <sheet name="1.ČASŤ. A.3" sheetId="1" r:id="rId1"/>
    <sheet name="2. ČASŤ.B" sheetId="2" r:id="rId2"/>
    <sheet name="2ČASŤ.B.3pism.b" sheetId="3" r:id="rId3"/>
    <sheet name="18.ČASŤ.F.písm.w." sheetId="23" r:id="rId4"/>
    <sheet name="24.ČASŤ.G.pism.a." sheetId="29" r:id="rId5"/>
    <sheet name="26.ČASŤ.G.pism. c. a d." sheetId="31" r:id="rId6"/>
    <sheet name="28.ČASŤ.G.pism.g" sheetId="32" r:id="rId7"/>
    <sheet name="30.ČASŤ.G.pism.i." sheetId="35" r:id="rId8"/>
    <sheet name="35.ČASŤ.H.pism.a." sheetId="40" r:id="rId9"/>
    <sheet name="38.ČASŤ.H.pism.g" sheetId="43" r:id="rId10"/>
    <sheet name="39.ČASŤ.I." sheetId="44" r:id="rId11"/>
    <sheet name="41.ČASŤ.J. písm. f. až g." sheetId="45" r:id="rId12"/>
    <sheet name="Sheet9" sheetId="54" r:id="rId13"/>
  </sheets>
  <calcPr calcId="145621"/>
</workbook>
</file>

<file path=xl/calcChain.xml><?xml version="1.0" encoding="utf-8"?>
<calcChain xmlns="http://schemas.openxmlformats.org/spreadsheetml/2006/main">
  <c r="E9" i="35" l="1"/>
  <c r="F9" i="35"/>
  <c r="F12" i="35"/>
  <c r="F13" i="35" s="1"/>
  <c r="E13" i="35"/>
  <c r="E22" i="35"/>
  <c r="E29" i="35" s="1"/>
  <c r="F22" i="35"/>
  <c r="E25" i="35"/>
  <c r="F25" i="35"/>
  <c r="E28" i="35"/>
  <c r="F28" i="35"/>
  <c r="F29" i="35" l="1"/>
  <c r="B32" i="29" l="1"/>
  <c r="G15" i="45"/>
  <c r="D15" i="45"/>
  <c r="B12" i="45"/>
  <c r="F11" i="45"/>
  <c r="G11" i="45" s="1"/>
  <c r="D11" i="45"/>
  <c r="F10" i="45"/>
  <c r="G10" i="45" s="1"/>
  <c r="D10" i="45"/>
  <c r="G9" i="45"/>
  <c r="D9" i="45"/>
  <c r="E32" i="44"/>
  <c r="D32" i="44"/>
  <c r="E25" i="44"/>
  <c r="D25" i="44"/>
  <c r="C11" i="43"/>
  <c r="B11" i="43"/>
  <c r="G11" i="40"/>
  <c r="F11" i="40"/>
  <c r="E11" i="40"/>
  <c r="D11" i="40"/>
  <c r="C11" i="40"/>
  <c r="B11" i="40"/>
  <c r="I10" i="40"/>
  <c r="H10" i="40"/>
  <c r="I9" i="40"/>
  <c r="H9" i="40"/>
  <c r="I8" i="40"/>
  <c r="H8" i="40"/>
  <c r="I7" i="40"/>
  <c r="H7" i="40"/>
  <c r="C9" i="32"/>
  <c r="C11" i="32" s="1"/>
  <c r="B9" i="32"/>
  <c r="B11" i="32" s="1"/>
  <c r="C12" i="31"/>
  <c r="B12" i="31"/>
  <c r="C8" i="31"/>
  <c r="B8" i="31"/>
  <c r="B16" i="29"/>
  <c r="D10" i="23"/>
  <c r="C10" i="23"/>
  <c r="F18" i="3"/>
  <c r="E18" i="3"/>
  <c r="C18" i="3"/>
  <c r="E9" i="3"/>
  <c r="D9" i="3"/>
  <c r="B9" i="3"/>
  <c r="D17" i="3" s="1"/>
  <c r="I11" i="40" l="1"/>
  <c r="G14" i="45"/>
  <c r="G16" i="45" s="1"/>
  <c r="H11" i="40"/>
  <c r="F12" i="45"/>
  <c r="F16" i="45" s="1"/>
  <c r="D12" i="45"/>
  <c r="D14" i="45" s="1"/>
  <c r="D16" i="45" s="1"/>
  <c r="C7" i="3"/>
  <c r="D15" i="3"/>
  <c r="C8" i="3"/>
  <c r="D16" i="3"/>
  <c r="C16" i="45" l="1"/>
  <c r="C9" i="3"/>
  <c r="D18" i="3"/>
</calcChain>
</file>

<file path=xl/sharedStrings.xml><?xml version="1.0" encoding="utf-8"?>
<sst xmlns="http://schemas.openxmlformats.org/spreadsheetml/2006/main" count="249" uniqueCount="157">
  <si>
    <t>Názov položky</t>
  </si>
  <si>
    <t>Priemerný prepočítaný počet zamestnancov</t>
  </si>
  <si>
    <t>Stav zamestnancov ku dňu, ku ktorému sa zostavuje účtovná závierka, z toho:</t>
  </si>
  <si>
    <t>počet vedúcich zamestnancov</t>
  </si>
  <si>
    <t>1.  Informácie k časti A. písm. c) prílohy č. 3 o počte zamestnancov</t>
  </si>
  <si>
    <t>Konatelia:</t>
  </si>
  <si>
    <t>Meno a priezvisko</t>
  </si>
  <si>
    <t>od dátumu</t>
  </si>
  <si>
    <t>do dátumu</t>
  </si>
  <si>
    <t>Dozorná rada:</t>
  </si>
  <si>
    <t>Spoločník, akcionár</t>
  </si>
  <si>
    <t>Výška podielu na základnom imaní</t>
  </si>
  <si>
    <t>Podiel na hlasovacích právach</t>
  </si>
  <si>
    <t>Iný podiel na ostatných položkách VI         ako na ZI</t>
  </si>
  <si>
    <t>absolútne</t>
  </si>
  <si>
    <t>v %</t>
  </si>
  <si>
    <t>a</t>
  </si>
  <si>
    <t>b</t>
  </si>
  <si>
    <t>c</t>
  </si>
  <si>
    <t>d</t>
  </si>
  <si>
    <t>e</t>
  </si>
  <si>
    <t>Spolu</t>
  </si>
  <si>
    <t>2. Informácie k časti B. písm. b) prílohy č. 3 o štruktúre spoločníkov, akcionárov ku dňu, ku ktorému sa zostavuje účtovná závierka a o štruktúre spoločníkov, akcionárov do dňa jej zmeny vzniknutej v priebehu účtovného obdobia</t>
  </si>
  <si>
    <t>Dátum zmeny</t>
  </si>
  <si>
    <t>f</t>
  </si>
  <si>
    <t>Spoločník, akcionár do dňa zmeny v štruktúre spoločníkov, akcionárov</t>
  </si>
  <si>
    <t>Iný podiel na ostatných položkách VI ako na ZI</t>
  </si>
  <si>
    <t>Bežné účtovné obdobie</t>
  </si>
  <si>
    <t>g</t>
  </si>
  <si>
    <t>Tabuľka č. 1</t>
  </si>
  <si>
    <t>Tabuľka č. 2</t>
  </si>
  <si>
    <t>Dlhodobé pôžičky</t>
  </si>
  <si>
    <t>Dlhodobé pôžičky spolu</t>
  </si>
  <si>
    <t>x</t>
  </si>
  <si>
    <t>Finančné účty</t>
  </si>
  <si>
    <t>Pokladnica, ceniny</t>
  </si>
  <si>
    <t>Bežné bankové účty</t>
  </si>
  <si>
    <t>Bankové účty termínované</t>
  </si>
  <si>
    <t>Peniaze na ceste</t>
  </si>
  <si>
    <t xml:space="preserve">Tabuľka č. 1 </t>
  </si>
  <si>
    <t xml:space="preserve">24. Informácie k časti G. písm. a) tretiemu bodu prílohy č. 3 o rozdelení účtovného zisku alebo o vysporiadaní účtovnej straty </t>
  </si>
  <si>
    <t xml:space="preserve">Rozdelenie účtovného zisku </t>
  </si>
  <si>
    <t>Bezprostredne predchádzajúce obdobie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</si>
  <si>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</si>
  <si>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</si>
  <si>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</si>
  <si>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</si>
  <si>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</si>
  <si>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</si>
  <si>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</si>
  <si>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</si>
  <si>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</si>
  <si>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</si>
  <si>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 xml:space="preserve">Rozdelenie účtovnej straty 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</si>
  <si>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</si>
  <si>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</si>
  <si>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</si>
  <si>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</si>
  <si>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</si>
  <si>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</si>
  <si>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26. Informácie k časti G. písm. c) a d) prílohy č. 3 o záväzkoch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</si>
  <si>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</si>
  <si>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</si>
  <si>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</si>
  <si>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</si>
  <si>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</si>
  <si>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</si>
  <si>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</si>
  <si>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</si>
  <si>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</si>
  <si>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</si>
  <si>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</si>
  <si>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</si>
  <si>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</si>
  <si>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</si>
  <si>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28. Informácie k časti G. písm. g) prílohy č. 3 o záväzkoch zo sociálneho fondu</t>
  </si>
  <si>
    <t>30. Informácie k časti G. písm. i)  prílohy č. 3 o bankových úveroch, pôžičkách a krátkodobých finančných výpomociach</t>
  </si>
  <si>
    <t>Mena</t>
  </si>
  <si>
    <t>Dátum splatnosti</t>
  </si>
  <si>
    <t>Dlhodobé bankové úvery</t>
  </si>
  <si>
    <t>Dlhodobé úvery spolu</t>
  </si>
  <si>
    <t>Krátkodobé bankové úvery</t>
  </si>
  <si>
    <t>Krátkodobé úvery spolu</t>
  </si>
  <si>
    <t>Úrok p.a.v %</t>
  </si>
  <si>
    <t>Krátkodobé pôžičky</t>
  </si>
  <si>
    <t>Krátkodobé pôžičky spolu</t>
  </si>
  <si>
    <t>Krátkodobé finančné výpomoci</t>
  </si>
  <si>
    <t>Krátkodobé finančné výpomoci spolu</t>
  </si>
  <si>
    <t>35. Informácie k časti H. písm. a) prílohy č. 3 o tržbách</t>
  </si>
  <si>
    <t>Oblasť odbytu</t>
  </si>
  <si>
    <t>Typ výrobkov, tovarov, služieb napr. B - uveď sem konkrétny typ</t>
  </si>
  <si>
    <t>Typ výrobkov, tovarov, služieb napr. C - uveď sem konkrétny typ</t>
  </si>
  <si>
    <t>Manká a škody</t>
  </si>
  <si>
    <t>Dary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</si>
  <si>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</si>
  <si>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</si>
  <si>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</si>
  <si>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</si>
  <si>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</si>
  <si>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Čistý obrat spolu</t>
  </si>
  <si>
    <t>38. Informácie k časti H. písm. g)  prílohy č. 3 o čistom obrate</t>
  </si>
  <si>
    <t>Náklady na poskytnuté služby, z toho:</t>
  </si>
  <si>
    <t>Náklady voči audítorovi, audítorskej spoločnosti, z toho:</t>
  </si>
  <si>
    <t xml:space="preserve">Náklady na overenie individuálnej účtovnej závierky 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</si>
  <si>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</si>
  <si>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</si>
  <si>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</si>
  <si>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</si>
  <si>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</si>
  <si>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</si>
  <si>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Tvorba a zúčtovanie rezerv</t>
  </si>
  <si>
    <t>Finančné náklady, z toho:</t>
  </si>
  <si>
    <t>Kurzové straty, z toho:</t>
  </si>
  <si>
    <t>Kurzové straty ku dňu, ku ktorému sa zostavuje účtovná závierka</t>
  </si>
  <si>
    <t>39. Informácie k časti I. prílohy č. 3 o nákladoch</t>
  </si>
  <si>
    <t xml:space="preserve">Názov položky </t>
  </si>
  <si>
    <t>Základ dane</t>
  </si>
  <si>
    <t>Daň</t>
  </si>
  <si>
    <t>Daň v %</t>
  </si>
  <si>
    <t>Výsledok hospodárenia pred zdanením, z toho:</t>
  </si>
  <si>
    <t xml:space="preserve">teoretická daň                  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</si>
  <si>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</si>
  <si>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</si>
  <si>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</si>
  <si>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</si>
  <si>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</si>
  <si>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</si>
  <si>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40. Informácie k časti J. písm. f) až g) prílohy č. 3 o daniach z príjmov</t>
  </si>
  <si>
    <t xml:space="preserve">Zostavené dňa: 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</si>
  <si>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</si>
  <si>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</si>
  <si>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</si>
  <si>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 xml:space="preserve"> Schválené dňa:</t>
  </si>
  <si>
    <t>Slovensko</t>
  </si>
  <si>
    <t>Iné výnosy súvisiace s bežnou činnosťou účet 642</t>
  </si>
  <si>
    <t>poistenie mot.voz. A poistenie pracujúcich celý účet 548</t>
  </si>
  <si>
    <t>Ján Šuster</t>
  </si>
  <si>
    <t>Iveta Marušinová</t>
  </si>
  <si>
    <t>Typ výrobkov, tovarov, služieb napr. A - tovar</t>
  </si>
  <si>
    <t>Repre</t>
  </si>
  <si>
    <t>Právne služby</t>
  </si>
  <si>
    <t>Ostatné</t>
  </si>
  <si>
    <t>Margita Marušinová</t>
  </si>
  <si>
    <t>Bežné účtovné obdobie k (31.12.2017)</t>
  </si>
  <si>
    <t xml:space="preserve">       finančnom majetku</t>
  </si>
  <si>
    <t xml:space="preserve">18. Informácie k časti F. písm. w)  prílohy č. 3 o krátkodobom </t>
  </si>
  <si>
    <t>Účtovná zisk</t>
  </si>
  <si>
    <t>Suma istiny     v príslušnej mene                 k 31.12.2018</t>
  </si>
  <si>
    <t>Suma istiny      v príslušnej mene                k 31.12.2018</t>
  </si>
  <si>
    <t>Bezprostredne predchádzajúce účtovné obdobie k (31.12.2018)</t>
  </si>
  <si>
    <t>Bežné účtovné obdobie k (31.12.2019)</t>
  </si>
  <si>
    <t>Bežné obdobie k (31.12.2019)</t>
  </si>
  <si>
    <t>Predchádzajúce obdobie k (31.12.2018)</t>
  </si>
  <si>
    <t>Predchádzajúce účtovné obdobie k (31.12.2018)</t>
  </si>
  <si>
    <t>Nájomné-Miletičova</t>
  </si>
  <si>
    <t>Nájomné-Budatínska</t>
  </si>
  <si>
    <t>Nájomné - energie Budatínska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</si>
</sst>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\ m/\ yyyy"/>
    <numFmt numFmtId="166" formatCode="0.00\ %"/>
  </numFmts>
  <fonts count="19" x14ac:knownFonts="1">
    <font>
      <sz val="11"/>
      <color theme="1"/>
      <name val="Calibri"/>
      <family val="2"/>
      <charset val="238"/>
      <scheme val="minor"/>
    </font>
    <font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7.5"/>
      <name val="Arial"/>
      <family val="2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  <charset val="238"/>
    </font>
    <font>
      <b/>
      <sz val="9"/>
      <color indexed="8"/>
      <name val="Times New Roman"/>
      <family val="1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i/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1">
    <xf numFmtId="0" fontId="0" fillId="0" borderId="0" xfId="0"/>
    <xf numFmtId="0" fontId="1" fillId="2" borderId="1" xfId="0" applyFont="1" applyFill="1" applyBorder="1" applyAlignment="1">
      <alignment vertical="top"/>
    </xf>
    <xf numFmtId="3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3" borderId="0" xfId="0" applyFont="1" applyFill="1"/>
    <xf numFmtId="0" fontId="7" fillId="3" borderId="0" xfId="0" applyFont="1" applyFill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/>
    <xf numFmtId="14" fontId="7" fillId="3" borderId="1" xfId="0" applyNumberFormat="1" applyFont="1" applyFill="1" applyBorder="1" applyAlignment="1">
      <alignment horizontal="right"/>
    </xf>
    <xf numFmtId="14" fontId="7" fillId="3" borderId="1" xfId="0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6" fillId="2" borderId="10" xfId="0" applyFont="1" applyFill="1" applyBorder="1"/>
    <xf numFmtId="3" fontId="6" fillId="2" borderId="10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2" fontId="1" fillId="2" borderId="1" xfId="0" applyNumberFormat="1" applyFont="1" applyFill="1" applyBorder="1" applyAlignment="1"/>
    <xf numFmtId="1" fontId="1" fillId="2" borderId="1" xfId="0" applyNumberFormat="1" applyFont="1" applyFill="1" applyBorder="1" applyAlignment="1"/>
    <xf numFmtId="4" fontId="6" fillId="2" borderId="10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top" wrapText="1"/>
    </xf>
    <xf numFmtId="3" fontId="1" fillId="2" borderId="9" xfId="0" applyNumberFormat="1" applyFont="1" applyFill="1" applyBorder="1" applyAlignment="1">
      <alignment horizontal="right" vertical="top"/>
    </xf>
    <xf numFmtId="0" fontId="1" fillId="2" borderId="9" xfId="0" applyFont="1" applyFill="1" applyBorder="1" applyAlignment="1">
      <alignment vertical="top"/>
    </xf>
    <xf numFmtId="0" fontId="8" fillId="2" borderId="9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3" fontId="10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0" fontId="1" fillId="2" borderId="0" xfId="0" applyFont="1" applyFill="1"/>
    <xf numFmtId="0" fontId="1" fillId="2" borderId="0" xfId="0" applyFont="1" applyFill="1" applyProtection="1">
      <protection locked="0"/>
    </xf>
    <xf numFmtId="0" fontId="1" fillId="2" borderId="9" xfId="0" applyFont="1" applyFill="1" applyBorder="1" applyAlignment="1">
      <alignment horizontal="center" vertical="top"/>
    </xf>
    <xf numFmtId="3" fontId="8" fillId="2" borderId="1" xfId="0" applyNumberFormat="1" applyFont="1" applyFill="1" applyBorder="1" applyAlignment="1">
      <alignment horizontal="right" vertical="top" wrapText="1"/>
    </xf>
    <xf numFmtId="3" fontId="6" fillId="2" borderId="2" xfId="0" applyNumberFormat="1" applyFont="1" applyFill="1" applyBorder="1" applyAlignment="1">
      <alignment horizontal="right" vertical="top"/>
    </xf>
    <xf numFmtId="0" fontId="10" fillId="2" borderId="9" xfId="0" applyFont="1" applyFill="1" applyBorder="1"/>
    <xf numFmtId="0" fontId="6" fillId="2" borderId="9" xfId="0" applyFont="1" applyFill="1" applyBorder="1" applyProtection="1">
      <protection locked="0"/>
    </xf>
    <xf numFmtId="3" fontId="10" fillId="2" borderId="9" xfId="0" applyNumberFormat="1" applyFont="1" applyFill="1" applyBorder="1" applyAlignment="1">
      <alignment horizontal="right"/>
    </xf>
    <xf numFmtId="3" fontId="8" fillId="2" borderId="9" xfId="0" applyNumberFormat="1" applyFont="1" applyFill="1" applyBorder="1" applyAlignment="1">
      <alignment horizontal="right" vertical="top" wrapText="1"/>
    </xf>
    <xf numFmtId="0" fontId="6" fillId="2" borderId="19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3" fontId="1" fillId="2" borderId="6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vertical="top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6" fillId="2" borderId="2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2" borderId="15" xfId="0" applyFont="1" applyFill="1" applyBorder="1" applyAlignment="1">
      <alignment horizontal="right" vertical="top"/>
    </xf>
    <xf numFmtId="3" fontId="12" fillId="2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vertical="top" wrapText="1"/>
    </xf>
    <xf numFmtId="3" fontId="15" fillId="2" borderId="1" xfId="0" applyNumberFormat="1" applyFont="1" applyFill="1" applyBorder="1" applyAlignment="1">
      <alignment horizontal="right" vertical="center"/>
    </xf>
    <xf numFmtId="3" fontId="16" fillId="2" borderId="1" xfId="1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vertical="top" wrapText="1"/>
    </xf>
    <xf numFmtId="3" fontId="6" fillId="2" borderId="10" xfId="0" applyNumberFormat="1" applyFont="1" applyFill="1" applyBorder="1" applyAlignment="1">
      <alignment horizontal="right" vertical="center"/>
    </xf>
    <xf numFmtId="0" fontId="13" fillId="2" borderId="9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3" fontId="6" fillId="2" borderId="1" xfId="0" applyNumberFormat="1" applyFont="1" applyFill="1" applyBorder="1" applyAlignment="1">
      <alignment horizontal="right" vertical="top"/>
    </xf>
    <xf numFmtId="0" fontId="8" fillId="2" borderId="9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vertical="top"/>
    </xf>
    <xf numFmtId="0" fontId="8" fillId="2" borderId="1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3" fontId="1" fillId="2" borderId="5" xfId="0" applyNumberFormat="1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" vertical="top" wrapText="1"/>
    </xf>
    <xf numFmtId="3" fontId="6" fillId="2" borderId="5" xfId="0" applyNumberFormat="1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3" fontId="6" fillId="2" borderId="17" xfId="0" applyNumberFormat="1" applyFont="1" applyFill="1" applyBorder="1" applyAlignment="1">
      <alignment horizontal="right" vertical="top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top" wrapText="1"/>
    </xf>
    <xf numFmtId="165" fontId="11" fillId="2" borderId="27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top" wrapText="1"/>
    </xf>
    <xf numFmtId="0" fontId="11" fillId="2" borderId="32" xfId="0" applyFont="1" applyFill="1" applyBorder="1" applyAlignment="1">
      <alignment horizontal="center" vertical="top" wrapText="1"/>
    </xf>
    <xf numFmtId="3" fontId="1" fillId="2" borderId="15" xfId="0" applyNumberFormat="1" applyFont="1" applyFill="1" applyBorder="1" applyAlignment="1">
      <alignment horizontal="right" vertical="top"/>
    </xf>
    <xf numFmtId="0" fontId="12" fillId="2" borderId="22" xfId="0" applyFont="1" applyFill="1" applyBorder="1" applyAlignment="1">
      <alignment vertical="top"/>
    </xf>
    <xf numFmtId="0" fontId="8" fillId="2" borderId="23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top" wrapText="1"/>
    </xf>
    <xf numFmtId="3" fontId="6" fillId="2" borderId="3" xfId="0" applyNumberFormat="1" applyFont="1" applyFill="1" applyBorder="1" applyAlignment="1">
      <alignment horizontal="right" vertical="top"/>
    </xf>
    <xf numFmtId="3" fontId="6" fillId="2" borderId="29" xfId="0" applyNumberFormat="1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/>
    </xf>
    <xf numFmtId="3" fontId="1" fillId="2" borderId="23" xfId="0" applyNumberFormat="1" applyFont="1" applyFill="1" applyBorder="1" applyAlignment="1">
      <alignment horizontal="right" vertical="top"/>
    </xf>
    <xf numFmtId="3" fontId="1" fillId="2" borderId="24" xfId="0" applyNumberFormat="1" applyFont="1" applyFill="1" applyBorder="1" applyAlignment="1">
      <alignment horizontal="right" vertical="top"/>
    </xf>
    <xf numFmtId="3" fontId="11" fillId="2" borderId="1" xfId="0" applyNumberFormat="1" applyFont="1" applyFill="1" applyBorder="1" applyAlignment="1">
      <alignment horizontal="right" vertical="top" wrapText="1"/>
    </xf>
    <xf numFmtId="3" fontId="11" fillId="2" borderId="2" xfId="0" applyNumberFormat="1" applyFont="1" applyFill="1" applyBorder="1" applyAlignment="1">
      <alignment horizontal="right" vertical="top" wrapText="1"/>
    </xf>
    <xf numFmtId="0" fontId="11" fillId="2" borderId="18" xfId="0" applyFont="1" applyFill="1" applyBorder="1" applyAlignment="1">
      <alignment horizontal="center" vertical="top" wrapText="1"/>
    </xf>
    <xf numFmtId="3" fontId="11" fillId="2" borderId="9" xfId="0" applyNumberFormat="1" applyFont="1" applyFill="1" applyBorder="1" applyAlignment="1">
      <alignment horizontal="right" vertical="top" wrapText="1"/>
    </xf>
    <xf numFmtId="0" fontId="12" fillId="2" borderId="4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3" fontId="12" fillId="2" borderId="1" xfId="0" applyNumberFormat="1" applyFont="1" applyFill="1" applyBorder="1" applyAlignment="1">
      <alignment horizontal="right" vertical="top"/>
    </xf>
    <xf numFmtId="3" fontId="12" fillId="2" borderId="9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 applyProtection="1">
      <alignment wrapText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3" fontId="10" fillId="2" borderId="1" xfId="0" applyNumberFormat="1" applyFont="1" applyFill="1" applyBorder="1" applyProtection="1"/>
    <xf numFmtId="0" fontId="12" fillId="2" borderId="2" xfId="0" applyFont="1" applyFill="1" applyBorder="1" applyAlignment="1" applyProtection="1">
      <alignment wrapText="1"/>
    </xf>
    <xf numFmtId="3" fontId="12" fillId="2" borderId="2" xfId="0" applyNumberFormat="1" applyFont="1" applyFill="1" applyBorder="1" applyProtection="1"/>
    <xf numFmtId="0" fontId="10" fillId="2" borderId="9" xfId="0" applyFont="1" applyFill="1" applyBorder="1" applyAlignment="1" applyProtection="1">
      <alignment wrapText="1"/>
    </xf>
    <xf numFmtId="3" fontId="10" fillId="2" borderId="9" xfId="0" applyNumberFormat="1" applyFont="1" applyFill="1" applyBorder="1" applyAlignment="1" applyProtection="1">
      <alignment vertical="center"/>
      <protection locked="0"/>
    </xf>
    <xf numFmtId="0" fontId="11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top"/>
    </xf>
    <xf numFmtId="0" fontId="15" fillId="2" borderId="11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center" vertical="top"/>
    </xf>
    <xf numFmtId="3" fontId="15" fillId="2" borderId="1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8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8" fillId="2" borderId="12" xfId="0" applyFont="1" applyFill="1" applyBorder="1" applyAlignment="1">
      <alignment vertical="top" wrapText="1"/>
    </xf>
    <xf numFmtId="3" fontId="1" fillId="2" borderId="11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0" fontId="1" fillId="2" borderId="5" xfId="0" applyFont="1" applyFill="1" applyBorder="1" applyAlignment="1">
      <alignment vertical="top"/>
    </xf>
    <xf numFmtId="0" fontId="17" fillId="2" borderId="4" xfId="0" applyFont="1" applyFill="1" applyBorder="1" applyAlignment="1">
      <alignment vertical="top"/>
    </xf>
    <xf numFmtId="0" fontId="17" fillId="2" borderId="11" xfId="0" applyFont="1" applyFill="1" applyBorder="1" applyAlignment="1">
      <alignment vertical="top"/>
    </xf>
    <xf numFmtId="0" fontId="18" fillId="2" borderId="5" xfId="0" applyFont="1" applyFill="1" applyBorder="1" applyAlignment="1">
      <alignment vertical="top" wrapText="1"/>
    </xf>
    <xf numFmtId="3" fontId="17" fillId="2" borderId="1" xfId="0" applyNumberFormat="1" applyFont="1" applyFill="1" applyBorder="1" applyAlignment="1">
      <alignment horizontal="right" vertical="top"/>
    </xf>
    <xf numFmtId="0" fontId="12" fillId="2" borderId="9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center" vertical="top"/>
    </xf>
    <xf numFmtId="166" fontId="1" fillId="2" borderId="1" xfId="1" applyNumberFormat="1" applyFont="1" applyFill="1" applyBorder="1" applyAlignment="1">
      <alignment horizontal="right" vertical="top"/>
    </xf>
    <xf numFmtId="166" fontId="6" fillId="2" borderId="1" xfId="1" applyNumberFormat="1" applyFont="1" applyFill="1" applyBorder="1" applyAlignment="1">
      <alignment horizontal="right" vertical="top"/>
    </xf>
    <xf numFmtId="10" fontId="1" fillId="2" borderId="1" xfId="1" applyNumberFormat="1" applyFont="1" applyFill="1" applyBorder="1" applyAlignment="1">
      <alignment horizontal="right" vertical="top"/>
    </xf>
    <xf numFmtId="166" fontId="1" fillId="2" borderId="9" xfId="1" applyNumberFormat="1" applyFont="1" applyFill="1" applyBorder="1" applyAlignment="1">
      <alignment horizontal="center" vertical="top"/>
    </xf>
    <xf numFmtId="3" fontId="1" fillId="2" borderId="9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>
      <alignment vertical="top"/>
    </xf>
    <xf numFmtId="0" fontId="6" fillId="2" borderId="19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/>
    </xf>
    <xf numFmtId="166" fontId="6" fillId="2" borderId="2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justify"/>
    </xf>
    <xf numFmtId="0" fontId="0" fillId="2" borderId="0" xfId="0" applyFill="1"/>
    <xf numFmtId="0" fontId="9" fillId="2" borderId="35" xfId="0" applyFont="1" applyFill="1" applyBorder="1" applyAlignment="1">
      <alignment vertical="top"/>
    </xf>
    <xf numFmtId="0" fontId="9" fillId="2" borderId="36" xfId="0" applyFont="1" applyFill="1" applyBorder="1" applyAlignment="1">
      <alignment vertical="top"/>
    </xf>
    <xf numFmtId="0" fontId="9" fillId="2" borderId="40" xfId="0" applyFont="1" applyFill="1" applyBorder="1" applyAlignment="1">
      <alignment vertical="top"/>
    </xf>
    <xf numFmtId="0" fontId="9" fillId="2" borderId="0" xfId="0" applyFont="1" applyFill="1" applyAlignment="1">
      <alignment horizontal="justify"/>
    </xf>
    <xf numFmtId="0" fontId="8" fillId="2" borderId="1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14" fontId="9" fillId="2" borderId="37" xfId="0" applyNumberFormat="1" applyFont="1" applyFill="1" applyBorder="1" applyAlignment="1">
      <alignment horizontal="center" vertical="top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165" fontId="6" fillId="2" borderId="18" xfId="0" applyNumberFormat="1" applyFont="1" applyFill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1" fillId="2" borderId="16" xfId="0" applyFon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wrapText="1"/>
    </xf>
    <xf numFmtId="0" fontId="12" fillId="2" borderId="18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6" fillId="2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2" borderId="18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vertical="top" wrapText="1"/>
    </xf>
    <xf numFmtId="0" fontId="9" fillId="2" borderId="38" xfId="0" applyFont="1" applyFill="1" applyBorder="1" applyAlignment="1">
      <alignment vertical="top" wrapText="1"/>
    </xf>
    <xf numFmtId="0" fontId="0" fillId="2" borderId="39" xfId="0" applyFill="1" applyBorder="1" applyAlignment="1">
      <alignment vertical="top" wrapText="1"/>
    </xf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6"/>
  <sheetViews>
    <sheetView tabSelected="1" workbookViewId="0">
      <selection activeCell="C15" sqref="C15"/>
    </sheetView>
  </sheetViews>
  <sheetFormatPr defaultRowHeight="15" x14ac:dyDescent="0.25"/>
  <cols>
    <col min="1" max="1" width="47.140625" customWidth="1"/>
    <col min="2" max="2" width="12.7109375" customWidth="1"/>
    <col min="3" max="3" width="12.5703125" customWidth="1"/>
  </cols>
  <sheetData>
    <row r="1" spans="1:3" s="5" customFormat="1" x14ac:dyDescent="0.25">
      <c r="A1" s="5" t="s">
        <v>4</v>
      </c>
    </row>
    <row r="2" spans="1:3" ht="60" x14ac:dyDescent="0.25">
      <c r="A2" s="4" t="s">
        <v>0</v>
      </c>
      <c r="B2" s="4" t="s">
        <v>150</v>
      </c>
      <c r="C2" s="4" t="s">
        <v>149</v>
      </c>
    </row>
    <row r="3" spans="1:3" x14ac:dyDescent="0.25">
      <c r="A3" s="1" t="s">
        <v>1</v>
      </c>
      <c r="B3" s="1">
        <v>2</v>
      </c>
      <c r="C3" s="1">
        <v>1</v>
      </c>
    </row>
    <row r="4" spans="1:3" ht="40.5" customHeight="1" x14ac:dyDescent="0.25">
      <c r="A4" s="3" t="s">
        <v>2</v>
      </c>
      <c r="B4" s="2">
        <v>2</v>
      </c>
      <c r="C4" s="2">
        <v>1</v>
      </c>
    </row>
    <row r="5" spans="1:3" x14ac:dyDescent="0.25">
      <c r="A5" s="1" t="s">
        <v>3</v>
      </c>
      <c r="B5" s="2">
        <v>0</v>
      </c>
      <c r="C5" s="2">
        <v>0</v>
      </c>
    </row>
    <row r="6" spans="1:3" s="151" customFormat="1" x14ac:dyDescent="0.25"/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20" sqref="E20"/>
    </sheetView>
  </sheetViews>
  <sheetFormatPr defaultRowHeight="15" x14ac:dyDescent="0.25"/>
  <cols>
    <col min="1" max="1" width="38.140625" customWidth="1"/>
    <col min="2" max="2" width="18.28515625" customWidth="1"/>
    <col min="3" max="3" width="17.42578125" customWidth="1"/>
  </cols>
  <sheetData>
    <row r="1" spans="1:3" x14ac:dyDescent="0.25">
      <c r="A1" t="s">
        <v>100</v>
      </c>
    </row>
    <row r="2" spans="1:3" ht="15.75" thickBot="1" x14ac:dyDescent="0.3"/>
    <row r="3" spans="1:3" ht="15" customHeight="1" x14ac:dyDescent="0.25">
      <c r="A3" s="186" t="s">
        <v>0</v>
      </c>
      <c r="B3" s="188" t="s">
        <v>150</v>
      </c>
      <c r="C3" s="188" t="s">
        <v>153</v>
      </c>
    </row>
    <row r="4" spans="1:3" ht="22.5" customHeight="1" thickBot="1" x14ac:dyDescent="0.3">
      <c r="A4" s="187"/>
      <c r="B4" s="177"/>
      <c r="C4" s="177"/>
    </row>
    <row r="5" spans="1:3" x14ac:dyDescent="0.25">
      <c r="A5" s="119" t="s">
        <v>94</v>
      </c>
      <c r="B5" s="120"/>
      <c r="C5" s="120"/>
    </row>
    <row r="6" spans="1:3" x14ac:dyDescent="0.25">
      <c r="A6" s="114" t="s">
        <v>95</v>
      </c>
      <c r="B6" s="115"/>
      <c r="C6" s="115"/>
    </row>
    <row r="7" spans="1:3" x14ac:dyDescent="0.25">
      <c r="A7" s="114" t="s">
        <v>96</v>
      </c>
      <c r="B7" s="115">
        <v>79800</v>
      </c>
      <c r="C7" s="115">
        <v>26846</v>
      </c>
    </row>
    <row r="8" spans="1:3" x14ac:dyDescent="0.25">
      <c r="A8" s="114" t="s">
        <v>97</v>
      </c>
      <c r="B8" s="115"/>
      <c r="C8" s="115">
        <v>0</v>
      </c>
    </row>
    <row r="9" spans="1:3" x14ac:dyDescent="0.25">
      <c r="A9" s="114" t="s">
        <v>98</v>
      </c>
      <c r="B9" s="115"/>
      <c r="C9" s="115">
        <v>0</v>
      </c>
    </row>
    <row r="10" spans="1:3" x14ac:dyDescent="0.25">
      <c r="A10" s="114" t="s">
        <v>134</v>
      </c>
      <c r="B10" s="116"/>
      <c r="C10" s="116"/>
    </row>
    <row r="11" spans="1:3" ht="15.75" thickBot="1" x14ac:dyDescent="0.3">
      <c r="A11" s="117" t="s">
        <v>99</v>
      </c>
      <c r="B11" s="118">
        <f>B10+SUM(B5:B9)</f>
        <v>79800</v>
      </c>
      <c r="C11" s="118">
        <f>C10+SUM(C5:C9)</f>
        <v>26846</v>
      </c>
    </row>
    <row r="12" spans="1:3" s="151" customFormat="1" ht="15.75" thickTop="1" x14ac:dyDescent="0.25"/>
    <row r="13" spans="1:3" s="151" customFormat="1" x14ac:dyDescent="0.25"/>
  </sheetData>
  <mergeCells count="3"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6" workbookViewId="0">
      <selection activeCell="H14" sqref="H14"/>
    </sheetView>
  </sheetViews>
  <sheetFormatPr defaultRowHeight="15" x14ac:dyDescent="0.25"/>
  <cols>
    <col min="1" max="1" width="2.28515625" customWidth="1"/>
    <col min="2" max="2" width="1.42578125" customWidth="1"/>
    <col min="3" max="3" width="48.85546875" customWidth="1"/>
    <col min="4" max="4" width="13" customWidth="1"/>
    <col min="5" max="5" width="13.140625" customWidth="1"/>
  </cols>
  <sheetData>
    <row r="1" spans="1:5" x14ac:dyDescent="0.25">
      <c r="C1" t="s">
        <v>114</v>
      </c>
    </row>
    <row r="3" spans="1:5" ht="15.75" thickBot="1" x14ac:dyDescent="0.3"/>
    <row r="4" spans="1:5" ht="15" customHeight="1" x14ac:dyDescent="0.25">
      <c r="A4" s="189" t="s">
        <v>0</v>
      </c>
      <c r="B4" s="190"/>
      <c r="C4" s="191"/>
      <c r="D4" s="176" t="s">
        <v>150</v>
      </c>
      <c r="E4" s="176" t="s">
        <v>153</v>
      </c>
    </row>
    <row r="5" spans="1:5" ht="24" customHeight="1" thickBot="1" x14ac:dyDescent="0.3">
      <c r="A5" s="192"/>
      <c r="B5" s="193"/>
      <c r="C5" s="194"/>
      <c r="D5" s="177"/>
      <c r="E5" s="177"/>
    </row>
    <row r="6" spans="1:5" x14ac:dyDescent="0.25">
      <c r="A6" s="139" t="s">
        <v>101</v>
      </c>
      <c r="B6" s="139"/>
      <c r="C6" s="139"/>
      <c r="D6" s="113">
        <v>0</v>
      </c>
      <c r="E6" s="113">
        <v>0</v>
      </c>
    </row>
    <row r="7" spans="1:5" x14ac:dyDescent="0.25">
      <c r="A7" s="122"/>
      <c r="B7" s="123" t="s">
        <v>102</v>
      </c>
      <c r="C7" s="124"/>
      <c r="D7" s="125">
        <v>0</v>
      </c>
      <c r="E7" s="125">
        <v>0</v>
      </c>
    </row>
    <row r="8" spans="1:5" x14ac:dyDescent="0.25">
      <c r="A8" s="126"/>
      <c r="B8" s="127"/>
      <c r="C8" s="128" t="s">
        <v>103</v>
      </c>
      <c r="D8" s="2">
        <v>0</v>
      </c>
      <c r="E8" s="2">
        <v>0</v>
      </c>
    </row>
    <row r="9" spans="1:5" x14ac:dyDescent="0.25">
      <c r="A9" s="126"/>
      <c r="B9" s="127"/>
      <c r="C9" s="128" t="s">
        <v>104</v>
      </c>
      <c r="D9" s="2">
        <v>0</v>
      </c>
      <c r="E9" s="2">
        <v>0</v>
      </c>
    </row>
    <row r="10" spans="1:5" x14ac:dyDescent="0.25">
      <c r="A10" s="126"/>
      <c r="B10" s="127"/>
      <c r="C10" s="128" t="s">
        <v>105</v>
      </c>
      <c r="D10" s="2">
        <v>0</v>
      </c>
      <c r="E10" s="2">
        <v>0</v>
      </c>
    </row>
    <row r="11" spans="1:5" x14ac:dyDescent="0.25">
      <c r="A11" s="126"/>
      <c r="B11" s="127"/>
      <c r="C11" s="128" t="s">
        <v>106</v>
      </c>
      <c r="D11" s="2">
        <v>0</v>
      </c>
      <c r="E11" s="2">
        <v>0</v>
      </c>
    </row>
    <row r="12" spans="1:5" x14ac:dyDescent="0.25">
      <c r="A12" s="126"/>
      <c r="B12" s="127"/>
      <c r="C12" s="128" t="s">
        <v>107</v>
      </c>
      <c r="D12" s="2">
        <v>0</v>
      </c>
      <c r="E12" s="2">
        <v>0</v>
      </c>
    </row>
    <row r="13" spans="1:5" ht="9.75" customHeight="1" x14ac:dyDescent="0.25">
      <c r="A13" s="129"/>
      <c r="B13" s="130"/>
      <c r="C13" s="131"/>
      <c r="D13" s="132"/>
      <c r="E13" s="80"/>
    </row>
    <row r="14" spans="1:5" x14ac:dyDescent="0.25">
      <c r="A14" s="109"/>
      <c r="B14" s="110" t="s">
        <v>108</v>
      </c>
      <c r="C14" s="111"/>
      <c r="D14" s="133">
        <v>6682</v>
      </c>
      <c r="E14" s="112">
        <v>6470</v>
      </c>
    </row>
    <row r="15" spans="1:5" x14ac:dyDescent="0.25">
      <c r="A15" s="126"/>
      <c r="B15" s="127"/>
      <c r="C15" s="128" t="s">
        <v>154</v>
      </c>
      <c r="D15" s="2">
        <v>2260</v>
      </c>
      <c r="E15" s="2">
        <v>6364</v>
      </c>
    </row>
    <row r="16" spans="1:5" x14ac:dyDescent="0.25">
      <c r="A16" s="126"/>
      <c r="B16" s="127"/>
      <c r="C16" s="128" t="s">
        <v>155</v>
      </c>
      <c r="D16" s="2">
        <v>2100</v>
      </c>
      <c r="E16" s="2">
        <v>300</v>
      </c>
    </row>
    <row r="17" spans="1:5" x14ac:dyDescent="0.25">
      <c r="A17" s="126"/>
      <c r="B17" s="127"/>
      <c r="C17" s="128" t="s">
        <v>156</v>
      </c>
      <c r="D17" s="2">
        <v>700</v>
      </c>
      <c r="E17" s="2">
        <v>0</v>
      </c>
    </row>
    <row r="18" spans="1:5" x14ac:dyDescent="0.25">
      <c r="A18" s="126"/>
      <c r="B18" s="127"/>
      <c r="C18" s="128" t="s">
        <v>140</v>
      </c>
      <c r="D18" s="2">
        <v>0</v>
      </c>
      <c r="E18" s="2">
        <v>0</v>
      </c>
    </row>
    <row r="19" spans="1:5" x14ac:dyDescent="0.25">
      <c r="A19" s="126"/>
      <c r="B19" s="127"/>
      <c r="C19" s="128" t="s">
        <v>139</v>
      </c>
      <c r="D19" s="2">
        <v>0</v>
      </c>
      <c r="E19" s="2">
        <v>0</v>
      </c>
    </row>
    <row r="20" spans="1:5" x14ac:dyDescent="0.25">
      <c r="A20" s="126"/>
      <c r="B20" s="127"/>
      <c r="C20" s="156" t="s">
        <v>141</v>
      </c>
      <c r="D20" s="2"/>
      <c r="E20" s="2">
        <v>18</v>
      </c>
    </row>
    <row r="21" spans="1:5" x14ac:dyDescent="0.25">
      <c r="A21" s="126"/>
      <c r="B21" s="127"/>
      <c r="C21" s="156"/>
      <c r="D21" s="2"/>
      <c r="E21" s="2"/>
    </row>
    <row r="22" spans="1:5" x14ac:dyDescent="0.25">
      <c r="A22" s="126"/>
      <c r="B22" s="127"/>
      <c r="C22" s="156"/>
      <c r="D22" s="2"/>
      <c r="E22" s="2"/>
    </row>
    <row r="23" spans="1:5" x14ac:dyDescent="0.25">
      <c r="A23" s="126"/>
      <c r="B23" s="127"/>
      <c r="C23" s="156"/>
      <c r="D23" s="2"/>
      <c r="E23" s="2"/>
    </row>
    <row r="24" spans="1:5" ht="11.25" customHeight="1" x14ac:dyDescent="0.25">
      <c r="A24" s="126"/>
      <c r="B24" s="127"/>
      <c r="C24" s="127"/>
      <c r="D24" s="127"/>
      <c r="E24" s="134"/>
    </row>
    <row r="25" spans="1:5" x14ac:dyDescent="0.25">
      <c r="A25" s="109" t="s">
        <v>109</v>
      </c>
      <c r="B25" s="110"/>
      <c r="C25" s="111"/>
      <c r="D25" s="133">
        <f>SUM(D26:D30)</f>
        <v>0</v>
      </c>
      <c r="E25" s="112">
        <f>SUM(E26:E30)</f>
        <v>0</v>
      </c>
    </row>
    <row r="26" spans="1:5" x14ac:dyDescent="0.25">
      <c r="A26" s="126"/>
      <c r="B26" s="127"/>
      <c r="C26" s="128" t="s">
        <v>135</v>
      </c>
      <c r="D26" s="2"/>
      <c r="E26" s="2"/>
    </row>
    <row r="27" spans="1:5" x14ac:dyDescent="0.25">
      <c r="A27" s="126"/>
      <c r="B27" s="127"/>
      <c r="C27" s="128" t="s">
        <v>92</v>
      </c>
      <c r="D27" s="2"/>
      <c r="E27" s="2"/>
    </row>
    <row r="28" spans="1:5" x14ac:dyDescent="0.25">
      <c r="A28" s="126"/>
      <c r="B28" s="127"/>
      <c r="C28" s="128" t="s">
        <v>93</v>
      </c>
      <c r="D28" s="2"/>
      <c r="E28" s="2"/>
    </row>
    <row r="29" spans="1:5" x14ac:dyDescent="0.25">
      <c r="A29" s="126"/>
      <c r="B29" s="127"/>
      <c r="C29" s="128" t="s">
        <v>110</v>
      </c>
      <c r="D29" s="2"/>
      <c r="E29" s="2"/>
    </row>
    <row r="30" spans="1:5" x14ac:dyDescent="0.25">
      <c r="A30" s="126"/>
      <c r="B30" s="127"/>
      <c r="C30" s="128"/>
      <c r="D30" s="2"/>
      <c r="E30" s="2"/>
    </row>
    <row r="31" spans="1:5" ht="9.75" customHeight="1" x14ac:dyDescent="0.25">
      <c r="A31" s="126"/>
      <c r="B31" s="127"/>
      <c r="C31" s="127"/>
      <c r="D31" s="127"/>
      <c r="E31" s="134"/>
    </row>
    <row r="32" spans="1:5" x14ac:dyDescent="0.25">
      <c r="A32" s="109" t="s">
        <v>111</v>
      </c>
      <c r="B32" s="110"/>
      <c r="C32" s="111"/>
      <c r="D32" s="133">
        <f>D33+D35</f>
        <v>0</v>
      </c>
      <c r="E32" s="112">
        <f>E33+E35</f>
        <v>0</v>
      </c>
    </row>
    <row r="33" spans="1:5" x14ac:dyDescent="0.25">
      <c r="A33" s="135"/>
      <c r="B33" s="136" t="s">
        <v>112</v>
      </c>
      <c r="C33" s="137"/>
      <c r="D33" s="138"/>
      <c r="E33" s="138"/>
    </row>
    <row r="34" spans="1:5" x14ac:dyDescent="0.25">
      <c r="A34" s="126"/>
      <c r="B34" s="127"/>
      <c r="C34" s="128" t="s">
        <v>113</v>
      </c>
      <c r="D34" s="2"/>
      <c r="E34" s="2"/>
    </row>
  </sheetData>
  <mergeCells count="3">
    <mergeCell ref="A4:C5"/>
    <mergeCell ref="D4:D5"/>
    <mergeCell ref="E4:E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K9" sqref="K9"/>
    </sheetView>
  </sheetViews>
  <sheetFormatPr defaultRowHeight="15" x14ac:dyDescent="0.25"/>
  <cols>
    <col min="1" max="1" width="28.5703125" customWidth="1"/>
  </cols>
  <sheetData>
    <row r="1" spans="1:7" x14ac:dyDescent="0.25">
      <c r="A1" t="s">
        <v>127</v>
      </c>
    </row>
    <row r="3" spans="1:7" ht="15.75" thickBot="1" x14ac:dyDescent="0.3"/>
    <row r="4" spans="1:7" ht="27" customHeight="1" thickBot="1" x14ac:dyDescent="0.3">
      <c r="A4" s="146"/>
      <c r="B4" s="195" t="s">
        <v>143</v>
      </c>
      <c r="C4" s="196"/>
      <c r="D4" s="197"/>
      <c r="E4" s="195" t="s">
        <v>153</v>
      </c>
      <c r="F4" s="196"/>
      <c r="G4" s="197"/>
    </row>
    <row r="5" spans="1:7" ht="24" x14ac:dyDescent="0.25">
      <c r="A5" s="147" t="s">
        <v>115</v>
      </c>
      <c r="B5" s="121" t="s">
        <v>116</v>
      </c>
      <c r="C5" s="121" t="s">
        <v>117</v>
      </c>
      <c r="D5" s="121" t="s">
        <v>118</v>
      </c>
      <c r="E5" s="121" t="s">
        <v>116</v>
      </c>
      <c r="F5" s="121" t="s">
        <v>117</v>
      </c>
      <c r="G5" s="121" t="s">
        <v>118</v>
      </c>
    </row>
    <row r="6" spans="1:7" ht="15.75" thickBot="1" x14ac:dyDescent="0.3">
      <c r="A6" s="53" t="s">
        <v>16</v>
      </c>
      <c r="B6" s="88" t="s">
        <v>17</v>
      </c>
      <c r="C6" s="88" t="s">
        <v>18</v>
      </c>
      <c r="D6" s="88" t="s">
        <v>19</v>
      </c>
      <c r="E6" s="88" t="s">
        <v>20</v>
      </c>
      <c r="F6" s="88" t="s">
        <v>24</v>
      </c>
      <c r="G6" s="88" t="s">
        <v>28</v>
      </c>
    </row>
    <row r="7" spans="1:7" ht="24" x14ac:dyDescent="0.25">
      <c r="A7" s="33" t="s">
        <v>119</v>
      </c>
      <c r="B7" s="31">
        <v>-13224</v>
      </c>
      <c r="C7" s="145" t="s">
        <v>33</v>
      </c>
      <c r="D7" s="144" t="s">
        <v>33</v>
      </c>
      <c r="E7" s="31">
        <v>1536</v>
      </c>
      <c r="F7" s="145" t="s">
        <v>33</v>
      </c>
      <c r="G7" s="144" t="s">
        <v>33</v>
      </c>
    </row>
    <row r="8" spans="1:7" x14ac:dyDescent="0.25">
      <c r="A8" s="30" t="s">
        <v>120</v>
      </c>
      <c r="B8" s="140" t="s">
        <v>33</v>
      </c>
      <c r="C8" s="2">
        <v>0</v>
      </c>
      <c r="D8" s="141">
        <v>0.21</v>
      </c>
      <c r="E8" s="140" t="s">
        <v>33</v>
      </c>
      <c r="F8" s="2">
        <v>0</v>
      </c>
      <c r="G8" s="141">
        <v>0.22</v>
      </c>
    </row>
    <row r="9" spans="1:7" x14ac:dyDescent="0.25">
      <c r="A9" s="30" t="s">
        <v>121</v>
      </c>
      <c r="B9" s="2">
        <v>0</v>
      </c>
      <c r="C9" s="2">
        <v>0</v>
      </c>
      <c r="D9" s="141">
        <f>IFERROR(C9/$B$7,0)</f>
        <v>0</v>
      </c>
      <c r="E9" s="2">
        <v>0</v>
      </c>
      <c r="F9" s="2">
        <v>0</v>
      </c>
      <c r="G9" s="141">
        <f>IFERROR(F9/$E$7,0)</f>
        <v>0</v>
      </c>
    </row>
    <row r="10" spans="1:7" x14ac:dyDescent="0.25">
      <c r="A10" s="30" t="s">
        <v>122</v>
      </c>
      <c r="B10" s="2">
        <v>0</v>
      </c>
      <c r="C10" s="2">
        <v>0</v>
      </c>
      <c r="D10" s="141">
        <f>IFERROR(C10/$B$4,0)</f>
        <v>0</v>
      </c>
      <c r="E10" s="2">
        <v>0</v>
      </c>
      <c r="F10" s="2">
        <f>ROUND(E10*$G$8,0)</f>
        <v>0</v>
      </c>
      <c r="G10" s="141">
        <f>IFERROR(F10/$E$4,0)</f>
        <v>0</v>
      </c>
    </row>
    <row r="11" spans="1:7" x14ac:dyDescent="0.25">
      <c r="A11" s="30" t="s">
        <v>123</v>
      </c>
      <c r="B11" s="2">
        <v>0</v>
      </c>
      <c r="C11" s="2">
        <v>0</v>
      </c>
      <c r="D11" s="141">
        <f>IFERROR(C11/$B$4,0)</f>
        <v>0</v>
      </c>
      <c r="E11" s="2">
        <v>0</v>
      </c>
      <c r="F11" s="2">
        <f>ROUND(E11*$G$8,0)</f>
        <v>0</v>
      </c>
      <c r="G11" s="141">
        <f>IFERROR(F11/$E$4,0)</f>
        <v>0</v>
      </c>
    </row>
    <row r="12" spans="1:7" x14ac:dyDescent="0.25">
      <c r="A12" s="30" t="s">
        <v>21</v>
      </c>
      <c r="B12" s="2">
        <f>SUM(B9:B11)+B7</f>
        <v>-13224</v>
      </c>
      <c r="C12" s="2"/>
      <c r="D12" s="143">
        <f>SUM(D9:D11)+D8</f>
        <v>0.21</v>
      </c>
      <c r="E12" s="2">
        <v>1536</v>
      </c>
      <c r="F12" s="2">
        <f>SUM(F9:F11)+F8</f>
        <v>0</v>
      </c>
      <c r="G12" s="141">
        <v>0.21</v>
      </c>
    </row>
    <row r="13" spans="1:7" ht="8.25" customHeight="1" x14ac:dyDescent="0.25">
      <c r="A13" s="30"/>
      <c r="B13" s="2"/>
      <c r="C13" s="2"/>
      <c r="D13" s="141"/>
      <c r="E13" s="2"/>
      <c r="F13" s="2"/>
      <c r="G13" s="141"/>
    </row>
    <row r="14" spans="1:7" x14ac:dyDescent="0.25">
      <c r="A14" s="72" t="s">
        <v>124</v>
      </c>
      <c r="B14" s="140" t="s">
        <v>33</v>
      </c>
      <c r="C14" s="73">
        <v>0</v>
      </c>
      <c r="D14" s="142">
        <f>D12</f>
        <v>0.21</v>
      </c>
      <c r="E14" s="140" t="s">
        <v>33</v>
      </c>
      <c r="F14" s="73">
        <v>329</v>
      </c>
      <c r="G14" s="142">
        <f>G12</f>
        <v>0.21</v>
      </c>
    </row>
    <row r="15" spans="1:7" x14ac:dyDescent="0.25">
      <c r="A15" s="30" t="s">
        <v>125</v>
      </c>
      <c r="B15" s="140" t="s">
        <v>33</v>
      </c>
      <c r="C15" s="2">
        <v>0</v>
      </c>
      <c r="D15" s="141">
        <f>IFERROR(C15/$B$7,0)</f>
        <v>0</v>
      </c>
      <c r="E15" s="140" t="s">
        <v>33</v>
      </c>
      <c r="F15" s="2">
        <v>0</v>
      </c>
      <c r="G15" s="141">
        <f>IFERROR(F15/$E$7,0)</f>
        <v>0</v>
      </c>
    </row>
    <row r="16" spans="1:7" ht="15.75" thickBot="1" x14ac:dyDescent="0.3">
      <c r="A16" s="55" t="s">
        <v>126</v>
      </c>
      <c r="B16" s="148" t="s">
        <v>33</v>
      </c>
      <c r="C16" s="47">
        <f>C14+C15</f>
        <v>0</v>
      </c>
      <c r="D16" s="149">
        <f>D14+D15</f>
        <v>0.21</v>
      </c>
      <c r="E16" s="148" t="s">
        <v>33</v>
      </c>
      <c r="F16" s="47">
        <f>F14+F15</f>
        <v>329</v>
      </c>
      <c r="G16" s="149">
        <f>G14+G15</f>
        <v>0.21</v>
      </c>
    </row>
    <row r="17" s="151" customFormat="1" ht="15.75" thickTop="1" x14ac:dyDescent="0.25"/>
    <row r="18" s="151" customFormat="1" x14ac:dyDescent="0.25"/>
    <row r="19" s="151" customFormat="1" x14ac:dyDescent="0.25"/>
  </sheetData>
  <mergeCells count="2">
    <mergeCell ref="B4:D4"/>
    <mergeCell ref="E4:G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F10" sqref="F10"/>
    </sheetView>
  </sheetViews>
  <sheetFormatPr defaultRowHeight="15" x14ac:dyDescent="0.25"/>
  <cols>
    <col min="1" max="1" width="13.7109375" customWidth="1"/>
    <col min="2" max="2" width="21.5703125" customWidth="1"/>
    <col min="3" max="3" width="22.85546875" customWidth="1"/>
    <col min="4" max="4" width="23" customWidth="1"/>
  </cols>
  <sheetData>
    <row r="3" spans="1:4" ht="15.75" thickBot="1" x14ac:dyDescent="0.3">
      <c r="A3" s="150"/>
    </row>
    <row r="4" spans="1:4" ht="42.75" customHeight="1" x14ac:dyDescent="0.25">
      <c r="A4" s="152" t="s">
        <v>128</v>
      </c>
      <c r="B4" s="199" t="s">
        <v>129</v>
      </c>
      <c r="C4" s="199" t="s">
        <v>130</v>
      </c>
      <c r="D4" s="199" t="s">
        <v>131</v>
      </c>
    </row>
    <row r="5" spans="1:4" ht="15" hidden="1" customHeight="1" x14ac:dyDescent="0.25">
      <c r="A5" s="153"/>
      <c r="B5" s="200"/>
      <c r="C5" s="200"/>
      <c r="D5" s="200"/>
    </row>
    <row r="6" spans="1:4" ht="21" customHeight="1" thickBot="1" x14ac:dyDescent="0.3">
      <c r="A6" s="158">
        <v>44135</v>
      </c>
      <c r="B6" s="200"/>
      <c r="C6" s="200"/>
      <c r="D6" s="200"/>
    </row>
    <row r="7" spans="1:4" x14ac:dyDescent="0.25">
      <c r="A7" s="153" t="s">
        <v>132</v>
      </c>
      <c r="B7" s="198" t="s">
        <v>142</v>
      </c>
      <c r="C7" s="198" t="s">
        <v>142</v>
      </c>
      <c r="D7" s="198" t="s">
        <v>137</v>
      </c>
    </row>
    <row r="8" spans="1:4" ht="18.75" customHeight="1" x14ac:dyDescent="0.25">
      <c r="A8" s="153"/>
      <c r="B8" s="198"/>
      <c r="C8" s="198"/>
      <c r="D8" s="198"/>
    </row>
    <row r="9" spans="1:4" ht="15.75" thickBot="1" x14ac:dyDescent="0.3">
      <c r="A9" s="158">
        <v>44135</v>
      </c>
      <c r="B9" s="154"/>
      <c r="C9" s="154"/>
      <c r="D9" s="154"/>
    </row>
    <row r="10" spans="1:4" s="151" customFormat="1" x14ac:dyDescent="0.25"/>
    <row r="11" spans="1:4" s="151" customFormat="1" x14ac:dyDescent="0.25">
      <c r="A11" s="155"/>
    </row>
  </sheetData>
  <mergeCells count="6">
    <mergeCell ref="B7:B8"/>
    <mergeCell ref="B4:B6"/>
    <mergeCell ref="C4:C6"/>
    <mergeCell ref="C7:C8"/>
    <mergeCell ref="D4:D6"/>
    <mergeCell ref="D7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workbookViewId="0">
      <selection activeCell="F13" sqref="F13"/>
    </sheetView>
  </sheetViews>
  <sheetFormatPr defaultRowHeight="15" x14ac:dyDescent="0.25"/>
  <cols>
    <col min="1" max="1" width="28.85546875" customWidth="1"/>
    <col min="2" max="2" width="13.7109375" customWidth="1"/>
    <col min="3" max="3" width="11.85546875" customWidth="1"/>
  </cols>
  <sheetData>
    <row r="3" spans="1:3" x14ac:dyDescent="0.25">
      <c r="A3" s="6" t="s">
        <v>5</v>
      </c>
      <c r="B3" s="7"/>
      <c r="C3" s="7"/>
    </row>
    <row r="4" spans="1:3" ht="15.75" thickBot="1" x14ac:dyDescent="0.3">
      <c r="A4" s="8" t="s">
        <v>6</v>
      </c>
      <c r="B4" s="9" t="s">
        <v>7</v>
      </c>
      <c r="C4" s="9" t="s">
        <v>8</v>
      </c>
    </row>
    <row r="5" spans="1:3" ht="15.75" thickTop="1" x14ac:dyDescent="0.25">
      <c r="A5" s="10" t="s">
        <v>136</v>
      </c>
      <c r="B5" s="11">
        <v>41464</v>
      </c>
      <c r="C5" s="12">
        <v>43691</v>
      </c>
    </row>
    <row r="6" spans="1:3" x14ac:dyDescent="0.25">
      <c r="A6" s="10" t="s">
        <v>137</v>
      </c>
      <c r="B6" s="11">
        <v>41464</v>
      </c>
      <c r="C6" s="11"/>
    </row>
    <row r="7" spans="1:3" x14ac:dyDescent="0.25">
      <c r="A7" s="10"/>
      <c r="B7" s="11"/>
      <c r="C7" s="11"/>
    </row>
    <row r="8" spans="1:3" s="151" customFormat="1" x14ac:dyDescent="0.25"/>
    <row r="9" spans="1:3" x14ac:dyDescent="0.25">
      <c r="A9" s="6" t="s">
        <v>9</v>
      </c>
      <c r="B9" s="7"/>
      <c r="C9" s="7"/>
    </row>
    <row r="10" spans="1:3" ht="15.75" thickBot="1" x14ac:dyDescent="0.3">
      <c r="A10" s="8" t="s">
        <v>6</v>
      </c>
      <c r="B10" s="9" t="s">
        <v>7</v>
      </c>
      <c r="C10" s="9" t="s">
        <v>8</v>
      </c>
    </row>
    <row r="11" spans="1:3" ht="15.75" thickTop="1" x14ac:dyDescent="0.25">
      <c r="A11" s="10"/>
      <c r="B11" s="11"/>
      <c r="C11" s="12"/>
    </row>
    <row r="12" spans="1:3" x14ac:dyDescent="0.25">
      <c r="A12" s="10"/>
      <c r="B12" s="11"/>
      <c r="C12" s="11"/>
    </row>
    <row r="13" spans="1:3" x14ac:dyDescent="0.25">
      <c r="A13" s="10"/>
      <c r="B13" s="11"/>
      <c r="C13" s="11"/>
    </row>
    <row r="14" spans="1:3" s="151" customFormat="1" x14ac:dyDescent="0.25"/>
    <row r="15" spans="1:3" s="151" customForma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1" sqref="B21"/>
    </sheetView>
  </sheetViews>
  <sheetFormatPr defaultRowHeight="15" x14ac:dyDescent="0.25"/>
  <cols>
    <col min="1" max="1" width="23" customWidth="1"/>
    <col min="2" max="2" width="9.42578125" customWidth="1"/>
    <col min="3" max="3" width="8.7109375" customWidth="1"/>
    <col min="4" max="4" width="9.5703125" customWidth="1"/>
    <col min="5" max="5" width="10.42578125" customWidth="1"/>
  </cols>
  <sheetData>
    <row r="1" spans="1:6" ht="104.25" customHeight="1" x14ac:dyDescent="0.25">
      <c r="A1" s="161" t="s">
        <v>22</v>
      </c>
      <c r="B1" s="161"/>
      <c r="C1" s="161"/>
      <c r="D1" s="161"/>
      <c r="E1" s="161"/>
    </row>
    <row r="3" spans="1:6" ht="72" customHeight="1" x14ac:dyDescent="0.25">
      <c r="A3" s="13" t="s">
        <v>10</v>
      </c>
      <c r="B3" s="159" t="s">
        <v>11</v>
      </c>
      <c r="C3" s="160"/>
      <c r="D3" s="13" t="s">
        <v>12</v>
      </c>
      <c r="E3" s="13" t="s">
        <v>13</v>
      </c>
    </row>
    <row r="4" spans="1:6" x14ac:dyDescent="0.25">
      <c r="A4" s="14"/>
      <c r="B4" s="15" t="s">
        <v>14</v>
      </c>
      <c r="C4" s="16" t="s">
        <v>15</v>
      </c>
      <c r="D4" s="17" t="s">
        <v>15</v>
      </c>
      <c r="E4" s="17" t="s">
        <v>15</v>
      </c>
    </row>
    <row r="5" spans="1:6" ht="11.25" customHeight="1" x14ac:dyDescent="0.25">
      <c r="A5" s="18" t="s">
        <v>16</v>
      </c>
      <c r="B5" s="19" t="s">
        <v>17</v>
      </c>
      <c r="C5" s="20" t="s">
        <v>18</v>
      </c>
      <c r="D5" s="18" t="s">
        <v>19</v>
      </c>
      <c r="E5" s="18" t="s">
        <v>20</v>
      </c>
    </row>
    <row r="6" spans="1:6" x14ac:dyDescent="0.25">
      <c r="A6" s="21" t="s">
        <v>137</v>
      </c>
      <c r="B6" s="27">
        <v>5000</v>
      </c>
      <c r="C6" s="26">
        <v>100</v>
      </c>
      <c r="D6" s="22">
        <v>0</v>
      </c>
      <c r="E6" s="22">
        <v>0</v>
      </c>
    </row>
    <row r="7" spans="1:6" x14ac:dyDescent="0.25">
      <c r="A7" s="21"/>
      <c r="B7" s="22"/>
      <c r="C7" s="26">
        <f>IFERROR((B7/$B$9)*100,0)</f>
        <v>0</v>
      </c>
      <c r="D7" s="22">
        <v>0</v>
      </c>
      <c r="E7" s="22">
        <v>0</v>
      </c>
    </row>
    <row r="8" spans="1:6" x14ac:dyDescent="0.25">
      <c r="A8" s="21"/>
      <c r="B8" s="22"/>
      <c r="C8" s="26">
        <f>IFERROR((B8/$B$9)*100,0)</f>
        <v>0</v>
      </c>
      <c r="D8" s="22">
        <v>0</v>
      </c>
      <c r="E8" s="22">
        <v>0</v>
      </c>
    </row>
    <row r="9" spans="1:6" ht="15.75" thickBot="1" x14ac:dyDescent="0.3">
      <c r="A9" s="23" t="s">
        <v>21</v>
      </c>
      <c r="B9" s="24">
        <f>SUM(B6:B8)</f>
        <v>5000</v>
      </c>
      <c r="C9" s="28">
        <f>SUM(C6:C8)</f>
        <v>100</v>
      </c>
      <c r="D9" s="25">
        <f>SUM(D6:D8)</f>
        <v>0</v>
      </c>
      <c r="E9" s="25">
        <f>SUM(E6:E8)</f>
        <v>0</v>
      </c>
    </row>
    <row r="10" spans="1:6" s="151" customFormat="1" ht="15.75" thickTop="1" x14ac:dyDescent="0.25"/>
    <row r="11" spans="1:6" s="151" customFormat="1" x14ac:dyDescent="0.25"/>
    <row r="12" spans="1:6" ht="62.25" customHeight="1" x14ac:dyDescent="0.25">
      <c r="A12" s="163" t="s">
        <v>25</v>
      </c>
      <c r="B12" s="164"/>
      <c r="C12" s="159" t="s">
        <v>11</v>
      </c>
      <c r="D12" s="162"/>
      <c r="E12" s="13" t="s">
        <v>12</v>
      </c>
      <c r="F12" s="13" t="s">
        <v>26</v>
      </c>
    </row>
    <row r="13" spans="1:6" ht="24.75" x14ac:dyDescent="0.25">
      <c r="A13" s="13" t="s">
        <v>10</v>
      </c>
      <c r="B13" s="29" t="s">
        <v>23</v>
      </c>
      <c r="C13" s="16" t="s">
        <v>14</v>
      </c>
      <c r="D13" s="16" t="s">
        <v>15</v>
      </c>
      <c r="E13" s="17" t="s">
        <v>15</v>
      </c>
      <c r="F13" s="17" t="s">
        <v>15</v>
      </c>
    </row>
    <row r="14" spans="1:6" x14ac:dyDescent="0.25">
      <c r="A14" s="20" t="s">
        <v>16</v>
      </c>
      <c r="B14" s="20" t="s">
        <v>17</v>
      </c>
      <c r="C14" s="20" t="s">
        <v>18</v>
      </c>
      <c r="D14" s="18" t="s">
        <v>19</v>
      </c>
      <c r="E14" s="18" t="s">
        <v>20</v>
      </c>
      <c r="F14" s="18" t="s">
        <v>24</v>
      </c>
    </row>
    <row r="15" spans="1:6" x14ac:dyDescent="0.25">
      <c r="A15" s="21"/>
      <c r="B15" s="21"/>
      <c r="C15" s="27"/>
      <c r="D15" s="26">
        <f>IFERROR((C15/$B$9)*100,0)</f>
        <v>0</v>
      </c>
      <c r="E15" s="22">
        <v>0</v>
      </c>
      <c r="F15" s="22">
        <v>0</v>
      </c>
    </row>
    <row r="16" spans="1:6" x14ac:dyDescent="0.25">
      <c r="A16" s="21"/>
      <c r="B16" s="21"/>
      <c r="C16" s="22"/>
      <c r="D16" s="26">
        <f>IFERROR((C16/$B$9)*100,0)</f>
        <v>0</v>
      </c>
      <c r="E16" s="22">
        <v>0</v>
      </c>
      <c r="F16" s="22">
        <v>0</v>
      </c>
    </row>
    <row r="17" spans="1:6" x14ac:dyDescent="0.25">
      <c r="A17" s="21"/>
      <c r="B17" s="21"/>
      <c r="C17" s="22"/>
      <c r="D17" s="26">
        <f>IFERROR((C17/$B$9)*100,0)</f>
        <v>0</v>
      </c>
      <c r="E17" s="22">
        <v>0</v>
      </c>
      <c r="F17" s="22">
        <v>0</v>
      </c>
    </row>
    <row r="18" spans="1:6" ht="15.75" thickBot="1" x14ac:dyDescent="0.3">
      <c r="A18" s="23" t="s">
        <v>21</v>
      </c>
      <c r="B18" s="23"/>
      <c r="C18" s="24">
        <f>SUM(C15:C17)</f>
        <v>0</v>
      </c>
      <c r="D18" s="28">
        <f>SUM(D15:D17)</f>
        <v>0</v>
      </c>
      <c r="E18" s="25">
        <f>SUM(E15:E17)</f>
        <v>0</v>
      </c>
      <c r="F18" s="25">
        <f>SUM(F15:F17)</f>
        <v>0</v>
      </c>
    </row>
    <row r="19" spans="1:6" s="151" customFormat="1" ht="15.75" thickTop="1" x14ac:dyDescent="0.25"/>
    <row r="20" spans="1:6" s="151" customFormat="1" x14ac:dyDescent="0.25"/>
    <row r="21" spans="1:6" s="151" customFormat="1" x14ac:dyDescent="0.25"/>
    <row r="22" spans="1:6" s="151" customFormat="1" x14ac:dyDescent="0.25"/>
    <row r="23" spans="1:6" s="151" customFormat="1" x14ac:dyDescent="0.25"/>
    <row r="24" spans="1:6" s="151" customFormat="1" x14ac:dyDescent="0.25"/>
    <row r="25" spans="1:6" s="151" customFormat="1" x14ac:dyDescent="0.25"/>
    <row r="26" spans="1:6" s="151" customFormat="1" x14ac:dyDescent="0.25"/>
  </sheetData>
  <mergeCells count="4">
    <mergeCell ref="B3:C3"/>
    <mergeCell ref="A1:E1"/>
    <mergeCell ref="C12:D12"/>
    <mergeCell ref="A12:B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19" sqref="C19"/>
    </sheetView>
  </sheetViews>
  <sheetFormatPr defaultRowHeight="15" x14ac:dyDescent="0.25"/>
  <cols>
    <col min="1" max="1" width="7.28515625" customWidth="1"/>
    <col min="2" max="2" width="20.140625" customWidth="1"/>
    <col min="3" max="3" width="15" customWidth="1"/>
    <col min="4" max="4" width="16.5703125" customWidth="1"/>
  </cols>
  <sheetData>
    <row r="1" spans="1:4" x14ac:dyDescent="0.25">
      <c r="A1" t="s">
        <v>145</v>
      </c>
    </row>
    <row r="2" spans="1:4" x14ac:dyDescent="0.25">
      <c r="A2" t="s">
        <v>144</v>
      </c>
    </row>
    <row r="3" spans="1:4" ht="15.75" thickBot="1" x14ac:dyDescent="0.3">
      <c r="A3" t="s">
        <v>39</v>
      </c>
    </row>
    <row r="4" spans="1:4" x14ac:dyDescent="0.25">
      <c r="A4" s="165" t="s">
        <v>34</v>
      </c>
      <c r="B4" s="166"/>
      <c r="C4" s="169" t="s">
        <v>151</v>
      </c>
      <c r="D4" s="169" t="s">
        <v>152</v>
      </c>
    </row>
    <row r="5" spans="1:4" ht="24" customHeight="1" thickBot="1" x14ac:dyDescent="0.3">
      <c r="A5" s="167"/>
      <c r="B5" s="168"/>
      <c r="C5" s="170"/>
      <c r="D5" s="170"/>
    </row>
    <row r="6" spans="1:4" x14ac:dyDescent="0.25">
      <c r="A6" s="48" t="s">
        <v>35</v>
      </c>
      <c r="B6" s="49"/>
      <c r="C6" s="50">
        <v>3402</v>
      </c>
      <c r="D6" s="50">
        <v>5874</v>
      </c>
    </row>
    <row r="7" spans="1:4" x14ac:dyDescent="0.25">
      <c r="A7" s="36" t="s">
        <v>36</v>
      </c>
      <c r="B7" s="37"/>
      <c r="C7" s="38">
        <v>175</v>
      </c>
      <c r="D7" s="38">
        <v>400</v>
      </c>
    </row>
    <row r="8" spans="1:4" x14ac:dyDescent="0.25">
      <c r="A8" s="36" t="s">
        <v>37</v>
      </c>
      <c r="B8" s="39"/>
      <c r="C8" s="40">
        <v>0</v>
      </c>
      <c r="D8" s="41">
        <v>0</v>
      </c>
    </row>
    <row r="9" spans="1:4" x14ac:dyDescent="0.25">
      <c r="A9" s="36" t="s">
        <v>38</v>
      </c>
      <c r="B9" s="39"/>
      <c r="C9" s="40">
        <v>0</v>
      </c>
      <c r="D9" s="41">
        <v>0</v>
      </c>
    </row>
    <row r="10" spans="1:4" ht="15.75" thickBot="1" x14ac:dyDescent="0.3">
      <c r="A10" s="171" t="s">
        <v>21</v>
      </c>
      <c r="B10" s="172"/>
      <c r="C10" s="42">
        <f>SUM(C6:C9)</f>
        <v>3577</v>
      </c>
      <c r="D10" s="42">
        <f>SUM(D6:D9)</f>
        <v>6274</v>
      </c>
    </row>
    <row r="11" spans="1:4" s="151" customFormat="1" ht="15.75" thickTop="1" x14ac:dyDescent="0.25">
      <c r="A11" s="43"/>
      <c r="B11" s="44"/>
      <c r="C11" s="43"/>
      <c r="D11" s="43"/>
    </row>
    <row r="12" spans="1:4" s="151" customFormat="1" x14ac:dyDescent="0.25"/>
    <row r="19" ht="28.5" customHeight="1" x14ac:dyDescent="0.25"/>
    <row r="21" ht="15" customHeight="1" x14ac:dyDescent="0.25"/>
    <row r="22" ht="19.5" customHeight="1" x14ac:dyDescent="0.25"/>
    <row r="23" s="151" customFormat="1" x14ac:dyDescent="0.25"/>
    <row r="24" s="151" customFormat="1" x14ac:dyDescent="0.25"/>
  </sheetData>
  <mergeCells count="4">
    <mergeCell ref="A4:B5"/>
    <mergeCell ref="C4:C5"/>
    <mergeCell ref="D4:D5"/>
    <mergeCell ref="A10:B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19" workbookViewId="0">
      <selection activeCell="E42" sqref="E42"/>
    </sheetView>
  </sheetViews>
  <sheetFormatPr defaultRowHeight="15" x14ac:dyDescent="0.25"/>
  <cols>
    <col min="1" max="1" width="44.5703125" customWidth="1"/>
    <col min="2" max="2" width="21.85546875" customWidth="1"/>
  </cols>
  <sheetData>
    <row r="1" spans="1:2" x14ac:dyDescent="0.25">
      <c r="A1" t="s">
        <v>40</v>
      </c>
    </row>
    <row r="2" spans="1:2" x14ac:dyDescent="0.25">
      <c r="A2" t="s">
        <v>29</v>
      </c>
    </row>
    <row r="3" spans="1:2" ht="15.75" thickBot="1" x14ac:dyDescent="0.3"/>
    <row r="4" spans="1:2" ht="24.75" thickBot="1" x14ac:dyDescent="0.3">
      <c r="A4" s="56" t="s">
        <v>41</v>
      </c>
      <c r="B4" s="57" t="s">
        <v>42</v>
      </c>
    </row>
    <row r="5" spans="1:2" ht="15.75" thickBot="1" x14ac:dyDescent="0.3">
      <c r="A5" s="58" t="s">
        <v>43</v>
      </c>
      <c r="B5" s="54">
        <v>0</v>
      </c>
    </row>
    <row r="6" spans="1:2" x14ac:dyDescent="0.25">
      <c r="A6" s="173" t="s">
        <v>44</v>
      </c>
      <c r="B6" s="174" t="s">
        <v>27</v>
      </c>
    </row>
    <row r="7" spans="1:2" ht="15.75" thickBot="1" x14ac:dyDescent="0.3">
      <c r="A7" s="170"/>
      <c r="B7" s="175"/>
    </row>
    <row r="8" spans="1:2" x14ac:dyDescent="0.25">
      <c r="A8" s="59" t="s">
        <v>45</v>
      </c>
      <c r="B8" s="60">
        <v>0</v>
      </c>
    </row>
    <row r="9" spans="1:2" x14ac:dyDescent="0.25">
      <c r="A9" s="30" t="s">
        <v>46</v>
      </c>
      <c r="B9" s="41">
        <v>0</v>
      </c>
    </row>
    <row r="10" spans="1:2" x14ac:dyDescent="0.25">
      <c r="A10" s="30" t="s">
        <v>47</v>
      </c>
      <c r="B10" s="41">
        <v>0</v>
      </c>
    </row>
    <row r="11" spans="1:2" x14ac:dyDescent="0.25">
      <c r="A11" s="30" t="s">
        <v>48</v>
      </c>
      <c r="B11" s="41">
        <v>0</v>
      </c>
    </row>
    <row r="12" spans="1:2" x14ac:dyDescent="0.25">
      <c r="A12" s="30" t="s">
        <v>49</v>
      </c>
      <c r="B12" s="41">
        <v>0</v>
      </c>
    </row>
    <row r="13" spans="1:2" x14ac:dyDescent="0.25">
      <c r="A13" s="30" t="s">
        <v>50</v>
      </c>
      <c r="B13" s="41">
        <v>0</v>
      </c>
    </row>
    <row r="14" spans="1:2" x14ac:dyDescent="0.25">
      <c r="A14" s="30" t="s">
        <v>51</v>
      </c>
      <c r="B14" s="41">
        <v>0</v>
      </c>
    </row>
    <row r="15" spans="1:2" x14ac:dyDescent="0.25">
      <c r="A15" s="30" t="s">
        <v>52</v>
      </c>
      <c r="B15" s="41">
        <v>0</v>
      </c>
    </row>
    <row r="16" spans="1:2" ht="15.75" thickBot="1" x14ac:dyDescent="0.3">
      <c r="A16" s="55" t="s">
        <v>21</v>
      </c>
      <c r="B16" s="42">
        <f>SUM(B8:B15)</f>
        <v>0</v>
      </c>
    </row>
    <row r="17" spans="1:2" ht="15.75" thickTop="1" x14ac:dyDescent="0.25">
      <c r="A17" s="43"/>
      <c r="B17" s="43"/>
    </row>
    <row r="19" spans="1:2" x14ac:dyDescent="0.25">
      <c r="A19" t="s">
        <v>40</v>
      </c>
    </row>
    <row r="20" spans="1:2" x14ac:dyDescent="0.25">
      <c r="A20" t="s">
        <v>30</v>
      </c>
    </row>
    <row r="21" spans="1:2" ht="15.75" thickBot="1" x14ac:dyDescent="0.3"/>
    <row r="22" spans="1:2" ht="24.75" thickBot="1" x14ac:dyDescent="0.3">
      <c r="A22" s="56" t="s">
        <v>53</v>
      </c>
      <c r="B22" s="57" t="s">
        <v>42</v>
      </c>
    </row>
    <row r="23" spans="1:2" ht="15.75" thickBot="1" x14ac:dyDescent="0.3">
      <c r="A23" s="58" t="s">
        <v>146</v>
      </c>
      <c r="B23" s="54">
        <v>1536</v>
      </c>
    </row>
    <row r="24" spans="1:2" x14ac:dyDescent="0.25">
      <c r="A24" s="173" t="s">
        <v>54</v>
      </c>
      <c r="B24" s="174" t="s">
        <v>27</v>
      </c>
    </row>
    <row r="25" spans="1:2" ht="15.75" thickBot="1" x14ac:dyDescent="0.3">
      <c r="A25" s="170"/>
      <c r="B25" s="175"/>
    </row>
    <row r="26" spans="1:2" x14ac:dyDescent="0.25">
      <c r="A26" s="59" t="s">
        <v>55</v>
      </c>
      <c r="B26" s="60">
        <v>0</v>
      </c>
    </row>
    <row r="27" spans="1:2" x14ac:dyDescent="0.25">
      <c r="A27" s="30" t="s">
        <v>56</v>
      </c>
      <c r="B27" s="41">
        <v>0</v>
      </c>
    </row>
    <row r="28" spans="1:2" x14ac:dyDescent="0.25">
      <c r="A28" s="30" t="s">
        <v>57</v>
      </c>
      <c r="B28" s="41">
        <v>1207</v>
      </c>
    </row>
    <row r="29" spans="1:2" x14ac:dyDescent="0.25">
      <c r="A29" s="30" t="s">
        <v>58</v>
      </c>
      <c r="B29" s="41">
        <v>0</v>
      </c>
    </row>
    <row r="30" spans="1:2" x14ac:dyDescent="0.25">
      <c r="A30" s="30" t="s">
        <v>59</v>
      </c>
      <c r="B30" s="41">
        <v>0</v>
      </c>
    </row>
    <row r="31" spans="1:2" x14ac:dyDescent="0.25">
      <c r="A31" s="30" t="s">
        <v>52</v>
      </c>
      <c r="B31" s="41">
        <v>0</v>
      </c>
    </row>
    <row r="32" spans="1:2" ht="15.75" thickBot="1" x14ac:dyDescent="0.3">
      <c r="A32" s="55" t="s">
        <v>21</v>
      </c>
      <c r="B32" s="42">
        <f>SUM(B26:B31)</f>
        <v>1207</v>
      </c>
    </row>
    <row r="33" s="151" customFormat="1" ht="15.75" thickTop="1" x14ac:dyDescent="0.25"/>
    <row r="34" s="151" customFormat="1" x14ac:dyDescent="0.25"/>
  </sheetData>
  <mergeCells count="4">
    <mergeCell ref="A6:A7"/>
    <mergeCell ref="B6:B7"/>
    <mergeCell ref="A24:A25"/>
    <mergeCell ref="B24:B25"/>
  </mergeCells>
  <pageMargins left="0.25" right="0.16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F13" sqref="F13"/>
    </sheetView>
  </sheetViews>
  <sheetFormatPr defaultRowHeight="15" x14ac:dyDescent="0.25"/>
  <cols>
    <col min="1" max="1" width="42.5703125" customWidth="1"/>
    <col min="2" max="2" width="14.85546875" customWidth="1"/>
    <col min="3" max="3" width="17.5703125" customWidth="1"/>
  </cols>
  <sheetData>
    <row r="1" spans="1:3" x14ac:dyDescent="0.25">
      <c r="A1" t="s">
        <v>60</v>
      </c>
    </row>
    <row r="3" spans="1:3" ht="15.75" thickBot="1" x14ac:dyDescent="0.3"/>
    <row r="4" spans="1:3" x14ac:dyDescent="0.25">
      <c r="A4" s="176" t="s">
        <v>61</v>
      </c>
      <c r="B4" s="178" t="s">
        <v>150</v>
      </c>
      <c r="C4" s="178" t="s">
        <v>153</v>
      </c>
    </row>
    <row r="5" spans="1:3" ht="24.75" customHeight="1" thickBot="1" x14ac:dyDescent="0.3">
      <c r="A5" s="177"/>
      <c r="B5" s="177"/>
      <c r="C5" s="177"/>
    </row>
    <row r="6" spans="1:3" x14ac:dyDescent="0.25">
      <c r="A6" s="32" t="s">
        <v>62</v>
      </c>
      <c r="B6" s="31">
        <v>0</v>
      </c>
      <c r="C6" s="2">
        <v>0</v>
      </c>
    </row>
    <row r="7" spans="1:3" ht="24" x14ac:dyDescent="0.25">
      <c r="A7" s="3" t="s">
        <v>63</v>
      </c>
      <c r="B7" s="2">
        <v>13103</v>
      </c>
      <c r="C7" s="2">
        <v>1666</v>
      </c>
    </row>
    <row r="8" spans="1:3" ht="15.75" thickBot="1" x14ac:dyDescent="0.3">
      <c r="A8" s="61" t="s">
        <v>64</v>
      </c>
      <c r="B8" s="47">
        <f>SUM(B6:B7)</f>
        <v>13103</v>
      </c>
      <c r="C8" s="47">
        <f>SUM(C6:C7)</f>
        <v>1666</v>
      </c>
    </row>
    <row r="9" spans="1:3" ht="15.75" thickTop="1" x14ac:dyDescent="0.25">
      <c r="A9" s="62"/>
      <c r="B9" s="63"/>
      <c r="C9" s="64"/>
    </row>
    <row r="10" spans="1:3" ht="24" x14ac:dyDescent="0.25">
      <c r="A10" s="3" t="s">
        <v>65</v>
      </c>
      <c r="B10" s="2">
        <v>0</v>
      </c>
      <c r="C10" s="2">
        <v>0</v>
      </c>
    </row>
    <row r="11" spans="1:3" x14ac:dyDescent="0.25">
      <c r="A11" s="1" t="s">
        <v>66</v>
      </c>
      <c r="B11" s="2">
        <v>0</v>
      </c>
      <c r="C11" s="2">
        <v>0</v>
      </c>
    </row>
    <row r="12" spans="1:3" ht="15.75" thickBot="1" x14ac:dyDescent="0.3">
      <c r="A12" s="61" t="s">
        <v>67</v>
      </c>
      <c r="B12" s="47">
        <f>SUM(B10:B11)</f>
        <v>0</v>
      </c>
      <c r="C12" s="47">
        <f>SUM(C10:C11)</f>
        <v>0</v>
      </c>
    </row>
    <row r="13" spans="1:3" s="151" customFormat="1" ht="15.75" thickTop="1" x14ac:dyDescent="0.25"/>
    <row r="14" spans="1:3" s="151" customFormat="1" x14ac:dyDescent="0.25"/>
  </sheetData>
  <mergeCells count="3">
    <mergeCell ref="A4:A5"/>
    <mergeCell ref="B4:B5"/>
    <mergeCell ref="C4:C5"/>
  </mergeCells>
  <pageMargins left="0.7" right="0.53" top="0.75" bottom="0.75" header="0.3" footer="0.3"/>
  <pageSetup orientation="portrait" r:id="rId1"/>
  <ignoredErrors>
    <ignoredError sqref="B8:C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2" sqref="B12"/>
    </sheetView>
  </sheetViews>
  <sheetFormatPr defaultRowHeight="15" x14ac:dyDescent="0.25"/>
  <cols>
    <col min="1" max="1" width="32.5703125" customWidth="1"/>
    <col min="2" max="2" width="17" customWidth="1"/>
    <col min="3" max="3" width="17.42578125" customWidth="1"/>
  </cols>
  <sheetData>
    <row r="1" spans="1:3" x14ac:dyDescent="0.25">
      <c r="A1" t="s">
        <v>75</v>
      </c>
    </row>
    <row r="2" spans="1:3" ht="15.75" thickBot="1" x14ac:dyDescent="0.3"/>
    <row r="3" spans="1:3" x14ac:dyDescent="0.25">
      <c r="A3" s="176" t="s">
        <v>0</v>
      </c>
      <c r="B3" s="178" t="s">
        <v>150</v>
      </c>
      <c r="C3" s="178" t="s">
        <v>153</v>
      </c>
    </row>
    <row r="4" spans="1:3" ht="22.5" customHeight="1" thickBot="1" x14ac:dyDescent="0.3">
      <c r="A4" s="179"/>
      <c r="B4" s="177"/>
      <c r="C4" s="177"/>
    </row>
    <row r="5" spans="1:3" x14ac:dyDescent="0.25">
      <c r="A5" s="71" t="s">
        <v>68</v>
      </c>
      <c r="B5" s="65">
        <v>116</v>
      </c>
      <c r="C5" s="65">
        <v>105</v>
      </c>
    </row>
    <row r="6" spans="1:3" x14ac:dyDescent="0.25">
      <c r="A6" s="30" t="s">
        <v>69</v>
      </c>
      <c r="B6" s="41">
        <v>47</v>
      </c>
      <c r="C6" s="41">
        <v>11</v>
      </c>
    </row>
    <row r="7" spans="1:3" x14ac:dyDescent="0.25">
      <c r="A7" s="30" t="s">
        <v>70</v>
      </c>
      <c r="B7" s="41">
        <v>0</v>
      </c>
      <c r="C7" s="41">
        <v>0</v>
      </c>
    </row>
    <row r="8" spans="1:3" x14ac:dyDescent="0.25">
      <c r="A8" s="30" t="s">
        <v>71</v>
      </c>
      <c r="B8" s="41">
        <v>0</v>
      </c>
      <c r="C8" s="41">
        <v>0</v>
      </c>
    </row>
    <row r="9" spans="1:3" x14ac:dyDescent="0.25">
      <c r="A9" s="66" t="s">
        <v>72</v>
      </c>
      <c r="B9" s="67">
        <f>B6+B7+B8</f>
        <v>47</v>
      </c>
      <c r="C9" s="67">
        <f>C6+C7+C8</f>
        <v>11</v>
      </c>
    </row>
    <row r="10" spans="1:3" x14ac:dyDescent="0.25">
      <c r="A10" s="66" t="s">
        <v>73</v>
      </c>
      <c r="B10" s="68">
        <v>0</v>
      </c>
      <c r="C10" s="68">
        <v>0</v>
      </c>
    </row>
    <row r="11" spans="1:3" ht="15.75" thickBot="1" x14ac:dyDescent="0.3">
      <c r="A11" s="69" t="s">
        <v>74</v>
      </c>
      <c r="B11" s="70">
        <f>B5+B9-B10</f>
        <v>163</v>
      </c>
      <c r="C11" s="70">
        <f>C5+C9-C10</f>
        <v>116</v>
      </c>
    </row>
    <row r="12" spans="1:3" s="151" customFormat="1" ht="15.75" thickTop="1" x14ac:dyDescent="0.25"/>
    <row r="13" spans="1:3" s="151" customFormat="1" x14ac:dyDescent="0.25"/>
  </sheetData>
  <mergeCells count="3"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H33" sqref="H33"/>
    </sheetView>
  </sheetViews>
  <sheetFormatPr defaultRowHeight="15" x14ac:dyDescent="0.25"/>
  <cols>
    <col min="1" max="1" width="23.42578125" customWidth="1"/>
    <col min="3" max="3" width="10.85546875" customWidth="1"/>
    <col min="4" max="4" width="10.7109375" customWidth="1"/>
    <col min="5" max="6" width="11.28515625" customWidth="1"/>
  </cols>
  <sheetData>
    <row r="1" spans="1:6" x14ac:dyDescent="0.25">
      <c r="A1" t="s">
        <v>76</v>
      </c>
    </row>
    <row r="2" spans="1:6" x14ac:dyDescent="0.25">
      <c r="A2" t="s">
        <v>29</v>
      </c>
    </row>
    <row r="3" spans="1:6" ht="15.75" thickBot="1" x14ac:dyDescent="0.3"/>
    <row r="4" spans="1:6" ht="48" x14ac:dyDescent="0.25">
      <c r="A4" s="35" t="s">
        <v>0</v>
      </c>
      <c r="B4" s="87" t="s">
        <v>77</v>
      </c>
      <c r="C4" s="87" t="s">
        <v>83</v>
      </c>
      <c r="D4" s="87" t="s">
        <v>78</v>
      </c>
      <c r="E4" s="90" t="s">
        <v>147</v>
      </c>
      <c r="F4" s="89" t="s">
        <v>148</v>
      </c>
    </row>
    <row r="5" spans="1:6" ht="15.75" thickBot="1" x14ac:dyDescent="0.3">
      <c r="A5" s="52" t="s">
        <v>16</v>
      </c>
      <c r="B5" s="91" t="s">
        <v>17</v>
      </c>
      <c r="C5" s="91" t="s">
        <v>18</v>
      </c>
      <c r="D5" s="91" t="s">
        <v>19</v>
      </c>
      <c r="E5" s="91" t="s">
        <v>20</v>
      </c>
      <c r="F5" s="92" t="s">
        <v>24</v>
      </c>
    </row>
    <row r="6" spans="1:6" ht="15.75" thickBot="1" x14ac:dyDescent="0.3">
      <c r="A6" s="94" t="s">
        <v>79</v>
      </c>
      <c r="B6" s="95"/>
      <c r="C6" s="95"/>
      <c r="D6" s="95"/>
      <c r="E6" s="95"/>
      <c r="F6" s="96"/>
    </row>
    <row r="7" spans="1:6" x14ac:dyDescent="0.25">
      <c r="A7" s="33"/>
      <c r="B7" s="74"/>
      <c r="C7" s="45"/>
      <c r="D7" s="45"/>
      <c r="E7" s="31">
        <v>0</v>
      </c>
      <c r="F7" s="93">
        <v>0</v>
      </c>
    </row>
    <row r="8" spans="1:6" x14ac:dyDescent="0.25">
      <c r="A8" s="30"/>
      <c r="B8" s="78"/>
      <c r="C8" s="79"/>
      <c r="D8" s="79"/>
      <c r="E8" s="2">
        <v>0</v>
      </c>
      <c r="F8" s="80">
        <v>0</v>
      </c>
    </row>
    <row r="9" spans="1:6" ht="15.75" thickBot="1" x14ac:dyDescent="0.3">
      <c r="A9" s="97" t="s">
        <v>80</v>
      </c>
      <c r="B9" s="98"/>
      <c r="C9" s="34"/>
      <c r="D9" s="34"/>
      <c r="E9" s="99">
        <f>SUM(E7:E8)</f>
        <v>0</v>
      </c>
      <c r="F9" s="100">
        <f>SUM(F7:F8)</f>
        <v>0</v>
      </c>
    </row>
    <row r="10" spans="1:6" ht="15.75" thickBot="1" x14ac:dyDescent="0.3">
      <c r="A10" s="94" t="s">
        <v>81</v>
      </c>
      <c r="B10" s="102"/>
      <c r="C10" s="102"/>
      <c r="D10" s="102"/>
      <c r="E10" s="103"/>
      <c r="F10" s="104"/>
    </row>
    <row r="11" spans="1:6" x14ac:dyDescent="0.25">
      <c r="A11" s="33"/>
      <c r="B11" s="74"/>
      <c r="C11" s="45"/>
      <c r="D11" s="101"/>
      <c r="E11" s="31">
        <v>0</v>
      </c>
      <c r="F11" s="93">
        <v>0</v>
      </c>
    </row>
    <row r="12" spans="1:6" x14ac:dyDescent="0.25">
      <c r="A12" s="72" t="s">
        <v>82</v>
      </c>
      <c r="B12" s="81"/>
      <c r="C12" s="79"/>
      <c r="D12" s="79"/>
      <c r="E12" s="73">
        <v>0</v>
      </c>
      <c r="F12" s="82">
        <f>SUM(F11)</f>
        <v>0</v>
      </c>
    </row>
    <row r="13" spans="1:6" ht="15.75" thickBot="1" x14ac:dyDescent="0.3">
      <c r="A13" s="55" t="s">
        <v>21</v>
      </c>
      <c r="B13" s="84"/>
      <c r="C13" s="85"/>
      <c r="D13" s="85"/>
      <c r="E13" s="47">
        <f>E12+E9</f>
        <v>0</v>
      </c>
      <c r="F13" s="86">
        <f>F12+F9</f>
        <v>0</v>
      </c>
    </row>
    <row r="14" spans="1:6" s="151" customFormat="1" ht="15.75" thickTop="1" x14ac:dyDescent="0.25"/>
    <row r="15" spans="1:6" s="151" customFormat="1" x14ac:dyDescent="0.25"/>
    <row r="16" spans="1:6" ht="15.75" thickBot="1" x14ac:dyDescent="0.3">
      <c r="A16" t="s">
        <v>30</v>
      </c>
    </row>
    <row r="17" spans="1:6" ht="48" x14ac:dyDescent="0.25">
      <c r="A17" s="35" t="s">
        <v>0</v>
      </c>
      <c r="B17" s="87" t="s">
        <v>77</v>
      </c>
      <c r="C17" s="87" t="s">
        <v>83</v>
      </c>
      <c r="D17" s="87" t="s">
        <v>78</v>
      </c>
      <c r="E17" s="90" t="s">
        <v>147</v>
      </c>
      <c r="F17" s="89" t="s">
        <v>148</v>
      </c>
    </row>
    <row r="18" spans="1:6" x14ac:dyDescent="0.25">
      <c r="A18" s="52" t="s">
        <v>16</v>
      </c>
      <c r="B18" s="91" t="s">
        <v>17</v>
      </c>
      <c r="C18" s="91" t="s">
        <v>18</v>
      </c>
      <c r="D18" s="91" t="s">
        <v>19</v>
      </c>
      <c r="E18" s="91" t="s">
        <v>20</v>
      </c>
      <c r="F18" s="92" t="s">
        <v>24</v>
      </c>
    </row>
    <row r="19" spans="1:6" x14ac:dyDescent="0.25">
      <c r="A19" s="75" t="s">
        <v>31</v>
      </c>
      <c r="B19" s="76"/>
      <c r="C19" s="76"/>
      <c r="D19" s="76"/>
      <c r="E19" s="77"/>
      <c r="F19" s="77"/>
    </row>
    <row r="20" spans="1:6" x14ac:dyDescent="0.25">
      <c r="A20" s="30"/>
      <c r="B20" s="78"/>
      <c r="C20" s="79"/>
      <c r="D20" s="79"/>
      <c r="E20" s="2">
        <v>0</v>
      </c>
      <c r="F20" s="80">
        <v>0</v>
      </c>
    </row>
    <row r="21" spans="1:6" x14ac:dyDescent="0.25">
      <c r="A21" s="30"/>
      <c r="B21" s="78"/>
      <c r="C21" s="79"/>
      <c r="D21" s="79"/>
      <c r="E21" s="2">
        <v>0</v>
      </c>
      <c r="F21" s="80">
        <v>0</v>
      </c>
    </row>
    <row r="22" spans="1:6" x14ac:dyDescent="0.25">
      <c r="A22" s="72" t="s">
        <v>32</v>
      </c>
      <c r="B22" s="81"/>
      <c r="C22" s="79"/>
      <c r="D22" s="79"/>
      <c r="E22" s="73">
        <f>SUM(E20:E21)</f>
        <v>0</v>
      </c>
      <c r="F22" s="82">
        <f>SUM(F20:F21)</f>
        <v>0</v>
      </c>
    </row>
    <row r="23" spans="1:6" x14ac:dyDescent="0.25">
      <c r="A23" s="75" t="s">
        <v>84</v>
      </c>
      <c r="B23" s="83"/>
      <c r="C23" s="83"/>
      <c r="D23" s="83"/>
      <c r="E23" s="80"/>
      <c r="F23" s="80"/>
    </row>
    <row r="24" spans="1:6" x14ac:dyDescent="0.25">
      <c r="A24" s="30"/>
      <c r="B24" s="78"/>
      <c r="C24" s="79"/>
      <c r="D24" s="157"/>
      <c r="E24" s="2">
        <v>0</v>
      </c>
      <c r="F24" s="80">
        <v>0</v>
      </c>
    </row>
    <row r="25" spans="1:6" x14ac:dyDescent="0.25">
      <c r="A25" s="72" t="s">
        <v>85</v>
      </c>
      <c r="B25" s="81"/>
      <c r="C25" s="79"/>
      <c r="D25" s="79"/>
      <c r="E25" s="73">
        <f>SUM(E24)</f>
        <v>0</v>
      </c>
      <c r="F25" s="82">
        <f>SUM(F24)</f>
        <v>0</v>
      </c>
    </row>
    <row r="26" spans="1:6" x14ac:dyDescent="0.25">
      <c r="A26" s="75" t="s">
        <v>86</v>
      </c>
      <c r="B26" s="83"/>
      <c r="C26" s="83"/>
      <c r="D26" s="83"/>
      <c r="E26" s="80"/>
      <c r="F26" s="80"/>
    </row>
    <row r="27" spans="1:6" x14ac:dyDescent="0.25">
      <c r="A27" s="97"/>
      <c r="B27" s="98"/>
      <c r="C27" s="34"/>
      <c r="D27" s="34"/>
      <c r="E27" s="99"/>
      <c r="F27" s="100"/>
    </row>
    <row r="28" spans="1:6" ht="24" x14ac:dyDescent="0.25">
      <c r="A28" s="97" t="s">
        <v>87</v>
      </c>
      <c r="B28" s="98"/>
      <c r="C28" s="34"/>
      <c r="D28" s="34"/>
      <c r="E28" s="73">
        <f>SUM(E27)</f>
        <v>0</v>
      </c>
      <c r="F28" s="73">
        <f>SUM(F27)</f>
        <v>0</v>
      </c>
    </row>
    <row r="29" spans="1:6" ht="15.75" thickBot="1" x14ac:dyDescent="0.3">
      <c r="A29" s="55" t="s">
        <v>21</v>
      </c>
      <c r="B29" s="84"/>
      <c r="C29" s="85"/>
      <c r="D29" s="85"/>
      <c r="E29" s="47">
        <f>E25+E22+E28</f>
        <v>0</v>
      </c>
      <c r="F29" s="47">
        <f>F25+F22+F28</f>
        <v>0</v>
      </c>
    </row>
    <row r="30" spans="1:6" s="151" customFormat="1" ht="15.75" thickTop="1" x14ac:dyDescent="0.25"/>
    <row r="31" spans="1:6" s="151" customFormat="1" x14ac:dyDescent="0.25"/>
  </sheetData>
  <pageMargins left="0.2" right="0.16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8" sqref="B8"/>
    </sheetView>
  </sheetViews>
  <sheetFormatPr defaultRowHeight="15" x14ac:dyDescent="0.25"/>
  <cols>
    <col min="1" max="1" width="14.140625" customWidth="1"/>
    <col min="2" max="2" width="8.7109375" bestFit="1" customWidth="1"/>
    <col min="3" max="3" width="8.7109375" customWidth="1"/>
    <col min="4" max="6" width="8.42578125" customWidth="1"/>
    <col min="7" max="7" width="8.5703125" customWidth="1"/>
    <col min="8" max="8" width="8.7109375" bestFit="1" customWidth="1"/>
    <col min="9" max="9" width="8.42578125" customWidth="1"/>
  </cols>
  <sheetData>
    <row r="1" spans="1:9" x14ac:dyDescent="0.25">
      <c r="A1" t="s">
        <v>88</v>
      </c>
    </row>
    <row r="3" spans="1:9" ht="15.75" thickBot="1" x14ac:dyDescent="0.3"/>
    <row r="4" spans="1:9" ht="52.5" customHeight="1" thickBot="1" x14ac:dyDescent="0.3">
      <c r="A4" s="180" t="s">
        <v>89</v>
      </c>
      <c r="B4" s="182" t="s">
        <v>138</v>
      </c>
      <c r="C4" s="183"/>
      <c r="D4" s="182" t="s">
        <v>90</v>
      </c>
      <c r="E4" s="183"/>
      <c r="F4" s="182" t="s">
        <v>91</v>
      </c>
      <c r="G4" s="183"/>
      <c r="H4" s="184" t="s">
        <v>21</v>
      </c>
      <c r="I4" s="185"/>
    </row>
    <row r="5" spans="1:9" x14ac:dyDescent="0.25">
      <c r="A5" s="181"/>
      <c r="B5" s="107">
        <v>2019</v>
      </c>
      <c r="C5" s="107">
        <v>2018</v>
      </c>
      <c r="D5" s="107">
        <v>2018</v>
      </c>
      <c r="E5" s="107">
        <v>2017</v>
      </c>
      <c r="F5" s="107">
        <v>2018</v>
      </c>
      <c r="G5" s="107">
        <v>2017</v>
      </c>
      <c r="H5" s="107">
        <v>2019</v>
      </c>
      <c r="I5" s="107">
        <v>2018</v>
      </c>
    </row>
    <row r="6" spans="1:9" ht="15.75" thickBot="1" x14ac:dyDescent="0.3">
      <c r="A6" s="88" t="s">
        <v>16</v>
      </c>
      <c r="B6" s="88" t="s">
        <v>17</v>
      </c>
      <c r="C6" s="88" t="s">
        <v>18</v>
      </c>
      <c r="D6" s="88" t="s">
        <v>19</v>
      </c>
      <c r="E6" s="88" t="s">
        <v>20</v>
      </c>
      <c r="F6" s="88" t="s">
        <v>24</v>
      </c>
      <c r="G6" s="88" t="s">
        <v>28</v>
      </c>
      <c r="H6" s="88"/>
      <c r="I6" s="88"/>
    </row>
    <row r="7" spans="1:9" x14ac:dyDescent="0.25">
      <c r="A7" s="33" t="s">
        <v>133</v>
      </c>
      <c r="B7" s="51">
        <v>79800</v>
      </c>
      <c r="C7" s="51">
        <v>26846</v>
      </c>
      <c r="D7" s="51">
        <v>0</v>
      </c>
      <c r="E7" s="51">
        <v>0</v>
      </c>
      <c r="F7" s="51">
        <v>0</v>
      </c>
      <c r="G7" s="51">
        <v>0</v>
      </c>
      <c r="H7" s="108">
        <f t="shared" ref="H7:I10" si="0">B7+D7+F7</f>
        <v>79800</v>
      </c>
      <c r="I7" s="108">
        <f t="shared" si="0"/>
        <v>26846</v>
      </c>
    </row>
    <row r="8" spans="1:9" x14ac:dyDescent="0.25">
      <c r="A8" s="30"/>
      <c r="B8" s="46">
        <v>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105">
        <f t="shared" si="0"/>
        <v>0</v>
      </c>
      <c r="I8" s="105">
        <f t="shared" si="0"/>
        <v>0</v>
      </c>
    </row>
    <row r="9" spans="1:9" x14ac:dyDescent="0.25">
      <c r="A9" s="30"/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105">
        <f t="shared" si="0"/>
        <v>0</v>
      </c>
      <c r="I9" s="105">
        <f t="shared" si="0"/>
        <v>0</v>
      </c>
    </row>
    <row r="10" spans="1:9" x14ac:dyDescent="0.25">
      <c r="A10" s="30"/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105">
        <f t="shared" si="0"/>
        <v>0</v>
      </c>
      <c r="I10" s="105">
        <f t="shared" si="0"/>
        <v>0</v>
      </c>
    </row>
    <row r="11" spans="1:9" ht="15.75" thickBot="1" x14ac:dyDescent="0.3">
      <c r="A11" s="55" t="s">
        <v>21</v>
      </c>
      <c r="B11" s="106">
        <f>SUM(B7:B10)</f>
        <v>79800</v>
      </c>
      <c r="C11" s="106">
        <f t="shared" ref="C11:I11" si="1">SUM(C7:C10)</f>
        <v>26846</v>
      </c>
      <c r="D11" s="106">
        <f t="shared" si="1"/>
        <v>0</v>
      </c>
      <c r="E11" s="106">
        <f t="shared" si="1"/>
        <v>0</v>
      </c>
      <c r="F11" s="106">
        <f t="shared" si="1"/>
        <v>0</v>
      </c>
      <c r="G11" s="106">
        <f t="shared" si="1"/>
        <v>0</v>
      </c>
      <c r="H11" s="106">
        <f t="shared" si="1"/>
        <v>79800</v>
      </c>
      <c r="I11" s="106">
        <f t="shared" si="1"/>
        <v>26846</v>
      </c>
    </row>
    <row r="12" spans="1:9" s="151" customFormat="1" ht="15.75" thickTop="1" x14ac:dyDescent="0.25"/>
    <row r="13" spans="1:9" s="151" customFormat="1" x14ac:dyDescent="0.25"/>
  </sheetData>
  <mergeCells count="5">
    <mergeCell ref="A4:A5"/>
    <mergeCell ref="B4:C4"/>
    <mergeCell ref="D4:E4"/>
    <mergeCell ref="F4:G4"/>
    <mergeCell ref="H4:I4"/>
  </mergeCells>
  <pageMargins left="0.7" right="0.4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13</vt:i4>
      </vt:variant>
    </vt:vector>
  </HeadingPairs>
  <TitlesOfParts>
    <vt:vector size="13" baseType="lpstr">
      <vt:lpstr>1.ČASŤ. A.3</vt:lpstr>
      <vt:lpstr>2. ČASŤ.B</vt:lpstr>
      <vt:lpstr>2ČASŤ.B.3pism.b</vt:lpstr>
      <vt:lpstr>18.ČASŤ.F.písm.w.</vt:lpstr>
      <vt:lpstr>24.ČASŤ.G.pism.a.</vt:lpstr>
      <vt:lpstr>26.ČASŤ.G.pism. c. a d.</vt:lpstr>
      <vt:lpstr>28.ČASŤ.G.pism.g</vt:lpstr>
      <vt:lpstr>30.ČASŤ.G.pism.i.</vt:lpstr>
      <vt:lpstr>35.ČASŤ.H.pism.a.</vt:lpstr>
      <vt:lpstr>38.ČASŤ.H.pism.g</vt:lpstr>
      <vt:lpstr>39.ČASŤ.I.</vt:lpstr>
      <vt:lpstr>41.ČASŤ.J. písm. f. až g.</vt:lpstr>
      <vt:lpstr>Sheet9</vt:lpstr>
    </vt:vector>
  </TitlesOfParts>
  <Company>Accace s.r.o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bgoncolova</dc:creator>
  <cp:lastModifiedBy>Margita</cp:lastModifiedBy>
  <cp:lastPrinted>2018-06-29T10:06:13Z</cp:lastPrinted>
  <dcterms:created xsi:type="dcterms:W3CDTF">2012-01-25T08:26:25Z</dcterms:created>
  <dcterms:modified xsi:type="dcterms:W3CDTF">2020-11-03T00:35:42Z</dcterms:modified>
</cp:coreProperties>
</file>