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1115" documentId="11_5F5B01CD93874AF02F97D42A97FD80465965D6FE" xr6:coauthVersionLast="46" xr6:coauthVersionMax="46" xr10:uidLastSave="{AC3F8B3F-5EAA-437A-BDAE-7413CFEA7FF0}"/>
  <bookViews>
    <workbookView xWindow="-108" yWindow="-108" windowWidth="23256" windowHeight="12576" activeTab="1" xr2:uid="{00000000-000D-0000-FFFF-FFFF00000000}"/>
  </bookViews>
  <sheets>
    <sheet name="KOEFICIENT autá" sheetId="10" r:id="rId1"/>
    <sheet name="2021" sheetId="2" r:id="rId2"/>
    <sheet name="Vodiči - dochádzka" sheetId="8" r:id="rId3"/>
    <sheet name="autá rozmery " sheetId="11" r:id="rId4"/>
    <sheet name="skutočnosť" sheetId="13" r:id="rId5"/>
  </sheets>
  <definedNames>
    <definedName name="_xlnm._FilterDatabase" localSheetId="1" hidden="1">'2021'!$A$1:$X$1</definedName>
  </definedNames>
  <calcPr calcId="191029"/>
  <customWorkbookViews>
    <customWorkbookView name="APEDBUCH" guid="{1110E1F2-650B-4DFF-A7F0-4E78F9AB6EA7}" includePrintSettings="0" includeHiddenRowCol="0" maximized="1" xWindow="-8" yWindow="-8" windowWidth="1616" windowHeight="876" activeSheetId="2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6" i="13" l="1"/>
  <c r="N24" i="13"/>
  <c r="N28" i="13" s="1"/>
  <c r="M24" i="13"/>
  <c r="M28" i="13" s="1"/>
  <c r="L24" i="13"/>
  <c r="L28" i="13" s="1"/>
  <c r="K24" i="13"/>
  <c r="K28" i="13" s="1"/>
  <c r="J24" i="13"/>
  <c r="J28" i="13" s="1"/>
  <c r="I24" i="13"/>
  <c r="I28" i="13" s="1"/>
  <c r="H24" i="13"/>
  <c r="H28" i="13" s="1"/>
  <c r="G24" i="13"/>
  <c r="G28" i="13" s="1"/>
  <c r="F24" i="13"/>
  <c r="F28" i="13" s="1"/>
  <c r="E24" i="13"/>
  <c r="E28" i="13" s="1"/>
  <c r="D24" i="13"/>
  <c r="D28" i="13" s="1"/>
  <c r="C24" i="13"/>
  <c r="C28" i="13" s="1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O7" i="13"/>
  <c r="O6" i="13"/>
  <c r="O5" i="13"/>
  <c r="O4" i="13"/>
  <c r="O3" i="13"/>
  <c r="O2" i="13"/>
  <c r="O24" i="13" l="1"/>
  <c r="O28" i="13"/>
  <c r="O27" i="13"/>
  <c r="N30" i="10"/>
  <c r="M30" i="10"/>
  <c r="L30" i="10"/>
  <c r="K30" i="10"/>
  <c r="J30" i="10"/>
  <c r="I30" i="10"/>
  <c r="H30" i="10"/>
  <c r="G30" i="10"/>
  <c r="F30" i="10"/>
  <c r="E30" i="10"/>
  <c r="D30" i="10"/>
  <c r="C30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O26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O19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O11" i="10"/>
  <c r="O4" i="10"/>
  <c r="Q537" i="2" l="1"/>
  <c r="D537" i="2"/>
  <c r="Q534" i="2"/>
  <c r="D534" i="2"/>
  <c r="Q521" i="2"/>
  <c r="D521" i="2"/>
  <c r="Q511" i="2"/>
  <c r="D511" i="2"/>
  <c r="Q496" i="2"/>
  <c r="D496" i="2"/>
  <c r="Q493" i="2"/>
  <c r="D493" i="2"/>
  <c r="Q480" i="2"/>
  <c r="D480" i="2"/>
  <c r="Q470" i="2"/>
  <c r="D470" i="2"/>
  <c r="Q455" i="2"/>
  <c r="D455" i="2"/>
  <c r="Q452" i="2"/>
  <c r="D452" i="2"/>
  <c r="Q439" i="2"/>
  <c r="D439" i="2"/>
  <c r="Q429" i="2"/>
  <c r="D429" i="2"/>
  <c r="Q414" i="2"/>
  <c r="D414" i="2"/>
  <c r="Q411" i="2"/>
  <c r="D411" i="2"/>
  <c r="Q398" i="2"/>
  <c r="D398" i="2"/>
  <c r="Q388" i="2"/>
  <c r="D388" i="2"/>
  <c r="Q373" i="2"/>
  <c r="D373" i="2"/>
  <c r="Q370" i="2"/>
  <c r="D370" i="2"/>
  <c r="Q357" i="2"/>
  <c r="D357" i="2"/>
  <c r="Q347" i="2"/>
  <c r="D347" i="2"/>
  <c r="Q332" i="2"/>
  <c r="D332" i="2"/>
  <c r="Q329" i="2"/>
  <c r="D329" i="2"/>
  <c r="Q316" i="2"/>
  <c r="D316" i="2"/>
  <c r="Q306" i="2"/>
  <c r="D306" i="2"/>
  <c r="Q291" i="2"/>
  <c r="D291" i="2"/>
  <c r="Q288" i="2"/>
  <c r="D288" i="2"/>
  <c r="Q275" i="2"/>
  <c r="D275" i="2"/>
  <c r="Q265" i="2"/>
  <c r="D265" i="2"/>
  <c r="Q250" i="2"/>
  <c r="D250" i="2"/>
  <c r="Q247" i="2"/>
  <c r="D247" i="2"/>
  <c r="Q234" i="2"/>
  <c r="D234" i="2"/>
  <c r="Q224" i="2"/>
  <c r="D224" i="2"/>
  <c r="Q209" i="2"/>
  <c r="D209" i="2"/>
  <c r="Q206" i="2"/>
  <c r="D206" i="2"/>
  <c r="Q193" i="2"/>
  <c r="D193" i="2"/>
  <c r="Q183" i="2"/>
  <c r="D183" i="2"/>
  <c r="Q168" i="2"/>
  <c r="D168" i="2"/>
  <c r="Q165" i="2"/>
  <c r="D165" i="2"/>
  <c r="Q152" i="2"/>
  <c r="D152" i="2"/>
  <c r="Q142" i="2"/>
  <c r="D142" i="2"/>
  <c r="Q127" i="2"/>
  <c r="D127" i="2"/>
  <c r="Q124" i="2"/>
  <c r="D124" i="2"/>
  <c r="Q103" i="2"/>
  <c r="D103" i="2"/>
  <c r="Q81" i="2"/>
  <c r="D81" i="2"/>
  <c r="Q57" i="2"/>
  <c r="D57" i="2"/>
  <c r="D55" i="2"/>
  <c r="V388" i="2" l="1"/>
  <c r="V511" i="2"/>
  <c r="V521" i="2"/>
  <c r="V537" i="2"/>
  <c r="V183" i="2"/>
  <c r="V288" i="2"/>
  <c r="D334" i="2"/>
  <c r="V347" i="2"/>
  <c r="D170" i="2"/>
  <c r="V224" i="2"/>
  <c r="V455" i="2"/>
  <c r="V168" i="2"/>
  <c r="D498" i="2"/>
  <c r="V452" i="2"/>
  <c r="V357" i="2"/>
  <c r="V209" i="2"/>
  <c r="V193" i="2"/>
  <c r="V124" i="2"/>
  <c r="D129" i="2"/>
  <c r="V152" i="2"/>
  <c r="V247" i="2"/>
  <c r="D293" i="2"/>
  <c r="V316" i="2"/>
  <c r="D457" i="2"/>
  <c r="V480" i="2"/>
  <c r="V496" i="2"/>
  <c r="V103" i="2"/>
  <c r="V127" i="2"/>
  <c r="D252" i="2"/>
  <c r="V275" i="2"/>
  <c r="V291" i="2"/>
  <c r="V306" i="2"/>
  <c r="V370" i="2"/>
  <c r="D416" i="2"/>
  <c r="V439" i="2"/>
  <c r="V470" i="2"/>
  <c r="V81" i="2"/>
  <c r="V165" i="2"/>
  <c r="D211" i="2"/>
  <c r="V234" i="2"/>
  <c r="V250" i="2"/>
  <c r="V265" i="2"/>
  <c r="V329" i="2"/>
  <c r="D375" i="2"/>
  <c r="V373" i="2"/>
  <c r="V398" i="2"/>
  <c r="V414" i="2"/>
  <c r="V429" i="2"/>
  <c r="V493" i="2"/>
  <c r="D539" i="2"/>
  <c r="V332" i="2"/>
  <c r="V411" i="2"/>
  <c r="V142" i="2"/>
  <c r="V206" i="2"/>
  <c r="V534" i="2"/>
  <c r="V57" i="2"/>
  <c r="V55" i="2"/>
  <c r="V539" i="2" l="1"/>
  <c r="V293" i="2"/>
  <c r="V375" i="2"/>
  <c r="V416" i="2"/>
  <c r="V252" i="2"/>
  <c r="V498" i="2"/>
  <c r="V129" i="2"/>
  <c r="V170" i="2"/>
  <c r="V211" i="2"/>
  <c r="V457" i="2"/>
  <c r="V334" i="2"/>
  <c r="N8" i="10"/>
  <c r="M8" i="10"/>
  <c r="L8" i="10"/>
  <c r="K8" i="10"/>
  <c r="J8" i="10"/>
  <c r="I8" i="10"/>
  <c r="H8" i="10"/>
  <c r="G8" i="10"/>
  <c r="F8" i="10"/>
  <c r="E8" i="10"/>
  <c r="D8" i="10"/>
  <c r="C8" i="10"/>
  <c r="Q34" i="2" l="1"/>
  <c r="D34" i="2"/>
  <c r="Q17" i="2"/>
  <c r="D17" i="2"/>
  <c r="D59" i="2" l="1"/>
  <c r="C542" i="2" s="1"/>
  <c r="V17" i="2"/>
  <c r="V34" i="2"/>
  <c r="V59" i="2" l="1"/>
  <c r="V542" i="2" s="1"/>
  <c r="N6" i="10" l="1"/>
  <c r="M6" i="10"/>
  <c r="L6" i="10"/>
  <c r="K6" i="10"/>
  <c r="J6" i="10"/>
  <c r="I6" i="10"/>
  <c r="H6" i="10"/>
  <c r="G6" i="10"/>
  <c r="F6" i="10"/>
  <c r="E6" i="10"/>
  <c r="D6" i="10"/>
  <c r="C6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2" authorId="0" shapeId="0" xr:uid="{B6DCDF49-5DC0-4A34-9F58-EE31C40FBC38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Michalek
+421 918 406 016</t>
        </r>
      </text>
    </comment>
    <comment ref="I2" authorId="0" shapeId="0" xr:uid="{25C0F3A4-7A6D-440C-B3AB-E73CD66DC699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cez Slovenská Ľupča</t>
        </r>
      </text>
    </comment>
    <comment ref="K2" authorId="0" shapeId="0" xr:uid="{C32B2DB8-396A-4261-B8CC-F9E7CB605EB9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cez Nyiregyháza</t>
        </r>
      </text>
    </comment>
    <comment ref="B3" authorId="0" shapeId="0" xr:uid="{C2D784BC-E551-4B84-9385-8B286554C3C6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Beňušová
+421 948 365 526</t>
        </r>
      </text>
    </comment>
    <comment ref="D3" authorId="0" shapeId="0" xr:uid="{60913BED-51F0-47B4-83D3-2B7BC8EF1765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250,- eur 
márny nájazd 
</t>
        </r>
      </text>
    </comment>
    <comment ref="B4" authorId="0" shapeId="0" xr:uid="{314A14A6-D567-46A4-97B9-2067FEAA912E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Galgóczi
+421 905 878 385</t>
        </r>
      </text>
    </comment>
    <comment ref="B5" authorId="0" shapeId="0" xr:uid="{4395F535-0FAC-42A2-821C-2A8883CFF45B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Paprskár
+421 948 866 844</t>
        </r>
      </text>
    </comment>
    <comment ref="B6" authorId="0" shapeId="0" xr:uid="{9D704C95-9EEB-4A7D-8DB9-E97DB8D9A3C5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Mikulka 
+421 907 204 072</t>
        </r>
      </text>
    </comment>
    <comment ref="B8" authorId="0" shapeId="0" xr:uid="{41595B64-F779-4FD9-8F4A-C968B711283D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+420 734 238 462</t>
        </r>
      </text>
    </comment>
    <comment ref="B9" authorId="0" shapeId="0" xr:uid="{20498555-656B-4C40-811D-DEB2219EBB74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+421 911 907 796</t>
        </r>
      </text>
    </comment>
    <comment ref="B10" authorId="0" shapeId="0" xr:uid="{629E3EC0-8311-46AD-A885-770FBABEF8B7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pán Záhumenský 
+421 908 702 976</t>
        </r>
      </text>
    </comment>
    <comment ref="K10" authorId="0" shapeId="0" xr:uid="{FAE351D0-2760-44A2-99D7-93B4AC0D7ADC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cez Žiar nad Hronom</t>
        </r>
      </text>
    </comment>
    <comment ref="B11" authorId="0" shapeId="0" xr:uid="{7D9173F6-B26D-446B-9FBB-465AE2BF6A63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Marcinová 
+421 917 469 650</t>
        </r>
      </text>
    </comment>
    <comment ref="B12" authorId="0" shapeId="0" xr:uid="{4CE524E8-4EE6-4E24-9C97-FB0061357B3C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Porubský 
+421 917 472 330</t>
        </r>
      </text>
    </comment>
    <comment ref="B13" authorId="0" shapeId="0" xr:uid="{EDBF8329-2892-424A-8230-71C21554697B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+421 907 666 633</t>
        </r>
      </text>
    </comment>
    <comment ref="K13" authorId="0" shapeId="0" xr:uid="{C10D020E-223C-4BC9-8AAD-9943E994BB46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cez Žiar nad Hronom </t>
        </r>
      </text>
    </comment>
    <comment ref="B14" authorId="0" shapeId="0" xr:uid="{744DC265-84F7-4933-8688-FBA0F8773452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Moravčik 
+421 905 543 322</t>
        </r>
      </text>
    </comment>
    <comment ref="B15" authorId="0" shapeId="0" xr:uid="{A95EB558-7798-46F5-8B58-5CC003A557A0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Somorová
+421 905 250 014</t>
        </r>
      </text>
    </comment>
    <comment ref="B16" authorId="0" shapeId="0" xr:uid="{8CBDF176-76AD-417F-A24C-DD04AFED9C05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Sedláková
+421 903 630 756</t>
        </r>
      </text>
    </comment>
    <comment ref="B18" authorId="0" shapeId="0" xr:uid="{D959D2D3-F19E-4261-A5F4-27D1E2A45510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Bridová 
+421 903 816 600</t>
        </r>
      </text>
    </comment>
    <comment ref="B19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pán Kriška 
+421 904 948 475</t>
        </r>
      </text>
    </comment>
    <comment ref="B20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Gondek 
+421 903 375 085</t>
        </r>
      </text>
    </comment>
    <comment ref="B21" authorId="0" shapeId="0" xr:uid="{AA9074B5-954B-4362-8D56-E8B8CBCBA7FB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Bahno
+421 911 662 633</t>
        </r>
      </text>
    </comment>
    <comment ref="B22" authorId="0" shapeId="0" xr:uid="{18338EA6-80A2-46B1-8F5A-834CA6BEC03A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Somorová
+421 905 250 014</t>
        </r>
      </text>
    </comment>
    <comment ref="B23" authorId="0" shapeId="0" xr:uid="{D024F596-A831-47B9-84F9-76BED465030D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Groschl
+420 778 003 399</t>
        </r>
      </text>
    </comment>
    <comment ref="D23" authorId="0" shapeId="0" xr:uid="{2147BD6F-E0FA-4319-A186-D87CD4BCA83C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charset val="1"/>
          </rPr>
          <t xml:space="preserve">
6 000 Kč
kurz zo 12.1.2021</t>
        </r>
      </text>
    </comment>
    <comment ref="B24" authorId="0" shapeId="0" xr:uid="{45FDC7EF-BDAB-45BE-83C9-4E561D9480A8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Králová
+420 734 514 514</t>
        </r>
      </text>
    </comment>
    <comment ref="B25" authorId="0" shapeId="0" xr:uid="{DEC06EC8-83E7-4850-A8B1-0E4E6ED804B4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charset val="1"/>
          </rPr>
          <t xml:space="preserve">
pán Beca
+421 910 702 088</t>
        </r>
      </text>
    </comment>
    <comment ref="B26" authorId="0" shapeId="0" xr:uid="{C39D774D-6218-4536-9B92-A57B73DE8492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stt@sttkoper.si
+386 5 630-2058/9</t>
        </r>
      </text>
    </comment>
    <comment ref="B27" authorId="0" shapeId="0" xr:uid="{518C6B9B-E25F-4FCA-B7DE-F5933415027A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lisa@leaderlogistic.it</t>
        </r>
      </text>
    </comment>
    <comment ref="B28" authorId="0" shapeId="0" xr:uid="{2624789C-8815-4DB7-8E0A-C1AE385C45B4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Lednická 
+420 604 132 568</t>
        </r>
      </text>
    </comment>
    <comment ref="B29" authorId="0" shapeId="0" xr:uid="{44D486DD-947B-49A8-8FAD-36D4BCB4607C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Martinová
+420 606 067 382</t>
        </r>
      </text>
    </comment>
    <comment ref="B30" authorId="0" shapeId="0" xr:uid="{55036CA0-FE98-4A97-ACE5-460C8100DAAA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Vlach
+420 312 526 260</t>
        </r>
      </text>
    </comment>
    <comment ref="B31" authorId="0" shapeId="0" xr:uid="{CB302AAE-0179-4852-BEEE-8A2486BDBFFA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Jahoda
+421 915 980 615</t>
        </r>
      </text>
    </comment>
    <comment ref="B33" authorId="0" shapeId="0" xr:uid="{E8F57B12-AD64-4151-8217-743E0FCFF529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Sedláková
+421 903 630 756</t>
        </r>
      </text>
    </comment>
    <comment ref="B35" authorId="0" shapeId="0" xr:uid="{328553AA-4D2C-4142-8583-8247A857CE51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Hemerka
+421 911 706 191</t>
        </r>
      </text>
    </comment>
    <comment ref="B36" authorId="0" shapeId="0" xr:uid="{87F4EFB6-F2EF-48F2-9568-641D12D748C5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Kriška
+421 904 948 475</t>
        </r>
      </text>
    </comment>
    <comment ref="B37" authorId="0" shapeId="0" xr:uid="{A92B2C93-52A7-4632-AE31-7DB9B52BA32F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Kotorová
+421 911 854 698</t>
        </r>
      </text>
    </comment>
    <comment ref="B38" authorId="0" shapeId="0" xr:uid="{511919B1-7894-469B-821C-DD0918182DEA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Cap
+421 917 369 203</t>
        </r>
      </text>
    </comment>
    <comment ref="B39" authorId="0" shapeId="0" xr:uid="{AF16FDD3-85FF-445C-B84E-39402DC662D4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Zídek
+420 604 283 305</t>
        </r>
      </text>
    </comment>
    <comment ref="I39" authorId="0" shapeId="0" xr:uid="{BF32349A-E9E1-4954-8DE0-B98DCB0F4863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Paese</t>
        </r>
      </text>
    </comment>
    <comment ref="B40" authorId="0" shapeId="0" xr:uid="{2839DB3A-673D-4CC0-B014-DB23B5C6370E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Daneziev
+420 725 441 728</t>
        </r>
      </text>
    </comment>
    <comment ref="B41" authorId="0" shapeId="0" xr:uid="{701C764A-8BEB-40C3-AE99-920541C3AC82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Vrbová 
+420 734 383 383</t>
        </r>
      </text>
    </comment>
    <comment ref="K41" authorId="0" shapeId="0" xr:uid="{38CF011F-09E2-4121-B29B-CCA92AF77C37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cez Sereď
</t>
        </r>
      </text>
    </comment>
    <comment ref="B42" authorId="0" shapeId="0" xr:uid="{61C2C60D-2BF3-43E8-9C0D-7FE737D53338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Podolínec
</t>
        </r>
      </text>
    </comment>
    <comment ref="B43" authorId="0" shapeId="0" xr:uid="{850871BA-D673-485C-AD3A-AA27A3831BDC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Pechová
+420 604 265 300</t>
        </r>
      </text>
    </comment>
    <comment ref="B44" authorId="0" shapeId="0" xr:uid="{602FF4E5-A30D-436B-B0F8-DB74CA894690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Hudáková
+421 915 043 222</t>
        </r>
      </text>
    </comment>
    <comment ref="B45" authorId="0" shapeId="0" xr:uid="{24712C80-3A31-4859-8D1B-0B501B3D4E5B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Ostertagova
+421 948 443 007</t>
        </r>
      </text>
    </comment>
    <comment ref="B46" authorId="0" shapeId="0" xr:uid="{61159098-5969-4025-AA9B-B7E79B1391E5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Kasáková
+421 949 006 504</t>
        </r>
      </text>
    </comment>
    <comment ref="B47" authorId="0" shapeId="0" xr:uid="{EE1606F1-A793-4232-8743-05820CD1C06D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Čulák 
+421 905 744 940 </t>
        </r>
      </text>
    </comment>
    <comment ref="I47" authorId="0" shapeId="0" xr:uid="{D0C8BDEE-808D-438F-836E-4E8C2E05C1E3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cez San Pietro in Gu´(PD)</t>
        </r>
      </text>
    </comment>
    <comment ref="B48" authorId="0" shapeId="0" xr:uid="{66B288DE-560F-4409-8FB9-60F626199A91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+421 911 746 750</t>
        </r>
      </text>
    </comment>
    <comment ref="B49" authorId="0" shapeId="0" xr:uid="{471526D4-77C3-4C65-A169-3462BE966AAE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Petrák
+420 553 687 132</t>
        </r>
      </text>
    </comment>
    <comment ref="D49" authorId="0" shapeId="0" xr:uid="{7BD433C8-F3EB-4C50-A26D-591BED381C91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STORNO 
800,- eur 
</t>
        </r>
      </text>
    </comment>
    <comment ref="B50" authorId="0" shapeId="0" xr:uid="{F348CE31-95C1-4DDB-BBFB-6B7184E147AE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+421 904 397 341</t>
        </r>
      </text>
    </comment>
    <comment ref="B51" authorId="0" shapeId="0" xr:uid="{8F2FB5E5-B1A6-45F3-ABAC-F9BBA50D9164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dispo2@mercur-spedition.it
</t>
        </r>
      </text>
    </comment>
    <comment ref="B52" authorId="0" shapeId="0" xr:uid="{7B5D0C71-8DAE-48DC-A239-800EB7909A4F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Pažoutová
+420 728 201 208</t>
        </r>
      </text>
    </comment>
    <comment ref="B53" authorId="0" shapeId="0" xr:uid="{68EF2180-3C6E-4977-B0B1-A239F2CA3942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Kupcová 
+420 739 358 589</t>
        </r>
      </text>
    </comment>
    <comment ref="B54" authorId="0" shapeId="0" xr:uid="{9FF79DEE-EF77-42BB-A303-6119901D4CEB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+420 734 383 383</t>
        </r>
      </text>
    </comment>
    <comment ref="B60" authorId="0" shapeId="0" xr:uid="{479C0B47-1F9B-469C-B12F-B45087C06215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Kováč
+421 918 382 104</t>
        </r>
      </text>
    </comment>
    <comment ref="B61" authorId="0" shapeId="0" xr:uid="{F6F090DB-B648-4F58-A0C8-23D45D79C27C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+420 777 660 638</t>
        </r>
      </text>
    </comment>
    <comment ref="B62" authorId="0" shapeId="0" xr:uid="{828A013C-227A-43AD-9DF7-E9F872144384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+420 735 752 507</t>
        </r>
      </text>
    </comment>
    <comment ref="B63" authorId="0" shapeId="0" xr:uid="{44F1661E-E0D9-44A0-9F28-8D91D1C93043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pán Leško
+421 911 467 730</t>
        </r>
      </text>
    </comment>
    <comment ref="B64" authorId="0" shapeId="0" xr:uid="{2B2C81A9-09E7-468E-A4FF-A51484BCDFBC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pán Machian
+420 773 242 501</t>
        </r>
      </text>
    </comment>
    <comment ref="B82" authorId="0" shapeId="0" xr:uid="{092C8014-0914-48DE-9FC5-1D6640217466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+421 907 666 633</t>
        </r>
      </text>
    </comment>
    <comment ref="D82" authorId="0" shapeId="0" xr:uid="{189A0E08-43D2-44D0-A8EB-21EECE783711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STORNO 
600,- eur </t>
        </r>
      </text>
    </comment>
    <comment ref="B83" authorId="0" shapeId="0" xr:uid="{88A0EA2D-6438-4B43-A793-B3531B7AF5F8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charset val="1"/>
          </rPr>
          <t xml:space="preserve">
+421 905 878 385</t>
        </r>
      </text>
    </comment>
    <comment ref="D83" authorId="0" shapeId="0" xr:uid="{3F20008B-1EFF-43E6-9D58-4D1142A673CE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STORNO
410,- eur</t>
        </r>
      </text>
    </comment>
    <comment ref="B84" authorId="0" shapeId="0" xr:uid="{6D45C12A-4AEA-4767-976F-E2928247F8D8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Kriska
+420 904 948 475</t>
        </r>
      </text>
    </comment>
    <comment ref="B85" authorId="0" shapeId="0" xr:uid="{959CBFE9-2F6B-4DC7-9ED5-C6CA437C45D6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Vojteková
+421 908 058 248</t>
        </r>
      </text>
    </comment>
    <comment ref="B86" authorId="0" shapeId="0" xr:uid="{55C7DDB8-3DA9-488C-A876-864DF10186D8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+421 949 006 505</t>
        </r>
      </text>
    </comment>
    <comment ref="B87" authorId="0" shapeId="0" xr:uid="{4AF79A9E-3581-46AF-8B17-37FB04C49E70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Bielená </t>
        </r>
      </text>
    </comment>
    <comment ref="B88" authorId="0" shapeId="0" xr:uid="{EBC4496F-9D88-426E-869E-C2DD00713749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dispo1@mercur-spedition.it</t>
        </r>
      </text>
    </comment>
    <comment ref="B89" authorId="0" shapeId="0" xr:uid="{8DB97BF1-8FC8-4F96-9EB8-DC699F133F51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pán Doležal
+420 778 533 502</t>
        </r>
      </text>
    </comment>
    <comment ref="B90" authorId="0" shapeId="0" xr:uid="{5AABC3F1-4CB8-4D3D-A016-840849234168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+420 739 341 044</t>
        </r>
      </text>
    </comment>
    <comment ref="I90" authorId="0" shapeId="0" xr:uid="{79C4DFFA-1CE0-4E83-A377-C583D5D2A35A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cez Appiano</t>
        </r>
      </text>
    </comment>
    <comment ref="B104" authorId="0" shapeId="0" xr:uid="{E0582737-633F-445E-B68C-6EFB5B1835B9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charset val="1"/>
          </rPr>
          <t xml:space="preserve">
pani Špireková
+420 917 110 742</t>
        </r>
      </text>
    </comment>
    <comment ref="B105" authorId="0" shapeId="0" xr:uid="{C7018351-7740-4339-B1F1-26601C85CA01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+420 602 427 305</t>
        </r>
      </text>
    </comment>
    <comment ref="B106" authorId="0" shapeId="0" xr:uid="{F989BA49-D9F9-4400-9D14-30A1EE2BF8FD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pán Bambas
+420 777 555 267</t>
        </r>
      </text>
    </comment>
    <comment ref="B107" authorId="0" shapeId="0" xr:uid="{B911CD4B-53A8-4EDD-9E70-B053BA92F24D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Ludrovská 
+421 911 900 004</t>
        </r>
      </text>
    </comment>
    <comment ref="B108" authorId="0" shapeId="0" xr:uid="{32864E61-33DA-4C74-9191-8ADA18B25687}">
      <text>
        <r>
          <rPr>
            <b/>
            <sz val="9"/>
            <color indexed="81"/>
            <rFont val="Segoe UI"/>
            <charset val="1"/>
          </rPr>
          <t>Autor:</t>
        </r>
        <r>
          <rPr>
            <sz val="9"/>
            <color indexed="81"/>
            <rFont val="Segoe UI"/>
            <charset val="1"/>
          </rPr>
          <t xml:space="preserve">
pani Dubovská 
+421 918 283 025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I2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2" authorId="0" shapeId="0" xr:uid="{00000000-0006-0000-0200-000003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Q6" authorId="0" shapeId="0" xr:uid="{55C42AC2-314F-443B-8F23-F42B07C23D66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STK - Liptovský Mikuláš</t>
        </r>
      </text>
    </comment>
    <comment ref="AI8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8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8" authorId="0" shapeId="0" xr:uid="{00000000-0006-0000-0200-000006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14" authorId="0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14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14" authorId="0" shapeId="0" xr:uid="{00000000-0006-0000-0200-000009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20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20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20" authorId="0" shapeId="0" xr:uid="{00000000-0006-0000-0200-00000C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26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26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26" authorId="0" shapeId="0" xr:uid="{00000000-0006-0000-0200-00000F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32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32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32" authorId="0" shapeId="0" xr:uid="{00000000-0006-0000-0200-000012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38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38" authorId="0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38" authorId="0" shapeId="0" xr:uid="{00000000-0006-0000-0200-000015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44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44" authorId="0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44" authorId="0" shapeId="0" xr:uid="{00000000-0006-0000-0200-000018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50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50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50" authorId="0" shapeId="0" xr:uid="{00000000-0006-0000-0200-00001B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56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56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56" authorId="0" shapeId="0" xr:uid="{00000000-0006-0000-0200-00001E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6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62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62" authorId="0" shapeId="0" xr:uid="{00000000-0006-0000-0200-000021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I6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 xml:space="preserve">odpracované dni za mesiac
</t>
        </r>
      </text>
    </comment>
    <comment ref="AJ68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KM za mesiac</t>
        </r>
      </text>
    </comment>
    <comment ref="AL68" authorId="0" shapeId="0" xr:uid="{00000000-0006-0000-0200-000024000000}">
      <text>
        <r>
          <rPr>
            <b/>
            <sz val="9"/>
            <color indexed="81"/>
            <rFont val="Tahoma"/>
            <family val="2"/>
            <charset val="238"/>
          </rPr>
          <t>Legenga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2" authorId="0" shapeId="0" xr:uid="{00000000-0006-0000-0400-000001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D2" authorId="0" shapeId="0" xr:uid="{00000000-0006-0000-0400-000002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E2" authorId="0" shapeId="0" xr:uid="{00000000-0006-0000-0400-000003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F2" authorId="0" shapeId="0" xr:uid="{00000000-0006-0000-0400-000004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G2" authorId="0" shapeId="0" xr:uid="{00000000-0006-0000-0400-000005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H2" authorId="0" shapeId="0" xr:uid="{00000000-0006-0000-0400-000006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I2" authorId="0" shapeId="0" xr:uid="{00000000-0006-0000-0400-000007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J2" authorId="0" shapeId="0" xr:uid="{00000000-0006-0000-0400-000008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K2" authorId="0" shapeId="0" xr:uid="{00000000-0006-0000-0400-000009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L2" authorId="0" shapeId="0" xr:uid="{00000000-0006-0000-0400-00000A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M2" authorId="0" shapeId="0" xr:uid="{00000000-0006-0000-0400-00000B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N2" authorId="0" shapeId="0" xr:uid="{00000000-0006-0000-0400-00000C000000}">
      <text>
        <r>
          <rPr>
            <sz val="9"/>
            <color indexed="81"/>
            <rFont val="Segoe UI"/>
            <family val="2"/>
            <charset val="238"/>
          </rPr>
          <t xml:space="preserve">
  / /18  OTP
</t>
        </r>
      </text>
    </comment>
    <comment ref="C3" authorId="0" shapeId="0" xr:uid="{00000000-0006-0000-0400-00000D000000}">
      <text/>
    </comment>
    <comment ref="D3" authorId="0" shapeId="0" xr:uid="{00000000-0006-0000-0400-00000E000000}">
      <text/>
    </comment>
    <comment ref="E3" authorId="0" shapeId="0" xr:uid="{00000000-0006-0000-0400-00000F000000}">
      <text/>
    </comment>
    <comment ref="F3" authorId="0" shapeId="0" xr:uid="{00000000-0006-0000-0400-000010000000}">
      <text/>
    </comment>
    <comment ref="G3" authorId="0" shapeId="0" xr:uid="{00000000-0006-0000-0400-000011000000}">
      <text/>
    </comment>
    <comment ref="H3" authorId="0" shapeId="0" xr:uid="{00000000-0006-0000-0400-000012000000}">
      <text/>
    </comment>
    <comment ref="I3" authorId="0" shapeId="0" xr:uid="{00000000-0006-0000-0400-000013000000}">
      <text/>
    </comment>
    <comment ref="J3" authorId="0" shapeId="0" xr:uid="{00000000-0006-0000-0400-000014000000}">
      <text/>
    </comment>
    <comment ref="K3" authorId="0" shapeId="0" xr:uid="{00000000-0006-0000-0400-000015000000}">
      <text/>
    </comment>
    <comment ref="L3" authorId="0" shapeId="0" xr:uid="{00000000-0006-0000-0400-000016000000}">
      <text/>
    </comment>
    <comment ref="M3" authorId="0" shapeId="0" xr:uid="{00000000-0006-0000-0400-000017000000}">
      <text/>
    </comment>
    <comment ref="N3" authorId="0" shapeId="0" xr:uid="{00000000-0006-0000-0400-000018000000}">
      <text/>
    </comment>
    <comment ref="C4" authorId="0" shapeId="0" xr:uid="{00000000-0006-0000-0400-000019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D4" authorId="0" shapeId="0" xr:uid="{00000000-0006-0000-0400-00001A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E4" authorId="0" shapeId="0" xr:uid="{00000000-0006-0000-0400-00001B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F4" authorId="0" shapeId="0" xr:uid="{00000000-0006-0000-0400-00001C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G4" authorId="0" shapeId="0" xr:uid="{00000000-0006-0000-0400-00001D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H4" authorId="0" shapeId="0" xr:uid="{00000000-0006-0000-0400-00001E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I4" authorId="0" shapeId="0" xr:uid="{00000000-0006-0000-0400-00001F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J4" authorId="0" shapeId="0" xr:uid="{00000000-0006-0000-0400-000020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K4" authorId="0" shapeId="0" xr:uid="{00000000-0006-0000-0400-000021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L4" authorId="0" shapeId="0" xr:uid="{00000000-0006-0000-0400-000022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M4" authorId="0" shapeId="0" xr:uid="{00000000-0006-0000-0400-000023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N4" authorId="0" shapeId="0" xr:uid="{00000000-0006-0000-0400-000024000000}">
      <text>
        <r>
          <rPr>
            <sz val="9"/>
            <color indexed="81"/>
            <rFont val="Segoe UI"/>
            <family val="2"/>
            <charset val="238"/>
          </rPr>
          <t xml:space="preserve">  /  / 18 - OTP 
</t>
        </r>
      </text>
    </comment>
    <comment ref="C7" authorId="0" shapeId="0" xr:uid="{00000000-0006-0000-0400-000025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D7" authorId="0" shapeId="0" xr:uid="{00000000-0006-0000-0400-000026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E7" authorId="0" shapeId="0" xr:uid="{00000000-0006-0000-0400-000027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F7" authorId="0" shapeId="0" xr:uid="{00000000-0006-0000-0400-000028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G7" authorId="0" shapeId="0" xr:uid="{00000000-0006-0000-0400-000029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H7" authorId="0" shapeId="0" xr:uid="{00000000-0006-0000-0400-00002A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I7" authorId="0" shapeId="0" xr:uid="{00000000-0006-0000-0400-00002B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J7" authorId="0" shapeId="0" xr:uid="{00000000-0006-0000-0400-00002C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K7" authorId="0" shapeId="0" xr:uid="{00000000-0006-0000-0400-00002D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L7" authorId="0" shapeId="0" xr:uid="{00000000-0006-0000-0400-00002E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M7" authorId="0" shapeId="0" xr:uid="{00000000-0006-0000-0400-00002F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N7" authorId="0" shapeId="0" xr:uid="{00000000-0006-0000-0400-000030000000}">
      <text>
        <r>
          <rPr>
            <sz val="9"/>
            <color indexed="81"/>
            <rFont val="Segoe UI"/>
            <family val="2"/>
            <charset val="238"/>
          </rPr>
          <t xml:space="preserve"> ZS  VS 
DH  VS
</t>
        </r>
      </text>
    </comment>
    <comment ref="C8" authorId="0" shapeId="0" xr:uid="{00000000-0006-0000-0400-000031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D8" authorId="0" shapeId="0" xr:uid="{00000000-0006-0000-0400-000032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E8" authorId="0" shapeId="0" xr:uid="{00000000-0006-0000-0400-000033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F8" authorId="0" shapeId="0" xr:uid="{00000000-0006-0000-0400-000034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G8" authorId="0" shapeId="0" xr:uid="{00000000-0006-0000-0400-000035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H8" authorId="0" shapeId="0" xr:uid="{00000000-0006-0000-0400-000036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I8" authorId="0" shapeId="0" xr:uid="{00000000-0006-0000-0400-000037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J8" authorId="0" shapeId="0" xr:uid="{00000000-0006-0000-0400-000038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K8" authorId="0" shapeId="0" xr:uid="{00000000-0006-0000-0400-000039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L8" authorId="0" shapeId="0" xr:uid="{00000000-0006-0000-0400-00003A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M8" authorId="0" shapeId="0" xr:uid="{00000000-0006-0000-0400-00003B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N8" authorId="0" shapeId="0" xr:uid="{00000000-0006-0000-0400-00003C000000}">
      <text>
        <r>
          <rPr>
            <sz val="9"/>
            <color indexed="81"/>
            <rFont val="Segoe UI"/>
            <family val="2"/>
            <charset val="238"/>
          </rPr>
          <t xml:space="preserve">  /  /18  240€ s DPH 
</t>
        </r>
      </text>
    </comment>
    <comment ref="C10" authorId="0" shapeId="0" xr:uid="{00000000-0006-0000-0400-00003D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D10" authorId="0" shapeId="0" xr:uid="{00000000-0006-0000-0400-00003E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E10" authorId="0" shapeId="0" xr:uid="{00000000-0006-0000-0400-00003F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F10" authorId="0" shapeId="0" xr:uid="{00000000-0006-0000-0400-000040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G10" authorId="0" shapeId="0" xr:uid="{00000000-0006-0000-0400-000041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H10" authorId="0" shapeId="0" xr:uid="{00000000-0006-0000-0400-000042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I10" authorId="0" shapeId="0" xr:uid="{00000000-0006-0000-0400-000043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J10" authorId="0" shapeId="0" xr:uid="{00000000-0006-0000-0400-000044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K10" authorId="0" shapeId="0" xr:uid="{00000000-0006-0000-0400-000045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L10" authorId="0" shapeId="0" xr:uid="{00000000-0006-0000-0400-000046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M10" authorId="0" shapeId="0" xr:uid="{00000000-0006-0000-0400-000047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N10" authorId="0" shapeId="0" xr:uid="{00000000-0006-0000-0400-000048000000}">
      <text>
        <r>
          <rPr>
            <sz val="9"/>
            <color indexed="81"/>
            <rFont val="Segoe UI"/>
            <family val="2"/>
            <charset val="238"/>
          </rPr>
          <t xml:space="preserve"> 500 €        /  /18
</t>
        </r>
      </text>
    </comment>
    <comment ref="C11" authorId="0" shapeId="0" xr:uid="{00000000-0006-0000-0400-000049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D11" authorId="0" shapeId="0" xr:uid="{00000000-0006-0000-0400-00004A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E11" authorId="0" shapeId="0" xr:uid="{00000000-0006-0000-0400-00004B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F11" authorId="0" shapeId="0" xr:uid="{00000000-0006-0000-0400-00004C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G11" authorId="0" shapeId="0" xr:uid="{00000000-0006-0000-0400-00004D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H11" authorId="0" shapeId="0" xr:uid="{00000000-0006-0000-0400-00004E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I11" authorId="0" shapeId="0" xr:uid="{00000000-0006-0000-0400-00004F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J11" authorId="0" shapeId="0" xr:uid="{00000000-0006-0000-0400-000050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K11" authorId="0" shapeId="0" xr:uid="{00000000-0006-0000-0400-000051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L11" authorId="0" shapeId="0" xr:uid="{00000000-0006-0000-0400-000052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M11" authorId="0" shapeId="0" xr:uid="{00000000-0006-0000-0400-000053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N11" authorId="0" shapeId="0" xr:uid="{00000000-0006-0000-0400-000054000000}">
      <text>
        <r>
          <rPr>
            <sz val="9"/>
            <color indexed="81"/>
            <rFont val="Segoe UI"/>
            <family val="2"/>
            <charset val="238"/>
          </rPr>
          <t xml:space="preserve">OTP   /  /18   26,16€ s DPH
</t>
        </r>
      </text>
    </comment>
    <comment ref="C12" authorId="0" shapeId="0" xr:uid="{00000000-0006-0000-0400-000055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D12" authorId="0" shapeId="0" xr:uid="{00000000-0006-0000-0400-000056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E12" authorId="0" shapeId="0" xr:uid="{00000000-0006-0000-0400-000057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F12" authorId="0" shapeId="0" xr:uid="{00000000-0006-0000-0400-000058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G12" authorId="0" shapeId="0" xr:uid="{00000000-0006-0000-0400-000059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H12" authorId="0" shapeId="0" xr:uid="{00000000-0006-0000-0400-00005A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I12" authorId="0" shapeId="0" xr:uid="{00000000-0006-0000-0400-00005B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J12" authorId="0" shapeId="0" xr:uid="{00000000-0006-0000-0400-00005C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K12" authorId="0" shapeId="0" xr:uid="{00000000-0006-0000-0400-00005D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L12" authorId="0" shapeId="0" xr:uid="{00000000-0006-0000-0400-00005E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M12" authorId="0" shapeId="0" xr:uid="{00000000-0006-0000-0400-00005F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N12" authorId="0" shapeId="0" xr:uid="{00000000-0006-0000-0400-000060000000}">
      <text>
        <r>
          <rPr>
            <sz val="9"/>
            <color indexed="81"/>
            <rFont val="Segoe UI"/>
            <family val="2"/>
            <charset val="238"/>
          </rPr>
          <t xml:space="preserve">   /  / 18   00,00 € s DPH
</t>
        </r>
      </text>
    </comment>
    <comment ref="C13" authorId="0" shapeId="0" xr:uid="{00000000-0006-0000-0400-000061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D13" authorId="0" shapeId="0" xr:uid="{00000000-0006-0000-0400-000062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E13" authorId="0" shapeId="0" xr:uid="{00000000-0006-0000-0400-000063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F13" authorId="0" shapeId="0" xr:uid="{00000000-0006-0000-0400-000064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G13" authorId="0" shapeId="0" xr:uid="{00000000-0006-0000-0400-000065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H13" authorId="0" shapeId="0" xr:uid="{00000000-0006-0000-0400-000066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I13" authorId="0" shapeId="0" xr:uid="{00000000-0006-0000-0400-000067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J13" authorId="0" shapeId="0" xr:uid="{00000000-0006-0000-0400-000068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K13" authorId="0" shapeId="0" xr:uid="{00000000-0006-0000-0400-000069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L13" authorId="0" shapeId="0" xr:uid="{00000000-0006-0000-0400-00006A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M13" authorId="0" shapeId="0" xr:uid="{00000000-0006-0000-0400-00006B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N13" authorId="0" shapeId="0" xr:uid="{00000000-0006-0000-0400-00006C000000}">
      <text>
        <r>
          <rPr>
            <sz val="9"/>
            <color indexed="81"/>
            <rFont val="Segoe UI"/>
            <family val="2"/>
            <charset val="238"/>
          </rPr>
          <t xml:space="preserve">poštovné KDBA 
</t>
        </r>
      </text>
    </comment>
    <comment ref="C14" authorId="0" shapeId="0" xr:uid="{00000000-0006-0000-0400-00006D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D14" authorId="0" shapeId="0" xr:uid="{00000000-0006-0000-0400-00006E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E14" authorId="0" shapeId="0" xr:uid="{00000000-0006-0000-0400-00006F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F14" authorId="0" shapeId="0" xr:uid="{00000000-0006-0000-0400-000070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G14" authorId="0" shapeId="0" xr:uid="{00000000-0006-0000-0400-000071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H14" authorId="0" shapeId="0" xr:uid="{00000000-0006-0000-0400-000072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I14" authorId="0" shapeId="0" xr:uid="{00000000-0006-0000-0400-000073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J14" authorId="0" shapeId="0" xr:uid="{00000000-0006-0000-0400-000074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K14" authorId="0" shapeId="0" xr:uid="{00000000-0006-0000-0400-000075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L14" authorId="0" shapeId="0" xr:uid="{00000000-0006-0000-0400-000076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M14" authorId="0" shapeId="0" xr:uid="{00000000-0006-0000-0400-000077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N14" authorId="0" shapeId="0" xr:uid="{00000000-0006-0000-0400-000078000000}">
      <text>
        <r>
          <rPr>
            <sz val="9"/>
            <color indexed="81"/>
            <rFont val="Segoe UI"/>
            <family val="2"/>
            <charset val="238"/>
          </rPr>
          <t>NJ 5x12=60€
  /  /18 OTP</t>
        </r>
      </text>
    </comment>
    <comment ref="C15" authorId="0" shapeId="0" xr:uid="{00000000-0006-0000-0400-000079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D15" authorId="0" shapeId="0" xr:uid="{00000000-0006-0000-0400-00007A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E15" authorId="0" shapeId="0" xr:uid="{00000000-0006-0000-0400-00007B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F15" authorId="0" shapeId="0" xr:uid="{00000000-0006-0000-0400-00007C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G15" authorId="0" shapeId="0" xr:uid="{00000000-0006-0000-0400-00007D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H15" authorId="0" shapeId="0" xr:uid="{00000000-0006-0000-0400-00007E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I15" authorId="0" shapeId="0" xr:uid="{00000000-0006-0000-0400-00007F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J15" authorId="0" shapeId="0" xr:uid="{00000000-0006-0000-0400-000080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K15" authorId="0" shapeId="0" xr:uid="{00000000-0006-0000-0400-000081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L15" authorId="0" shapeId="0" xr:uid="{00000000-0006-0000-0400-000082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M15" authorId="0" shapeId="0" xr:uid="{00000000-0006-0000-0400-000083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N15" authorId="0" shapeId="0" xr:uid="{00000000-0006-0000-0400-000084000000}">
      <text>
        <r>
          <rPr>
            <sz val="9"/>
            <color indexed="81"/>
            <rFont val="Segoe UI"/>
            <family val="2"/>
            <charset val="238"/>
          </rPr>
          <t xml:space="preserve">OTP   /  / 18
</t>
        </r>
      </text>
    </comment>
    <comment ref="C16" authorId="0" shapeId="0" xr:uid="{00000000-0006-0000-0400-000085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D16" authorId="0" shapeId="0" xr:uid="{00000000-0006-0000-0400-000086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E16" authorId="0" shapeId="0" xr:uid="{00000000-0006-0000-0400-000087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F16" authorId="0" shapeId="0" xr:uid="{00000000-0006-0000-0400-000088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G16" authorId="0" shapeId="0" xr:uid="{00000000-0006-0000-0400-000089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H16" authorId="0" shapeId="0" xr:uid="{00000000-0006-0000-0400-00008A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I16" authorId="0" shapeId="0" xr:uid="{00000000-0006-0000-0400-00008B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J16" authorId="0" shapeId="0" xr:uid="{00000000-0006-0000-0400-00008C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K16" authorId="0" shapeId="0" xr:uid="{00000000-0006-0000-0400-00008D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L16" authorId="0" shapeId="0" xr:uid="{00000000-0006-0000-0400-00008E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M16" authorId="0" shapeId="0" xr:uid="{00000000-0006-0000-0400-00008F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N16" authorId="0" shapeId="0" xr:uid="{00000000-0006-0000-0400-000090000000}">
      <text>
        <r>
          <rPr>
            <sz val="9"/>
            <color indexed="81"/>
            <rFont val="Segoe UI"/>
            <family val="2"/>
            <charset val="238"/>
          </rPr>
          <t xml:space="preserve">OTP   /  / 18  35,05 € s DPH 
</t>
        </r>
      </text>
    </comment>
    <comment ref="C18" authorId="0" shapeId="0" xr:uid="{00000000-0006-0000-0400-000091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D18" authorId="0" shapeId="0" xr:uid="{00000000-0006-0000-0400-000092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E18" authorId="0" shapeId="0" xr:uid="{00000000-0006-0000-0400-000093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F18" authorId="0" shapeId="0" xr:uid="{00000000-0006-0000-0400-000094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G18" authorId="0" shapeId="0" xr:uid="{00000000-0006-0000-0400-000095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H18" authorId="0" shapeId="0" xr:uid="{00000000-0006-0000-0400-000096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I18" authorId="0" shapeId="0" xr:uid="{00000000-0006-0000-0400-000097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J18" authorId="0" shapeId="0" xr:uid="{00000000-0006-0000-0400-000098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K18" authorId="0" shapeId="0" xr:uid="{00000000-0006-0000-0400-000099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L18" authorId="0" shapeId="0" xr:uid="{00000000-0006-0000-0400-00009A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M18" authorId="0" shapeId="0" xr:uid="{00000000-0006-0000-0400-00009B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N18" authorId="0" shapeId="0" xr:uid="{00000000-0006-0000-0400-00009C000000}">
      <text>
        <r>
          <rPr>
            <sz val="9"/>
            <color indexed="81"/>
            <rFont val="Segoe UI"/>
            <family val="2"/>
            <charset val="238"/>
          </rPr>
          <t xml:space="preserve">OTP      /  /18
</t>
        </r>
      </text>
    </comment>
    <comment ref="C19" authorId="0" shapeId="0" xr:uid="{00000000-0006-0000-0400-00009D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D19" authorId="0" shapeId="0" xr:uid="{00000000-0006-0000-0400-00009E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E19" authorId="0" shapeId="0" xr:uid="{00000000-0006-0000-0400-00009F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F19" authorId="0" shapeId="0" xr:uid="{00000000-0006-0000-0400-0000A0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G19" authorId="0" shapeId="0" xr:uid="{00000000-0006-0000-0400-0000A1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H19" authorId="0" shapeId="0" xr:uid="{00000000-0006-0000-0400-0000A2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I19" authorId="0" shapeId="0" xr:uid="{00000000-0006-0000-0400-0000A3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J19" authorId="0" shapeId="0" xr:uid="{00000000-0006-0000-0400-0000A4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K19" authorId="0" shapeId="0" xr:uid="{00000000-0006-0000-0400-0000A5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L19" authorId="0" shapeId="0" xr:uid="{00000000-0006-0000-0400-0000A6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M19" authorId="0" shapeId="0" xr:uid="{00000000-0006-0000-0400-0000A7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N19" authorId="0" shapeId="0" xr:uid="{00000000-0006-0000-0400-0000A8000000}">
      <text>
        <r>
          <rPr>
            <sz val="9"/>
            <color indexed="81"/>
            <rFont val="Segoe UI"/>
            <family val="2"/>
            <charset val="238"/>
          </rPr>
          <t xml:space="preserve">  /  / 18  mzda 741,38
  /  / 18  odvody + daň</t>
        </r>
      </text>
    </comment>
    <comment ref="C22" authorId="0" shapeId="0" xr:uid="{00000000-0006-0000-0400-0000A9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D22" authorId="0" shapeId="0" xr:uid="{00000000-0006-0000-0400-0000AA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E22" authorId="0" shapeId="0" xr:uid="{00000000-0006-0000-0400-0000AB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F22" authorId="0" shapeId="0" xr:uid="{00000000-0006-0000-0400-0000AC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G22" authorId="0" shapeId="0" xr:uid="{00000000-0006-0000-0400-0000AD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H22" authorId="0" shapeId="0" xr:uid="{00000000-0006-0000-0400-0000AE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I22" authorId="0" shapeId="0" xr:uid="{00000000-0006-0000-0400-0000AF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J22" authorId="0" shapeId="0" xr:uid="{00000000-0006-0000-0400-0000B0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K22" authorId="0" shapeId="0" xr:uid="{00000000-0006-0000-0400-0000B1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L22" authorId="0" shapeId="0" xr:uid="{00000000-0006-0000-0400-0000B2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M22" authorId="0" shapeId="0" xr:uid="{00000000-0006-0000-0400-0000B3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N22" authorId="0" shapeId="0" xr:uid="{00000000-0006-0000-0400-0000B4000000}">
      <text>
        <r>
          <rPr>
            <sz val="9"/>
            <color indexed="81"/>
            <rFont val="Segoe UI"/>
            <family val="2"/>
            <charset val="238"/>
          </rPr>
          <t xml:space="preserve">  /  / 18 </t>
        </r>
      </text>
    </comment>
    <comment ref="O27" authorId="0" shapeId="0" xr:uid="{00000000-0006-0000-0400-0000B5000000}">
      <text>
        <r>
          <rPr>
            <sz val="9"/>
            <color indexed="81"/>
            <rFont val="Tahoma"/>
            <family val="2"/>
            <charset val="238"/>
          </rPr>
          <t>musí ukazovať rovnaké číslo
v obidvoch riadkoch
(prenos z r. 2015 bol + 18 632 )</t>
        </r>
      </text>
    </comment>
    <comment ref="B28" authorId="0" shapeId="0" xr:uid="{00000000-0006-0000-0400-0000B6000000}">
      <text>
        <r>
          <rPr>
            <sz val="9"/>
            <color indexed="81"/>
            <rFont val="Tahoma"/>
            <family val="2"/>
            <charset val="238"/>
          </rPr>
          <t>skutočnosť čo zostane po odpočítaní mes.prev.nákladov</t>
        </r>
      </text>
    </comment>
    <comment ref="O28" authorId="0" shapeId="0" xr:uid="{00000000-0006-0000-0400-0000B7000000}">
      <text>
        <r>
          <rPr>
            <u/>
            <sz val="11"/>
            <color indexed="81"/>
            <rFont val="Tahoma"/>
            <family val="2"/>
            <charset val="238"/>
          </rPr>
          <t xml:space="preserve">2016 čistý: </t>
        </r>
        <r>
          <rPr>
            <b/>
            <sz val="11"/>
            <color indexed="81"/>
            <rFont val="Tahoma"/>
            <family val="2"/>
            <charset val="238"/>
          </rPr>
          <t xml:space="preserve"> 
 +  profit     
 -   strata </t>
        </r>
      </text>
    </comment>
  </commentList>
</comments>
</file>

<file path=xl/sharedStrings.xml><?xml version="1.0" encoding="utf-8"?>
<sst xmlns="http://schemas.openxmlformats.org/spreadsheetml/2006/main" count="705" uniqueCount="334">
  <si>
    <t>Referencia</t>
  </si>
  <si>
    <t>ZADAVATEL</t>
  </si>
  <si>
    <t>doh. Cena</t>
  </si>
  <si>
    <t>č. našej fa.</t>
  </si>
  <si>
    <t>vystavená</t>
  </si>
  <si>
    <t>splanosť</t>
  </si>
  <si>
    <t>zaplatená</t>
  </si>
  <si>
    <t>miesto nakládky</t>
  </si>
  <si>
    <t>Datum N</t>
  </si>
  <si>
    <t>Mieso vykládky</t>
  </si>
  <si>
    <t>Datum V</t>
  </si>
  <si>
    <t>DOPRAVCA</t>
  </si>
  <si>
    <t>Auto</t>
  </si>
  <si>
    <t>cena za dopravu</t>
  </si>
  <si>
    <t>č. fa. od D</t>
  </si>
  <si>
    <t>prijatá</t>
  </si>
  <si>
    <t>naša splat.</t>
  </si>
  <si>
    <t>zaplatene</t>
  </si>
  <si>
    <t>profit</t>
  </si>
  <si>
    <t>Máj</t>
  </si>
  <si>
    <t>Jún</t>
  </si>
  <si>
    <t>Júl</t>
  </si>
  <si>
    <t>August</t>
  </si>
  <si>
    <t>Int.č.    Došlej FA</t>
  </si>
  <si>
    <t xml:space="preserve">Obj.pr. Dňa </t>
  </si>
  <si>
    <t>Naše KM /Naša obj.</t>
  </si>
  <si>
    <t>Marec</t>
  </si>
  <si>
    <t>Apríl</t>
  </si>
  <si>
    <t>Január</t>
  </si>
  <si>
    <t>September</t>
  </si>
  <si>
    <t>November</t>
  </si>
  <si>
    <t>December</t>
  </si>
  <si>
    <t xml:space="preserve">meno vodiča </t>
  </si>
  <si>
    <t>VII.</t>
  </si>
  <si>
    <t>VIII.</t>
  </si>
  <si>
    <t>IX.</t>
  </si>
  <si>
    <t>X.</t>
  </si>
  <si>
    <t>XI.</t>
  </si>
  <si>
    <t>XII.</t>
  </si>
  <si>
    <t>Október</t>
  </si>
  <si>
    <t>so,ne, sviatok</t>
  </si>
  <si>
    <t>X</t>
  </si>
  <si>
    <t>pracoval</t>
  </si>
  <si>
    <t>Voľno</t>
  </si>
  <si>
    <t>nahlásené voľno/dovolenka</t>
  </si>
  <si>
    <t xml:space="preserve"> dni</t>
  </si>
  <si>
    <t xml:space="preserve">KM </t>
  </si>
  <si>
    <t>I.</t>
  </si>
  <si>
    <t>II.</t>
  </si>
  <si>
    <t>III.</t>
  </si>
  <si>
    <t>IV.</t>
  </si>
  <si>
    <t>V.</t>
  </si>
  <si>
    <t>VI.</t>
  </si>
  <si>
    <t>Február</t>
  </si>
  <si>
    <t>bez DPH !</t>
  </si>
  <si>
    <t>Jan.</t>
  </si>
  <si>
    <t>Feb.</t>
  </si>
  <si>
    <t>Septem.</t>
  </si>
  <si>
    <t>Októb.</t>
  </si>
  <si>
    <t>Novemb.</t>
  </si>
  <si>
    <t>Decemb.</t>
  </si>
  <si>
    <t>km za celý mesiac</t>
  </si>
  <si>
    <t>Tržba bez DPH</t>
  </si>
  <si>
    <t>mesačný  KOEF</t>
  </si>
  <si>
    <t>ŠPZ</t>
  </si>
  <si>
    <t>celkový stav KM</t>
  </si>
  <si>
    <r>
      <rPr>
        <sz val="10"/>
        <color theme="1"/>
        <rFont val="Arial Narrow"/>
        <family val="2"/>
        <charset val="238"/>
      </rPr>
      <t>±</t>
    </r>
    <r>
      <rPr>
        <sz val="10"/>
        <color theme="1"/>
        <rFont val="Calibri"/>
        <family val="2"/>
        <scheme val="minor"/>
      </rPr>
      <t xml:space="preserve"> na 1KM za mesiac</t>
    </r>
  </si>
  <si>
    <t>nafta /spotr. v litroch</t>
  </si>
  <si>
    <t>špz</t>
  </si>
  <si>
    <t>mesiac</t>
  </si>
  <si>
    <t>PP</t>
  </si>
  <si>
    <t>Čo / Mesiac</t>
  </si>
  <si>
    <t>Februar</t>
  </si>
  <si>
    <t>April</t>
  </si>
  <si>
    <t>Maj</t>
  </si>
  <si>
    <t>Jun</t>
  </si>
  <si>
    <t>Jul</t>
  </si>
  <si>
    <t>Oktober</t>
  </si>
  <si>
    <t>spolu za rok</t>
  </si>
  <si>
    <t>auto 1</t>
  </si>
  <si>
    <t>auto 2</t>
  </si>
  <si>
    <t>auto 3</t>
  </si>
  <si>
    <t>auto 4</t>
  </si>
  <si>
    <t>CMR poistkky</t>
  </si>
  <si>
    <t>Banka</t>
  </si>
  <si>
    <t>Tankovanie</t>
  </si>
  <si>
    <t>monitoring</t>
  </si>
  <si>
    <t>Telefóny</t>
  </si>
  <si>
    <t xml:space="preserve">Poštovné </t>
  </si>
  <si>
    <t>TimoCom - (databáza DE )</t>
  </si>
  <si>
    <t>RAAL - ( databáza )</t>
  </si>
  <si>
    <t>Náklady SPOLU:</t>
  </si>
  <si>
    <t>prenos</t>
  </si>
  <si>
    <t>z 2017</t>
  </si>
  <si>
    <t>Mes. čistá tržba (bez DPH !)</t>
  </si>
  <si>
    <t>SKUTOČNÝ PROFIT:</t>
  </si>
  <si>
    <t>** všetko zapisovať bez DPH ! **</t>
  </si>
  <si>
    <t>PP294DP</t>
  </si>
  <si>
    <t>PP790CY</t>
  </si>
  <si>
    <t>JANUÁR</t>
  </si>
  <si>
    <t>PP433EL</t>
  </si>
  <si>
    <t>rok 2021</t>
  </si>
  <si>
    <t>Pavel Breburda</t>
  </si>
  <si>
    <t>Pavel Lenivý</t>
  </si>
  <si>
    <t>Róbert Alexa</t>
  </si>
  <si>
    <t>EAST WEST LOGISTIK</t>
  </si>
  <si>
    <t>Hlohovec</t>
  </si>
  <si>
    <t>Milano,Cusago</t>
  </si>
  <si>
    <t>ETILOG</t>
  </si>
  <si>
    <t>Massalengo</t>
  </si>
  <si>
    <t>Prešov</t>
  </si>
  <si>
    <t>Matej Kažimír</t>
  </si>
  <si>
    <t>BRIDAS s.r.o.</t>
  </si>
  <si>
    <t>2020/130</t>
  </si>
  <si>
    <t>Svit</t>
  </si>
  <si>
    <t>B. nad Bebravou</t>
  </si>
  <si>
    <t>Boris Bahno BAPP Sped.</t>
  </si>
  <si>
    <t>010121-I</t>
  </si>
  <si>
    <t>Cadoneghe</t>
  </si>
  <si>
    <t>Bratislava</t>
  </si>
  <si>
    <t>SLOVAKSERVIS s.r.o.</t>
  </si>
  <si>
    <t>Bilina</t>
  </si>
  <si>
    <t>Malacky</t>
  </si>
  <si>
    <t>East West logistik s.r.o.</t>
  </si>
  <si>
    <t>Trnava</t>
  </si>
  <si>
    <t>Treviso</t>
  </si>
  <si>
    <t>INTERLOG s.r.o.</t>
  </si>
  <si>
    <t>LK21/00003</t>
  </si>
  <si>
    <t>Gbely</t>
  </si>
  <si>
    <t>Cazzago s. Martino</t>
  </si>
  <si>
    <t>JO-MA spol.s.r.o.</t>
  </si>
  <si>
    <t>Trebišov</t>
  </si>
  <si>
    <t>Kadan</t>
  </si>
  <si>
    <t>ELTSEN a.s.</t>
  </si>
  <si>
    <t>OO-000020/2160</t>
  </si>
  <si>
    <t xml:space="preserve">Castagnole di </t>
  </si>
  <si>
    <t>Stránčice</t>
  </si>
  <si>
    <t>Hoško, a.s.</t>
  </si>
  <si>
    <t>2021JS0014</t>
  </si>
  <si>
    <t>Lip. Mikuláš</t>
  </si>
  <si>
    <t>Opava</t>
  </si>
  <si>
    <t>Exportis s.r.o.</t>
  </si>
  <si>
    <t>21-01-0015</t>
  </si>
  <si>
    <t>Radonice</t>
  </si>
  <si>
    <t>Younix Logistics s.r.o.</t>
  </si>
  <si>
    <t>L3463</t>
  </si>
  <si>
    <t>Horní Benešov</t>
  </si>
  <si>
    <t>Mšeno</t>
  </si>
  <si>
    <t>x</t>
  </si>
  <si>
    <t>FlexiLog CZ a.s.</t>
  </si>
  <si>
    <t>OVNM-109/2021</t>
  </si>
  <si>
    <t>Praha</t>
  </si>
  <si>
    <t>Neuss</t>
  </si>
  <si>
    <t>Hanseatic Projekt s.r.o.</t>
  </si>
  <si>
    <t>2021B0005MB</t>
  </si>
  <si>
    <t xml:space="preserve">Bratislava </t>
  </si>
  <si>
    <t>Námestovo</t>
  </si>
  <si>
    <t>OVNV-86/2021</t>
  </si>
  <si>
    <t>Kolín</t>
  </si>
  <si>
    <t>MIVA ŠPED s.r.o.</t>
  </si>
  <si>
    <t>15/2020</t>
  </si>
  <si>
    <t>Jablonka</t>
  </si>
  <si>
    <t>Fuzér</t>
  </si>
  <si>
    <t>JKK Trans s.r.o.</t>
  </si>
  <si>
    <t>Szamossalyi</t>
  </si>
  <si>
    <t>Brezovica</t>
  </si>
  <si>
    <t>SPEED LINE,s.r.o.</t>
  </si>
  <si>
    <t>K/21/00091</t>
  </si>
  <si>
    <t>Nagycsécs</t>
  </si>
  <si>
    <t>Hurbanovo</t>
  </si>
  <si>
    <t>I.T.P. Poprad s.r.o.</t>
  </si>
  <si>
    <t>Zemianské Pod.</t>
  </si>
  <si>
    <t>Hranovnica</t>
  </si>
  <si>
    <t>STT d.o.o. Koper</t>
  </si>
  <si>
    <t>Holdorf</t>
  </si>
  <si>
    <t>Rescaldina</t>
  </si>
  <si>
    <t>BOXLINE UCL d.o.o.</t>
  </si>
  <si>
    <t>SGH01277006</t>
  </si>
  <si>
    <t>PP-Matejovce</t>
  </si>
  <si>
    <t>XCARGO s.r.o.</t>
  </si>
  <si>
    <t>Hall in Tirol</t>
  </si>
  <si>
    <t>Ferma Transport s.r.o.</t>
  </si>
  <si>
    <t>Poprad</t>
  </si>
  <si>
    <t>Tagliamento</t>
  </si>
  <si>
    <t>2101JL025</t>
  </si>
  <si>
    <t>Bošany</t>
  </si>
  <si>
    <t>S. Ilario D Enza</t>
  </si>
  <si>
    <t>LM-Tech s.r.o.</t>
  </si>
  <si>
    <t>HP Transport-Logistik</t>
  </si>
  <si>
    <t>00007/2021</t>
  </si>
  <si>
    <t>Martin</t>
  </si>
  <si>
    <t>Krušovce</t>
  </si>
  <si>
    <t>Močenok</t>
  </si>
  <si>
    <t>R.Sob.-2xKE-PP</t>
  </si>
  <si>
    <t>LEADER LOGISTIC</t>
  </si>
  <si>
    <t>Kirchlengern</t>
  </si>
  <si>
    <t>Novi Ligure</t>
  </si>
  <si>
    <t xml:space="preserve">Mgr. Jana Lednická </t>
  </si>
  <si>
    <t>Casella Genova</t>
  </si>
  <si>
    <t>Úžice</t>
  </si>
  <si>
    <t>Esperto, s.r.o.</t>
  </si>
  <si>
    <t>JKD SPED s.r.o.</t>
  </si>
  <si>
    <t>Brescia</t>
  </si>
  <si>
    <t>Hostivice</t>
  </si>
  <si>
    <t>BARU LOGISTICS s.r.o.</t>
  </si>
  <si>
    <t>TS2101050</t>
  </si>
  <si>
    <t>Borgo &amp;chiese</t>
  </si>
  <si>
    <t>Vrbové</t>
  </si>
  <si>
    <t>Juraj Čulák-SUREA</t>
  </si>
  <si>
    <t>Bologna</t>
  </si>
  <si>
    <t>TPL Czech s.r.o.</t>
  </si>
  <si>
    <t>Salzburg</t>
  </si>
  <si>
    <t>Beckov</t>
  </si>
  <si>
    <t>KLADOS s.r.o.</t>
  </si>
  <si>
    <t>970/01311</t>
  </si>
  <si>
    <t>Kly</t>
  </si>
  <si>
    <t>Dlhá nad Oravou</t>
  </si>
  <si>
    <t>Cargo Space s.r.o.</t>
  </si>
  <si>
    <t>VS-2021-0007</t>
  </si>
  <si>
    <t>Vrútky</t>
  </si>
  <si>
    <t>Nichelino</t>
  </si>
  <si>
    <t>PS logistik</t>
  </si>
  <si>
    <t>20066/2021</t>
  </si>
  <si>
    <t>Rosenheim</t>
  </si>
  <si>
    <t>Lipovce</t>
  </si>
  <si>
    <t>Autodoprava-TUREK</t>
  </si>
  <si>
    <t>Mohelnice</t>
  </si>
  <si>
    <t>Krivá</t>
  </si>
  <si>
    <t>Diana Pashchenková</t>
  </si>
  <si>
    <t>210001/D</t>
  </si>
  <si>
    <t>Radíkovice</t>
  </si>
  <si>
    <t>JRK Waste Managment</t>
  </si>
  <si>
    <t>bez čísla</t>
  </si>
  <si>
    <t>Arco</t>
  </si>
  <si>
    <t>Považská Bystrica</t>
  </si>
  <si>
    <t>PKL Opava, spol.s.r.o.</t>
  </si>
  <si>
    <t>PJ/21M00211</t>
  </si>
  <si>
    <t>Hliník nad Hron.</t>
  </si>
  <si>
    <t>Subbiano</t>
  </si>
  <si>
    <t>DALITRANS s.r.o.</t>
  </si>
  <si>
    <t>P. Bystrica</t>
  </si>
  <si>
    <t>Brezno</t>
  </si>
  <si>
    <t>MC SPED</t>
  </si>
  <si>
    <t>2021/13/T</t>
  </si>
  <si>
    <t>B.nad Bebravou</t>
  </si>
  <si>
    <t>ARRIVIA s.r.o.</t>
  </si>
  <si>
    <t>112/2021</t>
  </si>
  <si>
    <t>Topoľčany</t>
  </si>
  <si>
    <t>Kidričevo</t>
  </si>
  <si>
    <t>IMS Spedition, s.r.o.</t>
  </si>
  <si>
    <t>21/0029/1</t>
  </si>
  <si>
    <t>VS-2021-0020</t>
  </si>
  <si>
    <t xml:space="preserve">Markt Piesting </t>
  </si>
  <si>
    <t>Spimex, s.r.o.</t>
  </si>
  <si>
    <t>Lendak</t>
  </si>
  <si>
    <t>HAKOS Spedition</t>
  </si>
  <si>
    <t>Grambach</t>
  </si>
  <si>
    <t>Nitra</t>
  </si>
  <si>
    <t>Mercur Spedition GmbH</t>
  </si>
  <si>
    <t>Bruneck</t>
  </si>
  <si>
    <t>Mariánské Lázně</t>
  </si>
  <si>
    <t>MP Logistics s.r.o.</t>
  </si>
  <si>
    <t>Velemyšleves</t>
  </si>
  <si>
    <t>RSP spedice a transport</t>
  </si>
  <si>
    <t>Ústí nad Labem</t>
  </si>
  <si>
    <t>OVNV-488/2021</t>
  </si>
  <si>
    <t>Sereď+Boleráz</t>
  </si>
  <si>
    <t>2021JS0128</t>
  </si>
  <si>
    <t>Nesvady</t>
  </si>
  <si>
    <t>IMS Spedition,s.r.o.</t>
  </si>
  <si>
    <t>21/0037/1</t>
  </si>
  <si>
    <t>Sereď</t>
  </si>
  <si>
    <t>Banská Bystrica</t>
  </si>
  <si>
    <t>Forwarder SK s.r.o.</t>
  </si>
  <si>
    <t>2021/0144</t>
  </si>
  <si>
    <t>Rajec</t>
  </si>
  <si>
    <t>Montemurlo</t>
  </si>
  <si>
    <t>ŠPED-TRANS Levice</t>
  </si>
  <si>
    <t>MK-21/0168</t>
  </si>
  <si>
    <t>Kežmarok</t>
  </si>
  <si>
    <t>Veverska Bityska</t>
  </si>
  <si>
    <t>K/21/00489</t>
  </si>
  <si>
    <t>Nové Zámky</t>
  </si>
  <si>
    <t>Barge</t>
  </si>
  <si>
    <t>SPEED LINE, s.r.o.</t>
  </si>
  <si>
    <r>
      <t>K</t>
    </r>
    <r>
      <rPr>
        <sz val="9"/>
        <color theme="1"/>
        <rFont val="Calibri"/>
        <family val="2"/>
        <charset val="238"/>
      </rPr>
      <t>&amp;</t>
    </r>
    <r>
      <rPr>
        <sz val="8.5500000000000007"/>
        <color theme="1"/>
        <rFont val="Calibri"/>
        <family val="2"/>
        <charset val="238"/>
      </rPr>
      <t>P Transport s.r.o.</t>
    </r>
  </si>
  <si>
    <t>Ponsaco</t>
  </si>
  <si>
    <t>Blatná</t>
  </si>
  <si>
    <t>East West logistik</t>
  </si>
  <si>
    <t>Montichiari</t>
  </si>
  <si>
    <t>GTS LOGISTICS,s.r.o.</t>
  </si>
  <si>
    <t>20/01/2021-A</t>
  </si>
  <si>
    <t>Vráble</t>
  </si>
  <si>
    <t>Miloš Bambas</t>
  </si>
  <si>
    <t>Imola</t>
  </si>
  <si>
    <t>Tábor</t>
  </si>
  <si>
    <t>IT-38054</t>
  </si>
  <si>
    <t xml:space="preserve">CHEMOSVIT CHEDOS </t>
  </si>
  <si>
    <t>Fertoszentmiklos</t>
  </si>
  <si>
    <t>ST2102003</t>
  </si>
  <si>
    <t xml:space="preserve">Malacky </t>
  </si>
  <si>
    <t>Caprino Veronese</t>
  </si>
  <si>
    <t>HP Transped s.r.o.</t>
  </si>
  <si>
    <t>5000 Kč</t>
  </si>
  <si>
    <t>Osová Bítyška</t>
  </si>
  <si>
    <t>Staňkovice</t>
  </si>
  <si>
    <t>LogEx Logistics s.r.o.</t>
  </si>
  <si>
    <t>PF-01075/21</t>
  </si>
  <si>
    <t>Hradec Králové</t>
  </si>
  <si>
    <t>Zagreb-Sesvete</t>
  </si>
  <si>
    <t>Z.L.P. spol.s.r.o.</t>
  </si>
  <si>
    <t>Dobrovac/Lipik</t>
  </si>
  <si>
    <t>Ľubovec</t>
  </si>
  <si>
    <t>PVK Logistics,s.r.o.</t>
  </si>
  <si>
    <t>OB2102291</t>
  </si>
  <si>
    <t>Krouna</t>
  </si>
  <si>
    <t>Mercur Spedition</t>
  </si>
  <si>
    <t>Bolzano</t>
  </si>
  <si>
    <t>Nýřany</t>
  </si>
  <si>
    <t>Joppa Logistics s.r.o.</t>
  </si>
  <si>
    <t>RE1-2106422121</t>
  </si>
  <si>
    <t>Jablonec</t>
  </si>
  <si>
    <t>Ribnica</t>
  </si>
  <si>
    <t>LTS AD s.r.o.</t>
  </si>
  <si>
    <t>2021 452+457</t>
  </si>
  <si>
    <t>Kováč transport s.r.o.</t>
  </si>
  <si>
    <t>2/2021</t>
  </si>
  <si>
    <t>J. Hradec</t>
  </si>
  <si>
    <t>Malé Hoste</t>
  </si>
  <si>
    <t>KUEHNE+NAGEL</t>
  </si>
  <si>
    <t>20-7236-102-014</t>
  </si>
  <si>
    <t>D.N.Váhom</t>
  </si>
  <si>
    <t>Twist</t>
  </si>
  <si>
    <t>Verona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</si>
</sst>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d/m/yy;@"/>
    <numFmt numFmtId="165" formatCode="#,##0.00\ [$€-81D];[Red]\-#,##0.00\ [$€-81D]"/>
    <numFmt numFmtId="166" formatCode="dd/mm/yy;@"/>
    <numFmt numFmtId="167" formatCode="0.0;[Red]0.0"/>
    <numFmt numFmtId="168" formatCode="0.00;[Red]0.00"/>
    <numFmt numFmtId="169" formatCode="0.00_ ;[Red]\-0.00\ "/>
    <numFmt numFmtId="170" formatCode="0.000;[Red]0.000"/>
    <numFmt numFmtId="171" formatCode="00\ 000"/>
    <numFmt numFmtId="172" formatCode="0_ ;\-0\ "/>
    <numFmt numFmtId="173" formatCode="0.000"/>
    <numFmt numFmtId="174" formatCode="#,##0.00_ ;[Red]\-#,##0.00\ 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2060"/>
      <name val="Calibri"/>
      <family val="2"/>
      <charset val="238"/>
      <scheme val="minor"/>
    </font>
    <font>
      <sz val="8"/>
      <color theme="2" tint="-0.49998474074526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rgb="FF002060"/>
      <name val="Calibri"/>
      <family val="2"/>
      <scheme val="minor"/>
    </font>
    <font>
      <b/>
      <sz val="10"/>
      <color rgb="FFCCFF66"/>
      <name val="Calibri"/>
      <family val="2"/>
      <charset val="238"/>
      <scheme val="minor"/>
    </font>
    <font>
      <b/>
      <sz val="11"/>
      <color rgb="FFFFFF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0"/>
      <name val="Calibri"/>
      <family val="2"/>
      <scheme val="minor"/>
    </font>
    <font>
      <sz val="11"/>
      <color theme="9" tint="-0.49998474074526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9" tint="-0.249977111117893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b/>
      <sz val="10"/>
      <color rgb="FFFFC000"/>
      <name val="Calibri"/>
      <family val="2"/>
      <charset val="238"/>
      <scheme val="minor"/>
    </font>
    <font>
      <sz val="11"/>
      <color theme="8" tint="-0.249977111117893"/>
      <name val="Calibri"/>
      <family val="2"/>
      <scheme val="minor"/>
    </font>
    <font>
      <b/>
      <sz val="11"/>
      <color theme="9" tint="-0.249977111117893"/>
      <name val="Calibri"/>
      <family val="2"/>
      <charset val="238"/>
      <scheme val="minor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9"/>
      <color indexed="81"/>
      <name val="Segoe UI"/>
      <family val="2"/>
      <charset val="238"/>
    </font>
    <font>
      <u/>
      <sz val="11"/>
      <color indexed="81"/>
      <name val="Tahoma"/>
      <family val="2"/>
      <charset val="238"/>
    </font>
    <font>
      <b/>
      <sz val="11"/>
      <color indexed="81"/>
      <name val="Tahoma"/>
      <family val="2"/>
      <charset val="238"/>
    </font>
    <font>
      <sz val="12"/>
      <color theme="1"/>
      <name val="Calibri"/>
      <family val="2"/>
      <scheme val="minor"/>
    </font>
    <font>
      <b/>
      <sz val="12"/>
      <color theme="2" tint="-0.89999084444715716"/>
      <name val="Calibri"/>
      <family val="2"/>
      <charset val="238"/>
      <scheme val="minor"/>
    </font>
    <font>
      <sz val="12"/>
      <color theme="2" tint="-0.89999084444715716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sz val="12"/>
      <name val="Calibri"/>
      <family val="2"/>
      <scheme val="minor"/>
    </font>
    <font>
      <sz val="12"/>
      <color theme="2" tint="-0.89999084444715716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2"/>
      <color rgb="FF0070C0"/>
      <name val="Calibri"/>
      <family val="2"/>
      <scheme val="minor"/>
    </font>
    <font>
      <sz val="12"/>
      <color rgb="FFFFFF66"/>
      <name val="Calibri"/>
      <family val="2"/>
      <scheme val="minor"/>
    </font>
    <font>
      <sz val="12"/>
      <color theme="6" tint="-0.499984740745262"/>
      <name val="Calibri"/>
      <family val="2"/>
      <charset val="238"/>
      <scheme val="minor"/>
    </font>
    <font>
      <sz val="12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theme="1"/>
      <name val="Calibri"/>
      <family val="2"/>
      <charset val="238"/>
    </font>
    <font>
      <sz val="8.5500000000000007"/>
      <color theme="1"/>
      <name val="Calibri"/>
      <family val="2"/>
      <charset val="238"/>
    </font>
  </fonts>
  <fills count="62">
    <fill>
      <patternFill patternType="none"/>
    </fill>
    <fill>
      <patternFill patternType="gray125"/>
    </fill>
    <fill>
      <patternFill patternType="solid">
        <fgColor indexed="47"/>
        <bgColor indexed="31"/>
      </patternFill>
    </fill>
    <fill>
      <patternFill patternType="solid">
        <fgColor indexed="44"/>
        <bgColor indexed="22"/>
      </patternFill>
    </fill>
    <fill>
      <patternFill patternType="solid">
        <fgColor theme="9" tint="0.39997558519241921"/>
        <bgColor indexed="9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31"/>
      </patternFill>
    </fill>
    <fill>
      <patternFill patternType="solid">
        <fgColor theme="2" tint="-0.249977111117893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31"/>
      </patternFill>
    </fill>
    <fill>
      <patternFill patternType="solid">
        <fgColor theme="0" tint="-0.34998626667073579"/>
        <bgColor indexed="22"/>
      </patternFill>
    </fill>
    <fill>
      <patternFill patternType="solid">
        <fgColor theme="0" tint="-0.34998626667073579"/>
        <bgColor indexed="9"/>
      </patternFill>
    </fill>
    <fill>
      <patternFill patternType="solid">
        <fgColor theme="2" tint="-0.249977111117893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22"/>
      </patternFill>
    </fill>
    <fill>
      <patternFill patternType="solid">
        <fgColor theme="5" tint="0.59999389629810485"/>
        <bgColor indexed="31"/>
      </patternFill>
    </fill>
    <fill>
      <patternFill patternType="solid">
        <fgColor theme="3" tint="0.79998168889431442"/>
        <bgColor indexed="31"/>
      </patternFill>
    </fill>
    <fill>
      <patternFill patternType="solid">
        <fgColor theme="3" tint="0.79998168889431442"/>
        <bgColor indexed="2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5" tint="0.59999389629810485"/>
        <b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22"/>
      </patternFill>
    </fill>
    <fill>
      <patternFill patternType="solid">
        <fgColor theme="6" tint="0.39997558519241921"/>
        <bgColor indexed="22"/>
      </patternFill>
    </fill>
    <fill>
      <patternFill patternType="solid">
        <fgColor theme="6" tint="0.39997558519241921"/>
        <bgColor indexed="9"/>
      </patternFill>
    </fill>
    <fill>
      <patternFill patternType="solid">
        <fgColor theme="6" tint="0.39997558519241921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31"/>
      </patternFill>
    </fill>
    <fill>
      <patternFill patternType="solid">
        <fgColor theme="9" tint="0.39997558519241921"/>
        <bgColor indexed="31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FF"/>
      </left>
      <right style="thin">
        <color indexed="64"/>
      </right>
      <top style="medium">
        <color rgb="FFFF00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FF"/>
      </top>
      <bottom style="thin">
        <color indexed="64"/>
      </bottom>
      <diagonal/>
    </border>
    <border>
      <left style="medium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FF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 style="thin">
        <color theme="8" tint="0.59999389629810485"/>
      </bottom>
      <diagonal/>
    </border>
    <border>
      <left style="thin">
        <color theme="8" tint="0.59999389629810485"/>
      </left>
      <right style="thin">
        <color theme="8" tint="0.59999389629810485"/>
      </right>
      <top/>
      <bottom style="thin">
        <color theme="8" tint="0.59999389629810485"/>
      </bottom>
      <diagonal/>
    </border>
    <border>
      <left/>
      <right style="thin">
        <color theme="8" tint="0.59999389629810485"/>
      </right>
      <top style="thin">
        <color theme="8" tint="0.59999389629810485"/>
      </top>
      <bottom style="thin">
        <color theme="8" tint="0.59999389629810485"/>
      </bottom>
      <diagonal/>
    </border>
    <border>
      <left style="thin">
        <color theme="8" tint="0.59999389629810485"/>
      </left>
      <right/>
      <top style="thin">
        <color theme="8" tint="0.59999389629810485"/>
      </top>
      <bottom style="thin">
        <color theme="8" tint="0.59999389629810485"/>
      </bottom>
      <diagonal/>
    </border>
    <border>
      <left/>
      <right style="thin">
        <color theme="8" tint="0.59999389629810485"/>
      </right>
      <top style="thin">
        <color theme="8" tint="0.59999389629810485"/>
      </top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8" tint="0.59999389629810485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rgb="FFFF00FF"/>
      </top>
      <bottom style="thin">
        <color indexed="64"/>
      </bottom>
      <diagonal/>
    </border>
    <border>
      <left style="medium">
        <color rgb="FFFF00FF"/>
      </left>
      <right/>
      <top/>
      <bottom/>
      <diagonal/>
    </border>
    <border>
      <left style="medium">
        <color rgb="FFFF00FF"/>
      </left>
      <right/>
      <top/>
      <bottom style="medium">
        <color rgb="FFFF00FF"/>
      </bottom>
      <diagonal/>
    </border>
    <border>
      <left/>
      <right/>
      <top/>
      <bottom style="medium">
        <color rgb="FFFF00FF"/>
      </bottom>
      <diagonal/>
    </border>
    <border>
      <left/>
      <right/>
      <top style="medium">
        <color rgb="FFFF00FF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FF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B050"/>
      </left>
      <right style="medium">
        <color indexed="64"/>
      </right>
      <top style="thick">
        <color rgb="FF00B050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3">
    <xf numFmtId="0" fontId="0" fillId="0" borderId="0" xfId="0"/>
    <xf numFmtId="0" fontId="6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166" fontId="8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164" fontId="6" fillId="5" borderId="5" xfId="0" applyNumberFormat="1" applyFont="1" applyFill="1" applyBorder="1" applyAlignment="1">
      <alignment vertical="center" wrapText="1"/>
    </xf>
    <xf numFmtId="0" fontId="6" fillId="6" borderId="6" xfId="0" applyFont="1" applyFill="1" applyBorder="1" applyAlignment="1">
      <alignment vertical="center" wrapText="1"/>
    </xf>
    <xf numFmtId="0" fontId="6" fillId="7" borderId="6" xfId="0" applyFont="1" applyFill="1" applyBorder="1" applyAlignment="1">
      <alignment vertical="center" wrapText="1"/>
    </xf>
    <xf numFmtId="166" fontId="6" fillId="6" borderId="6" xfId="0" applyNumberFormat="1" applyFont="1" applyFill="1" applyBorder="1" applyAlignment="1">
      <alignment vertical="center" wrapText="1"/>
    </xf>
    <xf numFmtId="0" fontId="6" fillId="5" borderId="6" xfId="0" applyFont="1" applyFill="1" applyBorder="1" applyAlignment="1">
      <alignment vertical="center" wrapText="1"/>
    </xf>
    <xf numFmtId="164" fontId="6" fillId="5" borderId="6" xfId="0" applyNumberFormat="1" applyFont="1" applyFill="1" applyBorder="1" applyAlignment="1">
      <alignment vertical="center" wrapText="1"/>
    </xf>
    <xf numFmtId="165" fontId="6" fillId="7" borderId="6" xfId="0" applyNumberFormat="1" applyFont="1" applyFill="1" applyBorder="1" applyAlignment="1">
      <alignment vertical="center" wrapText="1"/>
    </xf>
    <xf numFmtId="49" fontId="6" fillId="7" borderId="6" xfId="0" applyNumberFormat="1" applyFont="1" applyFill="1" applyBorder="1" applyAlignment="1">
      <alignment vertical="center" wrapText="1"/>
    </xf>
    <xf numFmtId="164" fontId="6" fillId="7" borderId="6" xfId="0" applyNumberFormat="1" applyFont="1" applyFill="1" applyBorder="1" applyAlignment="1">
      <alignment vertical="center" wrapText="1"/>
    </xf>
    <xf numFmtId="0" fontId="6" fillId="7" borderId="8" xfId="0" applyFont="1" applyFill="1" applyBorder="1" applyAlignment="1">
      <alignment vertical="center" wrapText="1"/>
    </xf>
    <xf numFmtId="49" fontId="6" fillId="13" borderId="6" xfId="0" applyNumberFormat="1" applyFont="1" applyFill="1" applyBorder="1" applyAlignment="1">
      <alignment horizontal="center" vertical="center" wrapText="1"/>
    </xf>
    <xf numFmtId="0" fontId="9" fillId="8" borderId="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4" borderId="0" xfId="0" applyFill="1"/>
    <xf numFmtId="0" fontId="16" fillId="24" borderId="0" xfId="0" applyFont="1" applyFill="1"/>
    <xf numFmtId="0" fontId="0" fillId="24" borderId="0" xfId="0" applyFill="1" applyBorder="1"/>
    <xf numFmtId="0" fontId="0" fillId="14" borderId="13" xfId="0" applyFill="1" applyBorder="1"/>
    <xf numFmtId="0" fontId="0" fillId="0" borderId="13" xfId="0" applyBorder="1"/>
    <xf numFmtId="0" fontId="0" fillId="24" borderId="13" xfId="0" applyFill="1" applyBorder="1"/>
    <xf numFmtId="0" fontId="0" fillId="0" borderId="13" xfId="0" applyBorder="1" applyAlignment="1">
      <alignment horizontal="center"/>
    </xf>
    <xf numFmtId="0" fontId="18" fillId="23" borderId="13" xfId="0" applyFont="1" applyFill="1" applyBorder="1" applyAlignment="1">
      <alignment horizontal="center"/>
    </xf>
    <xf numFmtId="0" fontId="0" fillId="23" borderId="13" xfId="0" applyFill="1" applyBorder="1" applyAlignment="1">
      <alignment horizontal="center"/>
    </xf>
    <xf numFmtId="0" fontId="0" fillId="0" borderId="13" xfId="0" applyBorder="1" applyAlignment="1">
      <alignment horizontal="right" vertical="center"/>
    </xf>
    <xf numFmtId="0" fontId="16" fillId="0" borderId="13" xfId="0" applyFont="1" applyBorder="1" applyAlignment="1">
      <alignment horizontal="center" vertical="center"/>
    </xf>
    <xf numFmtId="0" fontId="14" fillId="24" borderId="13" xfId="0" applyFont="1" applyFill="1" applyBorder="1" applyAlignment="1">
      <alignment horizontal="center"/>
    </xf>
    <xf numFmtId="0" fontId="16" fillId="24" borderId="13" xfId="0" applyFont="1" applyFill="1" applyBorder="1" applyAlignment="1">
      <alignment horizontal="center"/>
    </xf>
    <xf numFmtId="0" fontId="0" fillId="14" borderId="13" xfId="0" applyFill="1" applyBorder="1" applyAlignment="1">
      <alignment horizontal="center"/>
    </xf>
    <xf numFmtId="0" fontId="0" fillId="22" borderId="13" xfId="0" applyFill="1" applyBorder="1" applyAlignment="1">
      <alignment horizontal="center"/>
    </xf>
    <xf numFmtId="0" fontId="18" fillId="14" borderId="13" xfId="0" applyFont="1" applyFill="1" applyBorder="1"/>
    <xf numFmtId="0" fontId="14" fillId="24" borderId="14" xfId="0" applyFont="1" applyFill="1" applyBorder="1" applyAlignment="1">
      <alignment horizontal="center"/>
    </xf>
    <xf numFmtId="0" fontId="14" fillId="24" borderId="0" xfId="0" applyFont="1" applyFill="1" applyBorder="1" applyAlignment="1">
      <alignment horizontal="center"/>
    </xf>
    <xf numFmtId="0" fontId="0" fillId="24" borderId="0" xfId="0" applyFill="1" applyBorder="1" applyAlignment="1">
      <alignment horizontal="right" vertical="center"/>
    </xf>
    <xf numFmtId="0" fontId="0" fillId="24" borderId="0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right" vertical="center"/>
    </xf>
    <xf numFmtId="0" fontId="0" fillId="14" borderId="14" xfId="0" applyFill="1" applyBorder="1" applyAlignment="1">
      <alignment horizontal="center"/>
    </xf>
    <xf numFmtId="0" fontId="16" fillId="24" borderId="0" xfId="0" applyFont="1" applyFill="1" applyBorder="1" applyAlignment="1">
      <alignment horizontal="center" vertical="center"/>
    </xf>
    <xf numFmtId="0" fontId="0" fillId="24" borderId="15" xfId="0" applyFill="1" applyBorder="1"/>
    <xf numFmtId="0" fontId="16" fillId="24" borderId="0" xfId="0" applyFont="1" applyFill="1" applyBorder="1" applyAlignment="1">
      <alignment horizontal="center"/>
    </xf>
    <xf numFmtId="0" fontId="16" fillId="24" borderId="0" xfId="0" applyFont="1" applyFill="1" applyBorder="1" applyAlignment="1">
      <alignment horizontal="left"/>
    </xf>
    <xf numFmtId="0" fontId="0" fillId="0" borderId="14" xfId="0" applyBorder="1"/>
    <xf numFmtId="0" fontId="0" fillId="0" borderId="15" xfId="0" applyBorder="1" applyAlignment="1">
      <alignment horizontal="right" vertical="center"/>
    </xf>
    <xf numFmtId="0" fontId="14" fillId="21" borderId="0" xfId="0" applyFont="1" applyFill="1" applyBorder="1" applyAlignment="1">
      <alignment horizontal="center"/>
    </xf>
    <xf numFmtId="0" fontId="16" fillId="21" borderId="15" xfId="0" applyFont="1" applyFill="1" applyBorder="1" applyAlignment="1">
      <alignment horizontal="center" vertical="center"/>
    </xf>
    <xf numFmtId="169" fontId="8" fillId="0" borderId="0" xfId="0" applyNumberFormat="1" applyFont="1" applyAlignment="1">
      <alignment horizontal="right" vertical="center"/>
    </xf>
    <xf numFmtId="0" fontId="18" fillId="14" borderId="13" xfId="0" applyFont="1" applyFill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165" fontId="8" fillId="2" borderId="3" xfId="0" applyNumberFormat="1" applyFont="1" applyFill="1" applyBorder="1" applyAlignment="1">
      <alignment horizontal="right" vertical="center"/>
    </xf>
    <xf numFmtId="166" fontId="8" fillId="2" borderId="3" xfId="0" applyNumberFormat="1" applyFont="1" applyFill="1" applyBorder="1" applyAlignment="1">
      <alignment horizontal="right" vertical="center"/>
    </xf>
    <xf numFmtId="166" fontId="8" fillId="4" borderId="3" xfId="0" applyNumberFormat="1" applyFont="1" applyFill="1" applyBorder="1" applyAlignment="1">
      <alignment horizontal="right" vertical="center"/>
    </xf>
    <xf numFmtId="164" fontId="9" fillId="0" borderId="3" xfId="0" applyNumberFormat="1" applyFont="1" applyBorder="1" applyAlignment="1">
      <alignment horizontal="right" vertical="center"/>
    </xf>
    <xf numFmtId="164" fontId="8" fillId="0" borderId="7" xfId="0" applyNumberFormat="1" applyFont="1" applyBorder="1" applyAlignment="1">
      <alignment horizontal="right" vertical="center"/>
    </xf>
    <xf numFmtId="0" fontId="17" fillId="23" borderId="13" xfId="0" applyFont="1" applyFill="1" applyBorder="1" applyAlignment="1">
      <alignment horizontal="center"/>
    </xf>
    <xf numFmtId="0" fontId="17" fillId="14" borderId="13" xfId="0" applyFont="1" applyFill="1" applyBorder="1" applyAlignment="1">
      <alignment horizontal="center"/>
    </xf>
    <xf numFmtId="0" fontId="19" fillId="14" borderId="13" xfId="0" applyFont="1" applyFill="1" applyBorder="1" applyAlignment="1">
      <alignment horizontal="center"/>
    </xf>
    <xf numFmtId="0" fontId="13" fillId="14" borderId="13" xfId="0" applyFont="1" applyFill="1" applyBorder="1" applyAlignment="1">
      <alignment horizontal="center"/>
    </xf>
    <xf numFmtId="0" fontId="18" fillId="14" borderId="16" xfId="0" applyFont="1" applyFill="1" applyBorder="1" applyAlignment="1">
      <alignment horizontal="center"/>
    </xf>
    <xf numFmtId="0" fontId="0" fillId="24" borderId="15" xfId="0" applyFill="1" applyBorder="1" applyAlignment="1">
      <alignment horizontal="right" vertical="center"/>
    </xf>
    <xf numFmtId="0" fontId="17" fillId="23" borderId="14" xfId="0" applyFont="1" applyFill="1" applyBorder="1" applyAlignment="1">
      <alignment horizontal="center"/>
    </xf>
    <xf numFmtId="0" fontId="17" fillId="23" borderId="14" xfId="0" applyFont="1" applyFill="1" applyBorder="1"/>
    <xf numFmtId="0" fontId="17" fillId="14" borderId="14" xfId="0" applyFont="1" applyFill="1" applyBorder="1" applyAlignment="1">
      <alignment horizontal="center"/>
    </xf>
    <xf numFmtId="0" fontId="0" fillId="24" borderId="17" xfId="0" applyFill="1" applyBorder="1" applyAlignment="1">
      <alignment horizontal="right" vertical="center"/>
    </xf>
    <xf numFmtId="0" fontId="0" fillId="24" borderId="19" xfId="0" applyFill="1" applyBorder="1" applyAlignment="1">
      <alignment horizontal="center"/>
    </xf>
    <xf numFmtId="0" fontId="14" fillId="21" borderId="18" xfId="0" applyFont="1" applyFill="1" applyBorder="1" applyAlignment="1">
      <alignment horizontal="center"/>
    </xf>
    <xf numFmtId="0" fontId="10" fillId="14" borderId="1" xfId="0" applyFont="1" applyFill="1" applyBorder="1" applyAlignment="1">
      <alignment horizontal="center" vertical="center"/>
    </xf>
    <xf numFmtId="167" fontId="11" fillId="0" borderId="0" xfId="0" applyNumberFormat="1" applyFont="1" applyAlignment="1">
      <alignment horizontal="center" vertical="center"/>
    </xf>
    <xf numFmtId="169" fontId="6" fillId="5" borderId="22" xfId="0" applyNumberFormat="1" applyFont="1" applyFill="1" applyBorder="1" applyAlignment="1">
      <alignment vertical="center" wrapText="1"/>
    </xf>
    <xf numFmtId="2" fontId="6" fillId="5" borderId="1" xfId="0" applyNumberFormat="1" applyFont="1" applyFill="1" applyBorder="1" applyAlignment="1">
      <alignment horizontal="center" wrapText="1"/>
    </xf>
    <xf numFmtId="0" fontId="8" fillId="14" borderId="21" xfId="0" applyFont="1" applyFill="1" applyBorder="1" applyAlignment="1">
      <alignment horizontal="center" vertical="center"/>
    </xf>
    <xf numFmtId="0" fontId="8" fillId="26" borderId="23" xfId="0" applyFont="1" applyFill="1" applyBorder="1" applyAlignment="1">
      <alignment horizontal="right" vertical="center"/>
    </xf>
    <xf numFmtId="0" fontId="9" fillId="26" borderId="0" xfId="0" applyFont="1" applyFill="1" applyBorder="1" applyAlignment="1">
      <alignment horizontal="left" vertical="center"/>
    </xf>
    <xf numFmtId="0" fontId="8" fillId="26" borderId="0" xfId="0" applyFont="1" applyFill="1" applyBorder="1" applyAlignment="1">
      <alignment horizontal="left" vertical="center"/>
    </xf>
    <xf numFmtId="0" fontId="8" fillId="26" borderId="0" xfId="0" applyFont="1" applyFill="1" applyBorder="1" applyAlignment="1">
      <alignment horizontal="right" vertical="center"/>
    </xf>
    <xf numFmtId="0" fontId="8" fillId="26" borderId="0" xfId="0" applyFont="1" applyFill="1" applyBorder="1" applyAlignment="1">
      <alignment horizontal="center" vertical="center"/>
    </xf>
    <xf numFmtId="166" fontId="8" fillId="26" borderId="0" xfId="0" applyNumberFormat="1" applyFont="1" applyFill="1" applyBorder="1" applyAlignment="1">
      <alignment horizontal="right" vertical="center"/>
    </xf>
    <xf numFmtId="167" fontId="11" fillId="26" borderId="0" xfId="0" applyNumberFormat="1" applyFont="1" applyFill="1" applyBorder="1" applyAlignment="1">
      <alignment horizontal="right" vertical="center"/>
    </xf>
    <xf numFmtId="0" fontId="9" fillId="26" borderId="0" xfId="0" applyFont="1" applyFill="1" applyBorder="1" applyAlignment="1">
      <alignment horizontal="right" vertical="center"/>
    </xf>
    <xf numFmtId="169" fontId="8" fillId="26" borderId="0" xfId="0" applyNumberFormat="1" applyFont="1" applyFill="1" applyBorder="1" applyAlignment="1">
      <alignment horizontal="right" vertical="center"/>
    </xf>
    <xf numFmtId="0" fontId="8" fillId="26" borderId="24" xfId="0" applyFont="1" applyFill="1" applyBorder="1" applyAlignment="1">
      <alignment horizontal="right" vertical="center"/>
    </xf>
    <xf numFmtId="0" fontId="9" fillId="26" borderId="25" xfId="0" applyFont="1" applyFill="1" applyBorder="1" applyAlignment="1">
      <alignment horizontal="left" vertical="center"/>
    </xf>
    <xf numFmtId="0" fontId="8" fillId="26" borderId="25" xfId="0" applyFont="1" applyFill="1" applyBorder="1" applyAlignment="1">
      <alignment horizontal="left" vertical="center"/>
    </xf>
    <xf numFmtId="0" fontId="8" fillId="26" borderId="25" xfId="0" applyFont="1" applyFill="1" applyBorder="1" applyAlignment="1">
      <alignment horizontal="right" vertical="center"/>
    </xf>
    <xf numFmtId="0" fontId="8" fillId="26" borderId="25" xfId="0" applyFont="1" applyFill="1" applyBorder="1" applyAlignment="1">
      <alignment horizontal="center" vertical="center"/>
    </xf>
    <xf numFmtId="166" fontId="8" fillId="26" borderId="25" xfId="0" applyNumberFormat="1" applyFont="1" applyFill="1" applyBorder="1" applyAlignment="1">
      <alignment horizontal="right" vertical="center"/>
    </xf>
    <xf numFmtId="167" fontId="11" fillId="26" borderId="25" xfId="0" applyNumberFormat="1" applyFont="1" applyFill="1" applyBorder="1" applyAlignment="1">
      <alignment horizontal="right" vertical="center"/>
    </xf>
    <xf numFmtId="0" fontId="9" fillId="26" borderId="25" xfId="0" applyFont="1" applyFill="1" applyBorder="1" applyAlignment="1">
      <alignment horizontal="right" vertical="center"/>
    </xf>
    <xf numFmtId="169" fontId="8" fillId="26" borderId="25" xfId="0" applyNumberFormat="1" applyFont="1" applyFill="1" applyBorder="1" applyAlignment="1">
      <alignment horizontal="right" vertical="center"/>
    </xf>
    <xf numFmtId="0" fontId="6" fillId="5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center" vertical="center"/>
    </xf>
    <xf numFmtId="0" fontId="0" fillId="0" borderId="0" xfId="0"/>
    <xf numFmtId="0" fontId="0" fillId="16" borderId="0" xfId="0" applyFill="1"/>
    <xf numFmtId="0" fontId="21" fillId="15" borderId="1" xfId="0" applyFont="1" applyFill="1" applyBorder="1" applyAlignment="1">
      <alignment horizontal="center"/>
    </xf>
    <xf numFmtId="0" fontId="4" fillId="29" borderId="1" xfId="0" applyFont="1" applyFill="1" applyBorder="1" applyAlignment="1">
      <alignment horizontal="center"/>
    </xf>
    <xf numFmtId="0" fontId="22" fillId="27" borderId="1" xfId="0" applyFont="1" applyFill="1" applyBorder="1" applyAlignment="1">
      <alignment horizontal="center"/>
    </xf>
    <xf numFmtId="0" fontId="23" fillId="27" borderId="1" xfId="0" applyFont="1" applyFill="1" applyBorder="1" applyAlignment="1">
      <alignment horizontal="center"/>
    </xf>
    <xf numFmtId="167" fontId="25" fillId="7" borderId="8" xfId="0" applyNumberFormat="1" applyFont="1" applyFill="1" applyBorder="1" applyAlignment="1">
      <alignment horizontal="center" vertical="center" wrapText="1"/>
    </xf>
    <xf numFmtId="0" fontId="8" fillId="11" borderId="27" xfId="0" applyFont="1" applyFill="1" applyBorder="1" applyAlignment="1">
      <alignment horizontal="center" vertical="center"/>
    </xf>
    <xf numFmtId="166" fontId="8" fillId="10" borderId="28" xfId="0" applyNumberFormat="1" applyFont="1" applyFill="1" applyBorder="1" applyAlignment="1">
      <alignment horizontal="right" vertical="center"/>
    </xf>
    <xf numFmtId="0" fontId="8" fillId="11" borderId="28" xfId="0" applyFont="1" applyFill="1" applyBorder="1" applyAlignment="1">
      <alignment horizontal="center" vertical="center"/>
    </xf>
    <xf numFmtId="165" fontId="6" fillId="6" borderId="29" xfId="0" applyNumberFormat="1" applyFont="1" applyFill="1" applyBorder="1" applyAlignment="1">
      <alignment vertical="center" wrapText="1"/>
    </xf>
    <xf numFmtId="0" fontId="8" fillId="10" borderId="28" xfId="0" applyFont="1" applyFill="1" applyBorder="1" applyAlignment="1">
      <alignment horizontal="left" vertical="center"/>
    </xf>
    <xf numFmtId="0" fontId="10" fillId="14" borderId="12" xfId="0" applyFont="1" applyFill="1" applyBorder="1" applyAlignment="1">
      <alignment horizontal="center" vertical="center"/>
    </xf>
    <xf numFmtId="0" fontId="10" fillId="14" borderId="4" xfId="0" applyFont="1" applyFill="1" applyBorder="1" applyAlignment="1">
      <alignment horizontal="center" vertical="center"/>
    </xf>
    <xf numFmtId="0" fontId="10" fillId="14" borderId="20" xfId="0" applyFont="1" applyFill="1" applyBorder="1" applyAlignment="1">
      <alignment horizontal="center" vertical="center"/>
    </xf>
    <xf numFmtId="0" fontId="8" fillId="10" borderId="27" xfId="0" applyFont="1" applyFill="1" applyBorder="1" applyAlignment="1">
      <alignment horizontal="left" vertical="center"/>
    </xf>
    <xf numFmtId="164" fontId="9" fillId="9" borderId="27" xfId="0" applyNumberFormat="1" applyFont="1" applyFill="1" applyBorder="1" applyAlignment="1">
      <alignment horizontal="right" vertical="center"/>
    </xf>
    <xf numFmtId="169" fontId="9" fillId="9" borderId="30" xfId="0" applyNumberFormat="1" applyFont="1" applyFill="1" applyBorder="1" applyAlignment="1">
      <alignment horizontal="right" vertical="center"/>
    </xf>
    <xf numFmtId="164" fontId="8" fillId="9" borderId="28" xfId="0" applyNumberFormat="1" applyFont="1" applyFill="1" applyBorder="1" applyAlignment="1">
      <alignment horizontal="right" vertical="center"/>
    </xf>
    <xf numFmtId="165" fontId="6" fillId="10" borderId="27" xfId="0" applyNumberFormat="1" applyFont="1" applyFill="1" applyBorder="1" applyAlignment="1">
      <alignment horizontal="right" vertical="center"/>
    </xf>
    <xf numFmtId="166" fontId="8" fillId="10" borderId="27" xfId="0" applyNumberFormat="1" applyFont="1" applyFill="1" applyBorder="1" applyAlignment="1">
      <alignment horizontal="right" vertical="center"/>
    </xf>
    <xf numFmtId="166" fontId="8" fillId="12" borderId="27" xfId="0" applyNumberFormat="1" applyFont="1" applyFill="1" applyBorder="1" applyAlignment="1">
      <alignment horizontal="right" vertical="center"/>
    </xf>
    <xf numFmtId="0" fontId="9" fillId="9" borderId="27" xfId="0" applyFont="1" applyFill="1" applyBorder="1" applyAlignment="1">
      <alignment horizontal="left" vertical="center"/>
    </xf>
    <xf numFmtId="0" fontId="9" fillId="11" borderId="27" xfId="0" applyFont="1" applyFill="1" applyBorder="1" applyAlignment="1">
      <alignment horizontal="left" vertical="center"/>
    </xf>
    <xf numFmtId="167" fontId="11" fillId="11" borderId="27" xfId="0" applyNumberFormat="1" applyFont="1" applyFill="1" applyBorder="1" applyAlignment="1">
      <alignment horizontal="center" vertical="center"/>
    </xf>
    <xf numFmtId="49" fontId="9" fillId="11" borderId="27" xfId="0" applyNumberFormat="1" applyFont="1" applyFill="1" applyBorder="1" applyAlignment="1">
      <alignment horizontal="left" vertical="center"/>
    </xf>
    <xf numFmtId="164" fontId="9" fillId="11" borderId="27" xfId="0" applyNumberFormat="1" applyFont="1" applyFill="1" applyBorder="1" applyAlignment="1">
      <alignment horizontal="right" vertical="center"/>
    </xf>
    <xf numFmtId="166" fontId="8" fillId="12" borderId="28" xfId="0" applyNumberFormat="1" applyFont="1" applyFill="1" applyBorder="1" applyAlignment="1">
      <alignment horizontal="right" vertical="center"/>
    </xf>
    <xf numFmtId="16" fontId="8" fillId="9" borderId="28" xfId="0" applyNumberFormat="1" applyFont="1" applyFill="1" applyBorder="1" applyAlignment="1">
      <alignment horizontal="left" vertical="center"/>
    </xf>
    <xf numFmtId="0" fontId="8" fillId="9" borderId="28" xfId="0" applyFont="1" applyFill="1" applyBorder="1" applyAlignment="1">
      <alignment horizontal="left" vertical="center"/>
    </xf>
    <xf numFmtId="0" fontId="8" fillId="11" borderId="28" xfId="0" applyFont="1" applyFill="1" applyBorder="1" applyAlignment="1">
      <alignment horizontal="left" vertical="center"/>
    </xf>
    <xf numFmtId="167" fontId="11" fillId="11" borderId="28" xfId="0" applyNumberFormat="1" applyFont="1" applyFill="1" applyBorder="1" applyAlignment="1">
      <alignment horizontal="center" vertical="center"/>
    </xf>
    <xf numFmtId="49" fontId="8" fillId="11" borderId="28" xfId="0" applyNumberFormat="1" applyFont="1" applyFill="1" applyBorder="1" applyAlignment="1">
      <alignment horizontal="left" vertical="center"/>
    </xf>
    <xf numFmtId="164" fontId="8" fillId="11" borderId="28" xfId="0" applyNumberFormat="1" applyFont="1" applyFill="1" applyBorder="1" applyAlignment="1">
      <alignment horizontal="right" vertical="center"/>
    </xf>
    <xf numFmtId="164" fontId="8" fillId="9" borderId="31" xfId="0" applyNumberFormat="1" applyFont="1" applyFill="1" applyBorder="1" applyAlignment="1">
      <alignment horizontal="right" vertical="center"/>
    </xf>
    <xf numFmtId="0" fontId="9" fillId="10" borderId="27" xfId="0" applyFont="1" applyFill="1" applyBorder="1" applyAlignment="1">
      <alignment horizontal="left" vertical="center"/>
    </xf>
    <xf numFmtId="164" fontId="8" fillId="9" borderId="32" xfId="0" applyNumberFormat="1" applyFont="1" applyFill="1" applyBorder="1" applyAlignment="1">
      <alignment horizontal="right" vertical="center"/>
    </xf>
    <xf numFmtId="0" fontId="15" fillId="10" borderId="28" xfId="0" applyFont="1" applyFill="1" applyBorder="1" applyAlignment="1">
      <alignment horizontal="left" vertical="center"/>
    </xf>
    <xf numFmtId="165" fontId="6" fillId="10" borderId="33" xfId="0" applyNumberFormat="1" applyFont="1" applyFill="1" applyBorder="1" applyAlignment="1">
      <alignment horizontal="right" vertical="center"/>
    </xf>
    <xf numFmtId="0" fontId="24" fillId="5" borderId="0" xfId="0" applyFont="1" applyFill="1" applyAlignment="1">
      <alignment horizontal="left" vertical="center"/>
    </xf>
    <xf numFmtId="0" fontId="0" fillId="16" borderId="0" xfId="0" applyFill="1" applyAlignment="1">
      <alignment horizontal="center"/>
    </xf>
    <xf numFmtId="0" fontId="0" fillId="25" borderId="1" xfId="0" applyFill="1" applyBorder="1" applyAlignment="1">
      <alignment horizontal="center"/>
    </xf>
    <xf numFmtId="169" fontId="19" fillId="30" borderId="0" xfId="0" applyNumberFormat="1" applyFont="1" applyFill="1" applyAlignment="1">
      <alignment horizontal="center" vertical="center"/>
    </xf>
    <xf numFmtId="0" fontId="26" fillId="14" borderId="13" xfId="0" applyFont="1" applyFill="1" applyBorder="1" applyAlignment="1">
      <alignment horizontal="center"/>
    </xf>
    <xf numFmtId="0" fontId="27" fillId="28" borderId="1" xfId="0" applyFont="1" applyFill="1" applyBorder="1" applyAlignment="1">
      <alignment horizontal="center"/>
    </xf>
    <xf numFmtId="0" fontId="18" fillId="14" borderId="14" xfId="0" applyFont="1" applyFill="1" applyBorder="1" applyAlignment="1">
      <alignment horizontal="center"/>
    </xf>
    <xf numFmtId="169" fontId="6" fillId="33" borderId="35" xfId="0" applyNumberFormat="1" applyFont="1" applyFill="1" applyBorder="1" applyAlignment="1">
      <alignment horizontal="right" vertical="center"/>
    </xf>
    <xf numFmtId="0" fontId="19" fillId="23" borderId="13" xfId="0" applyFont="1" applyFill="1" applyBorder="1" applyAlignment="1">
      <alignment horizontal="center"/>
    </xf>
    <xf numFmtId="0" fontId="8" fillId="34" borderId="3" xfId="0" applyFont="1" applyFill="1" applyBorder="1" applyAlignment="1">
      <alignment horizontal="left" vertical="center"/>
    </xf>
    <xf numFmtId="167" fontId="7" fillId="34" borderId="3" xfId="0" applyNumberFormat="1" applyFont="1" applyFill="1" applyBorder="1" applyAlignment="1">
      <alignment horizontal="center" vertical="center"/>
    </xf>
    <xf numFmtId="165" fontId="8" fillId="34" borderId="3" xfId="0" applyNumberFormat="1" applyFont="1" applyFill="1" applyBorder="1" applyAlignment="1">
      <alignment horizontal="right" vertical="center"/>
    </xf>
    <xf numFmtId="49" fontId="8" fillId="34" borderId="3" xfId="0" applyNumberFormat="1" applyFont="1" applyFill="1" applyBorder="1" applyAlignment="1">
      <alignment horizontal="left" vertical="center"/>
    </xf>
    <xf numFmtId="164" fontId="8" fillId="34" borderId="3" xfId="0" applyNumberFormat="1" applyFont="1" applyFill="1" applyBorder="1" applyAlignment="1">
      <alignment horizontal="right" vertical="center"/>
    </xf>
    <xf numFmtId="164" fontId="8" fillId="32" borderId="3" xfId="0" applyNumberFormat="1" applyFont="1" applyFill="1" applyBorder="1" applyAlignment="1">
      <alignment horizontal="right" vertical="center"/>
    </xf>
    <xf numFmtId="0" fontId="9" fillId="35" borderId="3" xfId="0" applyFont="1" applyFill="1" applyBorder="1" applyAlignment="1">
      <alignment horizontal="left" vertical="center"/>
    </xf>
    <xf numFmtId="0" fontId="9" fillId="36" borderId="3" xfId="0" applyFont="1" applyFill="1" applyBorder="1" applyAlignment="1">
      <alignment horizontal="left" vertical="center"/>
    </xf>
    <xf numFmtId="0" fontId="8" fillId="37" borderId="3" xfId="0" applyFont="1" applyFill="1" applyBorder="1" applyAlignment="1">
      <alignment horizontal="left" vertical="center"/>
    </xf>
    <xf numFmtId="167" fontId="7" fillId="37" borderId="3" xfId="0" applyNumberFormat="1" applyFont="1" applyFill="1" applyBorder="1" applyAlignment="1">
      <alignment horizontal="center" vertical="center"/>
    </xf>
    <xf numFmtId="165" fontId="8" fillId="37" borderId="3" xfId="0" applyNumberFormat="1" applyFont="1" applyFill="1" applyBorder="1" applyAlignment="1">
      <alignment horizontal="right" vertical="center"/>
    </xf>
    <xf numFmtId="49" fontId="8" fillId="37" borderId="3" xfId="0" applyNumberFormat="1" applyFont="1" applyFill="1" applyBorder="1" applyAlignment="1">
      <alignment horizontal="left" vertical="center"/>
    </xf>
    <xf numFmtId="164" fontId="8" fillId="37" borderId="3" xfId="0" applyNumberFormat="1" applyFont="1" applyFill="1" applyBorder="1" applyAlignment="1">
      <alignment horizontal="right" vertical="center"/>
    </xf>
    <xf numFmtId="164" fontId="8" fillId="38" borderId="3" xfId="0" applyNumberFormat="1" applyFont="1" applyFill="1" applyBorder="1" applyAlignment="1">
      <alignment horizontal="right" vertical="center"/>
    </xf>
    <xf numFmtId="167" fontId="11" fillId="37" borderId="3" xfId="0" applyNumberFormat="1" applyFont="1" applyFill="1" applyBorder="1" applyAlignment="1">
      <alignment horizontal="center" vertical="center"/>
    </xf>
    <xf numFmtId="164" fontId="9" fillId="38" borderId="3" xfId="0" applyNumberFormat="1" applyFont="1" applyFill="1" applyBorder="1" applyAlignment="1">
      <alignment horizontal="right" vertical="center"/>
    </xf>
    <xf numFmtId="164" fontId="8" fillId="38" borderId="10" xfId="0" applyNumberFormat="1" applyFont="1" applyFill="1" applyBorder="1" applyAlignment="1">
      <alignment horizontal="right" vertical="center"/>
    </xf>
    <xf numFmtId="0" fontId="8" fillId="36" borderId="9" xfId="0" applyFont="1" applyFill="1" applyBorder="1" applyAlignment="1">
      <alignment horizontal="left" vertical="center"/>
    </xf>
    <xf numFmtId="165" fontId="6" fillId="36" borderId="9" xfId="0" applyNumberFormat="1" applyFont="1" applyFill="1" applyBorder="1" applyAlignment="1">
      <alignment horizontal="right" vertical="center"/>
    </xf>
    <xf numFmtId="0" fontId="8" fillId="37" borderId="9" xfId="0" applyFont="1" applyFill="1" applyBorder="1" applyAlignment="1">
      <alignment horizontal="center" vertical="center"/>
    </xf>
    <xf numFmtId="166" fontId="8" fillId="36" borderId="9" xfId="0" applyNumberFormat="1" applyFont="1" applyFill="1" applyBorder="1" applyAlignment="1">
      <alignment horizontal="right" vertical="center"/>
    </xf>
    <xf numFmtId="166" fontId="8" fillId="39" borderId="9" xfId="0" applyNumberFormat="1" applyFont="1" applyFill="1" applyBorder="1" applyAlignment="1">
      <alignment horizontal="right" vertical="center"/>
    </xf>
    <xf numFmtId="0" fontId="8" fillId="38" borderId="9" xfId="0" applyFont="1" applyFill="1" applyBorder="1" applyAlignment="1">
      <alignment horizontal="left" vertical="center"/>
    </xf>
    <xf numFmtId="164" fontId="8" fillId="38" borderId="9" xfId="0" applyNumberFormat="1" applyFont="1" applyFill="1" applyBorder="1" applyAlignment="1">
      <alignment horizontal="right" vertical="center"/>
    </xf>
    <xf numFmtId="0" fontId="8" fillId="40" borderId="9" xfId="0" applyFont="1" applyFill="1" applyBorder="1" applyAlignment="1">
      <alignment horizontal="center" vertical="center"/>
    </xf>
    <xf numFmtId="0" fontId="8" fillId="37" borderId="9" xfId="0" applyFont="1" applyFill="1" applyBorder="1" applyAlignment="1">
      <alignment horizontal="left" vertical="center"/>
    </xf>
    <xf numFmtId="167" fontId="7" fillId="37" borderId="9" xfId="0" applyNumberFormat="1" applyFont="1" applyFill="1" applyBorder="1" applyAlignment="1">
      <alignment horizontal="center" vertical="center"/>
    </xf>
    <xf numFmtId="165" fontId="8" fillId="37" borderId="9" xfId="0" applyNumberFormat="1" applyFont="1" applyFill="1" applyBorder="1" applyAlignment="1">
      <alignment horizontal="right" vertical="center"/>
    </xf>
    <xf numFmtId="49" fontId="8" fillId="37" borderId="9" xfId="0" applyNumberFormat="1" applyFont="1" applyFill="1" applyBorder="1" applyAlignment="1">
      <alignment horizontal="left" vertical="center"/>
    </xf>
    <xf numFmtId="164" fontId="8" fillId="37" borderId="9" xfId="0" applyNumberFormat="1" applyFont="1" applyFill="1" applyBorder="1" applyAlignment="1">
      <alignment horizontal="right" vertical="center"/>
    </xf>
    <xf numFmtId="169" fontId="8" fillId="38" borderId="34" xfId="0" applyNumberFormat="1" applyFont="1" applyFill="1" applyBorder="1" applyAlignment="1">
      <alignment horizontal="right" vertical="center"/>
    </xf>
    <xf numFmtId="167" fontId="11" fillId="34" borderId="3" xfId="0" applyNumberFormat="1" applyFont="1" applyFill="1" applyBorder="1" applyAlignment="1">
      <alignment horizontal="center" vertical="center"/>
    </xf>
    <xf numFmtId="164" fontId="9" fillId="32" borderId="3" xfId="0" applyNumberFormat="1" applyFont="1" applyFill="1" applyBorder="1" applyAlignment="1">
      <alignment horizontal="right" vertical="center"/>
    </xf>
    <xf numFmtId="164" fontId="8" fillId="32" borderId="10" xfId="0" applyNumberFormat="1" applyFont="1" applyFill="1" applyBorder="1" applyAlignment="1">
      <alignment horizontal="right" vertical="center"/>
    </xf>
    <xf numFmtId="0" fontId="8" fillId="35" borderId="9" xfId="0" applyFont="1" applyFill="1" applyBorder="1" applyAlignment="1">
      <alignment horizontal="left" vertical="center"/>
    </xf>
    <xf numFmtId="165" fontId="6" fillId="35" borderId="9" xfId="0" applyNumberFormat="1" applyFont="1" applyFill="1" applyBorder="1" applyAlignment="1">
      <alignment horizontal="right" vertical="center"/>
    </xf>
    <xf numFmtId="0" fontId="8" fillId="34" borderId="9" xfId="0" applyFont="1" applyFill="1" applyBorder="1" applyAlignment="1">
      <alignment horizontal="center" vertical="center"/>
    </xf>
    <xf numFmtId="166" fontId="8" fillId="35" borderId="9" xfId="0" applyNumberFormat="1" applyFont="1" applyFill="1" applyBorder="1" applyAlignment="1">
      <alignment horizontal="right" vertical="center"/>
    </xf>
    <xf numFmtId="166" fontId="8" fillId="41" borderId="9" xfId="0" applyNumberFormat="1" applyFont="1" applyFill="1" applyBorder="1" applyAlignment="1">
      <alignment horizontal="right" vertical="center"/>
    </xf>
    <xf numFmtId="0" fontId="8" fillId="32" borderId="9" xfId="0" applyFont="1" applyFill="1" applyBorder="1" applyAlignment="1">
      <alignment horizontal="left" vertical="center"/>
    </xf>
    <xf numFmtId="164" fontId="8" fillId="32" borderId="9" xfId="0" applyNumberFormat="1" applyFont="1" applyFill="1" applyBorder="1" applyAlignment="1">
      <alignment horizontal="right" vertical="center"/>
    </xf>
    <xf numFmtId="0" fontId="8" fillId="42" borderId="9" xfId="0" applyFont="1" applyFill="1" applyBorder="1" applyAlignment="1">
      <alignment horizontal="center" vertical="center"/>
    </xf>
    <xf numFmtId="0" fontId="8" fillId="34" borderId="9" xfId="0" applyFont="1" applyFill="1" applyBorder="1" applyAlignment="1">
      <alignment horizontal="left" vertical="center"/>
    </xf>
    <xf numFmtId="167" fontId="7" fillId="34" borderId="9" xfId="0" applyNumberFormat="1" applyFont="1" applyFill="1" applyBorder="1" applyAlignment="1">
      <alignment horizontal="center" vertical="center"/>
    </xf>
    <xf numFmtId="165" fontId="8" fillId="34" borderId="9" xfId="0" applyNumberFormat="1" applyFont="1" applyFill="1" applyBorder="1" applyAlignment="1">
      <alignment horizontal="right" vertical="center"/>
    </xf>
    <xf numFmtId="49" fontId="8" fillId="34" borderId="9" xfId="0" applyNumberFormat="1" applyFont="1" applyFill="1" applyBorder="1" applyAlignment="1">
      <alignment horizontal="left" vertical="center"/>
    </xf>
    <xf numFmtId="164" fontId="8" fillId="34" borderId="9" xfId="0" applyNumberFormat="1" applyFont="1" applyFill="1" applyBorder="1" applyAlignment="1">
      <alignment horizontal="right" vertical="center"/>
    </xf>
    <xf numFmtId="169" fontId="8" fillId="32" borderId="34" xfId="0" applyNumberFormat="1" applyFont="1" applyFill="1" applyBorder="1" applyAlignment="1">
      <alignment horizontal="right" vertical="center"/>
    </xf>
    <xf numFmtId="3" fontId="0" fillId="24" borderId="0" xfId="0" applyNumberFormat="1" applyFill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3" fontId="16" fillId="24" borderId="13" xfId="0" applyNumberFormat="1" applyFont="1" applyFill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0" fontId="3" fillId="14" borderId="14" xfId="0" applyFont="1" applyFill="1" applyBorder="1" applyAlignment="1">
      <alignment horizontal="center"/>
    </xf>
    <xf numFmtId="0" fontId="29" fillId="28" borderId="1" xfId="0" applyFont="1" applyFill="1" applyBorder="1" applyAlignment="1">
      <alignment horizontal="center"/>
    </xf>
    <xf numFmtId="0" fontId="2" fillId="23" borderId="13" xfId="0" applyFont="1" applyFill="1" applyBorder="1" applyAlignment="1">
      <alignment horizontal="center"/>
    </xf>
    <xf numFmtId="170" fontId="28" fillId="30" borderId="1" xfId="0" applyNumberFormat="1" applyFont="1" applyFill="1" applyBorder="1" applyAlignment="1">
      <alignment horizontal="center"/>
    </xf>
    <xf numFmtId="0" fontId="6" fillId="7" borderId="8" xfId="0" applyFont="1" applyFill="1" applyBorder="1" applyAlignment="1">
      <alignment horizontal="center" vertical="center" wrapText="1"/>
    </xf>
    <xf numFmtId="0" fontId="8" fillId="37" borderId="3" xfId="0" applyFont="1" applyFill="1" applyBorder="1" applyAlignment="1">
      <alignment horizontal="center" vertical="center"/>
    </xf>
    <xf numFmtId="0" fontId="8" fillId="34" borderId="3" xfId="0" applyFont="1" applyFill="1" applyBorder="1" applyAlignment="1">
      <alignment horizontal="center" vertical="center"/>
    </xf>
    <xf numFmtId="0" fontId="9" fillId="11" borderId="27" xfId="0" applyFont="1" applyFill="1" applyBorder="1" applyAlignment="1">
      <alignment horizontal="center" vertical="center"/>
    </xf>
    <xf numFmtId="0" fontId="17" fillId="14" borderId="16" xfId="0" applyFont="1" applyFill="1" applyBorder="1" applyAlignment="1">
      <alignment horizontal="center"/>
    </xf>
    <xf numFmtId="0" fontId="13" fillId="43" borderId="1" xfId="0" applyFont="1" applyFill="1" applyBorder="1"/>
    <xf numFmtId="0" fontId="31" fillId="27" borderId="0" xfId="0" applyFont="1" applyFill="1" applyBorder="1" applyAlignment="1">
      <alignment horizontal="left"/>
    </xf>
    <xf numFmtId="0" fontId="26" fillId="23" borderId="13" xfId="0" applyFont="1" applyFill="1" applyBorder="1" applyAlignment="1">
      <alignment horizontal="center"/>
    </xf>
    <xf numFmtId="173" fontId="32" fillId="43" borderId="1" xfId="0" applyNumberFormat="1" applyFont="1" applyFill="1" applyBorder="1" applyAlignment="1">
      <alignment horizontal="right"/>
    </xf>
    <xf numFmtId="0" fontId="2" fillId="14" borderId="13" xfId="0" applyFont="1" applyFill="1" applyBorder="1" applyAlignment="1">
      <alignment horizontal="center"/>
    </xf>
    <xf numFmtId="0" fontId="3" fillId="23" borderId="14" xfId="0" applyFont="1" applyFill="1" applyBorder="1" applyAlignment="1">
      <alignment horizontal="center"/>
    </xf>
    <xf numFmtId="0" fontId="13" fillId="23" borderId="13" xfId="0" applyFont="1" applyFill="1" applyBorder="1" applyAlignment="1">
      <alignment horizontal="center"/>
    </xf>
    <xf numFmtId="172" fontId="29" fillId="29" borderId="1" xfId="0" applyNumberFormat="1" applyFont="1" applyFill="1" applyBorder="1" applyAlignment="1">
      <alignment horizontal="center"/>
    </xf>
    <xf numFmtId="168" fontId="29" fillId="28" borderId="2" xfId="0" applyNumberFormat="1" applyFont="1" applyFill="1" applyBorder="1" applyAlignment="1">
      <alignment horizontal="center"/>
    </xf>
    <xf numFmtId="171" fontId="33" fillId="15" borderId="1" xfId="0" applyNumberFormat="1" applyFont="1" applyFill="1" applyBorder="1" applyAlignment="1">
      <alignment horizontal="center"/>
    </xf>
    <xf numFmtId="0" fontId="9" fillId="31" borderId="3" xfId="0" applyFont="1" applyFill="1" applyBorder="1" applyAlignment="1">
      <alignment horizontal="left" vertical="center"/>
    </xf>
    <xf numFmtId="0" fontId="6" fillId="34" borderId="3" xfId="0" applyFont="1" applyFill="1" applyBorder="1" applyAlignment="1">
      <alignment horizontal="center" vertical="center"/>
    </xf>
    <xf numFmtId="0" fontId="6" fillId="44" borderId="3" xfId="0" applyFont="1" applyFill="1" applyBorder="1" applyAlignment="1">
      <alignment horizontal="center" vertical="center"/>
    </xf>
    <xf numFmtId="0" fontId="8" fillId="45" borderId="3" xfId="0" applyFont="1" applyFill="1" applyBorder="1" applyAlignment="1">
      <alignment horizontal="left" vertical="center"/>
    </xf>
    <xf numFmtId="0" fontId="6" fillId="45" borderId="3" xfId="0" applyFont="1" applyFill="1" applyBorder="1" applyAlignment="1">
      <alignment horizontal="center" vertical="center"/>
    </xf>
    <xf numFmtId="167" fontId="7" fillId="45" borderId="3" xfId="0" applyNumberFormat="1" applyFont="1" applyFill="1" applyBorder="1" applyAlignment="1">
      <alignment horizontal="center" vertical="center"/>
    </xf>
    <xf numFmtId="165" fontId="8" fillId="45" borderId="3" xfId="0" applyNumberFormat="1" applyFont="1" applyFill="1" applyBorder="1" applyAlignment="1">
      <alignment horizontal="right" vertical="center"/>
    </xf>
    <xf numFmtId="49" fontId="8" fillId="45" borderId="3" xfId="0" applyNumberFormat="1" applyFont="1" applyFill="1" applyBorder="1" applyAlignment="1">
      <alignment horizontal="left" vertical="center"/>
    </xf>
    <xf numFmtId="164" fontId="8" fillId="45" borderId="3" xfId="0" applyNumberFormat="1" applyFont="1" applyFill="1" applyBorder="1" applyAlignment="1">
      <alignment horizontal="right" vertical="center"/>
    </xf>
    <xf numFmtId="164" fontId="8" fillId="33" borderId="3" xfId="0" applyNumberFormat="1" applyFont="1" applyFill="1" applyBorder="1" applyAlignment="1">
      <alignment horizontal="right" vertical="center"/>
    </xf>
    <xf numFmtId="0" fontId="8" fillId="45" borderId="3" xfId="0" applyFont="1" applyFill="1" applyBorder="1" applyAlignment="1">
      <alignment horizontal="center" vertical="center"/>
    </xf>
    <xf numFmtId="167" fontId="11" fillId="45" borderId="3" xfId="0" applyNumberFormat="1" applyFont="1" applyFill="1" applyBorder="1" applyAlignment="1">
      <alignment horizontal="center" vertical="center"/>
    </xf>
    <xf numFmtId="164" fontId="9" fillId="33" borderId="3" xfId="0" applyNumberFormat="1" applyFont="1" applyFill="1" applyBorder="1" applyAlignment="1">
      <alignment horizontal="right" vertical="center"/>
    </xf>
    <xf numFmtId="164" fontId="8" fillId="33" borderId="10" xfId="0" applyNumberFormat="1" applyFont="1" applyFill="1" applyBorder="1" applyAlignment="1">
      <alignment horizontal="right" vertical="center"/>
    </xf>
    <xf numFmtId="0" fontId="8" fillId="31" borderId="9" xfId="0" applyFont="1" applyFill="1" applyBorder="1" applyAlignment="1">
      <alignment horizontal="left" vertical="center"/>
    </xf>
    <xf numFmtId="165" fontId="6" fillId="31" borderId="9" xfId="0" applyNumberFormat="1" applyFont="1" applyFill="1" applyBorder="1" applyAlignment="1">
      <alignment horizontal="right" vertical="center"/>
    </xf>
    <xf numFmtId="0" fontId="8" fillId="45" borderId="9" xfId="0" applyFont="1" applyFill="1" applyBorder="1" applyAlignment="1">
      <alignment horizontal="center" vertical="center"/>
    </xf>
    <xf numFmtId="166" fontId="8" fillId="31" borderId="9" xfId="0" applyNumberFormat="1" applyFont="1" applyFill="1" applyBorder="1" applyAlignment="1">
      <alignment horizontal="right" vertical="center"/>
    </xf>
    <xf numFmtId="166" fontId="8" fillId="46" borderId="9" xfId="0" applyNumberFormat="1" applyFont="1" applyFill="1" applyBorder="1" applyAlignment="1">
      <alignment horizontal="right" vertical="center"/>
    </xf>
    <xf numFmtId="0" fontId="8" fillId="33" borderId="9" xfId="0" applyFont="1" applyFill="1" applyBorder="1" applyAlignment="1">
      <alignment horizontal="left" vertical="center"/>
    </xf>
    <xf numFmtId="164" fontId="8" fillId="33" borderId="9" xfId="0" applyNumberFormat="1" applyFont="1" applyFill="1" applyBorder="1" applyAlignment="1">
      <alignment horizontal="right" vertical="center"/>
    </xf>
    <xf numFmtId="0" fontId="8" fillId="47" borderId="9" xfId="0" applyFont="1" applyFill="1" applyBorder="1" applyAlignment="1">
      <alignment horizontal="center" vertical="center"/>
    </xf>
    <xf numFmtId="0" fontId="8" fillId="45" borderId="9" xfId="0" applyFont="1" applyFill="1" applyBorder="1" applyAlignment="1">
      <alignment horizontal="left" vertical="center"/>
    </xf>
    <xf numFmtId="167" fontId="7" fillId="45" borderId="9" xfId="0" applyNumberFormat="1" applyFont="1" applyFill="1" applyBorder="1" applyAlignment="1">
      <alignment horizontal="center" vertical="center"/>
    </xf>
    <xf numFmtId="165" fontId="8" fillId="45" borderId="9" xfId="0" applyNumberFormat="1" applyFont="1" applyFill="1" applyBorder="1" applyAlignment="1">
      <alignment horizontal="right" vertical="center"/>
    </xf>
    <xf numFmtId="49" fontId="8" fillId="45" borderId="9" xfId="0" applyNumberFormat="1" applyFont="1" applyFill="1" applyBorder="1" applyAlignment="1">
      <alignment horizontal="left" vertical="center"/>
    </xf>
    <xf numFmtId="164" fontId="8" fillId="45" borderId="9" xfId="0" applyNumberFormat="1" applyFont="1" applyFill="1" applyBorder="1" applyAlignment="1">
      <alignment horizontal="right" vertical="center"/>
    </xf>
    <xf numFmtId="169" fontId="8" fillId="33" borderId="34" xfId="0" applyNumberFormat="1" applyFont="1" applyFill="1" applyBorder="1" applyAlignment="1">
      <alignment horizontal="right" vertical="center"/>
    </xf>
    <xf numFmtId="0" fontId="9" fillId="17" borderId="3" xfId="0" applyFont="1" applyFill="1" applyBorder="1" applyAlignment="1">
      <alignment horizontal="left" vertical="center"/>
    </xf>
    <xf numFmtId="0" fontId="8" fillId="18" borderId="3" xfId="0" applyFont="1" applyFill="1" applyBorder="1" applyAlignment="1">
      <alignment horizontal="left" vertical="center"/>
    </xf>
    <xf numFmtId="0" fontId="6" fillId="18" borderId="3" xfId="0" applyFont="1" applyFill="1" applyBorder="1" applyAlignment="1">
      <alignment horizontal="center" vertical="center"/>
    </xf>
    <xf numFmtId="167" fontId="7" fillId="18" borderId="3" xfId="0" applyNumberFormat="1" applyFont="1" applyFill="1" applyBorder="1" applyAlignment="1">
      <alignment horizontal="center" vertical="center"/>
    </xf>
    <xf numFmtId="165" fontId="8" fillId="18" borderId="3" xfId="0" applyNumberFormat="1" applyFont="1" applyFill="1" applyBorder="1" applyAlignment="1">
      <alignment horizontal="right" vertical="center"/>
    </xf>
    <xf numFmtId="49" fontId="8" fillId="18" borderId="3" xfId="0" applyNumberFormat="1" applyFont="1" applyFill="1" applyBorder="1" applyAlignment="1">
      <alignment horizontal="left" vertical="center"/>
    </xf>
    <xf numFmtId="164" fontId="8" fillId="18" borderId="3" xfId="0" applyNumberFormat="1" applyFont="1" applyFill="1" applyBorder="1" applyAlignment="1">
      <alignment horizontal="right" vertical="center"/>
    </xf>
    <xf numFmtId="164" fontId="8" fillId="15" borderId="3" xfId="0" applyNumberFormat="1" applyFont="1" applyFill="1" applyBorder="1" applyAlignment="1">
      <alignment horizontal="right" vertical="center"/>
    </xf>
    <xf numFmtId="0" fontId="8" fillId="18" borderId="3" xfId="0" applyFont="1" applyFill="1" applyBorder="1" applyAlignment="1">
      <alignment horizontal="center" vertical="center"/>
    </xf>
    <xf numFmtId="167" fontId="11" fillId="18" borderId="3" xfId="0" applyNumberFormat="1" applyFont="1" applyFill="1" applyBorder="1" applyAlignment="1">
      <alignment horizontal="center" vertical="center"/>
    </xf>
    <xf numFmtId="164" fontId="9" fillId="15" borderId="3" xfId="0" applyNumberFormat="1" applyFont="1" applyFill="1" applyBorder="1" applyAlignment="1">
      <alignment horizontal="right" vertical="center"/>
    </xf>
    <xf numFmtId="164" fontId="8" fillId="15" borderId="10" xfId="0" applyNumberFormat="1" applyFont="1" applyFill="1" applyBorder="1" applyAlignment="1">
      <alignment horizontal="right" vertical="center"/>
    </xf>
    <xf numFmtId="0" fontId="8" fillId="17" borderId="9" xfId="0" applyFont="1" applyFill="1" applyBorder="1" applyAlignment="1">
      <alignment horizontal="left" vertical="center"/>
    </xf>
    <xf numFmtId="165" fontId="6" fillId="17" borderId="9" xfId="0" applyNumberFormat="1" applyFont="1" applyFill="1" applyBorder="1" applyAlignment="1">
      <alignment horizontal="right" vertical="center"/>
    </xf>
    <xf numFmtId="0" fontId="8" fillId="18" borderId="9" xfId="0" applyFont="1" applyFill="1" applyBorder="1" applyAlignment="1">
      <alignment horizontal="center" vertical="center"/>
    </xf>
    <xf numFmtId="166" fontId="8" fillId="17" borderId="9" xfId="0" applyNumberFormat="1" applyFont="1" applyFill="1" applyBorder="1" applyAlignment="1">
      <alignment horizontal="right" vertical="center"/>
    </xf>
    <xf numFmtId="166" fontId="8" fillId="19" borderId="9" xfId="0" applyNumberFormat="1" applyFont="1" applyFill="1" applyBorder="1" applyAlignment="1">
      <alignment horizontal="right" vertical="center"/>
    </xf>
    <xf numFmtId="0" fontId="8" fillId="15" borderId="9" xfId="0" applyFont="1" applyFill="1" applyBorder="1" applyAlignment="1">
      <alignment horizontal="left" vertical="center"/>
    </xf>
    <xf numFmtId="164" fontId="8" fillId="15" borderId="9" xfId="0" applyNumberFormat="1" applyFont="1" applyFill="1" applyBorder="1" applyAlignment="1">
      <alignment horizontal="right" vertical="center"/>
    </xf>
    <xf numFmtId="0" fontId="8" fillId="20" borderId="9" xfId="0" applyFont="1" applyFill="1" applyBorder="1" applyAlignment="1">
      <alignment horizontal="center" vertical="center"/>
    </xf>
    <xf numFmtId="0" fontId="8" fillId="18" borderId="9" xfId="0" applyFont="1" applyFill="1" applyBorder="1" applyAlignment="1">
      <alignment horizontal="left" vertical="center"/>
    </xf>
    <xf numFmtId="167" fontId="7" fillId="18" borderId="9" xfId="0" applyNumberFormat="1" applyFont="1" applyFill="1" applyBorder="1" applyAlignment="1">
      <alignment horizontal="center" vertical="center"/>
    </xf>
    <xf numFmtId="165" fontId="8" fillId="18" borderId="9" xfId="0" applyNumberFormat="1" applyFont="1" applyFill="1" applyBorder="1" applyAlignment="1">
      <alignment horizontal="right" vertical="center"/>
    </xf>
    <xf numFmtId="49" fontId="8" fillId="18" borderId="9" xfId="0" applyNumberFormat="1" applyFont="1" applyFill="1" applyBorder="1" applyAlignment="1">
      <alignment horizontal="left" vertical="center"/>
    </xf>
    <xf numFmtId="164" fontId="8" fillId="18" borderId="9" xfId="0" applyNumberFormat="1" applyFont="1" applyFill="1" applyBorder="1" applyAlignment="1">
      <alignment horizontal="right" vertical="center"/>
    </xf>
    <xf numFmtId="169" fontId="8" fillId="15" borderId="34" xfId="0" applyNumberFormat="1" applyFont="1" applyFill="1" applyBorder="1" applyAlignment="1">
      <alignment horizontal="right" vertical="center"/>
    </xf>
    <xf numFmtId="0" fontId="0" fillId="15" borderId="11" xfId="0" applyFill="1" applyBorder="1" applyAlignment="1">
      <alignment horizontal="center"/>
    </xf>
    <xf numFmtId="0" fontId="34" fillId="48" borderId="1" xfId="0" applyFont="1" applyFill="1" applyBorder="1" applyAlignment="1">
      <alignment horizontal="center"/>
    </xf>
    <xf numFmtId="0" fontId="35" fillId="48" borderId="1" xfId="0" applyFont="1" applyFill="1" applyBorder="1" applyAlignment="1">
      <alignment horizontal="center"/>
    </xf>
    <xf numFmtId="0" fontId="35" fillId="48" borderId="36" xfId="0" applyFont="1" applyFill="1" applyBorder="1" applyAlignment="1">
      <alignment horizontal="center"/>
    </xf>
    <xf numFmtId="0" fontId="35" fillId="48" borderId="4" xfId="0" applyFont="1" applyFill="1" applyBorder="1" applyAlignment="1">
      <alignment horizontal="center"/>
    </xf>
    <xf numFmtId="0" fontId="35" fillId="31" borderId="1" xfId="0" applyFont="1" applyFill="1" applyBorder="1" applyAlignment="1">
      <alignment horizontal="center"/>
    </xf>
    <xf numFmtId="0" fontId="39" fillId="0" borderId="0" xfId="0" applyFont="1" applyAlignment="1">
      <alignment horizontal="center"/>
    </xf>
    <xf numFmtId="0" fontId="39" fillId="0" borderId="0" xfId="0" applyFont="1"/>
    <xf numFmtId="0" fontId="40" fillId="49" borderId="1" xfId="0" applyFont="1" applyFill="1" applyBorder="1"/>
    <xf numFmtId="168" fontId="41" fillId="49" borderId="1" xfId="0" applyNumberFormat="1" applyFont="1" applyFill="1" applyBorder="1"/>
    <xf numFmtId="168" fontId="42" fillId="49" borderId="1" xfId="0" applyNumberFormat="1" applyFont="1" applyFill="1" applyBorder="1"/>
    <xf numFmtId="0" fontId="39" fillId="21" borderId="1" xfId="0" applyFont="1" applyFill="1" applyBorder="1"/>
    <xf numFmtId="168" fontId="43" fillId="21" borderId="1" xfId="0" applyNumberFormat="1" applyFont="1" applyFill="1" applyBorder="1"/>
    <xf numFmtId="168" fontId="42" fillId="21" borderId="1" xfId="0" applyNumberFormat="1" applyFont="1" applyFill="1" applyBorder="1"/>
    <xf numFmtId="168" fontId="44" fillId="49" borderId="1" xfId="0" applyNumberFormat="1" applyFont="1" applyFill="1" applyBorder="1"/>
    <xf numFmtId="0" fontId="39" fillId="16" borderId="1" xfId="0" applyFont="1" applyFill="1" applyBorder="1"/>
    <xf numFmtId="168" fontId="43" fillId="16" borderId="1" xfId="0" applyNumberFormat="1" applyFont="1" applyFill="1" applyBorder="1"/>
    <xf numFmtId="168" fontId="42" fillId="16" borderId="1" xfId="0" applyNumberFormat="1" applyFont="1" applyFill="1" applyBorder="1"/>
    <xf numFmtId="0" fontId="39" fillId="21" borderId="3" xfId="0" applyFont="1" applyFill="1" applyBorder="1"/>
    <xf numFmtId="0" fontId="39" fillId="50" borderId="1" xfId="0" applyFont="1" applyFill="1" applyBorder="1"/>
    <xf numFmtId="168" fontId="43" fillId="50" borderId="1" xfId="0" applyNumberFormat="1" applyFont="1" applyFill="1" applyBorder="1"/>
    <xf numFmtId="168" fontId="42" fillId="50" borderId="1" xfId="0" applyNumberFormat="1" applyFont="1" applyFill="1" applyBorder="1"/>
    <xf numFmtId="0" fontId="39" fillId="32" borderId="1" xfId="0" applyFont="1" applyFill="1" applyBorder="1"/>
    <xf numFmtId="168" fontId="43" fillId="32" borderId="1" xfId="0" applyNumberFormat="1" applyFont="1" applyFill="1" applyBorder="1"/>
    <xf numFmtId="168" fontId="42" fillId="32" borderId="1" xfId="0" applyNumberFormat="1" applyFont="1" applyFill="1" applyBorder="1"/>
    <xf numFmtId="0" fontId="39" fillId="51" borderId="1" xfId="0" applyFont="1" applyFill="1" applyBorder="1"/>
    <xf numFmtId="168" fontId="43" fillId="51" borderId="1" xfId="0" applyNumberFormat="1" applyFont="1" applyFill="1" applyBorder="1"/>
    <xf numFmtId="168" fontId="42" fillId="51" borderId="1" xfId="0" applyNumberFormat="1" applyFont="1" applyFill="1" applyBorder="1"/>
    <xf numFmtId="0" fontId="45" fillId="30" borderId="1" xfId="0" applyFont="1" applyFill="1" applyBorder="1"/>
    <xf numFmtId="168" fontId="46" fillId="30" borderId="4" xfId="0" applyNumberFormat="1" applyFont="1" applyFill="1" applyBorder="1"/>
    <xf numFmtId="168" fontId="46" fillId="30" borderId="1" xfId="0" applyNumberFormat="1" applyFont="1" applyFill="1" applyBorder="1"/>
    <xf numFmtId="168" fontId="43" fillId="32" borderId="37" xfId="0" applyNumberFormat="1" applyFont="1" applyFill="1" applyBorder="1"/>
    <xf numFmtId="0" fontId="39" fillId="52" borderId="1" xfId="0" applyFont="1" applyFill="1" applyBorder="1"/>
    <xf numFmtId="168" fontId="43" fillId="52" borderId="1" xfId="0" applyNumberFormat="1" applyFont="1" applyFill="1" applyBorder="1"/>
    <xf numFmtId="168" fontId="42" fillId="52" borderId="1" xfId="0" applyNumberFormat="1" applyFont="1" applyFill="1" applyBorder="1"/>
    <xf numFmtId="0" fontId="39" fillId="30" borderId="1" xfId="0" applyFont="1" applyFill="1" applyBorder="1"/>
    <xf numFmtId="168" fontId="43" fillId="30" borderId="1" xfId="0" applyNumberFormat="1" applyFont="1" applyFill="1" applyBorder="1"/>
    <xf numFmtId="168" fontId="42" fillId="30" borderId="1" xfId="0" applyNumberFormat="1" applyFont="1" applyFill="1" applyBorder="1"/>
    <xf numFmtId="0" fontId="47" fillId="53" borderId="1" xfId="0" applyFont="1" applyFill="1" applyBorder="1"/>
    <xf numFmtId="168" fontId="47" fillId="53" borderId="1" xfId="0" applyNumberFormat="1" applyFont="1" applyFill="1" applyBorder="1"/>
    <xf numFmtId="0" fontId="39" fillId="54" borderId="1" xfId="0" applyFont="1" applyFill="1" applyBorder="1"/>
    <xf numFmtId="168" fontId="43" fillId="54" borderId="1" xfId="0" applyNumberFormat="1" applyFont="1" applyFill="1" applyBorder="1"/>
    <xf numFmtId="168" fontId="42" fillId="55" borderId="1" xfId="0" applyNumberFormat="1" applyFont="1" applyFill="1" applyBorder="1"/>
    <xf numFmtId="0" fontId="39" fillId="56" borderId="1" xfId="0" applyFont="1" applyFill="1" applyBorder="1"/>
    <xf numFmtId="168" fontId="43" fillId="56" borderId="37" xfId="0" applyNumberFormat="1" applyFont="1" applyFill="1" applyBorder="1"/>
    <xf numFmtId="168" fontId="42" fillId="56" borderId="1" xfId="0" applyNumberFormat="1" applyFont="1" applyFill="1" applyBorder="1"/>
    <xf numFmtId="0" fontId="48" fillId="21" borderId="1" xfId="0" applyFont="1" applyFill="1" applyBorder="1"/>
    <xf numFmtId="168" fontId="48" fillId="21" borderId="1" xfId="0" applyNumberFormat="1" applyFont="1" applyFill="1" applyBorder="1"/>
    <xf numFmtId="168" fontId="49" fillId="21" borderId="1" xfId="0" applyNumberFormat="1" applyFont="1" applyFill="1" applyBorder="1"/>
    <xf numFmtId="168" fontId="42" fillId="28" borderId="1" xfId="0" applyNumberFormat="1" applyFont="1" applyFill="1" applyBorder="1"/>
    <xf numFmtId="168" fontId="43" fillId="21" borderId="4" xfId="0" applyNumberFormat="1" applyFont="1" applyFill="1" applyBorder="1"/>
    <xf numFmtId="0" fontId="43" fillId="16" borderId="1" xfId="0" applyFont="1" applyFill="1" applyBorder="1"/>
    <xf numFmtId="0" fontId="43" fillId="21" borderId="1" xfId="0" applyFont="1" applyFill="1" applyBorder="1"/>
    <xf numFmtId="0" fontId="43" fillId="28" borderId="1" xfId="0" applyFont="1" applyFill="1" applyBorder="1"/>
    <xf numFmtId="168" fontId="43" fillId="28" borderId="37" xfId="0" applyNumberFormat="1" applyFont="1" applyFill="1" applyBorder="1"/>
    <xf numFmtId="0" fontId="50" fillId="57" borderId="1" xfId="0" applyFont="1" applyFill="1" applyBorder="1"/>
    <xf numFmtId="169" fontId="39" fillId="57" borderId="1" xfId="0" applyNumberFormat="1" applyFont="1" applyFill="1" applyBorder="1"/>
    <xf numFmtId="169" fontId="42" fillId="57" borderId="1" xfId="0" applyNumberFormat="1" applyFont="1" applyFill="1" applyBorder="1"/>
    <xf numFmtId="0" fontId="39" fillId="15" borderId="0" xfId="0" applyFont="1" applyFill="1" applyAlignment="1">
      <alignment horizontal="center"/>
    </xf>
    <xf numFmtId="0" fontId="39" fillId="55" borderId="1" xfId="0" applyFont="1" applyFill="1" applyBorder="1"/>
    <xf numFmtId="168" fontId="39" fillId="55" borderId="1" xfId="0" applyNumberFormat="1" applyFont="1" applyFill="1" applyBorder="1"/>
    <xf numFmtId="168" fontId="51" fillId="55" borderId="1" xfId="0" applyNumberFormat="1" applyFont="1" applyFill="1" applyBorder="1" applyAlignment="1">
      <alignment horizontal="center"/>
    </xf>
    <xf numFmtId="168" fontId="39" fillId="55" borderId="1" xfId="0" applyNumberFormat="1" applyFont="1" applyFill="1" applyBorder="1" applyAlignment="1">
      <alignment horizontal="center"/>
    </xf>
    <xf numFmtId="0" fontId="50" fillId="58" borderId="1" xfId="0" applyFont="1" applyFill="1" applyBorder="1"/>
    <xf numFmtId="169" fontId="51" fillId="58" borderId="1" xfId="0" applyNumberFormat="1" applyFont="1" applyFill="1" applyBorder="1"/>
    <xf numFmtId="169" fontId="52" fillId="58" borderId="1" xfId="0" applyNumberFormat="1" applyFont="1" applyFill="1" applyBorder="1"/>
    <xf numFmtId="169" fontId="52" fillId="58" borderId="2" xfId="0" applyNumberFormat="1" applyFont="1" applyFill="1" applyBorder="1"/>
    <xf numFmtId="0" fontId="39" fillId="15" borderId="1" xfId="0" applyFont="1" applyFill="1" applyBorder="1" applyAlignment="1">
      <alignment horizontal="center"/>
    </xf>
    <xf numFmtId="168" fontId="39" fillId="16" borderId="1" xfId="0" applyNumberFormat="1" applyFont="1" applyFill="1" applyBorder="1"/>
    <xf numFmtId="168" fontId="39" fillId="16" borderId="37" xfId="0" applyNumberFormat="1" applyFont="1" applyFill="1" applyBorder="1"/>
    <xf numFmtId="174" fontId="39" fillId="59" borderId="38" xfId="0" applyNumberFormat="1" applyFont="1" applyFill="1" applyBorder="1" applyAlignment="1">
      <alignment horizontal="right"/>
    </xf>
    <xf numFmtId="0" fontId="50" fillId="59" borderId="1" xfId="0" applyFont="1" applyFill="1" applyBorder="1"/>
    <xf numFmtId="169" fontId="39" fillId="59" borderId="1" xfId="0" applyNumberFormat="1" applyFont="1" applyFill="1" applyBorder="1"/>
    <xf numFmtId="169" fontId="39" fillId="59" borderId="37" xfId="0" applyNumberFormat="1" applyFont="1" applyFill="1" applyBorder="1"/>
    <xf numFmtId="174" fontId="39" fillId="59" borderId="39" xfId="0" applyNumberFormat="1" applyFont="1" applyFill="1" applyBorder="1" applyAlignment="1"/>
    <xf numFmtId="0" fontId="53" fillId="22" borderId="0" xfId="0" applyFont="1" applyFill="1"/>
    <xf numFmtId="0" fontId="39" fillId="22" borderId="0" xfId="0" applyFont="1" applyFill="1"/>
    <xf numFmtId="0" fontId="39" fillId="0" borderId="40" xfId="0" applyFont="1" applyBorder="1"/>
    <xf numFmtId="0" fontId="53" fillId="14" borderId="0" xfId="0" applyFont="1" applyFill="1" applyBorder="1"/>
    <xf numFmtId="0" fontId="39" fillId="14" borderId="0" xfId="0" applyFont="1" applyFill="1"/>
    <xf numFmtId="0" fontId="39" fillId="0" borderId="0" xfId="0" applyFont="1" applyBorder="1"/>
    <xf numFmtId="0" fontId="0" fillId="14" borderId="0" xfId="0" applyFill="1" applyBorder="1" applyAlignment="1">
      <alignment horizontal="center"/>
    </xf>
    <xf numFmtId="0" fontId="18" fillId="14" borderId="0" xfId="0" applyFont="1" applyFill="1" applyBorder="1" applyAlignment="1">
      <alignment horizontal="center"/>
    </xf>
    <xf numFmtId="0" fontId="17" fillId="14" borderId="0" xfId="0" applyFont="1" applyFill="1" applyBorder="1" applyAlignment="1">
      <alignment horizontal="center"/>
    </xf>
    <xf numFmtId="0" fontId="18" fillId="23" borderId="16" xfId="0" applyFont="1" applyFill="1" applyBorder="1" applyAlignment="1">
      <alignment horizontal="center"/>
    </xf>
    <xf numFmtId="0" fontId="17" fillId="23" borderId="16" xfId="0" applyFont="1" applyFill="1" applyBorder="1" applyAlignment="1">
      <alignment horizontal="center"/>
    </xf>
    <xf numFmtId="165" fontId="8" fillId="60" borderId="3" xfId="0" applyNumberFormat="1" applyFont="1" applyFill="1" applyBorder="1" applyAlignment="1">
      <alignment horizontal="right" vertical="center"/>
    </xf>
    <xf numFmtId="0" fontId="18" fillId="23" borderId="14" xfId="0" applyFont="1" applyFill="1" applyBorder="1" applyAlignment="1">
      <alignment horizontal="center"/>
    </xf>
    <xf numFmtId="165" fontId="8" fillId="61" borderId="3" xfId="0" applyNumberFormat="1" applyFont="1" applyFill="1" applyBorder="1" applyAlignment="1">
      <alignment horizontal="right" vertical="center"/>
    </xf>
    <xf numFmtId="0" fontId="1" fillId="14" borderId="14" xfId="0" applyFont="1" applyFill="1" applyBorder="1" applyAlignment="1">
      <alignment horizontal="center"/>
    </xf>
    <xf numFmtId="0" fontId="28" fillId="14" borderId="13" xfId="0" applyFont="1" applyFill="1" applyBorder="1" applyAlignment="1">
      <alignment horizontal="center"/>
    </xf>
    <xf numFmtId="0" fontId="28" fillId="23" borderId="13" xfId="0" applyFont="1" applyFill="1" applyBorder="1" applyAlignment="1">
      <alignment horizontal="center"/>
    </xf>
    <xf numFmtId="0" fontId="8" fillId="2" borderId="3" xfId="0" applyNumberFormat="1" applyFont="1" applyFill="1" applyBorder="1" applyAlignment="1">
      <alignment horizontal="left" vertical="center"/>
    </xf>
    <xf numFmtId="0" fontId="0" fillId="14" borderId="13" xfId="0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left" vertical="center"/>
    </xf>
    <xf numFmtId="0" fontId="0" fillId="32" borderId="11" xfId="0" applyFill="1" applyBorder="1" applyAlignment="1">
      <alignment horizontal="center"/>
    </xf>
    <xf numFmtId="0" fontId="0" fillId="33" borderId="11" xfId="0" applyFill="1" applyBorder="1" applyAlignment="1">
      <alignment horizontal="center"/>
    </xf>
    <xf numFmtId="0" fontId="0" fillId="15" borderId="11" xfId="0" applyFill="1" applyBorder="1" applyAlignment="1">
      <alignment horizontal="center"/>
    </xf>
    <xf numFmtId="165" fontId="20" fillId="5" borderId="26" xfId="0" applyNumberFormat="1" applyFont="1" applyFill="1" applyBorder="1" applyAlignment="1">
      <alignment horizontal="center" vertical="center" wrapText="1"/>
    </xf>
    <xf numFmtId="0" fontId="0" fillId="38" borderId="11" xfId="0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FF99"/>
      <color rgb="FFFFFF66"/>
      <color rgb="FFCCFF33"/>
      <color rgb="FFF08D7C"/>
      <color rgb="FFE95B43"/>
      <color rgb="FFFF5050"/>
      <color rgb="FFFF6600"/>
      <color rgb="FFFFCC00"/>
      <color rgb="FFFF9933"/>
      <color rgb="FFFF84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FF33"/>
  </sheetPr>
  <dimension ref="A1:P31"/>
  <sheetViews>
    <sheetView zoomScaleNormal="100" workbookViewId="0">
      <selection activeCell="U9" sqref="U9"/>
    </sheetView>
  </sheetViews>
  <sheetFormatPr defaultRowHeight="14.4" x14ac:dyDescent="0.3"/>
  <cols>
    <col min="1" max="1" width="2.44140625" customWidth="1"/>
    <col min="2" max="2" width="16.33203125" customWidth="1"/>
    <col min="15" max="15" width="17.109375" style="21" customWidth="1"/>
  </cols>
  <sheetData>
    <row r="1" spans="1:16" s="100" customFormat="1" x14ac:dyDescent="0.3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40"/>
    </row>
    <row r="2" spans="1:16" x14ac:dyDescent="0.3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40"/>
      <c r="P2" s="100"/>
    </row>
    <row r="3" spans="1:16" x14ac:dyDescent="0.3">
      <c r="A3" s="101"/>
      <c r="B3" s="105" t="s">
        <v>68</v>
      </c>
      <c r="C3" s="102" t="s">
        <v>55</v>
      </c>
      <c r="D3" s="102" t="s">
        <v>56</v>
      </c>
      <c r="E3" s="102" t="s">
        <v>26</v>
      </c>
      <c r="F3" s="102" t="s">
        <v>27</v>
      </c>
      <c r="G3" s="102" t="s">
        <v>19</v>
      </c>
      <c r="H3" s="102" t="s">
        <v>20</v>
      </c>
      <c r="I3" s="102" t="s">
        <v>21</v>
      </c>
      <c r="J3" s="102" t="s">
        <v>22</v>
      </c>
      <c r="K3" s="102" t="s">
        <v>57</v>
      </c>
      <c r="L3" s="102" t="s">
        <v>58</v>
      </c>
      <c r="M3" s="102" t="s">
        <v>59</v>
      </c>
      <c r="N3" s="102" t="s">
        <v>60</v>
      </c>
      <c r="O3" s="141" t="s">
        <v>65</v>
      </c>
      <c r="P3" s="100"/>
    </row>
    <row r="4" spans="1:16" x14ac:dyDescent="0.3">
      <c r="A4" s="101"/>
      <c r="B4" s="144" t="s">
        <v>61</v>
      </c>
      <c r="C4" s="201">
        <v>1</v>
      </c>
      <c r="D4" s="201">
        <v>1</v>
      </c>
      <c r="E4" s="201">
        <v>1</v>
      </c>
      <c r="F4" s="201">
        <v>1</v>
      </c>
      <c r="G4" s="201">
        <v>1</v>
      </c>
      <c r="H4" s="201">
        <v>1</v>
      </c>
      <c r="I4" s="201">
        <v>1</v>
      </c>
      <c r="J4" s="201">
        <v>1</v>
      </c>
      <c r="K4" s="201">
        <v>1</v>
      </c>
      <c r="L4" s="201">
        <v>1</v>
      </c>
      <c r="M4" s="201">
        <v>1</v>
      </c>
      <c r="N4" s="201">
        <v>1</v>
      </c>
      <c r="O4" s="218">
        <f>SUM(C4:N4)+500000</f>
        <v>500012</v>
      </c>
      <c r="P4" s="100"/>
    </row>
    <row r="5" spans="1:16" x14ac:dyDescent="0.3">
      <c r="A5" s="101"/>
      <c r="B5" s="103" t="s">
        <v>62</v>
      </c>
      <c r="C5" s="216">
        <v>0</v>
      </c>
      <c r="D5" s="216">
        <v>0</v>
      </c>
      <c r="E5" s="216">
        <v>0</v>
      </c>
      <c r="F5" s="216">
        <v>0</v>
      </c>
      <c r="G5" s="216">
        <v>0</v>
      </c>
      <c r="H5" s="216">
        <v>0</v>
      </c>
      <c r="I5" s="216">
        <v>0</v>
      </c>
      <c r="J5" s="216">
        <v>0</v>
      </c>
      <c r="K5" s="216">
        <v>0</v>
      </c>
      <c r="L5" s="216">
        <v>0</v>
      </c>
      <c r="M5" s="216">
        <v>0</v>
      </c>
      <c r="N5" s="216">
        <v>0</v>
      </c>
      <c r="O5" s="140"/>
      <c r="P5" s="100"/>
    </row>
    <row r="6" spans="1:16" x14ac:dyDescent="0.3">
      <c r="A6" s="101"/>
      <c r="B6" s="104" t="s">
        <v>63</v>
      </c>
      <c r="C6" s="203">
        <f t="shared" ref="C6:N6" si="0">SUM(C5/C4)</f>
        <v>0</v>
      </c>
      <c r="D6" s="203">
        <f t="shared" si="0"/>
        <v>0</v>
      </c>
      <c r="E6" s="203">
        <f t="shared" si="0"/>
        <v>0</v>
      </c>
      <c r="F6" s="203">
        <f t="shared" si="0"/>
        <v>0</v>
      </c>
      <c r="G6" s="203">
        <f t="shared" si="0"/>
        <v>0</v>
      </c>
      <c r="H6" s="203">
        <f t="shared" si="0"/>
        <v>0</v>
      </c>
      <c r="I6" s="203">
        <f t="shared" si="0"/>
        <v>0</v>
      </c>
      <c r="J6" s="203">
        <f t="shared" si="0"/>
        <v>0</v>
      </c>
      <c r="K6" s="203">
        <f t="shared" si="0"/>
        <v>0</v>
      </c>
      <c r="L6" s="203">
        <f t="shared" si="0"/>
        <v>0</v>
      </c>
      <c r="M6" s="203">
        <f t="shared" si="0"/>
        <v>0</v>
      </c>
      <c r="N6" s="203">
        <f t="shared" si="0"/>
        <v>0</v>
      </c>
      <c r="O6" s="140"/>
      <c r="P6" s="100"/>
    </row>
    <row r="7" spans="1:16" s="100" customFormat="1" x14ac:dyDescent="0.3">
      <c r="A7" s="101"/>
      <c r="B7" s="210" t="s">
        <v>67</v>
      </c>
      <c r="C7" s="217">
        <v>0</v>
      </c>
      <c r="D7" s="217">
        <v>0</v>
      </c>
      <c r="E7" s="217">
        <v>0</v>
      </c>
      <c r="F7" s="217">
        <v>0</v>
      </c>
      <c r="G7" s="217">
        <v>0</v>
      </c>
      <c r="H7" s="217">
        <v>0</v>
      </c>
      <c r="I7" s="217">
        <v>0</v>
      </c>
      <c r="J7" s="217">
        <v>0</v>
      </c>
      <c r="K7" s="217">
        <v>0</v>
      </c>
      <c r="L7" s="217">
        <v>0</v>
      </c>
      <c r="M7" s="217">
        <v>0</v>
      </c>
      <c r="N7" s="217">
        <v>0</v>
      </c>
      <c r="O7" s="140"/>
    </row>
    <row r="8" spans="1:16" s="100" customFormat="1" x14ac:dyDescent="0.3">
      <c r="A8" s="101"/>
      <c r="B8" s="209" t="s">
        <v>66</v>
      </c>
      <c r="C8" s="212">
        <f t="shared" ref="C8:N8" si="1">SUM(C7/C4)</f>
        <v>0</v>
      </c>
      <c r="D8" s="212">
        <f t="shared" si="1"/>
        <v>0</v>
      </c>
      <c r="E8" s="212">
        <f t="shared" si="1"/>
        <v>0</v>
      </c>
      <c r="F8" s="212">
        <f t="shared" si="1"/>
        <v>0</v>
      </c>
      <c r="G8" s="212">
        <f t="shared" si="1"/>
        <v>0</v>
      </c>
      <c r="H8" s="212">
        <f t="shared" si="1"/>
        <v>0</v>
      </c>
      <c r="I8" s="212">
        <f t="shared" si="1"/>
        <v>0</v>
      </c>
      <c r="J8" s="212">
        <f t="shared" si="1"/>
        <v>0</v>
      </c>
      <c r="K8" s="212">
        <f t="shared" si="1"/>
        <v>0</v>
      </c>
      <c r="L8" s="212">
        <f t="shared" si="1"/>
        <v>0</v>
      </c>
      <c r="M8" s="212">
        <f t="shared" si="1"/>
        <v>0</v>
      </c>
      <c r="N8" s="212">
        <f t="shared" si="1"/>
        <v>0</v>
      </c>
      <c r="O8" s="140"/>
    </row>
    <row r="9" spans="1:16" s="100" customFormat="1" x14ac:dyDescent="0.3">
      <c r="A9" s="101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40"/>
    </row>
    <row r="10" spans="1:16" s="100" customFormat="1" x14ac:dyDescent="0.3">
      <c r="A10" s="101"/>
      <c r="B10" s="105" t="s">
        <v>68</v>
      </c>
      <c r="C10" s="102" t="s">
        <v>55</v>
      </c>
      <c r="D10" s="102" t="s">
        <v>56</v>
      </c>
      <c r="E10" s="102" t="s">
        <v>26</v>
      </c>
      <c r="F10" s="102" t="s">
        <v>27</v>
      </c>
      <c r="G10" s="102" t="s">
        <v>19</v>
      </c>
      <c r="H10" s="102" t="s">
        <v>20</v>
      </c>
      <c r="I10" s="102" t="s">
        <v>21</v>
      </c>
      <c r="J10" s="102" t="s">
        <v>22</v>
      </c>
      <c r="K10" s="102" t="s">
        <v>57</v>
      </c>
      <c r="L10" s="102" t="s">
        <v>58</v>
      </c>
      <c r="M10" s="102" t="s">
        <v>59</v>
      </c>
      <c r="N10" s="102" t="s">
        <v>60</v>
      </c>
      <c r="O10" s="141" t="s">
        <v>65</v>
      </c>
    </row>
    <row r="11" spans="1:16" s="100" customFormat="1" x14ac:dyDescent="0.3">
      <c r="A11" s="101"/>
      <c r="B11" s="144" t="s">
        <v>61</v>
      </c>
      <c r="C11" s="201">
        <v>1</v>
      </c>
      <c r="D11" s="201">
        <v>1</v>
      </c>
      <c r="E11" s="201">
        <v>1</v>
      </c>
      <c r="F11" s="201">
        <v>1</v>
      </c>
      <c r="G11" s="201">
        <v>1</v>
      </c>
      <c r="H11" s="201">
        <v>1</v>
      </c>
      <c r="I11" s="201">
        <v>1</v>
      </c>
      <c r="J11" s="201">
        <v>1</v>
      </c>
      <c r="K11" s="201">
        <v>1</v>
      </c>
      <c r="L11" s="201">
        <v>1</v>
      </c>
      <c r="M11" s="201">
        <v>1</v>
      </c>
      <c r="N11" s="201">
        <v>1</v>
      </c>
      <c r="O11" s="218">
        <f>SUM(C11:N11)+500000</f>
        <v>500012</v>
      </c>
    </row>
    <row r="12" spans="1:16" s="100" customFormat="1" x14ac:dyDescent="0.3">
      <c r="A12" s="101"/>
      <c r="B12" s="103" t="s">
        <v>62</v>
      </c>
      <c r="C12" s="216">
        <v>0</v>
      </c>
      <c r="D12" s="216">
        <v>0</v>
      </c>
      <c r="E12" s="216">
        <v>0</v>
      </c>
      <c r="F12" s="216">
        <v>0</v>
      </c>
      <c r="G12" s="216">
        <v>0</v>
      </c>
      <c r="H12" s="216">
        <v>0</v>
      </c>
      <c r="I12" s="216">
        <v>0</v>
      </c>
      <c r="J12" s="216">
        <v>0</v>
      </c>
      <c r="K12" s="216">
        <v>0</v>
      </c>
      <c r="L12" s="216">
        <v>0</v>
      </c>
      <c r="M12" s="216">
        <v>0</v>
      </c>
      <c r="N12" s="216">
        <v>0</v>
      </c>
      <c r="O12" s="140"/>
    </row>
    <row r="13" spans="1:16" s="100" customFormat="1" x14ac:dyDescent="0.3">
      <c r="A13" s="101"/>
      <c r="B13" s="104" t="s">
        <v>63</v>
      </c>
      <c r="C13" s="203">
        <f t="shared" ref="C13:N13" si="2">SUM(C12/C11)</f>
        <v>0</v>
      </c>
      <c r="D13" s="203">
        <f t="shared" si="2"/>
        <v>0</v>
      </c>
      <c r="E13" s="203">
        <f t="shared" si="2"/>
        <v>0</v>
      </c>
      <c r="F13" s="203">
        <f t="shared" si="2"/>
        <v>0</v>
      </c>
      <c r="G13" s="203">
        <f t="shared" si="2"/>
        <v>0</v>
      </c>
      <c r="H13" s="203">
        <f t="shared" si="2"/>
        <v>0</v>
      </c>
      <c r="I13" s="203">
        <f t="shared" si="2"/>
        <v>0</v>
      </c>
      <c r="J13" s="203">
        <f t="shared" si="2"/>
        <v>0</v>
      </c>
      <c r="K13" s="203">
        <f t="shared" si="2"/>
        <v>0</v>
      </c>
      <c r="L13" s="203">
        <f t="shared" si="2"/>
        <v>0</v>
      </c>
      <c r="M13" s="203">
        <f t="shared" si="2"/>
        <v>0</v>
      </c>
      <c r="N13" s="203">
        <f t="shared" si="2"/>
        <v>0</v>
      </c>
      <c r="O13" s="140"/>
    </row>
    <row r="14" spans="1:16" s="100" customFormat="1" x14ac:dyDescent="0.3">
      <c r="A14" s="101"/>
      <c r="B14" s="210" t="s">
        <v>67</v>
      </c>
      <c r="C14" s="217">
        <v>0</v>
      </c>
      <c r="D14" s="217">
        <v>0</v>
      </c>
      <c r="E14" s="217">
        <v>0</v>
      </c>
      <c r="F14" s="217">
        <v>0</v>
      </c>
      <c r="G14" s="217">
        <v>0</v>
      </c>
      <c r="H14" s="217">
        <v>0</v>
      </c>
      <c r="I14" s="217">
        <v>0</v>
      </c>
      <c r="J14" s="217">
        <v>0</v>
      </c>
      <c r="K14" s="217">
        <v>0</v>
      </c>
      <c r="L14" s="217">
        <v>0</v>
      </c>
      <c r="M14" s="217">
        <v>0</v>
      </c>
      <c r="N14" s="217">
        <v>0</v>
      </c>
      <c r="O14" s="140"/>
    </row>
    <row r="15" spans="1:16" s="100" customFormat="1" x14ac:dyDescent="0.3">
      <c r="A15" s="101"/>
      <c r="B15" s="209" t="s">
        <v>66</v>
      </c>
      <c r="C15" s="212">
        <f t="shared" ref="C15:N15" si="3">SUM(C14/C11)</f>
        <v>0</v>
      </c>
      <c r="D15" s="212">
        <f t="shared" si="3"/>
        <v>0</v>
      </c>
      <c r="E15" s="212">
        <f t="shared" si="3"/>
        <v>0</v>
      </c>
      <c r="F15" s="212">
        <f t="shared" si="3"/>
        <v>0</v>
      </c>
      <c r="G15" s="212">
        <f t="shared" si="3"/>
        <v>0</v>
      </c>
      <c r="H15" s="212">
        <f t="shared" si="3"/>
        <v>0</v>
      </c>
      <c r="I15" s="212">
        <f t="shared" si="3"/>
        <v>0</v>
      </c>
      <c r="J15" s="212">
        <f t="shared" si="3"/>
        <v>0</v>
      </c>
      <c r="K15" s="212">
        <f t="shared" si="3"/>
        <v>0</v>
      </c>
      <c r="L15" s="212">
        <f t="shared" si="3"/>
        <v>0</v>
      </c>
      <c r="M15" s="212">
        <f t="shared" si="3"/>
        <v>0</v>
      </c>
      <c r="N15" s="212">
        <f t="shared" si="3"/>
        <v>0</v>
      </c>
      <c r="O15" s="140"/>
    </row>
    <row r="16" spans="1:16" s="100" customFormat="1" x14ac:dyDescent="0.3">
      <c r="A16" s="101"/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40"/>
    </row>
    <row r="17" spans="1:15" s="100" customFormat="1" x14ac:dyDescent="0.3">
      <c r="A17" s="101"/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40"/>
    </row>
    <row r="18" spans="1:15" s="100" customFormat="1" x14ac:dyDescent="0.3">
      <c r="A18" s="101"/>
      <c r="B18" s="105" t="s">
        <v>68</v>
      </c>
      <c r="C18" s="102" t="s">
        <v>55</v>
      </c>
      <c r="D18" s="102" t="s">
        <v>56</v>
      </c>
      <c r="E18" s="102" t="s">
        <v>26</v>
      </c>
      <c r="F18" s="102" t="s">
        <v>27</v>
      </c>
      <c r="G18" s="102" t="s">
        <v>19</v>
      </c>
      <c r="H18" s="102" t="s">
        <v>20</v>
      </c>
      <c r="I18" s="102" t="s">
        <v>21</v>
      </c>
      <c r="J18" s="102" t="s">
        <v>22</v>
      </c>
      <c r="K18" s="102" t="s">
        <v>57</v>
      </c>
      <c r="L18" s="102" t="s">
        <v>58</v>
      </c>
      <c r="M18" s="102" t="s">
        <v>59</v>
      </c>
      <c r="N18" s="102" t="s">
        <v>60</v>
      </c>
      <c r="O18" s="141" t="s">
        <v>65</v>
      </c>
    </row>
    <row r="19" spans="1:15" s="100" customFormat="1" x14ac:dyDescent="0.3">
      <c r="A19" s="101"/>
      <c r="B19" s="144" t="s">
        <v>61</v>
      </c>
      <c r="C19" s="201">
        <v>1</v>
      </c>
      <c r="D19" s="201">
        <v>1</v>
      </c>
      <c r="E19" s="201">
        <v>1</v>
      </c>
      <c r="F19" s="201">
        <v>1</v>
      </c>
      <c r="G19" s="201">
        <v>1</v>
      </c>
      <c r="H19" s="201">
        <v>1</v>
      </c>
      <c r="I19" s="201">
        <v>1</v>
      </c>
      <c r="J19" s="201">
        <v>1</v>
      </c>
      <c r="K19" s="201">
        <v>1</v>
      </c>
      <c r="L19" s="201">
        <v>1</v>
      </c>
      <c r="M19" s="201">
        <v>1</v>
      </c>
      <c r="N19" s="201">
        <v>1</v>
      </c>
      <c r="O19" s="218">
        <f>SUM(C19:N19)+500000</f>
        <v>500012</v>
      </c>
    </row>
    <row r="20" spans="1:15" s="100" customFormat="1" x14ac:dyDescent="0.3">
      <c r="A20" s="101"/>
      <c r="B20" s="103" t="s">
        <v>62</v>
      </c>
      <c r="C20" s="216">
        <v>0</v>
      </c>
      <c r="D20" s="216">
        <v>0</v>
      </c>
      <c r="E20" s="216">
        <v>0</v>
      </c>
      <c r="F20" s="216">
        <v>0</v>
      </c>
      <c r="G20" s="216">
        <v>0</v>
      </c>
      <c r="H20" s="216">
        <v>0</v>
      </c>
      <c r="I20" s="216">
        <v>0</v>
      </c>
      <c r="J20" s="216">
        <v>0</v>
      </c>
      <c r="K20" s="216">
        <v>0</v>
      </c>
      <c r="L20" s="216">
        <v>0</v>
      </c>
      <c r="M20" s="216">
        <v>0</v>
      </c>
      <c r="N20" s="216">
        <v>0</v>
      </c>
      <c r="O20" s="140"/>
    </row>
    <row r="21" spans="1:15" s="100" customFormat="1" x14ac:dyDescent="0.3">
      <c r="A21" s="101"/>
      <c r="B21" s="104" t="s">
        <v>63</v>
      </c>
      <c r="C21" s="203">
        <f t="shared" ref="C21:N21" si="4">SUM(C20/C19)</f>
        <v>0</v>
      </c>
      <c r="D21" s="203">
        <f t="shared" si="4"/>
        <v>0</v>
      </c>
      <c r="E21" s="203">
        <f t="shared" si="4"/>
        <v>0</v>
      </c>
      <c r="F21" s="203">
        <f t="shared" si="4"/>
        <v>0</v>
      </c>
      <c r="G21" s="203">
        <f t="shared" si="4"/>
        <v>0</v>
      </c>
      <c r="H21" s="203">
        <f t="shared" si="4"/>
        <v>0</v>
      </c>
      <c r="I21" s="203">
        <f t="shared" si="4"/>
        <v>0</v>
      </c>
      <c r="J21" s="203">
        <f t="shared" si="4"/>
        <v>0</v>
      </c>
      <c r="K21" s="203">
        <f t="shared" si="4"/>
        <v>0</v>
      </c>
      <c r="L21" s="203">
        <f t="shared" si="4"/>
        <v>0</v>
      </c>
      <c r="M21" s="203">
        <f t="shared" si="4"/>
        <v>0</v>
      </c>
      <c r="N21" s="203">
        <f t="shared" si="4"/>
        <v>0</v>
      </c>
      <c r="O21" s="140"/>
    </row>
    <row r="22" spans="1:15" s="100" customFormat="1" x14ac:dyDescent="0.3">
      <c r="A22" s="101"/>
      <c r="B22" s="210" t="s">
        <v>67</v>
      </c>
      <c r="C22" s="217">
        <v>0</v>
      </c>
      <c r="D22" s="217">
        <v>0</v>
      </c>
      <c r="E22" s="217">
        <v>0</v>
      </c>
      <c r="F22" s="217">
        <v>0</v>
      </c>
      <c r="G22" s="217">
        <v>0</v>
      </c>
      <c r="H22" s="217">
        <v>0</v>
      </c>
      <c r="I22" s="217">
        <v>0</v>
      </c>
      <c r="J22" s="217">
        <v>0</v>
      </c>
      <c r="K22" s="217">
        <v>0</v>
      </c>
      <c r="L22" s="217">
        <v>0</v>
      </c>
      <c r="M22" s="217">
        <v>0</v>
      </c>
      <c r="N22" s="217">
        <v>0</v>
      </c>
      <c r="O22" s="140"/>
    </row>
    <row r="23" spans="1:15" s="100" customFormat="1" x14ac:dyDescent="0.3">
      <c r="A23" s="101"/>
      <c r="B23" s="209" t="s">
        <v>66</v>
      </c>
      <c r="C23" s="212">
        <f t="shared" ref="C23:N23" si="5">SUM(C22/C19)</f>
        <v>0</v>
      </c>
      <c r="D23" s="212">
        <f t="shared" si="5"/>
        <v>0</v>
      </c>
      <c r="E23" s="212">
        <f t="shared" si="5"/>
        <v>0</v>
      </c>
      <c r="F23" s="212">
        <f t="shared" si="5"/>
        <v>0</v>
      </c>
      <c r="G23" s="212">
        <f t="shared" si="5"/>
        <v>0</v>
      </c>
      <c r="H23" s="212">
        <f t="shared" si="5"/>
        <v>0</v>
      </c>
      <c r="I23" s="212">
        <f t="shared" si="5"/>
        <v>0</v>
      </c>
      <c r="J23" s="212">
        <f t="shared" si="5"/>
        <v>0</v>
      </c>
      <c r="K23" s="212">
        <f t="shared" si="5"/>
        <v>0</v>
      </c>
      <c r="L23" s="212">
        <f t="shared" si="5"/>
        <v>0</v>
      </c>
      <c r="M23" s="212">
        <f t="shared" si="5"/>
        <v>0</v>
      </c>
      <c r="N23" s="212">
        <f t="shared" si="5"/>
        <v>0</v>
      </c>
      <c r="O23" s="140"/>
    </row>
    <row r="24" spans="1:15" s="100" customFormat="1" x14ac:dyDescent="0.3">
      <c r="A24" s="101"/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40"/>
    </row>
    <row r="25" spans="1:15" s="100" customFormat="1" x14ac:dyDescent="0.3">
      <c r="A25" s="101"/>
      <c r="B25" s="105" t="s">
        <v>68</v>
      </c>
      <c r="C25" s="102" t="s">
        <v>55</v>
      </c>
      <c r="D25" s="102" t="s">
        <v>56</v>
      </c>
      <c r="E25" s="102" t="s">
        <v>26</v>
      </c>
      <c r="F25" s="102" t="s">
        <v>27</v>
      </c>
      <c r="G25" s="102" t="s">
        <v>19</v>
      </c>
      <c r="H25" s="102" t="s">
        <v>20</v>
      </c>
      <c r="I25" s="102" t="s">
        <v>21</v>
      </c>
      <c r="J25" s="102" t="s">
        <v>22</v>
      </c>
      <c r="K25" s="102" t="s">
        <v>57</v>
      </c>
      <c r="L25" s="102" t="s">
        <v>58</v>
      </c>
      <c r="M25" s="102" t="s">
        <v>59</v>
      </c>
      <c r="N25" s="102" t="s">
        <v>60</v>
      </c>
      <c r="O25" s="141" t="s">
        <v>65</v>
      </c>
    </row>
    <row r="26" spans="1:15" s="100" customFormat="1" x14ac:dyDescent="0.3">
      <c r="A26" s="101"/>
      <c r="B26" s="144" t="s">
        <v>61</v>
      </c>
      <c r="C26" s="201">
        <v>1</v>
      </c>
      <c r="D26" s="201">
        <v>1</v>
      </c>
      <c r="E26" s="201">
        <v>1</v>
      </c>
      <c r="F26" s="201">
        <v>1</v>
      </c>
      <c r="G26" s="201">
        <v>1</v>
      </c>
      <c r="H26" s="201">
        <v>1</v>
      </c>
      <c r="I26" s="201">
        <v>1</v>
      </c>
      <c r="J26" s="201">
        <v>1</v>
      </c>
      <c r="K26" s="201">
        <v>1</v>
      </c>
      <c r="L26" s="201">
        <v>1</v>
      </c>
      <c r="M26" s="201">
        <v>1</v>
      </c>
      <c r="N26" s="201">
        <v>1</v>
      </c>
      <c r="O26" s="218">
        <f>SUM(C26:N26)+500000</f>
        <v>500012</v>
      </c>
    </row>
    <row r="27" spans="1:15" s="100" customFormat="1" x14ac:dyDescent="0.3">
      <c r="A27" s="101"/>
      <c r="B27" s="103" t="s">
        <v>62</v>
      </c>
      <c r="C27" s="216">
        <v>0</v>
      </c>
      <c r="D27" s="216">
        <v>0</v>
      </c>
      <c r="E27" s="216">
        <v>0</v>
      </c>
      <c r="F27" s="216">
        <v>0</v>
      </c>
      <c r="G27" s="216">
        <v>0</v>
      </c>
      <c r="H27" s="216">
        <v>0</v>
      </c>
      <c r="I27" s="216">
        <v>0</v>
      </c>
      <c r="J27" s="216">
        <v>0</v>
      </c>
      <c r="K27" s="216">
        <v>0</v>
      </c>
      <c r="L27" s="216">
        <v>0</v>
      </c>
      <c r="M27" s="216">
        <v>0</v>
      </c>
      <c r="N27" s="216">
        <v>0</v>
      </c>
      <c r="O27" s="140"/>
    </row>
    <row r="28" spans="1:15" s="100" customFormat="1" x14ac:dyDescent="0.3">
      <c r="A28" s="101"/>
      <c r="B28" s="104" t="s">
        <v>63</v>
      </c>
      <c r="C28" s="203">
        <f t="shared" ref="C28:N28" si="6">SUM(C27/C26)</f>
        <v>0</v>
      </c>
      <c r="D28" s="203">
        <f t="shared" si="6"/>
        <v>0</v>
      </c>
      <c r="E28" s="203">
        <f t="shared" si="6"/>
        <v>0</v>
      </c>
      <c r="F28" s="203">
        <f t="shared" si="6"/>
        <v>0</v>
      </c>
      <c r="G28" s="203">
        <f t="shared" si="6"/>
        <v>0</v>
      </c>
      <c r="H28" s="203">
        <f t="shared" si="6"/>
        <v>0</v>
      </c>
      <c r="I28" s="203">
        <f t="shared" si="6"/>
        <v>0</v>
      </c>
      <c r="J28" s="203">
        <f t="shared" si="6"/>
        <v>0</v>
      </c>
      <c r="K28" s="203">
        <f t="shared" si="6"/>
        <v>0</v>
      </c>
      <c r="L28" s="203">
        <f t="shared" si="6"/>
        <v>0</v>
      </c>
      <c r="M28" s="203">
        <f t="shared" si="6"/>
        <v>0</v>
      </c>
      <c r="N28" s="203">
        <f t="shared" si="6"/>
        <v>0</v>
      </c>
      <c r="O28" s="140"/>
    </row>
    <row r="29" spans="1:15" s="100" customFormat="1" x14ac:dyDescent="0.3">
      <c r="A29" s="101"/>
      <c r="B29" s="210" t="s">
        <v>67</v>
      </c>
      <c r="C29" s="217">
        <v>0</v>
      </c>
      <c r="D29" s="217">
        <v>0</v>
      </c>
      <c r="E29" s="217">
        <v>0</v>
      </c>
      <c r="F29" s="217">
        <v>0</v>
      </c>
      <c r="G29" s="217">
        <v>0</v>
      </c>
      <c r="H29" s="217">
        <v>0</v>
      </c>
      <c r="I29" s="217">
        <v>0</v>
      </c>
      <c r="J29" s="217">
        <v>0</v>
      </c>
      <c r="K29" s="217">
        <v>0</v>
      </c>
      <c r="L29" s="217">
        <v>0</v>
      </c>
      <c r="M29" s="217">
        <v>0</v>
      </c>
      <c r="N29" s="217">
        <v>0</v>
      </c>
      <c r="O29" s="140"/>
    </row>
    <row r="30" spans="1:15" s="100" customFormat="1" x14ac:dyDescent="0.3">
      <c r="A30" s="101"/>
      <c r="B30" s="209" t="s">
        <v>66</v>
      </c>
      <c r="C30" s="212">
        <f t="shared" ref="C30:N30" si="7">SUM(C29/C26)</f>
        <v>0</v>
      </c>
      <c r="D30" s="212">
        <f t="shared" si="7"/>
        <v>0</v>
      </c>
      <c r="E30" s="212">
        <f t="shared" si="7"/>
        <v>0</v>
      </c>
      <c r="F30" s="212">
        <f t="shared" si="7"/>
        <v>0</v>
      </c>
      <c r="G30" s="212">
        <f t="shared" si="7"/>
        <v>0</v>
      </c>
      <c r="H30" s="212">
        <f t="shared" si="7"/>
        <v>0</v>
      </c>
      <c r="I30" s="212">
        <f t="shared" si="7"/>
        <v>0</v>
      </c>
      <c r="J30" s="212">
        <f t="shared" si="7"/>
        <v>0</v>
      </c>
      <c r="K30" s="212">
        <f t="shared" si="7"/>
        <v>0</v>
      </c>
      <c r="L30" s="212">
        <f t="shared" si="7"/>
        <v>0</v>
      </c>
      <c r="M30" s="212">
        <f t="shared" si="7"/>
        <v>0</v>
      </c>
      <c r="N30" s="212">
        <f t="shared" si="7"/>
        <v>0</v>
      </c>
      <c r="O30" s="140"/>
    </row>
    <row r="31" spans="1:15" s="100" customFormat="1" x14ac:dyDescent="0.3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40"/>
    </row>
  </sheetData>
  <customSheetViews>
    <customSheetView guid="{1110E1F2-650B-4DFF-A7F0-4E78F9AB6EA7}">
      <selection activeCell="G22" sqref="G22"/>
    </customSheetView>
  </customSheetView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749992370372631"/>
  </sheetPr>
  <dimension ref="A1:W542"/>
  <sheetViews>
    <sheetView tabSelected="1" topLeftCell="A55" zoomScale="95" zoomScaleNormal="95" workbookViewId="0">
      <selection activeCell="L107" sqref="L107"/>
    </sheetView>
  </sheetViews>
  <sheetFormatPr defaultColWidth="9.109375" defaultRowHeight="12" customHeight="1" x14ac:dyDescent="0.3"/>
  <cols>
    <col min="1" max="1" width="8.6640625" style="2" customWidth="1"/>
    <col min="2" max="2" width="16.6640625" style="4" customWidth="1"/>
    <col min="3" max="3" width="12.109375" style="3" customWidth="1"/>
    <col min="4" max="4" width="9.5546875" style="2" customWidth="1"/>
    <col min="5" max="5" width="8" style="5" customWidth="1"/>
    <col min="6" max="6" width="8.6640625" style="6" customWidth="1"/>
    <col min="7" max="7" width="9" style="6" customWidth="1"/>
    <col min="8" max="8" width="9.109375" style="6" customWidth="1"/>
    <col min="9" max="9" width="11.109375" style="3" customWidth="1"/>
    <col min="10" max="10" width="9.33203125" style="2" customWidth="1"/>
    <col min="11" max="11" width="13.44140625" style="3" customWidth="1"/>
    <col min="12" max="12" width="9.6640625" style="2" customWidth="1"/>
    <col min="13" max="13" width="8.5546875" style="5" customWidth="1"/>
    <col min="14" max="14" width="6.88671875" style="3" customWidth="1"/>
    <col min="15" max="15" width="9.33203125" style="5" customWidth="1"/>
    <col min="16" max="16" width="4.6640625" style="76" customWidth="1"/>
    <col min="17" max="17" width="9.33203125" style="7" customWidth="1"/>
    <col min="18" max="18" width="8.44140625" style="3" customWidth="1"/>
    <col min="19" max="19" width="8.88671875" style="2" customWidth="1"/>
    <col min="20" max="20" width="9.109375" style="2" customWidth="1"/>
    <col min="21" max="21" width="8.5546875" style="2" customWidth="1"/>
    <col min="22" max="22" width="10.5546875" style="53" customWidth="1"/>
    <col min="23" max="23" width="9.5546875" style="79" customWidth="1"/>
    <col min="24" max="16384" width="9.109375" style="3"/>
  </cols>
  <sheetData>
    <row r="1" spans="1:23" s="1" customFormat="1" ht="12" customHeight="1" thickBot="1" x14ac:dyDescent="0.3">
      <c r="A1" s="9" t="s">
        <v>24</v>
      </c>
      <c r="B1" s="10" t="s">
        <v>1</v>
      </c>
      <c r="C1" s="10" t="s">
        <v>0</v>
      </c>
      <c r="D1" s="110" t="s">
        <v>2</v>
      </c>
      <c r="E1" s="11" t="s">
        <v>3</v>
      </c>
      <c r="F1" s="12" t="s">
        <v>4</v>
      </c>
      <c r="G1" s="12" t="s">
        <v>5</v>
      </c>
      <c r="H1" s="12" t="s">
        <v>6</v>
      </c>
      <c r="I1" s="13" t="s">
        <v>7</v>
      </c>
      <c r="J1" s="14" t="s">
        <v>8</v>
      </c>
      <c r="K1" s="13" t="s">
        <v>9</v>
      </c>
      <c r="L1" s="14" t="s">
        <v>10</v>
      </c>
      <c r="M1" s="19" t="s">
        <v>25</v>
      </c>
      <c r="N1" s="18" t="s">
        <v>11</v>
      </c>
      <c r="O1" s="204" t="s">
        <v>64</v>
      </c>
      <c r="P1" s="106" t="s">
        <v>12</v>
      </c>
      <c r="Q1" s="15" t="s">
        <v>13</v>
      </c>
      <c r="R1" s="16" t="s">
        <v>14</v>
      </c>
      <c r="S1" s="17" t="s">
        <v>15</v>
      </c>
      <c r="T1" s="17" t="s">
        <v>16</v>
      </c>
      <c r="U1" s="14" t="s">
        <v>17</v>
      </c>
      <c r="V1" s="77" t="s">
        <v>18</v>
      </c>
      <c r="W1" s="78" t="s">
        <v>23</v>
      </c>
    </row>
    <row r="2" spans="1:23" s="55" customFormat="1" ht="12" customHeight="1" x14ac:dyDescent="0.3">
      <c r="A2" s="62">
        <v>44204</v>
      </c>
      <c r="B2" s="155" t="s">
        <v>159</v>
      </c>
      <c r="C2" s="57" t="s">
        <v>160</v>
      </c>
      <c r="D2" s="58">
        <v>500</v>
      </c>
      <c r="E2" s="8">
        <v>210008</v>
      </c>
      <c r="F2" s="59">
        <v>44271</v>
      </c>
      <c r="G2" s="59"/>
      <c r="H2" s="60"/>
      <c r="I2" s="56" t="s">
        <v>161</v>
      </c>
      <c r="J2" s="61">
        <v>44207</v>
      </c>
      <c r="K2" s="56" t="s">
        <v>162</v>
      </c>
      <c r="L2" s="61">
        <v>44208</v>
      </c>
      <c r="M2" s="20"/>
      <c r="N2" s="156"/>
      <c r="O2" s="221" t="s">
        <v>98</v>
      </c>
      <c r="P2" s="157"/>
      <c r="Q2" s="158"/>
      <c r="R2" s="159"/>
      <c r="S2" s="160"/>
      <c r="T2" s="160"/>
      <c r="U2" s="161"/>
      <c r="V2" s="372"/>
      <c r="W2" s="75"/>
    </row>
    <row r="3" spans="1:23" s="55" customFormat="1" ht="12" customHeight="1" x14ac:dyDescent="0.3">
      <c r="A3" s="62">
        <v>44207</v>
      </c>
      <c r="B3" s="155" t="s">
        <v>163</v>
      </c>
      <c r="C3" s="57">
        <v>20210019</v>
      </c>
      <c r="D3" s="58"/>
      <c r="E3" s="8">
        <v>210009</v>
      </c>
      <c r="F3" s="59"/>
      <c r="G3" s="59"/>
      <c r="H3" s="60"/>
      <c r="I3" s="56" t="s">
        <v>164</v>
      </c>
      <c r="J3" s="61">
        <v>44208</v>
      </c>
      <c r="K3" s="56" t="s">
        <v>165</v>
      </c>
      <c r="L3" s="61">
        <v>44210</v>
      </c>
      <c r="M3" s="20"/>
      <c r="N3" s="156"/>
      <c r="O3" s="205"/>
      <c r="P3" s="157"/>
      <c r="Q3" s="158"/>
      <c r="R3" s="159"/>
      <c r="S3" s="160"/>
      <c r="T3" s="160"/>
      <c r="U3" s="161"/>
      <c r="V3" s="372"/>
      <c r="W3" s="75"/>
    </row>
    <row r="4" spans="1:23" s="55" customFormat="1" ht="12" customHeight="1" x14ac:dyDescent="0.3">
      <c r="A4" s="62">
        <v>44207</v>
      </c>
      <c r="B4" s="155" t="s">
        <v>166</v>
      </c>
      <c r="C4" s="57" t="s">
        <v>167</v>
      </c>
      <c r="D4" s="58">
        <v>180</v>
      </c>
      <c r="E4" s="8">
        <v>210010</v>
      </c>
      <c r="F4" s="59">
        <v>44276</v>
      </c>
      <c r="G4" s="59"/>
      <c r="H4" s="60"/>
      <c r="I4" s="56" t="s">
        <v>168</v>
      </c>
      <c r="J4" s="61">
        <v>44209</v>
      </c>
      <c r="K4" s="56" t="s">
        <v>169</v>
      </c>
      <c r="L4" s="61">
        <v>44209</v>
      </c>
      <c r="M4" s="20"/>
      <c r="N4" s="156"/>
      <c r="O4" s="205"/>
      <c r="P4" s="157"/>
      <c r="Q4" s="158"/>
      <c r="R4" s="159"/>
      <c r="S4" s="160"/>
      <c r="T4" s="160"/>
      <c r="U4" s="161"/>
      <c r="V4" s="372"/>
      <c r="W4" s="75"/>
    </row>
    <row r="5" spans="1:23" s="55" customFormat="1" ht="12" customHeight="1" x14ac:dyDescent="0.3">
      <c r="A5" s="62">
        <v>44209</v>
      </c>
      <c r="B5" s="155" t="s">
        <v>179</v>
      </c>
      <c r="C5" s="57">
        <v>102100089</v>
      </c>
      <c r="D5" s="58">
        <v>500</v>
      </c>
      <c r="E5" s="8">
        <v>210024</v>
      </c>
      <c r="F5" s="59">
        <v>44228</v>
      </c>
      <c r="G5" s="59"/>
      <c r="H5" s="60"/>
      <c r="I5" s="56" t="s">
        <v>119</v>
      </c>
      <c r="J5" s="61">
        <v>44215</v>
      </c>
      <c r="K5" s="56" t="s">
        <v>180</v>
      </c>
      <c r="L5" s="61">
        <v>44216</v>
      </c>
      <c r="M5" s="20"/>
      <c r="N5" s="156"/>
      <c r="O5" s="205"/>
      <c r="P5" s="157"/>
      <c r="Q5" s="158"/>
      <c r="R5" s="159"/>
      <c r="S5" s="160"/>
      <c r="T5" s="160"/>
      <c r="U5" s="161"/>
      <c r="V5" s="372"/>
      <c r="W5" s="75"/>
    </row>
    <row r="6" spans="1:23" s="55" customFormat="1" ht="12" customHeight="1" x14ac:dyDescent="0.3">
      <c r="A6" s="62">
        <v>44210</v>
      </c>
      <c r="B6" s="155" t="s">
        <v>187</v>
      </c>
      <c r="C6" s="57">
        <v>2101014</v>
      </c>
      <c r="D6" s="58">
        <v>100</v>
      </c>
      <c r="E6" s="8">
        <v>210011</v>
      </c>
      <c r="F6" s="59">
        <v>44218</v>
      </c>
      <c r="G6" s="59"/>
      <c r="H6" s="60"/>
      <c r="I6" s="56" t="s">
        <v>190</v>
      </c>
      <c r="J6" s="61">
        <v>44210</v>
      </c>
      <c r="K6" s="56" t="s">
        <v>191</v>
      </c>
      <c r="L6" s="61">
        <v>44210</v>
      </c>
      <c r="M6" s="20"/>
      <c r="N6" s="156"/>
      <c r="O6" s="205"/>
      <c r="P6" s="162"/>
      <c r="Q6" s="158"/>
      <c r="R6" s="159"/>
      <c r="S6" s="160"/>
      <c r="T6" s="160"/>
      <c r="U6" s="163"/>
      <c r="V6" s="372"/>
      <c r="W6" s="75"/>
    </row>
    <row r="7" spans="1:23" s="55" customFormat="1" ht="12" customHeight="1" x14ac:dyDescent="0.3">
      <c r="A7" s="62">
        <v>44210</v>
      </c>
      <c r="B7" s="155" t="s">
        <v>188</v>
      </c>
      <c r="C7" s="57" t="s">
        <v>189</v>
      </c>
      <c r="D7" s="58">
        <v>350</v>
      </c>
      <c r="E7" s="8">
        <v>210022</v>
      </c>
      <c r="F7" s="59">
        <v>44211</v>
      </c>
      <c r="G7" s="59"/>
      <c r="H7" s="60"/>
      <c r="I7" s="56" t="s">
        <v>192</v>
      </c>
      <c r="J7" s="61">
        <v>44210</v>
      </c>
      <c r="K7" s="56" t="s">
        <v>193</v>
      </c>
      <c r="L7" s="61">
        <v>44211</v>
      </c>
      <c r="M7" s="20"/>
      <c r="N7" s="156"/>
      <c r="O7" s="205"/>
      <c r="P7" s="162"/>
      <c r="Q7" s="158"/>
      <c r="R7" s="159"/>
      <c r="S7" s="160"/>
      <c r="T7" s="160"/>
      <c r="U7" s="163"/>
      <c r="V7" s="372"/>
      <c r="W7" s="75"/>
    </row>
    <row r="8" spans="1:23" s="55" customFormat="1" ht="12" customHeight="1" x14ac:dyDescent="0.3">
      <c r="A8" s="62">
        <v>44215</v>
      </c>
      <c r="B8" s="155" t="s">
        <v>210</v>
      </c>
      <c r="C8" s="57">
        <v>30680</v>
      </c>
      <c r="D8" s="359">
        <v>400</v>
      </c>
      <c r="E8" s="8">
        <v>210025</v>
      </c>
      <c r="F8" s="59">
        <v>44278</v>
      </c>
      <c r="G8" s="59"/>
      <c r="H8" s="60"/>
      <c r="I8" s="56" t="s">
        <v>211</v>
      </c>
      <c r="J8" s="61">
        <v>44216</v>
      </c>
      <c r="K8" s="56" t="s">
        <v>212</v>
      </c>
      <c r="L8" s="61">
        <v>44217</v>
      </c>
      <c r="M8" s="20"/>
      <c r="N8" s="156"/>
      <c r="O8" s="205"/>
      <c r="P8" s="162"/>
      <c r="Q8" s="158"/>
      <c r="R8" s="159"/>
      <c r="S8" s="160"/>
      <c r="T8" s="160"/>
      <c r="U8" s="163"/>
      <c r="V8" s="372"/>
      <c r="W8" s="75"/>
    </row>
    <row r="9" spans="1:23" s="55" customFormat="1" ht="12" customHeight="1" x14ac:dyDescent="0.3">
      <c r="A9" s="62">
        <v>44216</v>
      </c>
      <c r="B9" s="155" t="s">
        <v>221</v>
      </c>
      <c r="C9" s="57" t="s">
        <v>222</v>
      </c>
      <c r="D9" s="58">
        <v>90</v>
      </c>
      <c r="E9" s="8">
        <v>210026</v>
      </c>
      <c r="F9" s="59">
        <v>44278</v>
      </c>
      <c r="G9" s="59"/>
      <c r="H9" s="60"/>
      <c r="I9" s="56" t="s">
        <v>223</v>
      </c>
      <c r="J9" s="61">
        <v>44216</v>
      </c>
      <c r="K9" s="56" t="s">
        <v>224</v>
      </c>
      <c r="L9" s="61">
        <v>44218</v>
      </c>
      <c r="M9" s="20"/>
      <c r="N9" s="156"/>
      <c r="O9" s="205"/>
      <c r="P9" s="162"/>
      <c r="Q9" s="158"/>
      <c r="R9" s="159"/>
      <c r="S9" s="160"/>
      <c r="T9" s="160"/>
      <c r="U9" s="163"/>
      <c r="V9" s="372"/>
      <c r="W9" s="75"/>
    </row>
    <row r="10" spans="1:23" s="55" customFormat="1" ht="12" customHeight="1" x14ac:dyDescent="0.3">
      <c r="A10" s="62">
        <v>44217</v>
      </c>
      <c r="B10" s="155" t="s">
        <v>239</v>
      </c>
      <c r="C10" s="57">
        <v>202101315</v>
      </c>
      <c r="D10" s="58">
        <v>150</v>
      </c>
      <c r="E10" s="8">
        <v>210027</v>
      </c>
      <c r="F10" s="59">
        <v>44278</v>
      </c>
      <c r="G10" s="59"/>
      <c r="H10" s="60"/>
      <c r="I10" s="56" t="s">
        <v>240</v>
      </c>
      <c r="J10" s="61">
        <v>44217</v>
      </c>
      <c r="K10" s="56" t="s">
        <v>241</v>
      </c>
      <c r="L10" s="61">
        <v>44218</v>
      </c>
      <c r="M10" s="20"/>
      <c r="N10" s="156"/>
      <c r="O10" s="205"/>
      <c r="P10" s="162"/>
      <c r="Q10" s="158"/>
      <c r="R10" s="159"/>
      <c r="S10" s="160"/>
      <c r="T10" s="160"/>
      <c r="U10" s="163"/>
      <c r="V10" s="372"/>
      <c r="W10" s="75"/>
    </row>
    <row r="11" spans="1:23" s="55" customFormat="1" ht="12" customHeight="1" x14ac:dyDescent="0.3">
      <c r="A11" s="62">
        <v>44217</v>
      </c>
      <c r="B11" s="155" t="s">
        <v>242</v>
      </c>
      <c r="C11" s="57" t="s">
        <v>243</v>
      </c>
      <c r="D11" s="58">
        <v>110</v>
      </c>
      <c r="E11" s="8">
        <v>210041</v>
      </c>
      <c r="F11" s="59">
        <v>44270</v>
      </c>
      <c r="G11" s="59"/>
      <c r="H11" s="60"/>
      <c r="I11" s="56" t="s">
        <v>114</v>
      </c>
      <c r="J11" s="61">
        <v>44218</v>
      </c>
      <c r="K11" s="56" t="s">
        <v>244</v>
      </c>
      <c r="L11" s="61">
        <v>44221</v>
      </c>
      <c r="M11" s="20"/>
      <c r="N11" s="156"/>
      <c r="O11" s="205"/>
      <c r="P11" s="162"/>
      <c r="Q11" s="158"/>
      <c r="R11" s="159"/>
      <c r="S11" s="160"/>
      <c r="T11" s="160"/>
      <c r="U11" s="163"/>
      <c r="V11" s="372"/>
      <c r="W11" s="75"/>
    </row>
    <row r="12" spans="1:23" s="55" customFormat="1" ht="12" customHeight="1" x14ac:dyDescent="0.3">
      <c r="A12" s="62">
        <v>44217</v>
      </c>
      <c r="B12" s="155" t="s">
        <v>245</v>
      </c>
      <c r="C12" s="57" t="s">
        <v>246</v>
      </c>
      <c r="D12" s="58">
        <v>320</v>
      </c>
      <c r="E12" s="8">
        <v>210042</v>
      </c>
      <c r="F12" s="59">
        <v>44285</v>
      </c>
      <c r="G12" s="59"/>
      <c r="H12" s="60"/>
      <c r="I12" s="56" t="s">
        <v>247</v>
      </c>
      <c r="J12" s="61">
        <v>44222</v>
      </c>
      <c r="K12" s="56" t="s">
        <v>248</v>
      </c>
      <c r="L12" s="61">
        <v>44223</v>
      </c>
      <c r="M12" s="20"/>
      <c r="N12" s="156"/>
      <c r="O12" s="205"/>
      <c r="P12" s="162"/>
      <c r="Q12" s="158"/>
      <c r="R12" s="159"/>
      <c r="S12" s="160"/>
      <c r="T12" s="160"/>
      <c r="U12" s="163"/>
      <c r="V12" s="372"/>
      <c r="W12" s="75"/>
    </row>
    <row r="13" spans="1:23" s="55" customFormat="1" ht="12" customHeight="1" x14ac:dyDescent="0.3">
      <c r="A13" s="62">
        <v>44218</v>
      </c>
      <c r="B13" s="155" t="s">
        <v>217</v>
      </c>
      <c r="C13" s="57" t="s">
        <v>251</v>
      </c>
      <c r="D13" s="58">
        <v>210</v>
      </c>
      <c r="E13" s="8">
        <v>210043</v>
      </c>
      <c r="F13" s="59">
        <v>44285</v>
      </c>
      <c r="G13" s="59"/>
      <c r="H13" s="60"/>
      <c r="I13" s="56" t="s">
        <v>182</v>
      </c>
      <c r="J13" s="61">
        <v>44221</v>
      </c>
      <c r="K13" s="56" t="s">
        <v>252</v>
      </c>
      <c r="L13" s="61">
        <v>44222</v>
      </c>
      <c r="M13" s="20"/>
      <c r="N13" s="156"/>
      <c r="O13" s="205"/>
      <c r="P13" s="162"/>
      <c r="Q13" s="158"/>
      <c r="R13" s="159"/>
      <c r="S13" s="160"/>
      <c r="T13" s="160"/>
      <c r="U13" s="163"/>
      <c r="V13" s="372"/>
      <c r="W13" s="75"/>
    </row>
    <row r="14" spans="1:23" s="55" customFormat="1" ht="12" customHeight="1" x14ac:dyDescent="0.3">
      <c r="A14" s="62">
        <v>44218</v>
      </c>
      <c r="B14" s="155" t="s">
        <v>255</v>
      </c>
      <c r="C14" s="57">
        <v>210528</v>
      </c>
      <c r="D14" s="58">
        <v>290</v>
      </c>
      <c r="E14" s="8">
        <v>210044</v>
      </c>
      <c r="F14" s="59">
        <v>44285</v>
      </c>
      <c r="G14" s="59"/>
      <c r="H14" s="60"/>
      <c r="I14" s="56" t="s">
        <v>256</v>
      </c>
      <c r="J14" s="61">
        <v>44223</v>
      </c>
      <c r="K14" s="56" t="s">
        <v>257</v>
      </c>
      <c r="L14" s="61">
        <v>44224</v>
      </c>
      <c r="M14" s="20"/>
      <c r="N14" s="156"/>
      <c r="O14" s="205"/>
      <c r="P14" s="162"/>
      <c r="Q14" s="158"/>
      <c r="R14" s="159"/>
      <c r="S14" s="160"/>
      <c r="T14" s="160"/>
      <c r="U14" s="163"/>
      <c r="V14" s="372"/>
      <c r="W14" s="75"/>
    </row>
    <row r="15" spans="1:23" s="55" customFormat="1" ht="12" customHeight="1" x14ac:dyDescent="0.3">
      <c r="A15" s="62">
        <v>44223</v>
      </c>
      <c r="B15" s="155" t="s">
        <v>137</v>
      </c>
      <c r="C15" s="57" t="s">
        <v>267</v>
      </c>
      <c r="D15" s="58">
        <v>130</v>
      </c>
      <c r="E15" s="8">
        <v>210045</v>
      </c>
      <c r="F15" s="59">
        <v>44285</v>
      </c>
      <c r="G15" s="59"/>
      <c r="H15" s="60"/>
      <c r="I15" s="56" t="s">
        <v>247</v>
      </c>
      <c r="J15" s="61">
        <v>44224</v>
      </c>
      <c r="K15" s="56" t="s">
        <v>268</v>
      </c>
      <c r="L15" s="61">
        <v>44224</v>
      </c>
      <c r="M15" s="20"/>
      <c r="N15" s="156"/>
      <c r="O15" s="205"/>
      <c r="P15" s="162"/>
      <c r="Q15" s="158"/>
      <c r="R15" s="159"/>
      <c r="S15" s="160"/>
      <c r="T15" s="160"/>
      <c r="U15" s="163"/>
      <c r="V15" s="372"/>
      <c r="W15" s="75"/>
    </row>
    <row r="16" spans="1:23" s="55" customFormat="1" ht="12" customHeight="1" thickBot="1" x14ac:dyDescent="0.35">
      <c r="A16" s="62">
        <v>44221</v>
      </c>
      <c r="B16" s="155" t="s">
        <v>269</v>
      </c>
      <c r="C16" s="57" t="s">
        <v>270</v>
      </c>
      <c r="D16" s="58">
        <v>120</v>
      </c>
      <c r="E16" s="8">
        <v>210046</v>
      </c>
      <c r="F16" s="59">
        <v>44285</v>
      </c>
      <c r="G16" s="59"/>
      <c r="H16" s="60"/>
      <c r="I16" s="56" t="s">
        <v>271</v>
      </c>
      <c r="J16" s="61">
        <v>44224</v>
      </c>
      <c r="K16" s="56" t="s">
        <v>272</v>
      </c>
      <c r="L16" s="61">
        <v>44225</v>
      </c>
      <c r="M16" s="20"/>
      <c r="N16" s="156"/>
      <c r="O16" s="205"/>
      <c r="P16" s="162"/>
      <c r="Q16" s="158"/>
      <c r="R16" s="159"/>
      <c r="S16" s="160"/>
      <c r="T16" s="160"/>
      <c r="U16" s="163"/>
      <c r="V16" s="372"/>
      <c r="W16" s="75"/>
    </row>
    <row r="17" spans="1:23" s="55" customFormat="1" ht="12" customHeight="1" thickBot="1" x14ac:dyDescent="0.35">
      <c r="A17" s="164"/>
      <c r="B17" s="165"/>
      <c r="C17" s="165"/>
      <c r="D17" s="166">
        <f>SUM(D2:D16)</f>
        <v>3450</v>
      </c>
      <c r="E17" s="167"/>
      <c r="F17" s="168"/>
      <c r="G17" s="168"/>
      <c r="H17" s="169"/>
      <c r="I17" s="170"/>
      <c r="J17" s="171"/>
      <c r="K17" s="170"/>
      <c r="L17" s="171"/>
      <c r="M17" s="172"/>
      <c r="N17" s="173"/>
      <c r="O17" s="167"/>
      <c r="P17" s="174"/>
      <c r="Q17" s="175">
        <f>SUM(Q2:Q16)</f>
        <v>0</v>
      </c>
      <c r="R17" s="176"/>
      <c r="S17" s="177"/>
      <c r="T17" s="177"/>
      <c r="U17" s="171"/>
      <c r="V17" s="178">
        <f t="shared" ref="V17" si="0">SUM(D17-Q17)</f>
        <v>3450</v>
      </c>
      <c r="W17" s="113"/>
    </row>
    <row r="18" spans="1:23" s="55" customFormat="1" ht="12" customHeight="1" x14ac:dyDescent="0.3">
      <c r="A18" s="62">
        <v>44193</v>
      </c>
      <c r="B18" s="154" t="s">
        <v>112</v>
      </c>
      <c r="C18" s="57" t="s">
        <v>113</v>
      </c>
      <c r="D18" s="58">
        <v>60</v>
      </c>
      <c r="E18" s="8">
        <v>210002</v>
      </c>
      <c r="F18" s="59">
        <v>44264</v>
      </c>
      <c r="G18" s="59"/>
      <c r="H18" s="60"/>
      <c r="I18" s="56" t="s">
        <v>114</v>
      </c>
      <c r="J18" s="61">
        <v>44200</v>
      </c>
      <c r="K18" s="56" t="s">
        <v>115</v>
      </c>
      <c r="L18" s="61">
        <v>44200</v>
      </c>
      <c r="M18" s="20"/>
      <c r="N18" s="148"/>
      <c r="O18" s="220" t="s">
        <v>97</v>
      </c>
      <c r="P18" s="149"/>
      <c r="Q18" s="150"/>
      <c r="R18" s="151"/>
      <c r="S18" s="152"/>
      <c r="T18" s="152"/>
      <c r="U18" s="153"/>
      <c r="V18" s="368"/>
      <c r="W18" s="75"/>
    </row>
    <row r="19" spans="1:23" s="55" customFormat="1" ht="12" customHeight="1" x14ac:dyDescent="0.3">
      <c r="A19" s="62">
        <v>44187</v>
      </c>
      <c r="B19" s="154" t="s">
        <v>105</v>
      </c>
      <c r="C19" s="57">
        <v>2100007</v>
      </c>
      <c r="D19" s="58">
        <v>750</v>
      </c>
      <c r="E19" s="8">
        <v>210001</v>
      </c>
      <c r="F19" s="59">
        <v>44264</v>
      </c>
      <c r="G19" s="59"/>
      <c r="H19" s="60"/>
      <c r="I19" s="56" t="s">
        <v>106</v>
      </c>
      <c r="J19" s="61">
        <v>44201</v>
      </c>
      <c r="K19" s="56" t="s">
        <v>107</v>
      </c>
      <c r="L19" s="61">
        <v>44203</v>
      </c>
      <c r="M19" s="20"/>
      <c r="N19" s="148"/>
      <c r="O19" s="206"/>
      <c r="P19" s="149"/>
      <c r="Q19" s="150"/>
      <c r="R19" s="151"/>
      <c r="S19" s="152"/>
      <c r="T19" s="152"/>
      <c r="U19" s="153"/>
      <c r="V19" s="368"/>
      <c r="W19" s="75"/>
    </row>
    <row r="20" spans="1:23" s="55" customFormat="1" ht="12" customHeight="1" x14ac:dyDescent="0.3">
      <c r="A20" s="62">
        <v>44188</v>
      </c>
      <c r="B20" s="154" t="s">
        <v>108</v>
      </c>
      <c r="C20" s="57">
        <v>192002269</v>
      </c>
      <c r="D20" s="58">
        <v>900</v>
      </c>
      <c r="E20" s="8">
        <v>210007</v>
      </c>
      <c r="F20" s="59">
        <v>44237</v>
      </c>
      <c r="G20" s="59"/>
      <c r="H20" s="60"/>
      <c r="I20" s="56" t="s">
        <v>109</v>
      </c>
      <c r="J20" s="61">
        <v>44203</v>
      </c>
      <c r="K20" s="56" t="s">
        <v>110</v>
      </c>
      <c r="L20" s="61">
        <v>44207</v>
      </c>
      <c r="M20" s="20"/>
      <c r="N20" s="148"/>
      <c r="O20" s="206"/>
      <c r="P20" s="149"/>
      <c r="Q20" s="150"/>
      <c r="R20" s="151"/>
      <c r="S20" s="152"/>
      <c r="T20" s="152"/>
      <c r="U20" s="153"/>
      <c r="V20" s="368"/>
      <c r="W20" s="75"/>
    </row>
    <row r="21" spans="1:23" s="55" customFormat="1" ht="12" customHeight="1" x14ac:dyDescent="0.3">
      <c r="A21" s="62">
        <v>44194</v>
      </c>
      <c r="B21" s="154" t="s">
        <v>116</v>
      </c>
      <c r="C21" s="57" t="s">
        <v>117</v>
      </c>
      <c r="D21" s="58">
        <v>300</v>
      </c>
      <c r="E21" s="8">
        <v>210003</v>
      </c>
      <c r="F21" s="59">
        <v>44264</v>
      </c>
      <c r="G21" s="59"/>
      <c r="H21" s="60"/>
      <c r="I21" s="56" t="s">
        <v>118</v>
      </c>
      <c r="J21" s="61">
        <v>44203</v>
      </c>
      <c r="K21" s="56" t="s">
        <v>119</v>
      </c>
      <c r="L21" s="61">
        <v>44204</v>
      </c>
      <c r="M21" s="20"/>
      <c r="N21" s="148"/>
      <c r="O21" s="206"/>
      <c r="P21" s="149"/>
      <c r="Q21" s="150"/>
      <c r="R21" s="151"/>
      <c r="S21" s="152"/>
      <c r="T21" s="152"/>
      <c r="U21" s="153"/>
      <c r="V21" s="368"/>
      <c r="W21" s="75"/>
    </row>
    <row r="22" spans="1:23" s="55" customFormat="1" ht="12" customHeight="1" x14ac:dyDescent="0.3">
      <c r="A22" s="62">
        <v>44201</v>
      </c>
      <c r="B22" s="154" t="s">
        <v>137</v>
      </c>
      <c r="C22" s="57" t="s">
        <v>138</v>
      </c>
      <c r="D22" s="58">
        <v>300</v>
      </c>
      <c r="E22" s="8">
        <v>210012</v>
      </c>
      <c r="F22" s="59">
        <v>44271</v>
      </c>
      <c r="G22" s="59"/>
      <c r="H22" s="60"/>
      <c r="I22" s="56" t="s">
        <v>139</v>
      </c>
      <c r="J22" s="61">
        <v>44207</v>
      </c>
      <c r="K22" s="56" t="s">
        <v>140</v>
      </c>
      <c r="L22" s="61">
        <v>44208</v>
      </c>
      <c r="M22" s="20"/>
      <c r="N22" s="148"/>
      <c r="O22" s="206"/>
      <c r="P22" s="149"/>
      <c r="Q22" s="150"/>
      <c r="R22" s="151"/>
      <c r="S22" s="152"/>
      <c r="T22" s="152"/>
      <c r="U22" s="153"/>
      <c r="V22" s="368"/>
      <c r="W22" s="75"/>
    </row>
    <row r="23" spans="1:23" s="55" customFormat="1" ht="12" customHeight="1" x14ac:dyDescent="0.3">
      <c r="A23" s="62">
        <v>44203</v>
      </c>
      <c r="B23" s="154" t="s">
        <v>144</v>
      </c>
      <c r="C23" s="57" t="s">
        <v>145</v>
      </c>
      <c r="D23" s="359">
        <v>229.1</v>
      </c>
      <c r="E23" s="8">
        <v>210013</v>
      </c>
      <c r="F23" s="59">
        <v>44271</v>
      </c>
      <c r="G23" s="59"/>
      <c r="H23" s="60"/>
      <c r="I23" s="56" t="s">
        <v>146</v>
      </c>
      <c r="J23" s="61">
        <v>44208</v>
      </c>
      <c r="K23" s="56" t="s">
        <v>147</v>
      </c>
      <c r="L23" s="61">
        <v>44209</v>
      </c>
      <c r="M23" s="20"/>
      <c r="N23" s="148"/>
      <c r="O23" s="206"/>
      <c r="P23" s="179"/>
      <c r="Q23" s="150"/>
      <c r="R23" s="151"/>
      <c r="S23" s="152"/>
      <c r="T23" s="152"/>
      <c r="U23" s="180"/>
      <c r="V23" s="368"/>
      <c r="W23" s="75"/>
    </row>
    <row r="24" spans="1:23" s="55" customFormat="1" ht="12" customHeight="1" x14ac:dyDescent="0.3">
      <c r="A24" s="62">
        <v>44203</v>
      </c>
      <c r="B24" s="154" t="s">
        <v>149</v>
      </c>
      <c r="C24" s="57" t="s">
        <v>150</v>
      </c>
      <c r="D24" s="359">
        <v>550</v>
      </c>
      <c r="E24" s="8">
        <v>210014</v>
      </c>
      <c r="F24" s="59">
        <v>44271</v>
      </c>
      <c r="G24" s="59"/>
      <c r="H24" s="60"/>
      <c r="I24" s="56" t="s">
        <v>151</v>
      </c>
      <c r="J24" s="61">
        <v>44209</v>
      </c>
      <c r="K24" s="56" t="s">
        <v>152</v>
      </c>
      <c r="L24" s="61">
        <v>44210</v>
      </c>
      <c r="M24" s="20"/>
      <c r="N24" s="148"/>
      <c r="O24" s="206"/>
      <c r="P24" s="179"/>
      <c r="Q24" s="150"/>
      <c r="R24" s="151"/>
      <c r="S24" s="152"/>
      <c r="T24" s="152"/>
      <c r="U24" s="180"/>
      <c r="V24" s="368"/>
      <c r="W24" s="75"/>
    </row>
    <row r="25" spans="1:23" s="55" customFormat="1" ht="12" customHeight="1" x14ac:dyDescent="0.3">
      <c r="A25" s="62">
        <v>44204</v>
      </c>
      <c r="B25" s="154" t="s">
        <v>153</v>
      </c>
      <c r="C25" s="57" t="s">
        <v>154</v>
      </c>
      <c r="D25" s="361">
        <v>90</v>
      </c>
      <c r="E25" s="8">
        <v>210006</v>
      </c>
      <c r="F25" s="59">
        <v>44250</v>
      </c>
      <c r="G25" s="59"/>
      <c r="H25" s="60"/>
      <c r="I25" s="56" t="s">
        <v>155</v>
      </c>
      <c r="J25" s="61">
        <v>44204</v>
      </c>
      <c r="K25" s="56" t="s">
        <v>156</v>
      </c>
      <c r="L25" s="61">
        <v>44204</v>
      </c>
      <c r="M25" s="20"/>
      <c r="N25" s="148"/>
      <c r="O25" s="206"/>
      <c r="P25" s="179"/>
      <c r="Q25" s="150"/>
      <c r="R25" s="151"/>
      <c r="S25" s="152"/>
      <c r="T25" s="152"/>
      <c r="U25" s="180"/>
      <c r="V25" s="368"/>
      <c r="W25" s="75"/>
    </row>
    <row r="26" spans="1:23" s="55" customFormat="1" ht="12" customHeight="1" x14ac:dyDescent="0.3">
      <c r="A26" s="62">
        <v>44209</v>
      </c>
      <c r="B26" s="154" t="s">
        <v>173</v>
      </c>
      <c r="C26" s="57">
        <v>72</v>
      </c>
      <c r="D26" s="359">
        <v>770</v>
      </c>
      <c r="E26" s="8">
        <v>210028</v>
      </c>
      <c r="F26" s="59">
        <v>44278</v>
      </c>
      <c r="G26" s="59"/>
      <c r="H26" s="60"/>
      <c r="I26" s="56" t="s">
        <v>174</v>
      </c>
      <c r="J26" s="61">
        <v>44210</v>
      </c>
      <c r="K26" s="56" t="s">
        <v>175</v>
      </c>
      <c r="L26" s="61">
        <v>44214</v>
      </c>
      <c r="M26" s="20"/>
      <c r="N26" s="148"/>
      <c r="O26" s="206"/>
      <c r="P26" s="179"/>
      <c r="Q26" s="150"/>
      <c r="R26" s="151"/>
      <c r="S26" s="152"/>
      <c r="T26" s="152"/>
      <c r="U26" s="180"/>
      <c r="V26" s="368"/>
      <c r="W26" s="75"/>
    </row>
    <row r="27" spans="1:23" s="55" customFormat="1" ht="12" customHeight="1" x14ac:dyDescent="0.3">
      <c r="A27" s="62">
        <v>44210</v>
      </c>
      <c r="B27" s="154" t="s">
        <v>194</v>
      </c>
      <c r="C27" s="57">
        <v>2100060</v>
      </c>
      <c r="D27" s="359">
        <v>300</v>
      </c>
      <c r="E27" s="8">
        <v>210029</v>
      </c>
      <c r="F27" s="59">
        <v>44278</v>
      </c>
      <c r="G27" s="59"/>
      <c r="H27" s="60"/>
      <c r="I27" s="56" t="s">
        <v>195</v>
      </c>
      <c r="J27" s="61">
        <v>44211</v>
      </c>
      <c r="K27" s="56" t="s">
        <v>196</v>
      </c>
      <c r="L27" s="61">
        <v>44214</v>
      </c>
      <c r="M27" s="20"/>
      <c r="N27" s="148"/>
      <c r="O27" s="206"/>
      <c r="P27" s="179"/>
      <c r="Q27" s="150"/>
      <c r="R27" s="151"/>
      <c r="S27" s="152"/>
      <c r="T27" s="152"/>
      <c r="U27" s="180"/>
      <c r="V27" s="368"/>
      <c r="W27" s="75"/>
    </row>
    <row r="28" spans="1:23" s="55" customFormat="1" ht="12" customHeight="1" x14ac:dyDescent="0.3">
      <c r="A28" s="62">
        <v>44210</v>
      </c>
      <c r="B28" s="154" t="s">
        <v>197</v>
      </c>
      <c r="C28" s="57">
        <v>21015</v>
      </c>
      <c r="D28" s="359">
        <v>500</v>
      </c>
      <c r="E28" s="8">
        <v>210030</v>
      </c>
      <c r="F28" s="59">
        <v>44258</v>
      </c>
      <c r="G28" s="59"/>
      <c r="H28" s="60"/>
      <c r="I28" s="56" t="s">
        <v>198</v>
      </c>
      <c r="J28" s="61">
        <v>44214</v>
      </c>
      <c r="K28" s="56" t="s">
        <v>199</v>
      </c>
      <c r="L28" s="61">
        <v>44216</v>
      </c>
      <c r="M28" s="20"/>
      <c r="N28" s="148"/>
      <c r="O28" s="206"/>
      <c r="P28" s="179"/>
      <c r="Q28" s="150"/>
      <c r="R28" s="151"/>
      <c r="S28" s="152"/>
      <c r="T28" s="152"/>
      <c r="U28" s="180"/>
      <c r="V28" s="368"/>
      <c r="W28" s="75"/>
    </row>
    <row r="29" spans="1:23" s="55" customFormat="1" ht="12" customHeight="1" x14ac:dyDescent="0.3">
      <c r="A29" s="62">
        <v>44211</v>
      </c>
      <c r="B29" s="154" t="s">
        <v>201</v>
      </c>
      <c r="C29" s="57">
        <v>1022100194</v>
      </c>
      <c r="D29" s="359">
        <v>350</v>
      </c>
      <c r="E29" s="8">
        <v>210031</v>
      </c>
      <c r="F29" s="59">
        <v>44278</v>
      </c>
      <c r="G29" s="59"/>
      <c r="H29" s="60"/>
      <c r="I29" s="56" t="s">
        <v>202</v>
      </c>
      <c r="J29" s="61">
        <v>44215</v>
      </c>
      <c r="K29" s="56" t="s">
        <v>203</v>
      </c>
      <c r="L29" s="61">
        <v>44216</v>
      </c>
      <c r="M29" s="20"/>
      <c r="N29" s="148"/>
      <c r="O29" s="206"/>
      <c r="P29" s="179"/>
      <c r="Q29" s="150"/>
      <c r="R29" s="151"/>
      <c r="S29" s="152"/>
      <c r="T29" s="152"/>
      <c r="U29" s="180"/>
      <c r="V29" s="368"/>
      <c r="W29" s="75"/>
    </row>
    <row r="30" spans="1:23" s="55" customFormat="1" ht="12" customHeight="1" x14ac:dyDescent="0.3">
      <c r="A30" s="62">
        <v>44215</v>
      </c>
      <c r="B30" s="154" t="s">
        <v>213</v>
      </c>
      <c r="C30" s="57" t="s">
        <v>214</v>
      </c>
      <c r="D30" s="359">
        <v>380</v>
      </c>
      <c r="E30" s="8">
        <v>210032</v>
      </c>
      <c r="F30" s="59">
        <v>44263</v>
      </c>
      <c r="G30" s="59"/>
      <c r="H30" s="60"/>
      <c r="I30" s="56" t="s">
        <v>215</v>
      </c>
      <c r="J30" s="61">
        <v>44216</v>
      </c>
      <c r="K30" s="56" t="s">
        <v>216</v>
      </c>
      <c r="L30" s="61">
        <v>44217</v>
      </c>
      <c r="M30" s="20"/>
      <c r="N30" s="148"/>
      <c r="O30" s="206"/>
      <c r="P30" s="179"/>
      <c r="Q30" s="150"/>
      <c r="R30" s="151"/>
      <c r="S30" s="152"/>
      <c r="T30" s="152"/>
      <c r="U30" s="180"/>
      <c r="V30" s="368"/>
      <c r="W30" s="75"/>
    </row>
    <row r="31" spans="1:23" s="55" customFormat="1" ht="12" customHeight="1" x14ac:dyDescent="0.3">
      <c r="A31" s="62">
        <v>44216</v>
      </c>
      <c r="B31" s="154" t="s">
        <v>225</v>
      </c>
      <c r="C31" s="57">
        <v>2021010601</v>
      </c>
      <c r="D31" s="58">
        <v>50</v>
      </c>
      <c r="E31" s="8">
        <v>210033</v>
      </c>
      <c r="F31" s="59">
        <v>44278</v>
      </c>
      <c r="G31" s="59"/>
      <c r="H31" s="60"/>
      <c r="I31" s="56" t="s">
        <v>226</v>
      </c>
      <c r="J31" s="61">
        <v>44217</v>
      </c>
      <c r="K31" s="56" t="s">
        <v>227</v>
      </c>
      <c r="L31" s="61">
        <v>44217</v>
      </c>
      <c r="M31" s="20"/>
      <c r="N31" s="148"/>
      <c r="O31" s="206"/>
      <c r="P31" s="179"/>
      <c r="Q31" s="150"/>
      <c r="R31" s="151"/>
      <c r="S31" s="152"/>
      <c r="T31" s="152"/>
      <c r="U31" s="180"/>
      <c r="V31" s="368"/>
      <c r="W31" s="75"/>
    </row>
    <row r="32" spans="1:23" s="55" customFormat="1" ht="12" customHeight="1" x14ac:dyDescent="0.3">
      <c r="A32" s="62">
        <v>44216</v>
      </c>
      <c r="B32" s="154" t="s">
        <v>228</v>
      </c>
      <c r="C32" s="57" t="s">
        <v>229</v>
      </c>
      <c r="D32" s="361">
        <v>100</v>
      </c>
      <c r="E32" s="8">
        <v>210034</v>
      </c>
      <c r="F32" s="59">
        <v>44248</v>
      </c>
      <c r="G32" s="59"/>
      <c r="H32" s="60"/>
      <c r="I32" s="56" t="s">
        <v>230</v>
      </c>
      <c r="J32" s="61">
        <v>44216</v>
      </c>
      <c r="K32" s="56" t="s">
        <v>182</v>
      </c>
      <c r="L32" s="61">
        <v>44218</v>
      </c>
      <c r="M32" s="20"/>
      <c r="N32" s="148"/>
      <c r="O32" s="206"/>
      <c r="P32" s="179"/>
      <c r="Q32" s="150"/>
      <c r="R32" s="151"/>
      <c r="S32" s="152"/>
      <c r="T32" s="152"/>
      <c r="U32" s="180"/>
      <c r="V32" s="368"/>
      <c r="W32" s="75"/>
    </row>
    <row r="33" spans="1:23" s="55" customFormat="1" ht="12" customHeight="1" thickBot="1" x14ac:dyDescent="0.35">
      <c r="A33" s="62">
        <v>44217</v>
      </c>
      <c r="B33" s="154" t="s">
        <v>249</v>
      </c>
      <c r="C33" s="57" t="s">
        <v>250</v>
      </c>
      <c r="D33" s="58">
        <v>140</v>
      </c>
      <c r="E33" s="8">
        <v>210035</v>
      </c>
      <c r="F33" s="59">
        <v>44278</v>
      </c>
      <c r="G33" s="59"/>
      <c r="H33" s="60"/>
      <c r="I33" s="56" t="s">
        <v>114</v>
      </c>
      <c r="J33" s="61">
        <v>44218</v>
      </c>
      <c r="K33" s="56" t="s">
        <v>241</v>
      </c>
      <c r="L33" s="61">
        <v>44218</v>
      </c>
      <c r="M33" s="20"/>
      <c r="N33" s="148"/>
      <c r="O33" s="206"/>
      <c r="P33" s="179"/>
      <c r="Q33" s="150"/>
      <c r="R33" s="151"/>
      <c r="S33" s="152"/>
      <c r="T33" s="152"/>
      <c r="U33" s="180"/>
      <c r="V33" s="368"/>
      <c r="W33" s="75"/>
    </row>
    <row r="34" spans="1:23" s="55" customFormat="1" ht="12" customHeight="1" thickBot="1" x14ac:dyDescent="0.35">
      <c r="A34" s="181"/>
      <c r="B34" s="182"/>
      <c r="C34" s="182"/>
      <c r="D34" s="183">
        <f>SUM(D18:D33)</f>
        <v>5769.1</v>
      </c>
      <c r="E34" s="184"/>
      <c r="F34" s="185"/>
      <c r="G34" s="185"/>
      <c r="H34" s="186"/>
      <c r="I34" s="187"/>
      <c r="J34" s="188"/>
      <c r="K34" s="187"/>
      <c r="L34" s="188"/>
      <c r="M34" s="189"/>
      <c r="N34" s="190"/>
      <c r="O34" s="184"/>
      <c r="P34" s="191"/>
      <c r="Q34" s="192">
        <f>SUM(Q18:Q33)</f>
        <v>0</v>
      </c>
      <c r="R34" s="193"/>
      <c r="S34" s="194"/>
      <c r="T34" s="194"/>
      <c r="U34" s="188"/>
      <c r="V34" s="195">
        <f t="shared" ref="V34" si="1">SUM(D34-Q34)</f>
        <v>5769.1</v>
      </c>
      <c r="W34" s="113"/>
    </row>
    <row r="35" spans="1:23" s="55" customFormat="1" ht="12" customHeight="1" x14ac:dyDescent="0.3">
      <c r="A35" s="62">
        <v>44196</v>
      </c>
      <c r="B35" s="219" t="s">
        <v>120</v>
      </c>
      <c r="C35" s="57">
        <v>20210001</v>
      </c>
      <c r="D35" s="58">
        <v>350</v>
      </c>
      <c r="E35" s="8">
        <v>210004</v>
      </c>
      <c r="F35" s="59">
        <v>44259</v>
      </c>
      <c r="G35" s="59"/>
      <c r="H35" s="60"/>
      <c r="I35" s="56" t="s">
        <v>121</v>
      </c>
      <c r="J35" s="61">
        <v>44201</v>
      </c>
      <c r="K35" s="56" t="s">
        <v>122</v>
      </c>
      <c r="L35" s="61">
        <v>44203</v>
      </c>
      <c r="M35" s="20"/>
      <c r="N35" s="222"/>
      <c r="O35" s="223" t="s">
        <v>100</v>
      </c>
      <c r="P35" s="224"/>
      <c r="Q35" s="225"/>
      <c r="R35" s="226"/>
      <c r="S35" s="227"/>
      <c r="T35" s="227"/>
      <c r="U35" s="228"/>
      <c r="V35" s="369"/>
      <c r="W35" s="75"/>
    </row>
    <row r="36" spans="1:23" s="55" customFormat="1" ht="12" customHeight="1" x14ac:dyDescent="0.3">
      <c r="A36" s="62">
        <v>44200</v>
      </c>
      <c r="B36" s="219" t="s">
        <v>123</v>
      </c>
      <c r="C36" s="57">
        <v>2100065</v>
      </c>
      <c r="D36" s="58">
        <v>300</v>
      </c>
      <c r="E36" s="8">
        <v>210015</v>
      </c>
      <c r="F36" s="59">
        <v>44271</v>
      </c>
      <c r="G36" s="59"/>
      <c r="H36" s="60"/>
      <c r="I36" s="56" t="s">
        <v>124</v>
      </c>
      <c r="J36" s="61">
        <v>44203</v>
      </c>
      <c r="K36" s="56" t="s">
        <v>125</v>
      </c>
      <c r="L36" s="61">
        <v>44207</v>
      </c>
      <c r="M36" s="20"/>
      <c r="N36" s="222"/>
      <c r="O36" s="229"/>
      <c r="P36" s="224"/>
      <c r="Q36" s="225"/>
      <c r="R36" s="226"/>
      <c r="S36" s="227"/>
      <c r="T36" s="227"/>
      <c r="U36" s="228"/>
      <c r="V36" s="369"/>
      <c r="W36" s="75"/>
    </row>
    <row r="37" spans="1:23" s="55" customFormat="1" ht="12" customHeight="1" x14ac:dyDescent="0.3">
      <c r="A37" s="62">
        <v>44200</v>
      </c>
      <c r="B37" s="219" t="s">
        <v>126</v>
      </c>
      <c r="C37" s="57" t="s">
        <v>127</v>
      </c>
      <c r="D37" s="58">
        <v>480</v>
      </c>
      <c r="E37" s="8">
        <v>210016</v>
      </c>
      <c r="F37" s="59">
        <v>44271</v>
      </c>
      <c r="G37" s="59"/>
      <c r="H37" s="60"/>
      <c r="I37" s="56" t="s">
        <v>128</v>
      </c>
      <c r="J37" s="61">
        <v>44204</v>
      </c>
      <c r="K37" s="56" t="s">
        <v>129</v>
      </c>
      <c r="L37" s="61">
        <v>44207</v>
      </c>
      <c r="M37" s="20"/>
      <c r="N37" s="222"/>
      <c r="O37" s="229"/>
      <c r="P37" s="224"/>
      <c r="Q37" s="225"/>
      <c r="R37" s="226"/>
      <c r="S37" s="227"/>
      <c r="T37" s="227"/>
      <c r="U37" s="228"/>
      <c r="V37" s="369"/>
      <c r="W37" s="75"/>
    </row>
    <row r="38" spans="1:23" s="55" customFormat="1" ht="12" customHeight="1" x14ac:dyDescent="0.3">
      <c r="A38" s="62">
        <v>44200</v>
      </c>
      <c r="B38" s="219" t="s">
        <v>130</v>
      </c>
      <c r="C38" s="57">
        <v>2021004</v>
      </c>
      <c r="D38" s="58">
        <v>650</v>
      </c>
      <c r="E38" s="8">
        <v>210005</v>
      </c>
      <c r="F38" s="59">
        <v>44249</v>
      </c>
      <c r="G38" s="59"/>
      <c r="H38" s="60"/>
      <c r="I38" s="56" t="s">
        <v>131</v>
      </c>
      <c r="J38" s="61">
        <v>44200</v>
      </c>
      <c r="K38" s="56" t="s">
        <v>132</v>
      </c>
      <c r="L38" s="61">
        <v>44201</v>
      </c>
      <c r="M38" s="20"/>
      <c r="N38" s="222"/>
      <c r="O38" s="229"/>
      <c r="P38" s="224"/>
      <c r="Q38" s="225"/>
      <c r="R38" s="226"/>
      <c r="S38" s="227"/>
      <c r="T38" s="227"/>
      <c r="U38" s="228"/>
      <c r="V38" s="369"/>
      <c r="W38" s="75"/>
    </row>
    <row r="39" spans="1:23" s="55" customFormat="1" ht="12" customHeight="1" x14ac:dyDescent="0.3">
      <c r="A39" s="62">
        <v>44201</v>
      </c>
      <c r="B39" s="219" t="s">
        <v>133</v>
      </c>
      <c r="C39" s="57" t="s">
        <v>134</v>
      </c>
      <c r="D39" s="359">
        <v>350</v>
      </c>
      <c r="E39" s="8">
        <v>210017</v>
      </c>
      <c r="F39" s="59">
        <v>44271</v>
      </c>
      <c r="G39" s="59"/>
      <c r="H39" s="60"/>
      <c r="I39" s="56" t="s">
        <v>135</v>
      </c>
      <c r="J39" s="61">
        <v>44208</v>
      </c>
      <c r="K39" s="56" t="s">
        <v>136</v>
      </c>
      <c r="L39" s="61">
        <v>44209</v>
      </c>
      <c r="M39" s="20"/>
      <c r="N39" s="222"/>
      <c r="O39" s="229"/>
      <c r="P39" s="230"/>
      <c r="Q39" s="225"/>
      <c r="R39" s="226"/>
      <c r="S39" s="227"/>
      <c r="T39" s="227"/>
      <c r="U39" s="231"/>
      <c r="V39" s="369"/>
      <c r="W39" s="75"/>
    </row>
    <row r="40" spans="1:23" s="55" customFormat="1" ht="12" customHeight="1" x14ac:dyDescent="0.3">
      <c r="A40" s="62">
        <v>44201</v>
      </c>
      <c r="B40" s="219" t="s">
        <v>141</v>
      </c>
      <c r="C40" s="57" t="s">
        <v>142</v>
      </c>
      <c r="D40" s="359">
        <v>550</v>
      </c>
      <c r="E40" s="8">
        <v>210018</v>
      </c>
      <c r="F40" s="59">
        <v>44271</v>
      </c>
      <c r="G40" s="59"/>
      <c r="H40" s="60"/>
      <c r="I40" s="56" t="s">
        <v>109</v>
      </c>
      <c r="J40" s="61">
        <v>44207</v>
      </c>
      <c r="K40" s="56" t="s">
        <v>143</v>
      </c>
      <c r="L40" s="61">
        <v>44209</v>
      </c>
      <c r="M40" s="20"/>
      <c r="N40" s="222"/>
      <c r="O40" s="229"/>
      <c r="P40" s="230"/>
      <c r="Q40" s="225"/>
      <c r="R40" s="226"/>
      <c r="S40" s="227"/>
      <c r="T40" s="227"/>
      <c r="U40" s="231"/>
      <c r="V40" s="369"/>
      <c r="W40" s="75"/>
    </row>
    <row r="41" spans="1:23" s="55" customFormat="1" ht="12" customHeight="1" x14ac:dyDescent="0.3">
      <c r="A41" s="62">
        <v>44203</v>
      </c>
      <c r="B41" s="219" t="s">
        <v>149</v>
      </c>
      <c r="C41" s="57" t="s">
        <v>157</v>
      </c>
      <c r="D41" s="359">
        <v>290</v>
      </c>
      <c r="E41" s="8">
        <v>210019</v>
      </c>
      <c r="F41" s="59">
        <v>44271</v>
      </c>
      <c r="G41" s="59"/>
      <c r="H41" s="60"/>
      <c r="I41" s="56" t="s">
        <v>158</v>
      </c>
      <c r="J41" s="61">
        <v>44209</v>
      </c>
      <c r="K41" s="56" t="s">
        <v>119</v>
      </c>
      <c r="L41" s="61">
        <v>44210</v>
      </c>
      <c r="M41" s="20"/>
      <c r="N41" s="222"/>
      <c r="O41" s="229"/>
      <c r="P41" s="230"/>
      <c r="Q41" s="225"/>
      <c r="R41" s="226"/>
      <c r="S41" s="227"/>
      <c r="T41" s="227"/>
      <c r="U41" s="231"/>
      <c r="V41" s="369"/>
      <c r="W41" s="75"/>
    </row>
    <row r="42" spans="1:23" s="55" customFormat="1" ht="12" customHeight="1" x14ac:dyDescent="0.3">
      <c r="A42" s="62">
        <v>44208</v>
      </c>
      <c r="B42" s="219" t="s">
        <v>170</v>
      </c>
      <c r="C42" s="57">
        <v>2021011327</v>
      </c>
      <c r="D42" s="58">
        <v>160</v>
      </c>
      <c r="E42" s="8">
        <v>210020</v>
      </c>
      <c r="F42" s="59">
        <v>44271</v>
      </c>
      <c r="G42" s="59"/>
      <c r="H42" s="60"/>
      <c r="I42" s="56" t="s">
        <v>171</v>
      </c>
      <c r="J42" s="61">
        <v>44210</v>
      </c>
      <c r="K42" s="56" t="s">
        <v>172</v>
      </c>
      <c r="L42" s="61">
        <v>44211</v>
      </c>
      <c r="M42" s="20"/>
      <c r="N42" s="222"/>
      <c r="O42" s="229"/>
      <c r="P42" s="230"/>
      <c r="Q42" s="225"/>
      <c r="R42" s="226"/>
      <c r="S42" s="227"/>
      <c r="T42" s="227"/>
      <c r="U42" s="231"/>
      <c r="V42" s="369"/>
      <c r="W42" s="75"/>
    </row>
    <row r="43" spans="1:23" s="55" customFormat="1" ht="12" customHeight="1" x14ac:dyDescent="0.3">
      <c r="A43" s="62">
        <v>44209</v>
      </c>
      <c r="B43" s="219" t="s">
        <v>176</v>
      </c>
      <c r="C43" s="57" t="s">
        <v>177</v>
      </c>
      <c r="D43" s="359">
        <v>220</v>
      </c>
      <c r="E43" s="8">
        <v>210021</v>
      </c>
      <c r="F43" s="59">
        <v>44241</v>
      </c>
      <c r="G43" s="59"/>
      <c r="H43" s="60"/>
      <c r="I43" s="56" t="s">
        <v>119</v>
      </c>
      <c r="J43" s="61">
        <v>44210</v>
      </c>
      <c r="K43" s="56" t="s">
        <v>178</v>
      </c>
      <c r="L43" s="61">
        <v>44211</v>
      </c>
      <c r="M43" s="20"/>
      <c r="N43" s="222"/>
      <c r="O43" s="229"/>
      <c r="P43" s="230"/>
      <c r="Q43" s="225"/>
      <c r="R43" s="226"/>
      <c r="S43" s="227"/>
      <c r="T43" s="227"/>
      <c r="U43" s="231"/>
      <c r="V43" s="369"/>
      <c r="W43" s="75"/>
    </row>
    <row r="44" spans="1:23" s="55" customFormat="1" ht="12" customHeight="1" x14ac:dyDescent="0.3">
      <c r="A44" s="62">
        <v>44209</v>
      </c>
      <c r="B44" s="219" t="s">
        <v>181</v>
      </c>
      <c r="C44" s="57">
        <v>4</v>
      </c>
      <c r="D44" s="58">
        <v>410</v>
      </c>
      <c r="E44" s="8">
        <v>210036</v>
      </c>
      <c r="F44" s="59">
        <v>44218</v>
      </c>
      <c r="G44" s="59"/>
      <c r="H44" s="60"/>
      <c r="I44" s="56" t="s">
        <v>182</v>
      </c>
      <c r="J44" s="61">
        <v>44214</v>
      </c>
      <c r="K44" s="56" t="s">
        <v>183</v>
      </c>
      <c r="L44" s="61">
        <v>44215</v>
      </c>
      <c r="M44" s="20"/>
      <c r="N44" s="222"/>
      <c r="O44" s="229"/>
      <c r="P44" s="230"/>
      <c r="Q44" s="225"/>
      <c r="R44" s="226"/>
      <c r="S44" s="227"/>
      <c r="T44" s="227"/>
      <c r="U44" s="231"/>
      <c r="V44" s="369"/>
      <c r="W44" s="75"/>
    </row>
    <row r="45" spans="1:23" s="55" customFormat="1" ht="12" customHeight="1" x14ac:dyDescent="0.3">
      <c r="A45" s="62">
        <v>44209</v>
      </c>
      <c r="B45" s="219" t="s">
        <v>200</v>
      </c>
      <c r="C45" s="57" t="s">
        <v>184</v>
      </c>
      <c r="D45" s="58">
        <v>500</v>
      </c>
      <c r="E45" s="8">
        <v>210037</v>
      </c>
      <c r="F45" s="59">
        <v>44278</v>
      </c>
      <c r="G45" s="59"/>
      <c r="H45" s="60"/>
      <c r="I45" s="56" t="s">
        <v>185</v>
      </c>
      <c r="J45" s="61">
        <v>44214</v>
      </c>
      <c r="K45" s="56" t="s">
        <v>186</v>
      </c>
      <c r="L45" s="61">
        <v>44216</v>
      </c>
      <c r="M45" s="20"/>
      <c r="N45" s="222"/>
      <c r="O45" s="229"/>
      <c r="P45" s="230"/>
      <c r="Q45" s="225"/>
      <c r="R45" s="226"/>
      <c r="S45" s="227"/>
      <c r="T45" s="227"/>
      <c r="U45" s="231"/>
      <c r="V45" s="369"/>
      <c r="W45" s="75"/>
    </row>
    <row r="46" spans="1:23" s="55" customFormat="1" ht="12" customHeight="1" x14ac:dyDescent="0.3">
      <c r="A46" s="62">
        <v>44214</v>
      </c>
      <c r="B46" s="219" t="s">
        <v>204</v>
      </c>
      <c r="C46" s="57" t="s">
        <v>205</v>
      </c>
      <c r="D46" s="58">
        <v>430</v>
      </c>
      <c r="E46" s="8">
        <v>210038</v>
      </c>
      <c r="F46" s="59">
        <v>44278</v>
      </c>
      <c r="G46" s="59"/>
      <c r="H46" s="60"/>
      <c r="I46" s="56" t="s">
        <v>206</v>
      </c>
      <c r="J46" s="61">
        <v>44216</v>
      </c>
      <c r="K46" s="56" t="s">
        <v>207</v>
      </c>
      <c r="L46" s="61">
        <v>44218</v>
      </c>
      <c r="M46" s="20"/>
      <c r="N46" s="222"/>
      <c r="O46" s="229"/>
      <c r="P46" s="230"/>
      <c r="Q46" s="225"/>
      <c r="R46" s="226"/>
      <c r="S46" s="227"/>
      <c r="T46" s="227"/>
      <c r="U46" s="231"/>
      <c r="V46" s="369"/>
      <c r="W46" s="75"/>
    </row>
    <row r="47" spans="1:23" s="55" customFormat="1" ht="12" customHeight="1" x14ac:dyDescent="0.3">
      <c r="A47" s="62">
        <v>44215</v>
      </c>
      <c r="B47" s="219" t="s">
        <v>208</v>
      </c>
      <c r="C47" s="57">
        <v>2021003</v>
      </c>
      <c r="D47" s="58">
        <v>250</v>
      </c>
      <c r="E47" s="8">
        <v>210039</v>
      </c>
      <c r="F47" s="59">
        <v>44278</v>
      </c>
      <c r="G47" s="59"/>
      <c r="H47" s="60"/>
      <c r="I47" s="56" t="s">
        <v>209</v>
      </c>
      <c r="J47" s="61">
        <v>44216</v>
      </c>
      <c r="K47" s="56" t="s">
        <v>190</v>
      </c>
      <c r="L47" s="61">
        <v>44218</v>
      </c>
      <c r="M47" s="20"/>
      <c r="N47" s="222"/>
      <c r="O47" s="229"/>
      <c r="P47" s="230"/>
      <c r="Q47" s="225"/>
      <c r="R47" s="226"/>
      <c r="S47" s="227"/>
      <c r="T47" s="227"/>
      <c r="U47" s="231"/>
      <c r="V47" s="369"/>
      <c r="W47" s="75"/>
    </row>
    <row r="48" spans="1:23" s="55" customFormat="1" ht="12" customHeight="1" x14ac:dyDescent="0.3">
      <c r="A48" s="62">
        <v>44215</v>
      </c>
      <c r="B48" s="219" t="s">
        <v>231</v>
      </c>
      <c r="C48" s="57" t="s">
        <v>232</v>
      </c>
      <c r="D48" s="58">
        <v>230</v>
      </c>
      <c r="E48" s="8">
        <v>210040</v>
      </c>
      <c r="F48" s="59">
        <v>44248</v>
      </c>
      <c r="G48" s="59"/>
      <c r="H48" s="60"/>
      <c r="I48" s="56" t="s">
        <v>233</v>
      </c>
      <c r="J48" s="61">
        <v>44216</v>
      </c>
      <c r="K48" s="56" t="s">
        <v>234</v>
      </c>
      <c r="L48" s="61">
        <v>44218</v>
      </c>
      <c r="M48" s="20"/>
      <c r="N48" s="222"/>
      <c r="O48" s="229"/>
      <c r="P48" s="230"/>
      <c r="Q48" s="225"/>
      <c r="R48" s="226"/>
      <c r="S48" s="227"/>
      <c r="T48" s="227"/>
      <c r="U48" s="231"/>
      <c r="V48" s="369"/>
      <c r="W48" s="75"/>
    </row>
    <row r="49" spans="1:23" s="55" customFormat="1" ht="12" customHeight="1" x14ac:dyDescent="0.3">
      <c r="A49" s="62">
        <v>44217</v>
      </c>
      <c r="B49" s="219" t="s">
        <v>235</v>
      </c>
      <c r="C49" s="57" t="s">
        <v>236</v>
      </c>
      <c r="D49" s="361"/>
      <c r="E49" s="8"/>
      <c r="F49" s="59"/>
      <c r="G49" s="59"/>
      <c r="H49" s="60"/>
      <c r="I49" s="56" t="s">
        <v>237</v>
      </c>
      <c r="J49" s="61"/>
      <c r="K49" s="56" t="s">
        <v>238</v>
      </c>
      <c r="L49" s="61"/>
      <c r="M49" s="20"/>
      <c r="N49" s="222"/>
      <c r="O49" s="229"/>
      <c r="P49" s="230"/>
      <c r="Q49" s="225"/>
      <c r="R49" s="226"/>
      <c r="S49" s="227"/>
      <c r="T49" s="227"/>
      <c r="U49" s="231"/>
      <c r="V49" s="369"/>
      <c r="W49" s="75"/>
    </row>
    <row r="50" spans="1:23" s="55" customFormat="1" ht="12" customHeight="1" x14ac:dyDescent="0.3">
      <c r="A50" s="62">
        <v>44218</v>
      </c>
      <c r="B50" s="219" t="s">
        <v>253</v>
      </c>
      <c r="C50" s="57">
        <v>80202108</v>
      </c>
      <c r="D50" s="359">
        <v>880</v>
      </c>
      <c r="E50" s="8">
        <v>210047</v>
      </c>
      <c r="F50" s="59">
        <v>44270</v>
      </c>
      <c r="G50" s="59"/>
      <c r="H50" s="60"/>
      <c r="I50" s="56" t="s">
        <v>254</v>
      </c>
      <c r="J50" s="61">
        <v>44221</v>
      </c>
      <c r="K50" s="56" t="s">
        <v>296</v>
      </c>
      <c r="L50" s="61">
        <v>44222</v>
      </c>
      <c r="M50" s="20"/>
      <c r="N50" s="222"/>
      <c r="O50" s="229"/>
      <c r="P50" s="230"/>
      <c r="Q50" s="225"/>
      <c r="R50" s="226"/>
      <c r="S50" s="227"/>
      <c r="T50" s="227"/>
      <c r="U50" s="231"/>
      <c r="V50" s="369"/>
      <c r="W50" s="75"/>
    </row>
    <row r="51" spans="1:23" s="55" customFormat="1" ht="12" customHeight="1" x14ac:dyDescent="0.3">
      <c r="A51" s="62">
        <v>44221</v>
      </c>
      <c r="B51" s="219" t="s">
        <v>258</v>
      </c>
      <c r="C51" s="57">
        <v>41036</v>
      </c>
      <c r="D51" s="359">
        <v>420</v>
      </c>
      <c r="E51" s="8">
        <v>210048</v>
      </c>
      <c r="F51" s="59">
        <v>44285</v>
      </c>
      <c r="G51" s="59"/>
      <c r="H51" s="60"/>
      <c r="I51" s="56" t="s">
        <v>259</v>
      </c>
      <c r="J51" s="61">
        <v>44223</v>
      </c>
      <c r="K51" s="56" t="s">
        <v>260</v>
      </c>
      <c r="L51" s="61">
        <v>44224</v>
      </c>
      <c r="M51" s="20"/>
      <c r="N51" s="222"/>
      <c r="O51" s="229"/>
      <c r="P51" s="230"/>
      <c r="Q51" s="225"/>
      <c r="R51" s="226"/>
      <c r="S51" s="227"/>
      <c r="T51" s="227"/>
      <c r="U51" s="231"/>
      <c r="V51" s="369"/>
      <c r="W51" s="75"/>
    </row>
    <row r="52" spans="1:23" s="55" customFormat="1" ht="12" customHeight="1" x14ac:dyDescent="0.3">
      <c r="A52" s="62">
        <v>44221</v>
      </c>
      <c r="B52" s="219" t="s">
        <v>261</v>
      </c>
      <c r="C52" s="57">
        <v>20210045</v>
      </c>
      <c r="D52" s="359">
        <v>270</v>
      </c>
      <c r="E52" s="8">
        <v>210049</v>
      </c>
      <c r="F52" s="59">
        <v>44290</v>
      </c>
      <c r="G52" s="59"/>
      <c r="H52" s="60"/>
      <c r="I52" s="56" t="s">
        <v>259</v>
      </c>
      <c r="J52" s="61">
        <v>44223</v>
      </c>
      <c r="K52" s="56" t="s">
        <v>262</v>
      </c>
      <c r="L52" s="61">
        <v>44224</v>
      </c>
      <c r="M52" s="20"/>
      <c r="N52" s="222"/>
      <c r="O52" s="229"/>
      <c r="P52" s="230"/>
      <c r="Q52" s="225"/>
      <c r="R52" s="226"/>
      <c r="S52" s="227"/>
      <c r="T52" s="227"/>
      <c r="U52" s="231"/>
      <c r="V52" s="369"/>
      <c r="W52" s="75"/>
    </row>
    <row r="53" spans="1:23" s="55" customFormat="1" ht="12" customHeight="1" x14ac:dyDescent="0.3">
      <c r="A53" s="62">
        <v>44221</v>
      </c>
      <c r="B53" s="219" t="s">
        <v>263</v>
      </c>
      <c r="C53" s="57">
        <v>212000002</v>
      </c>
      <c r="D53" s="359">
        <v>300</v>
      </c>
      <c r="E53" s="8">
        <v>210050</v>
      </c>
      <c r="F53" s="59">
        <v>44270</v>
      </c>
      <c r="G53" s="59"/>
      <c r="H53" s="60"/>
      <c r="I53" s="56" t="s">
        <v>264</v>
      </c>
      <c r="J53" s="61">
        <v>44224</v>
      </c>
      <c r="K53" s="56" t="s">
        <v>124</v>
      </c>
      <c r="L53" s="61">
        <v>44225</v>
      </c>
      <c r="M53" s="20"/>
      <c r="N53" s="222"/>
      <c r="O53" s="229"/>
      <c r="P53" s="230"/>
      <c r="Q53" s="225"/>
      <c r="R53" s="226"/>
      <c r="S53" s="227"/>
      <c r="T53" s="227"/>
      <c r="U53" s="231"/>
      <c r="V53" s="369"/>
      <c r="W53" s="75"/>
    </row>
    <row r="54" spans="1:23" s="55" customFormat="1" ht="12" customHeight="1" thickBot="1" x14ac:dyDescent="0.35">
      <c r="A54" s="62">
        <v>44222</v>
      </c>
      <c r="B54" s="219" t="s">
        <v>149</v>
      </c>
      <c r="C54" s="57" t="s">
        <v>265</v>
      </c>
      <c r="D54" s="359">
        <v>277</v>
      </c>
      <c r="E54" s="8">
        <v>210051</v>
      </c>
      <c r="F54" s="59">
        <v>44285</v>
      </c>
      <c r="G54" s="59"/>
      <c r="H54" s="60"/>
      <c r="I54" s="56" t="s">
        <v>158</v>
      </c>
      <c r="J54" s="61">
        <v>44224</v>
      </c>
      <c r="K54" s="56" t="s">
        <v>266</v>
      </c>
      <c r="L54" s="61">
        <v>44225</v>
      </c>
      <c r="M54" s="20"/>
      <c r="N54" s="222"/>
      <c r="O54" s="229"/>
      <c r="P54" s="230"/>
      <c r="Q54" s="225"/>
      <c r="R54" s="226"/>
      <c r="S54" s="227"/>
      <c r="T54" s="227"/>
      <c r="U54" s="231"/>
      <c r="V54" s="369"/>
      <c r="W54" s="75"/>
    </row>
    <row r="55" spans="1:23" s="55" customFormat="1" ht="12" customHeight="1" thickBot="1" x14ac:dyDescent="0.35">
      <c r="A55" s="232"/>
      <c r="B55" s="233"/>
      <c r="C55" s="233"/>
      <c r="D55" s="234">
        <f>SUM(D35:D54)</f>
        <v>7317</v>
      </c>
      <c r="E55" s="235"/>
      <c r="F55" s="236"/>
      <c r="G55" s="236"/>
      <c r="H55" s="237"/>
      <c r="I55" s="238"/>
      <c r="J55" s="239"/>
      <c r="K55" s="238"/>
      <c r="L55" s="239"/>
      <c r="M55" s="240"/>
      <c r="N55" s="241"/>
      <c r="O55" s="235"/>
      <c r="P55" s="242"/>
      <c r="Q55" s="243"/>
      <c r="R55" s="244"/>
      <c r="S55" s="245"/>
      <c r="T55" s="245"/>
      <c r="U55" s="239"/>
      <c r="V55" s="246">
        <f t="shared" ref="V55" si="2">SUM(D55-Q55)</f>
        <v>7317</v>
      </c>
      <c r="W55" s="113"/>
    </row>
    <row r="56" spans="1:23" s="55" customFormat="1" ht="12" customHeight="1" thickBot="1" x14ac:dyDescent="0.35">
      <c r="A56" s="62"/>
      <c r="B56" s="247"/>
      <c r="C56" s="57"/>
      <c r="D56" s="58"/>
      <c r="E56" s="8"/>
      <c r="F56" s="59"/>
      <c r="G56" s="59"/>
      <c r="H56" s="60"/>
      <c r="I56" s="56"/>
      <c r="J56" s="61"/>
      <c r="K56" s="56"/>
      <c r="L56" s="61"/>
      <c r="M56" s="20"/>
      <c r="N56" s="248"/>
      <c r="O56" s="249" t="s">
        <v>70</v>
      </c>
      <c r="P56" s="250"/>
      <c r="Q56" s="251">
        <v>0</v>
      </c>
      <c r="R56" s="252"/>
      <c r="S56" s="253"/>
      <c r="T56" s="253"/>
      <c r="U56" s="254"/>
      <c r="V56" s="273"/>
      <c r="W56" s="75"/>
    </row>
    <row r="57" spans="1:23" s="55" customFormat="1" ht="12" customHeight="1" thickBot="1" x14ac:dyDescent="0.35">
      <c r="A57" s="258"/>
      <c r="B57" s="259"/>
      <c r="C57" s="259"/>
      <c r="D57" s="260">
        <f>SUM(D56:D56)</f>
        <v>0</v>
      </c>
      <c r="E57" s="261"/>
      <c r="F57" s="262"/>
      <c r="G57" s="262"/>
      <c r="H57" s="263"/>
      <c r="I57" s="264"/>
      <c r="J57" s="265"/>
      <c r="K57" s="264"/>
      <c r="L57" s="265"/>
      <c r="M57" s="266"/>
      <c r="N57" s="267"/>
      <c r="O57" s="261"/>
      <c r="P57" s="268"/>
      <c r="Q57" s="269">
        <f>SUM(Q56:Q56)</f>
        <v>0</v>
      </c>
      <c r="R57" s="270"/>
      <c r="S57" s="271"/>
      <c r="T57" s="271"/>
      <c r="U57" s="265"/>
      <c r="V57" s="272">
        <f t="shared" ref="V57" si="3">SUM(D57-Q57)</f>
        <v>0</v>
      </c>
      <c r="W57" s="113"/>
    </row>
    <row r="58" spans="1:23" s="55" customFormat="1" ht="12" customHeight="1" thickBot="1" x14ac:dyDescent="0.35">
      <c r="A58" s="134"/>
      <c r="B58" s="135"/>
      <c r="C58" s="115"/>
      <c r="D58" s="119"/>
      <c r="E58" s="107"/>
      <c r="F58" s="120"/>
      <c r="G58" s="120"/>
      <c r="H58" s="121"/>
      <c r="I58" s="122"/>
      <c r="J58" s="116"/>
      <c r="K58" s="122"/>
      <c r="L58" s="116"/>
      <c r="M58" s="107"/>
      <c r="N58" s="123"/>
      <c r="O58" s="207"/>
      <c r="P58" s="124"/>
      <c r="Q58" s="107"/>
      <c r="R58" s="125"/>
      <c r="S58" s="126"/>
      <c r="T58" s="126"/>
      <c r="U58" s="116"/>
      <c r="V58" s="117"/>
      <c r="W58" s="114"/>
    </row>
    <row r="59" spans="1:23" s="55" customFormat="1" ht="15" customHeight="1" thickTop="1" thickBot="1" x14ac:dyDescent="0.35">
      <c r="A59" s="136"/>
      <c r="B59" s="137" t="s">
        <v>99</v>
      </c>
      <c r="C59" s="111"/>
      <c r="D59" s="138">
        <f>SUM(D17+D34+D55+D57)</f>
        <v>16536.099999999999</v>
      </c>
      <c r="E59" s="109"/>
      <c r="F59" s="108"/>
      <c r="G59" s="108"/>
      <c r="H59" s="127"/>
      <c r="I59" s="128"/>
      <c r="J59" s="118"/>
      <c r="K59" s="129"/>
      <c r="L59" s="118"/>
      <c r="M59" s="109"/>
      <c r="N59" s="130"/>
      <c r="O59" s="109"/>
      <c r="P59" s="131"/>
      <c r="Q59" s="109"/>
      <c r="R59" s="132"/>
      <c r="S59" s="133"/>
      <c r="T59" s="133"/>
      <c r="U59" s="118"/>
      <c r="V59" s="146">
        <f>SUM(V17+V34+V55+V57)</f>
        <v>16536.099999999999</v>
      </c>
      <c r="W59" s="112"/>
    </row>
    <row r="60" spans="1:23" s="55" customFormat="1" ht="12" customHeight="1" x14ac:dyDescent="0.3">
      <c r="A60" s="62">
        <v>44223</v>
      </c>
      <c r="B60" s="155" t="s">
        <v>277</v>
      </c>
      <c r="C60" s="57" t="s">
        <v>278</v>
      </c>
      <c r="D60" s="58">
        <v>320</v>
      </c>
      <c r="E60" s="8">
        <v>210055</v>
      </c>
      <c r="F60" s="59">
        <v>44282</v>
      </c>
      <c r="G60" s="59"/>
      <c r="H60" s="60"/>
      <c r="I60" s="56" t="s">
        <v>279</v>
      </c>
      <c r="J60" s="61">
        <v>44228</v>
      </c>
      <c r="K60" s="56" t="s">
        <v>280</v>
      </c>
      <c r="L60" s="61">
        <v>44229</v>
      </c>
      <c r="M60" s="20"/>
      <c r="N60" s="156"/>
      <c r="O60" s="221" t="s">
        <v>98</v>
      </c>
      <c r="P60" s="157"/>
      <c r="Q60" s="158"/>
      <c r="R60" s="159"/>
      <c r="S60" s="160"/>
      <c r="T60" s="160"/>
      <c r="U60" s="161"/>
      <c r="V60" s="372"/>
      <c r="W60" s="75"/>
    </row>
    <row r="61" spans="1:23" s="55" customFormat="1" ht="12" customHeight="1" x14ac:dyDescent="0.3">
      <c r="A61" s="62">
        <v>44228</v>
      </c>
      <c r="B61" s="155" t="s">
        <v>302</v>
      </c>
      <c r="C61" s="57" t="s">
        <v>232</v>
      </c>
      <c r="D61" s="359" t="s">
        <v>303</v>
      </c>
      <c r="E61" s="8">
        <v>210056</v>
      </c>
      <c r="F61" s="59">
        <v>44282</v>
      </c>
      <c r="G61" s="59"/>
      <c r="H61" s="60"/>
      <c r="I61" s="56" t="s">
        <v>304</v>
      </c>
      <c r="J61" s="61">
        <v>44229</v>
      </c>
      <c r="K61" s="56" t="s">
        <v>305</v>
      </c>
      <c r="L61" s="61">
        <v>44229</v>
      </c>
      <c r="M61" s="20"/>
      <c r="N61" s="156"/>
      <c r="O61" s="205"/>
      <c r="P61" s="157"/>
      <c r="Q61" s="158"/>
      <c r="R61" s="159"/>
      <c r="S61" s="160"/>
      <c r="T61" s="160"/>
      <c r="U61" s="161"/>
      <c r="V61" s="372"/>
      <c r="W61" s="75"/>
    </row>
    <row r="62" spans="1:23" s="55" customFormat="1" ht="12" customHeight="1" x14ac:dyDescent="0.3">
      <c r="A62" s="62">
        <v>44228</v>
      </c>
      <c r="B62" s="155" t="s">
        <v>306</v>
      </c>
      <c r="C62" s="57" t="s">
        <v>307</v>
      </c>
      <c r="D62" s="359">
        <v>650</v>
      </c>
      <c r="E62" s="8">
        <v>210057</v>
      </c>
      <c r="F62" s="59">
        <v>44292</v>
      </c>
      <c r="G62" s="59"/>
      <c r="H62" s="60"/>
      <c r="I62" s="56" t="s">
        <v>308</v>
      </c>
      <c r="J62" s="61">
        <v>44231</v>
      </c>
      <c r="K62" s="56" t="s">
        <v>309</v>
      </c>
      <c r="L62" s="61">
        <v>44232</v>
      </c>
      <c r="M62" s="20"/>
      <c r="N62" s="156"/>
      <c r="O62" s="205"/>
      <c r="P62" s="157"/>
      <c r="Q62" s="158"/>
      <c r="R62" s="159"/>
      <c r="S62" s="160"/>
      <c r="T62" s="160"/>
      <c r="U62" s="161"/>
      <c r="V62" s="372"/>
      <c r="W62" s="75"/>
    </row>
    <row r="63" spans="1:23" s="55" customFormat="1" ht="12" customHeight="1" x14ac:dyDescent="0.3">
      <c r="A63" s="62">
        <v>44224</v>
      </c>
      <c r="B63" s="155" t="s">
        <v>310</v>
      </c>
      <c r="C63" s="57">
        <v>20210220</v>
      </c>
      <c r="D63" s="58">
        <v>500</v>
      </c>
      <c r="E63" s="8"/>
      <c r="F63" s="59"/>
      <c r="G63" s="59"/>
      <c r="H63" s="60"/>
      <c r="I63" s="56" t="s">
        <v>311</v>
      </c>
      <c r="J63" s="61"/>
      <c r="K63" s="56" t="s">
        <v>312</v>
      </c>
      <c r="L63" s="61"/>
      <c r="M63" s="20"/>
      <c r="N63" s="156"/>
      <c r="O63" s="205"/>
      <c r="P63" s="157"/>
      <c r="Q63" s="158"/>
      <c r="R63" s="159"/>
      <c r="S63" s="160"/>
      <c r="T63" s="160"/>
      <c r="U63" s="161"/>
      <c r="V63" s="372"/>
      <c r="W63" s="75"/>
    </row>
    <row r="64" spans="1:23" s="55" customFormat="1" ht="12" customHeight="1" x14ac:dyDescent="0.3">
      <c r="A64" s="62">
        <v>44228</v>
      </c>
      <c r="B64" s="155" t="s">
        <v>313</v>
      </c>
      <c r="C64" s="57" t="s">
        <v>314</v>
      </c>
      <c r="D64" s="58">
        <v>115</v>
      </c>
      <c r="E64" s="8">
        <v>210058</v>
      </c>
      <c r="F64" s="59">
        <v>44292</v>
      </c>
      <c r="G64" s="59"/>
      <c r="H64" s="60"/>
      <c r="I64" s="56" t="s">
        <v>203</v>
      </c>
      <c r="J64" s="61">
        <v>44230</v>
      </c>
      <c r="K64" s="56" t="s">
        <v>315</v>
      </c>
      <c r="L64" s="61">
        <v>44230</v>
      </c>
      <c r="M64" s="20"/>
      <c r="N64" s="156"/>
      <c r="O64" s="205"/>
      <c r="P64" s="162"/>
      <c r="Q64" s="158"/>
      <c r="R64" s="159"/>
      <c r="S64" s="160"/>
      <c r="T64" s="160"/>
      <c r="U64" s="163"/>
      <c r="V64" s="372"/>
      <c r="W64" s="75"/>
    </row>
    <row r="65" spans="1:23" s="55" customFormat="1" ht="12" customHeight="1" x14ac:dyDescent="0.3">
      <c r="A65" s="62"/>
      <c r="B65" s="155"/>
      <c r="C65" s="57"/>
      <c r="D65" s="58"/>
      <c r="E65" s="8"/>
      <c r="F65" s="59"/>
      <c r="G65" s="59"/>
      <c r="H65" s="60"/>
      <c r="I65" s="56"/>
      <c r="J65" s="61"/>
      <c r="K65" s="56"/>
      <c r="L65" s="61"/>
      <c r="M65" s="20"/>
      <c r="N65" s="156"/>
      <c r="O65" s="205"/>
      <c r="P65" s="162"/>
      <c r="Q65" s="158"/>
      <c r="R65" s="159"/>
      <c r="S65" s="160"/>
      <c r="T65" s="160"/>
      <c r="U65" s="163"/>
      <c r="V65" s="372"/>
      <c r="W65" s="75"/>
    </row>
    <row r="66" spans="1:23" s="55" customFormat="1" ht="12" customHeight="1" x14ac:dyDescent="0.3">
      <c r="A66" s="62"/>
      <c r="B66" s="155"/>
      <c r="C66" s="57"/>
      <c r="D66" s="58"/>
      <c r="E66" s="8"/>
      <c r="F66" s="59"/>
      <c r="G66" s="59"/>
      <c r="H66" s="60"/>
      <c r="I66" s="56"/>
      <c r="J66" s="61"/>
      <c r="K66" s="56"/>
      <c r="L66" s="61"/>
      <c r="M66" s="20"/>
      <c r="N66" s="156"/>
      <c r="O66" s="205"/>
      <c r="P66" s="162"/>
      <c r="Q66" s="158"/>
      <c r="R66" s="159"/>
      <c r="S66" s="160"/>
      <c r="T66" s="160"/>
      <c r="U66" s="163"/>
      <c r="V66" s="372"/>
      <c r="W66" s="75"/>
    </row>
    <row r="67" spans="1:23" s="55" customFormat="1" ht="12" customHeight="1" x14ac:dyDescent="0.3">
      <c r="A67" s="62"/>
      <c r="B67" s="155"/>
      <c r="C67" s="57"/>
      <c r="D67" s="58"/>
      <c r="E67" s="8"/>
      <c r="F67" s="59"/>
      <c r="G67" s="59"/>
      <c r="H67" s="60"/>
      <c r="I67" s="56"/>
      <c r="J67" s="61"/>
      <c r="K67" s="56"/>
      <c r="L67" s="61"/>
      <c r="M67" s="20"/>
      <c r="N67" s="156"/>
      <c r="O67" s="205"/>
      <c r="P67" s="162"/>
      <c r="Q67" s="158"/>
      <c r="R67" s="159"/>
      <c r="S67" s="160"/>
      <c r="T67" s="160"/>
      <c r="U67" s="163"/>
      <c r="V67" s="372"/>
      <c r="W67" s="75"/>
    </row>
    <row r="68" spans="1:23" s="55" customFormat="1" ht="12" customHeight="1" x14ac:dyDescent="0.3">
      <c r="A68" s="62"/>
      <c r="B68" s="155"/>
      <c r="C68" s="57"/>
      <c r="D68" s="58"/>
      <c r="E68" s="8"/>
      <c r="F68" s="59"/>
      <c r="G68" s="59"/>
      <c r="H68" s="60"/>
      <c r="I68" s="56"/>
      <c r="J68" s="61"/>
      <c r="K68" s="56"/>
      <c r="L68" s="61"/>
      <c r="M68" s="20"/>
      <c r="N68" s="156"/>
      <c r="O68" s="205"/>
      <c r="P68" s="162"/>
      <c r="Q68" s="158"/>
      <c r="R68" s="159"/>
      <c r="S68" s="160"/>
      <c r="T68" s="160"/>
      <c r="U68" s="163"/>
      <c r="V68" s="372"/>
      <c r="W68" s="75"/>
    </row>
    <row r="69" spans="1:23" s="55" customFormat="1" ht="12" customHeight="1" x14ac:dyDescent="0.3">
      <c r="A69" s="62"/>
      <c r="B69" s="155"/>
      <c r="C69" s="57"/>
      <c r="D69" s="58"/>
      <c r="E69" s="8"/>
      <c r="F69" s="59"/>
      <c r="G69" s="59"/>
      <c r="H69" s="60"/>
      <c r="I69" s="56"/>
      <c r="J69" s="61"/>
      <c r="K69" s="56"/>
      <c r="L69" s="61"/>
      <c r="M69" s="20"/>
      <c r="N69" s="156"/>
      <c r="O69" s="205"/>
      <c r="P69" s="162"/>
      <c r="Q69" s="158"/>
      <c r="R69" s="159"/>
      <c r="S69" s="160"/>
      <c r="T69" s="160"/>
      <c r="U69" s="163"/>
      <c r="V69" s="372"/>
      <c r="W69" s="75"/>
    </row>
    <row r="70" spans="1:23" s="55" customFormat="1" ht="12" customHeight="1" x14ac:dyDescent="0.3">
      <c r="A70" s="62"/>
      <c r="B70" s="155"/>
      <c r="C70" s="57"/>
      <c r="D70" s="58"/>
      <c r="E70" s="8"/>
      <c r="F70" s="59"/>
      <c r="G70" s="59"/>
      <c r="H70" s="60"/>
      <c r="I70" s="56"/>
      <c r="J70" s="61"/>
      <c r="K70" s="56"/>
      <c r="L70" s="61"/>
      <c r="M70" s="20"/>
      <c r="N70" s="156"/>
      <c r="O70" s="205"/>
      <c r="P70" s="162"/>
      <c r="Q70" s="158"/>
      <c r="R70" s="159"/>
      <c r="S70" s="160"/>
      <c r="T70" s="160"/>
      <c r="U70" s="163"/>
      <c r="V70" s="372"/>
      <c r="W70" s="75"/>
    </row>
    <row r="71" spans="1:23" s="55" customFormat="1" ht="12" customHeight="1" x14ac:dyDescent="0.3">
      <c r="A71" s="62"/>
      <c r="B71" s="155"/>
      <c r="C71" s="57"/>
      <c r="D71" s="58"/>
      <c r="E71" s="8"/>
      <c r="F71" s="59"/>
      <c r="G71" s="59"/>
      <c r="H71" s="60"/>
      <c r="I71" s="56"/>
      <c r="J71" s="61"/>
      <c r="K71" s="56"/>
      <c r="L71" s="61"/>
      <c r="M71" s="20"/>
      <c r="N71" s="156"/>
      <c r="O71" s="205"/>
      <c r="P71" s="162"/>
      <c r="Q71" s="158"/>
      <c r="R71" s="159"/>
      <c r="S71" s="160"/>
      <c r="T71" s="160"/>
      <c r="U71" s="163"/>
      <c r="V71" s="372"/>
      <c r="W71" s="75"/>
    </row>
    <row r="72" spans="1:23" s="55" customFormat="1" ht="12" customHeight="1" x14ac:dyDescent="0.3">
      <c r="A72" s="62"/>
      <c r="B72" s="155"/>
      <c r="C72" s="57"/>
      <c r="D72" s="58"/>
      <c r="E72" s="8"/>
      <c r="F72" s="59"/>
      <c r="G72" s="59"/>
      <c r="H72" s="60"/>
      <c r="I72" s="56"/>
      <c r="J72" s="61"/>
      <c r="K72" s="56"/>
      <c r="L72" s="61"/>
      <c r="M72" s="20"/>
      <c r="N72" s="156"/>
      <c r="O72" s="205"/>
      <c r="P72" s="162"/>
      <c r="Q72" s="158"/>
      <c r="R72" s="159"/>
      <c r="S72" s="160"/>
      <c r="T72" s="160"/>
      <c r="U72" s="163"/>
      <c r="V72" s="372"/>
      <c r="W72" s="75"/>
    </row>
    <row r="73" spans="1:23" s="55" customFormat="1" ht="12" customHeight="1" x14ac:dyDescent="0.3">
      <c r="A73" s="62"/>
      <c r="B73" s="155"/>
      <c r="C73" s="57"/>
      <c r="D73" s="58"/>
      <c r="E73" s="8"/>
      <c r="F73" s="59"/>
      <c r="G73" s="59"/>
      <c r="H73" s="60"/>
      <c r="I73" s="56"/>
      <c r="J73" s="61"/>
      <c r="K73" s="56"/>
      <c r="L73" s="61"/>
      <c r="M73" s="20"/>
      <c r="N73" s="156"/>
      <c r="O73" s="205"/>
      <c r="P73" s="162"/>
      <c r="Q73" s="158"/>
      <c r="R73" s="159"/>
      <c r="S73" s="160"/>
      <c r="T73" s="160"/>
      <c r="U73" s="163"/>
      <c r="V73" s="372"/>
      <c r="W73" s="75"/>
    </row>
    <row r="74" spans="1:23" s="55" customFormat="1" ht="12" customHeight="1" x14ac:dyDescent="0.3">
      <c r="A74" s="62"/>
      <c r="B74" s="155"/>
      <c r="C74" s="57"/>
      <c r="D74" s="58"/>
      <c r="E74" s="8"/>
      <c r="F74" s="59"/>
      <c r="G74" s="59"/>
      <c r="H74" s="60"/>
      <c r="I74" s="56"/>
      <c r="J74" s="61"/>
      <c r="K74" s="56"/>
      <c r="L74" s="61"/>
      <c r="M74" s="20"/>
      <c r="N74" s="156"/>
      <c r="O74" s="205"/>
      <c r="P74" s="162"/>
      <c r="Q74" s="158"/>
      <c r="R74" s="159"/>
      <c r="S74" s="160"/>
      <c r="T74" s="160"/>
      <c r="U74" s="163"/>
      <c r="V74" s="372"/>
      <c r="W74" s="75"/>
    </row>
    <row r="75" spans="1:23" s="55" customFormat="1" ht="12" customHeight="1" x14ac:dyDescent="0.3">
      <c r="A75" s="62"/>
      <c r="B75" s="155"/>
      <c r="C75" s="57"/>
      <c r="D75" s="58"/>
      <c r="E75" s="8"/>
      <c r="F75" s="59"/>
      <c r="G75" s="59"/>
      <c r="H75" s="60"/>
      <c r="I75" s="56"/>
      <c r="J75" s="61"/>
      <c r="K75" s="56"/>
      <c r="L75" s="61"/>
      <c r="M75" s="20"/>
      <c r="N75" s="156"/>
      <c r="O75" s="205"/>
      <c r="P75" s="162"/>
      <c r="Q75" s="158"/>
      <c r="R75" s="159"/>
      <c r="S75" s="160"/>
      <c r="T75" s="160"/>
      <c r="U75" s="163"/>
      <c r="V75" s="372"/>
      <c r="W75" s="75"/>
    </row>
    <row r="76" spans="1:23" s="55" customFormat="1" ht="12" customHeight="1" x14ac:dyDescent="0.3">
      <c r="A76" s="62"/>
      <c r="B76" s="155"/>
      <c r="C76" s="57"/>
      <c r="D76" s="58"/>
      <c r="E76" s="8"/>
      <c r="F76" s="59"/>
      <c r="G76" s="59"/>
      <c r="H76" s="60"/>
      <c r="I76" s="56"/>
      <c r="J76" s="61"/>
      <c r="K76" s="56"/>
      <c r="L76" s="61"/>
      <c r="M76" s="20"/>
      <c r="N76" s="156"/>
      <c r="O76" s="205"/>
      <c r="P76" s="162"/>
      <c r="Q76" s="158"/>
      <c r="R76" s="159"/>
      <c r="S76" s="160"/>
      <c r="T76" s="160"/>
      <c r="U76" s="163"/>
      <c r="V76" s="372"/>
      <c r="W76" s="75"/>
    </row>
    <row r="77" spans="1:23" s="55" customFormat="1" ht="12" customHeight="1" x14ac:dyDescent="0.3">
      <c r="A77" s="62"/>
      <c r="B77" s="155"/>
      <c r="C77" s="57"/>
      <c r="D77" s="58"/>
      <c r="E77" s="8"/>
      <c r="F77" s="59"/>
      <c r="G77" s="59"/>
      <c r="H77" s="60"/>
      <c r="I77" s="56"/>
      <c r="J77" s="61"/>
      <c r="K77" s="56"/>
      <c r="L77" s="61"/>
      <c r="M77" s="20"/>
      <c r="N77" s="156"/>
      <c r="O77" s="205"/>
      <c r="P77" s="162"/>
      <c r="Q77" s="158"/>
      <c r="R77" s="159"/>
      <c r="S77" s="160"/>
      <c r="T77" s="160"/>
      <c r="U77" s="163"/>
      <c r="V77" s="372"/>
      <c r="W77" s="75"/>
    </row>
    <row r="78" spans="1:23" s="55" customFormat="1" ht="12" customHeight="1" x14ac:dyDescent="0.3">
      <c r="A78" s="62"/>
      <c r="B78" s="155"/>
      <c r="C78" s="57"/>
      <c r="D78" s="58"/>
      <c r="E78" s="8"/>
      <c r="F78" s="59"/>
      <c r="G78" s="59"/>
      <c r="H78" s="60"/>
      <c r="I78" s="56"/>
      <c r="J78" s="61"/>
      <c r="K78" s="56"/>
      <c r="L78" s="61"/>
      <c r="M78" s="20"/>
      <c r="N78" s="156"/>
      <c r="O78" s="205"/>
      <c r="P78" s="162"/>
      <c r="Q78" s="158"/>
      <c r="R78" s="159"/>
      <c r="S78" s="160"/>
      <c r="T78" s="160"/>
      <c r="U78" s="163"/>
      <c r="V78" s="372"/>
      <c r="W78" s="75"/>
    </row>
    <row r="79" spans="1:23" s="55" customFormat="1" ht="12" customHeight="1" x14ac:dyDescent="0.3">
      <c r="A79" s="62"/>
      <c r="B79" s="155"/>
      <c r="C79" s="57"/>
      <c r="D79" s="58"/>
      <c r="E79" s="8"/>
      <c r="F79" s="59"/>
      <c r="G79" s="59"/>
      <c r="H79" s="60"/>
      <c r="I79" s="56"/>
      <c r="J79" s="61"/>
      <c r="K79" s="56"/>
      <c r="L79" s="61"/>
      <c r="M79" s="20"/>
      <c r="N79" s="156"/>
      <c r="O79" s="205"/>
      <c r="P79" s="162"/>
      <c r="Q79" s="158"/>
      <c r="R79" s="159"/>
      <c r="S79" s="160"/>
      <c r="T79" s="160"/>
      <c r="U79" s="163"/>
      <c r="V79" s="372"/>
      <c r="W79" s="75"/>
    </row>
    <row r="80" spans="1:23" s="55" customFormat="1" ht="12" customHeight="1" thickBot="1" x14ac:dyDescent="0.35">
      <c r="A80" s="62"/>
      <c r="B80" s="155"/>
      <c r="C80" s="57"/>
      <c r="D80" s="58"/>
      <c r="E80" s="8"/>
      <c r="F80" s="59"/>
      <c r="G80" s="59"/>
      <c r="H80" s="60"/>
      <c r="I80" s="56"/>
      <c r="J80" s="61"/>
      <c r="K80" s="56"/>
      <c r="L80" s="61"/>
      <c r="M80" s="20"/>
      <c r="N80" s="156"/>
      <c r="O80" s="205"/>
      <c r="P80" s="162"/>
      <c r="Q80" s="158"/>
      <c r="R80" s="159"/>
      <c r="S80" s="160"/>
      <c r="T80" s="160"/>
      <c r="U80" s="163"/>
      <c r="V80" s="372"/>
      <c r="W80" s="75"/>
    </row>
    <row r="81" spans="1:23" s="55" customFormat="1" ht="12" customHeight="1" thickBot="1" x14ac:dyDescent="0.35">
      <c r="A81" s="164"/>
      <c r="B81" s="165"/>
      <c r="C81" s="165"/>
      <c r="D81" s="166">
        <f>SUM(D60:D80)</f>
        <v>1585</v>
      </c>
      <c r="E81" s="167"/>
      <c r="F81" s="168"/>
      <c r="G81" s="168"/>
      <c r="H81" s="169"/>
      <c r="I81" s="170"/>
      <c r="J81" s="171"/>
      <c r="K81" s="170"/>
      <c r="L81" s="171"/>
      <c r="M81" s="172"/>
      <c r="N81" s="173"/>
      <c r="O81" s="167"/>
      <c r="P81" s="174"/>
      <c r="Q81" s="175">
        <f>SUM(Q60:Q80)</f>
        <v>0</v>
      </c>
      <c r="R81" s="176"/>
      <c r="S81" s="177"/>
      <c r="T81" s="177"/>
      <c r="U81" s="171"/>
      <c r="V81" s="178">
        <f t="shared" ref="V81" si="4">SUM(D81-Q81)</f>
        <v>1585</v>
      </c>
      <c r="W81" s="113"/>
    </row>
    <row r="82" spans="1:23" s="55" customFormat="1" ht="12" customHeight="1" x14ac:dyDescent="0.3">
      <c r="A82" s="62">
        <v>44215</v>
      </c>
      <c r="B82" s="154" t="s">
        <v>217</v>
      </c>
      <c r="C82" s="57" t="s">
        <v>218</v>
      </c>
      <c r="D82" s="58"/>
      <c r="E82" s="8"/>
      <c r="F82" s="59"/>
      <c r="G82" s="59"/>
      <c r="H82" s="60"/>
      <c r="I82" s="56" t="s">
        <v>219</v>
      </c>
      <c r="J82" s="61"/>
      <c r="K82" s="56" t="s">
        <v>220</v>
      </c>
      <c r="L82" s="61"/>
      <c r="M82" s="20"/>
      <c r="N82" s="148"/>
      <c r="O82" s="220" t="s">
        <v>97</v>
      </c>
      <c r="P82" s="149"/>
      <c r="Q82" s="150"/>
      <c r="R82" s="151"/>
      <c r="S82" s="152"/>
      <c r="T82" s="152"/>
      <c r="U82" s="153"/>
      <c r="V82" s="368"/>
      <c r="W82" s="75"/>
    </row>
    <row r="83" spans="1:23" s="55" customFormat="1" ht="12" customHeight="1" x14ac:dyDescent="0.3">
      <c r="A83" s="62">
        <v>44224</v>
      </c>
      <c r="B83" s="154" t="s">
        <v>284</v>
      </c>
      <c r="C83" s="57" t="s">
        <v>281</v>
      </c>
      <c r="D83" s="58"/>
      <c r="E83" s="8"/>
      <c r="F83" s="59"/>
      <c r="G83" s="59"/>
      <c r="H83" s="60"/>
      <c r="I83" s="56" t="s">
        <v>282</v>
      </c>
      <c r="J83" s="61"/>
      <c r="K83" s="56" t="s">
        <v>283</v>
      </c>
      <c r="L83" s="61"/>
      <c r="M83" s="20"/>
      <c r="N83" s="148"/>
      <c r="O83" s="206"/>
      <c r="P83" s="149"/>
      <c r="Q83" s="150"/>
      <c r="R83" s="151"/>
      <c r="S83" s="152"/>
      <c r="T83" s="152"/>
      <c r="U83" s="153"/>
      <c r="V83" s="368"/>
      <c r="W83" s="75"/>
    </row>
    <row r="84" spans="1:23" s="55" customFormat="1" ht="12" customHeight="1" x14ac:dyDescent="0.3">
      <c r="A84" s="62">
        <v>44225</v>
      </c>
      <c r="B84" s="154" t="s">
        <v>288</v>
      </c>
      <c r="C84" s="57">
        <v>2100640</v>
      </c>
      <c r="D84" s="58">
        <v>500</v>
      </c>
      <c r="E84" s="8"/>
      <c r="F84" s="59"/>
      <c r="G84" s="59"/>
      <c r="H84" s="60"/>
      <c r="I84" s="56" t="s">
        <v>271</v>
      </c>
      <c r="J84" s="61">
        <v>44229</v>
      </c>
      <c r="K84" s="56" t="s">
        <v>289</v>
      </c>
      <c r="L84" s="61">
        <v>44230</v>
      </c>
      <c r="M84" s="20"/>
      <c r="N84" s="148"/>
      <c r="O84" s="206"/>
      <c r="P84" s="149"/>
      <c r="Q84" s="150"/>
      <c r="R84" s="151"/>
      <c r="S84" s="152"/>
      <c r="T84" s="152"/>
      <c r="U84" s="153"/>
      <c r="V84" s="368"/>
      <c r="W84" s="75"/>
    </row>
    <row r="85" spans="1:23" s="55" customFormat="1" ht="12" customHeight="1" x14ac:dyDescent="0.3">
      <c r="A85" s="62">
        <v>44225</v>
      </c>
      <c r="B85" s="154" t="s">
        <v>290</v>
      </c>
      <c r="C85" s="57" t="s">
        <v>291</v>
      </c>
      <c r="D85" s="58">
        <v>110</v>
      </c>
      <c r="E85" s="8">
        <v>210053</v>
      </c>
      <c r="F85" s="59">
        <v>44294</v>
      </c>
      <c r="G85" s="59"/>
      <c r="H85" s="60"/>
      <c r="I85" s="56" t="s">
        <v>190</v>
      </c>
      <c r="J85" s="61">
        <v>44228</v>
      </c>
      <c r="K85" s="56" t="s">
        <v>292</v>
      </c>
      <c r="L85" s="61">
        <v>44228</v>
      </c>
      <c r="M85" s="20"/>
      <c r="N85" s="148"/>
      <c r="O85" s="206"/>
      <c r="P85" s="149"/>
      <c r="Q85" s="150"/>
      <c r="R85" s="151"/>
      <c r="S85" s="152"/>
      <c r="T85" s="152"/>
      <c r="U85" s="153"/>
      <c r="V85" s="368"/>
      <c r="W85" s="75"/>
    </row>
    <row r="86" spans="1:23" s="55" customFormat="1" ht="12" customHeight="1" x14ac:dyDescent="0.3">
      <c r="A86" s="62">
        <v>44225</v>
      </c>
      <c r="B86" s="154" t="s">
        <v>204</v>
      </c>
      <c r="C86" s="57" t="s">
        <v>299</v>
      </c>
      <c r="D86" s="58">
        <v>230</v>
      </c>
      <c r="E86" s="8"/>
      <c r="F86" s="59"/>
      <c r="G86" s="59"/>
      <c r="H86" s="60"/>
      <c r="I86" s="56" t="s">
        <v>300</v>
      </c>
      <c r="J86" s="61">
        <v>44229</v>
      </c>
      <c r="K86" s="56" t="s">
        <v>301</v>
      </c>
      <c r="L86" s="61">
        <v>44230</v>
      </c>
      <c r="M86" s="20"/>
      <c r="N86" s="148"/>
      <c r="O86" s="206"/>
      <c r="P86" s="149"/>
      <c r="Q86" s="150"/>
      <c r="R86" s="151"/>
      <c r="S86" s="152"/>
      <c r="T86" s="152"/>
      <c r="U86" s="153"/>
      <c r="V86" s="368"/>
      <c r="W86" s="75"/>
    </row>
    <row r="87" spans="1:23" s="55" customFormat="1" ht="12" customHeight="1" x14ac:dyDescent="0.3">
      <c r="A87" s="62">
        <v>44228</v>
      </c>
      <c r="B87" s="154" t="s">
        <v>297</v>
      </c>
      <c r="C87" s="57">
        <v>202101091</v>
      </c>
      <c r="D87" s="58">
        <v>160</v>
      </c>
      <c r="E87" s="8">
        <v>210054</v>
      </c>
      <c r="F87" s="59">
        <v>44305</v>
      </c>
      <c r="G87" s="59"/>
      <c r="H87" s="60"/>
      <c r="I87" s="56" t="s">
        <v>114</v>
      </c>
      <c r="J87" s="61">
        <v>44228</v>
      </c>
      <c r="K87" s="56" t="s">
        <v>298</v>
      </c>
      <c r="L87" s="61">
        <v>44229</v>
      </c>
      <c r="M87" s="20"/>
      <c r="N87" s="148"/>
      <c r="O87" s="206"/>
      <c r="P87" s="149"/>
      <c r="Q87" s="150"/>
      <c r="R87" s="151"/>
      <c r="S87" s="152"/>
      <c r="T87" s="152"/>
      <c r="U87" s="153"/>
      <c r="V87" s="368"/>
      <c r="W87" s="75"/>
    </row>
    <row r="88" spans="1:23" s="55" customFormat="1" ht="12" customHeight="1" x14ac:dyDescent="0.3">
      <c r="A88" s="62">
        <v>44228</v>
      </c>
      <c r="B88" s="154" t="s">
        <v>316</v>
      </c>
      <c r="C88" s="57">
        <v>41337</v>
      </c>
      <c r="D88" s="359">
        <v>520</v>
      </c>
      <c r="E88" s="8"/>
      <c r="F88" s="59"/>
      <c r="G88" s="59"/>
      <c r="H88" s="60"/>
      <c r="I88" s="56" t="s">
        <v>317</v>
      </c>
      <c r="J88" s="61"/>
      <c r="K88" s="56" t="s">
        <v>318</v>
      </c>
      <c r="L88" s="61"/>
      <c r="M88" s="20"/>
      <c r="N88" s="148"/>
      <c r="O88" s="206"/>
      <c r="P88" s="179"/>
      <c r="Q88" s="150"/>
      <c r="R88" s="151"/>
      <c r="S88" s="152"/>
      <c r="T88" s="152"/>
      <c r="U88" s="180"/>
      <c r="V88" s="368"/>
      <c r="W88" s="75"/>
    </row>
    <row r="89" spans="1:23" s="55" customFormat="1" ht="12" customHeight="1" x14ac:dyDescent="0.3">
      <c r="A89" s="62">
        <v>44229</v>
      </c>
      <c r="B89" s="154" t="s">
        <v>319</v>
      </c>
      <c r="C89" s="57" t="s">
        <v>320</v>
      </c>
      <c r="D89" s="359">
        <v>780</v>
      </c>
      <c r="E89" s="8"/>
      <c r="F89" s="59"/>
      <c r="G89" s="59"/>
      <c r="H89" s="60"/>
      <c r="I89" s="56" t="s">
        <v>321</v>
      </c>
      <c r="J89" s="61"/>
      <c r="K89" s="56" t="s">
        <v>322</v>
      </c>
      <c r="L89" s="61"/>
      <c r="M89" s="20"/>
      <c r="N89" s="148"/>
      <c r="O89" s="206"/>
      <c r="P89" s="179"/>
      <c r="Q89" s="150"/>
      <c r="R89" s="151"/>
      <c r="S89" s="152"/>
      <c r="T89" s="152"/>
      <c r="U89" s="180"/>
      <c r="V89" s="368"/>
      <c r="W89" s="75"/>
    </row>
    <row r="90" spans="1:23" s="55" customFormat="1" ht="12" customHeight="1" x14ac:dyDescent="0.3">
      <c r="A90" s="62">
        <v>44229</v>
      </c>
      <c r="B90" s="154" t="s">
        <v>323</v>
      </c>
      <c r="C90" s="57" t="s">
        <v>324</v>
      </c>
      <c r="D90" s="359">
        <v>200</v>
      </c>
      <c r="E90" s="8"/>
      <c r="F90" s="59"/>
      <c r="G90" s="59"/>
      <c r="H90" s="60"/>
      <c r="I90" s="56" t="s">
        <v>333</v>
      </c>
      <c r="J90" s="61"/>
      <c r="K90" s="56" t="s">
        <v>151</v>
      </c>
      <c r="L90" s="61"/>
      <c r="M90" s="20"/>
      <c r="N90" s="148"/>
      <c r="O90" s="206"/>
      <c r="P90" s="179"/>
      <c r="Q90" s="150"/>
      <c r="R90" s="151"/>
      <c r="S90" s="152"/>
      <c r="T90" s="152"/>
      <c r="U90" s="180"/>
      <c r="V90" s="368"/>
      <c r="W90" s="75"/>
    </row>
    <row r="91" spans="1:23" s="55" customFormat="1" ht="12" customHeight="1" x14ac:dyDescent="0.3">
      <c r="A91" s="62"/>
      <c r="B91" s="154"/>
      <c r="C91" s="57"/>
      <c r="D91" s="58"/>
      <c r="E91" s="8"/>
      <c r="F91" s="59"/>
      <c r="G91" s="59"/>
      <c r="H91" s="60"/>
      <c r="I91" s="56"/>
      <c r="J91" s="61"/>
      <c r="K91" s="56"/>
      <c r="L91" s="61"/>
      <c r="M91" s="20"/>
      <c r="N91" s="148"/>
      <c r="O91" s="206"/>
      <c r="P91" s="179"/>
      <c r="Q91" s="150"/>
      <c r="R91" s="151"/>
      <c r="S91" s="152"/>
      <c r="T91" s="152"/>
      <c r="U91" s="180"/>
      <c r="V91" s="368"/>
      <c r="W91" s="75"/>
    </row>
    <row r="92" spans="1:23" s="55" customFormat="1" ht="12" customHeight="1" x14ac:dyDescent="0.3">
      <c r="A92" s="62"/>
      <c r="B92" s="154"/>
      <c r="C92" s="57"/>
      <c r="D92" s="58"/>
      <c r="E92" s="8"/>
      <c r="F92" s="59"/>
      <c r="G92" s="59"/>
      <c r="H92" s="60"/>
      <c r="I92" s="56"/>
      <c r="J92" s="61"/>
      <c r="K92" s="56"/>
      <c r="L92" s="61"/>
      <c r="M92" s="20"/>
      <c r="N92" s="148"/>
      <c r="O92" s="206"/>
      <c r="P92" s="179"/>
      <c r="Q92" s="150"/>
      <c r="R92" s="151"/>
      <c r="S92" s="152"/>
      <c r="T92" s="152"/>
      <c r="U92" s="180"/>
      <c r="V92" s="368"/>
      <c r="W92" s="75"/>
    </row>
    <row r="93" spans="1:23" s="55" customFormat="1" ht="12" customHeight="1" x14ac:dyDescent="0.3">
      <c r="A93" s="62"/>
      <c r="B93" s="154"/>
      <c r="C93" s="57"/>
      <c r="D93" s="58"/>
      <c r="E93" s="8"/>
      <c r="F93" s="59"/>
      <c r="G93" s="59"/>
      <c r="H93" s="60"/>
      <c r="I93" s="56"/>
      <c r="J93" s="61"/>
      <c r="K93" s="56"/>
      <c r="L93" s="61"/>
      <c r="M93" s="20"/>
      <c r="N93" s="148"/>
      <c r="O93" s="206"/>
      <c r="P93" s="179"/>
      <c r="Q93" s="150"/>
      <c r="R93" s="151"/>
      <c r="S93" s="152"/>
      <c r="T93" s="152"/>
      <c r="U93" s="180"/>
      <c r="V93" s="368"/>
      <c r="W93" s="75"/>
    </row>
    <row r="94" spans="1:23" s="55" customFormat="1" ht="12" customHeight="1" x14ac:dyDescent="0.3">
      <c r="A94" s="62"/>
      <c r="B94" s="154"/>
      <c r="C94" s="57"/>
      <c r="D94" s="58"/>
      <c r="E94" s="8"/>
      <c r="F94" s="59"/>
      <c r="G94" s="59"/>
      <c r="H94" s="60"/>
      <c r="I94" s="56"/>
      <c r="J94" s="61"/>
      <c r="K94" s="56"/>
      <c r="L94" s="61"/>
      <c r="M94" s="20"/>
      <c r="N94" s="148"/>
      <c r="O94" s="206"/>
      <c r="P94" s="179"/>
      <c r="Q94" s="150"/>
      <c r="R94" s="151"/>
      <c r="S94" s="152"/>
      <c r="T94" s="152"/>
      <c r="U94" s="180"/>
      <c r="V94" s="368"/>
      <c r="W94" s="75"/>
    </row>
    <row r="95" spans="1:23" s="55" customFormat="1" ht="12" customHeight="1" x14ac:dyDescent="0.3">
      <c r="A95" s="62"/>
      <c r="B95" s="154"/>
      <c r="C95" s="57"/>
      <c r="D95" s="58"/>
      <c r="E95" s="8"/>
      <c r="F95" s="59"/>
      <c r="G95" s="59"/>
      <c r="H95" s="60"/>
      <c r="I95" s="56"/>
      <c r="J95" s="61"/>
      <c r="K95" s="56"/>
      <c r="L95" s="61"/>
      <c r="M95" s="20"/>
      <c r="N95" s="148"/>
      <c r="O95" s="206"/>
      <c r="P95" s="179"/>
      <c r="Q95" s="150"/>
      <c r="R95" s="151"/>
      <c r="S95" s="152"/>
      <c r="T95" s="152"/>
      <c r="U95" s="180"/>
      <c r="V95" s="368"/>
      <c r="W95" s="75"/>
    </row>
    <row r="96" spans="1:23" s="55" customFormat="1" ht="12" customHeight="1" x14ac:dyDescent="0.3">
      <c r="A96" s="62"/>
      <c r="B96" s="154"/>
      <c r="C96" s="57"/>
      <c r="D96" s="58"/>
      <c r="E96" s="8"/>
      <c r="F96" s="59"/>
      <c r="G96" s="59"/>
      <c r="H96" s="60"/>
      <c r="I96" s="56"/>
      <c r="J96" s="61"/>
      <c r="K96" s="56"/>
      <c r="L96" s="61"/>
      <c r="M96" s="20"/>
      <c r="N96" s="148"/>
      <c r="O96" s="206"/>
      <c r="P96" s="179"/>
      <c r="Q96" s="150"/>
      <c r="R96" s="151"/>
      <c r="S96" s="152"/>
      <c r="T96" s="152"/>
      <c r="U96" s="180"/>
      <c r="V96" s="368"/>
      <c r="W96" s="75"/>
    </row>
    <row r="97" spans="1:23" s="55" customFormat="1" ht="12" customHeight="1" x14ac:dyDescent="0.3">
      <c r="A97" s="62"/>
      <c r="B97" s="154"/>
      <c r="C97" s="57"/>
      <c r="D97" s="58"/>
      <c r="E97" s="8"/>
      <c r="F97" s="59"/>
      <c r="G97" s="59"/>
      <c r="H97" s="60"/>
      <c r="I97" s="56"/>
      <c r="J97" s="61"/>
      <c r="K97" s="56"/>
      <c r="L97" s="61"/>
      <c r="M97" s="20"/>
      <c r="N97" s="148"/>
      <c r="O97" s="206"/>
      <c r="P97" s="179"/>
      <c r="Q97" s="150"/>
      <c r="R97" s="151"/>
      <c r="S97" s="152"/>
      <c r="T97" s="152"/>
      <c r="U97" s="180"/>
      <c r="V97" s="368"/>
      <c r="W97" s="75"/>
    </row>
    <row r="98" spans="1:23" s="55" customFormat="1" ht="12" customHeight="1" x14ac:dyDescent="0.3">
      <c r="A98" s="62"/>
      <c r="B98" s="154"/>
      <c r="C98" s="57"/>
      <c r="D98" s="58"/>
      <c r="E98" s="8"/>
      <c r="F98" s="59"/>
      <c r="G98" s="59"/>
      <c r="H98" s="60"/>
      <c r="I98" s="56"/>
      <c r="J98" s="61"/>
      <c r="K98" s="56"/>
      <c r="L98" s="61"/>
      <c r="M98" s="20"/>
      <c r="N98" s="148"/>
      <c r="O98" s="206"/>
      <c r="P98" s="179"/>
      <c r="Q98" s="150"/>
      <c r="R98" s="151"/>
      <c r="S98" s="152"/>
      <c r="T98" s="152"/>
      <c r="U98" s="180"/>
      <c r="V98" s="368"/>
      <c r="W98" s="75"/>
    </row>
    <row r="99" spans="1:23" s="55" customFormat="1" ht="12" customHeight="1" x14ac:dyDescent="0.3">
      <c r="A99" s="62"/>
      <c r="B99" s="154"/>
      <c r="C99" s="57"/>
      <c r="D99" s="58"/>
      <c r="E99" s="8"/>
      <c r="F99" s="59"/>
      <c r="G99" s="59"/>
      <c r="H99" s="60"/>
      <c r="I99" s="56"/>
      <c r="J99" s="61"/>
      <c r="K99" s="56"/>
      <c r="L99" s="61"/>
      <c r="M99" s="20"/>
      <c r="N99" s="148"/>
      <c r="O99" s="206"/>
      <c r="P99" s="179"/>
      <c r="Q99" s="150"/>
      <c r="R99" s="151"/>
      <c r="S99" s="152"/>
      <c r="T99" s="152"/>
      <c r="U99" s="180"/>
      <c r="V99" s="368"/>
      <c r="W99" s="75"/>
    </row>
    <row r="100" spans="1:23" s="55" customFormat="1" ht="12" customHeight="1" x14ac:dyDescent="0.3">
      <c r="A100" s="62"/>
      <c r="B100" s="154"/>
      <c r="C100" s="57"/>
      <c r="D100" s="58"/>
      <c r="E100" s="8"/>
      <c r="F100" s="59"/>
      <c r="G100" s="59"/>
      <c r="H100" s="60"/>
      <c r="I100" s="56"/>
      <c r="J100" s="61"/>
      <c r="K100" s="56"/>
      <c r="L100" s="61"/>
      <c r="M100" s="20"/>
      <c r="N100" s="148"/>
      <c r="O100" s="206"/>
      <c r="P100" s="179"/>
      <c r="Q100" s="150"/>
      <c r="R100" s="151"/>
      <c r="S100" s="152"/>
      <c r="T100" s="152"/>
      <c r="U100" s="180"/>
      <c r="V100" s="368"/>
      <c r="W100" s="75"/>
    </row>
    <row r="101" spans="1:23" s="55" customFormat="1" ht="12" customHeight="1" x14ac:dyDescent="0.3">
      <c r="A101" s="62"/>
      <c r="B101" s="154"/>
      <c r="C101" s="57"/>
      <c r="D101" s="58"/>
      <c r="E101" s="8"/>
      <c r="F101" s="59"/>
      <c r="G101" s="59"/>
      <c r="H101" s="60"/>
      <c r="I101" s="56"/>
      <c r="J101" s="61"/>
      <c r="K101" s="56"/>
      <c r="L101" s="61"/>
      <c r="M101" s="20"/>
      <c r="N101" s="148"/>
      <c r="O101" s="206"/>
      <c r="P101" s="179"/>
      <c r="Q101" s="150"/>
      <c r="R101" s="151"/>
      <c r="S101" s="152"/>
      <c r="T101" s="152"/>
      <c r="U101" s="180"/>
      <c r="V101" s="368"/>
      <c r="W101" s="75"/>
    </row>
    <row r="102" spans="1:23" s="55" customFormat="1" ht="12" customHeight="1" thickBot="1" x14ac:dyDescent="0.35">
      <c r="A102" s="62"/>
      <c r="B102" s="154"/>
      <c r="C102" s="57"/>
      <c r="D102" s="58"/>
      <c r="E102" s="8"/>
      <c r="F102" s="59"/>
      <c r="G102" s="59"/>
      <c r="H102" s="60"/>
      <c r="I102" s="56"/>
      <c r="J102" s="61"/>
      <c r="K102" s="56"/>
      <c r="L102" s="61"/>
      <c r="M102" s="20"/>
      <c r="N102" s="148"/>
      <c r="O102" s="206"/>
      <c r="P102" s="179"/>
      <c r="Q102" s="150"/>
      <c r="R102" s="151"/>
      <c r="S102" s="152"/>
      <c r="T102" s="152"/>
      <c r="U102" s="180"/>
      <c r="V102" s="368"/>
      <c r="W102" s="75"/>
    </row>
    <row r="103" spans="1:23" s="55" customFormat="1" ht="12" customHeight="1" thickBot="1" x14ac:dyDescent="0.35">
      <c r="A103" s="181"/>
      <c r="B103" s="182"/>
      <c r="C103" s="182"/>
      <c r="D103" s="183">
        <f>SUM(D82:D102)</f>
        <v>2500</v>
      </c>
      <c r="E103" s="184"/>
      <c r="F103" s="185"/>
      <c r="G103" s="185"/>
      <c r="H103" s="186"/>
      <c r="I103" s="187"/>
      <c r="J103" s="188"/>
      <c r="K103" s="187"/>
      <c r="L103" s="188"/>
      <c r="M103" s="189"/>
      <c r="N103" s="190"/>
      <c r="O103" s="184"/>
      <c r="P103" s="191"/>
      <c r="Q103" s="192">
        <f>SUM(Q82:Q102)</f>
        <v>0</v>
      </c>
      <c r="R103" s="193"/>
      <c r="S103" s="194"/>
      <c r="T103" s="194"/>
      <c r="U103" s="188"/>
      <c r="V103" s="195">
        <f t="shared" ref="V103" si="5">SUM(D103-Q103)</f>
        <v>2500</v>
      </c>
      <c r="W103" s="113"/>
    </row>
    <row r="104" spans="1:23" s="55" customFormat="1" ht="12" customHeight="1" x14ac:dyDescent="0.3">
      <c r="A104" s="62">
        <v>44223</v>
      </c>
      <c r="B104" s="219" t="s">
        <v>273</v>
      </c>
      <c r="C104" s="57" t="s">
        <v>274</v>
      </c>
      <c r="D104" s="58">
        <v>800</v>
      </c>
      <c r="E104" s="8">
        <v>210059</v>
      </c>
      <c r="F104" s="59">
        <v>44292</v>
      </c>
      <c r="G104" s="59"/>
      <c r="H104" s="60"/>
      <c r="I104" s="56" t="s">
        <v>275</v>
      </c>
      <c r="J104" s="61">
        <v>44225</v>
      </c>
      <c r="K104" s="56" t="s">
        <v>276</v>
      </c>
      <c r="L104" s="61">
        <v>44229</v>
      </c>
      <c r="M104" s="20"/>
      <c r="N104" s="222"/>
      <c r="O104" s="223" t="s">
        <v>100</v>
      </c>
      <c r="P104" s="224"/>
      <c r="Q104" s="225"/>
      <c r="R104" s="226"/>
      <c r="S104" s="227"/>
      <c r="T104" s="227"/>
      <c r="U104" s="228"/>
      <c r="V104" s="369"/>
      <c r="W104" s="75"/>
    </row>
    <row r="105" spans="1:23" s="55" customFormat="1" ht="12" customHeight="1" x14ac:dyDescent="0.3">
      <c r="A105" s="62">
        <v>44224</v>
      </c>
      <c r="B105" s="219" t="s">
        <v>285</v>
      </c>
      <c r="C105" s="365">
        <v>21036</v>
      </c>
      <c r="D105" s="359">
        <v>560</v>
      </c>
      <c r="E105" s="8">
        <v>210060</v>
      </c>
      <c r="F105" s="59">
        <v>44292</v>
      </c>
      <c r="G105" s="59"/>
      <c r="H105" s="60"/>
      <c r="I105" s="56" t="s">
        <v>286</v>
      </c>
      <c r="J105" s="61">
        <v>44229</v>
      </c>
      <c r="K105" s="56" t="s">
        <v>287</v>
      </c>
      <c r="L105" s="61">
        <v>44231</v>
      </c>
      <c r="M105" s="20"/>
      <c r="N105" s="222"/>
      <c r="O105" s="229"/>
      <c r="P105" s="224"/>
      <c r="Q105" s="225"/>
      <c r="R105" s="226"/>
      <c r="S105" s="227"/>
      <c r="T105" s="227"/>
      <c r="U105" s="228"/>
      <c r="V105" s="369"/>
      <c r="W105" s="75"/>
    </row>
    <row r="106" spans="1:23" s="55" customFormat="1" ht="12" customHeight="1" x14ac:dyDescent="0.3">
      <c r="A106" s="62">
        <v>44225</v>
      </c>
      <c r="B106" s="219" t="s">
        <v>293</v>
      </c>
      <c r="C106" s="57">
        <v>21053</v>
      </c>
      <c r="D106" s="359">
        <v>230</v>
      </c>
      <c r="E106" s="8">
        <v>210061</v>
      </c>
      <c r="F106" s="59">
        <v>44292</v>
      </c>
      <c r="G106" s="59"/>
      <c r="H106" s="60"/>
      <c r="I106" s="56" t="s">
        <v>294</v>
      </c>
      <c r="J106" s="61">
        <v>44230</v>
      </c>
      <c r="K106" s="56" t="s">
        <v>295</v>
      </c>
      <c r="L106" s="61">
        <v>44231</v>
      </c>
      <c r="M106" s="20"/>
      <c r="N106" s="222"/>
      <c r="O106" s="229"/>
      <c r="P106" s="224"/>
      <c r="Q106" s="225"/>
      <c r="R106" s="226"/>
      <c r="S106" s="227"/>
      <c r="T106" s="227"/>
      <c r="U106" s="228"/>
      <c r="V106" s="369"/>
      <c r="W106" s="75"/>
    </row>
    <row r="107" spans="1:23" s="55" customFormat="1" ht="12" customHeight="1" x14ac:dyDescent="0.3">
      <c r="A107" s="62">
        <v>44229</v>
      </c>
      <c r="B107" s="219" t="s">
        <v>325</v>
      </c>
      <c r="C107" s="367" t="s">
        <v>326</v>
      </c>
      <c r="D107" s="58">
        <v>250</v>
      </c>
      <c r="E107" s="8">
        <v>210062</v>
      </c>
      <c r="F107" s="59">
        <v>44262</v>
      </c>
      <c r="G107" s="59"/>
      <c r="H107" s="60"/>
      <c r="I107" s="56" t="s">
        <v>327</v>
      </c>
      <c r="J107" s="61">
        <v>44231</v>
      </c>
      <c r="K107" s="56" t="s">
        <v>328</v>
      </c>
      <c r="L107" s="61">
        <v>44231</v>
      </c>
      <c r="M107" s="20"/>
      <c r="N107" s="222"/>
      <c r="O107" s="229"/>
      <c r="P107" s="224"/>
      <c r="Q107" s="225"/>
      <c r="R107" s="226"/>
      <c r="S107" s="227"/>
      <c r="T107" s="227"/>
      <c r="U107" s="228"/>
      <c r="V107" s="369"/>
      <c r="W107" s="75"/>
    </row>
    <row r="108" spans="1:23" s="55" customFormat="1" ht="12" customHeight="1" x14ac:dyDescent="0.3">
      <c r="A108" s="62">
        <v>44230</v>
      </c>
      <c r="B108" s="219" t="s">
        <v>329</v>
      </c>
      <c r="C108" s="57" t="s">
        <v>330</v>
      </c>
      <c r="D108" s="58">
        <v>800</v>
      </c>
      <c r="E108" s="8"/>
      <c r="F108" s="59"/>
      <c r="G108" s="59"/>
      <c r="H108" s="60"/>
      <c r="I108" s="56" t="s">
        <v>331</v>
      </c>
      <c r="J108" s="61"/>
      <c r="K108" s="56" t="s">
        <v>332</v>
      </c>
      <c r="L108" s="61"/>
      <c r="M108" s="20"/>
      <c r="N108" s="222"/>
      <c r="O108" s="229"/>
      <c r="P108" s="230"/>
      <c r="Q108" s="225"/>
      <c r="R108" s="226"/>
      <c r="S108" s="227"/>
      <c r="T108" s="227"/>
      <c r="U108" s="231"/>
      <c r="V108" s="369"/>
      <c r="W108" s="75"/>
    </row>
    <row r="109" spans="1:23" s="55" customFormat="1" ht="12" customHeight="1" x14ac:dyDescent="0.3">
      <c r="A109" s="62"/>
      <c r="B109" s="219"/>
      <c r="C109" s="57"/>
      <c r="D109" s="58"/>
      <c r="E109" s="8"/>
      <c r="F109" s="59"/>
      <c r="G109" s="59"/>
      <c r="H109" s="60"/>
      <c r="I109" s="56"/>
      <c r="J109" s="61"/>
      <c r="K109" s="56"/>
      <c r="L109" s="61"/>
      <c r="M109" s="20"/>
      <c r="N109" s="222"/>
      <c r="O109" s="229"/>
      <c r="P109" s="230"/>
      <c r="Q109" s="225"/>
      <c r="R109" s="226"/>
      <c r="S109" s="227"/>
      <c r="T109" s="227"/>
      <c r="U109" s="231"/>
      <c r="V109" s="369"/>
      <c r="W109" s="75"/>
    </row>
    <row r="110" spans="1:23" s="55" customFormat="1" ht="12" customHeight="1" x14ac:dyDescent="0.3">
      <c r="A110" s="62"/>
      <c r="B110" s="219"/>
      <c r="C110" s="57"/>
      <c r="D110" s="58"/>
      <c r="E110" s="8"/>
      <c r="F110" s="59"/>
      <c r="G110" s="59"/>
      <c r="H110" s="60"/>
      <c r="I110" s="56"/>
      <c r="J110" s="61"/>
      <c r="K110" s="56"/>
      <c r="L110" s="61"/>
      <c r="M110" s="20"/>
      <c r="N110" s="222"/>
      <c r="O110" s="229"/>
      <c r="P110" s="230"/>
      <c r="Q110" s="225"/>
      <c r="R110" s="226"/>
      <c r="S110" s="227"/>
      <c r="T110" s="227"/>
      <c r="U110" s="231"/>
      <c r="V110" s="369"/>
      <c r="W110" s="75"/>
    </row>
    <row r="111" spans="1:23" s="55" customFormat="1" ht="12" customHeight="1" x14ac:dyDescent="0.3">
      <c r="A111" s="62"/>
      <c r="B111" s="219"/>
      <c r="C111" s="57"/>
      <c r="D111" s="58"/>
      <c r="E111" s="8"/>
      <c r="F111" s="59"/>
      <c r="G111" s="59"/>
      <c r="H111" s="60"/>
      <c r="I111" s="56"/>
      <c r="J111" s="61"/>
      <c r="K111" s="56"/>
      <c r="L111" s="61"/>
      <c r="M111" s="20"/>
      <c r="N111" s="222"/>
      <c r="O111" s="229"/>
      <c r="P111" s="230"/>
      <c r="Q111" s="225"/>
      <c r="R111" s="226"/>
      <c r="S111" s="227"/>
      <c r="T111" s="227"/>
      <c r="U111" s="231"/>
      <c r="V111" s="369"/>
      <c r="W111" s="75"/>
    </row>
    <row r="112" spans="1:23" s="55" customFormat="1" ht="12" customHeight="1" x14ac:dyDescent="0.3">
      <c r="A112" s="62"/>
      <c r="B112" s="219"/>
      <c r="C112" s="57"/>
      <c r="D112" s="58"/>
      <c r="E112" s="8"/>
      <c r="F112" s="59"/>
      <c r="G112" s="59"/>
      <c r="H112" s="60"/>
      <c r="I112" s="56"/>
      <c r="J112" s="61"/>
      <c r="K112" s="56"/>
      <c r="L112" s="61"/>
      <c r="M112" s="20"/>
      <c r="N112" s="222"/>
      <c r="O112" s="229"/>
      <c r="P112" s="230"/>
      <c r="Q112" s="225"/>
      <c r="R112" s="226"/>
      <c r="S112" s="227"/>
      <c r="T112" s="227"/>
      <c r="U112" s="231"/>
      <c r="V112" s="369"/>
      <c r="W112" s="75"/>
    </row>
    <row r="113" spans="1:23" s="55" customFormat="1" ht="12" customHeight="1" x14ac:dyDescent="0.3">
      <c r="A113" s="62"/>
      <c r="B113" s="219"/>
      <c r="C113" s="57"/>
      <c r="D113" s="58"/>
      <c r="E113" s="8"/>
      <c r="F113" s="59"/>
      <c r="G113" s="59"/>
      <c r="H113" s="60"/>
      <c r="I113" s="56"/>
      <c r="J113" s="61"/>
      <c r="K113" s="56"/>
      <c r="L113" s="61"/>
      <c r="M113" s="20"/>
      <c r="N113" s="222"/>
      <c r="O113" s="229"/>
      <c r="P113" s="230"/>
      <c r="Q113" s="225"/>
      <c r="R113" s="226"/>
      <c r="S113" s="227"/>
      <c r="T113" s="227"/>
      <c r="U113" s="231"/>
      <c r="V113" s="369"/>
      <c r="W113" s="75"/>
    </row>
    <row r="114" spans="1:23" s="55" customFormat="1" ht="12" customHeight="1" x14ac:dyDescent="0.3">
      <c r="A114" s="62"/>
      <c r="B114" s="219"/>
      <c r="C114" s="57"/>
      <c r="D114" s="58"/>
      <c r="E114" s="8"/>
      <c r="F114" s="59"/>
      <c r="G114" s="59"/>
      <c r="H114" s="60"/>
      <c r="I114" s="56"/>
      <c r="J114" s="61"/>
      <c r="K114" s="56"/>
      <c r="L114" s="61"/>
      <c r="M114" s="20"/>
      <c r="N114" s="222"/>
      <c r="O114" s="229"/>
      <c r="P114" s="230"/>
      <c r="Q114" s="225"/>
      <c r="R114" s="226"/>
      <c r="S114" s="227"/>
      <c r="T114" s="227"/>
      <c r="U114" s="231"/>
      <c r="V114" s="369"/>
      <c r="W114" s="75"/>
    </row>
    <row r="115" spans="1:23" s="55" customFormat="1" ht="12" customHeight="1" x14ac:dyDescent="0.3">
      <c r="A115" s="62"/>
      <c r="B115" s="219"/>
      <c r="C115" s="57"/>
      <c r="D115" s="58"/>
      <c r="E115" s="8"/>
      <c r="F115" s="59"/>
      <c r="G115" s="59"/>
      <c r="H115" s="60"/>
      <c r="I115" s="56"/>
      <c r="J115" s="61"/>
      <c r="K115" s="56"/>
      <c r="L115" s="61"/>
      <c r="M115" s="20"/>
      <c r="N115" s="222"/>
      <c r="O115" s="229"/>
      <c r="P115" s="230"/>
      <c r="Q115" s="225"/>
      <c r="R115" s="226"/>
      <c r="S115" s="227"/>
      <c r="T115" s="227"/>
      <c r="U115" s="231"/>
      <c r="V115" s="369"/>
      <c r="W115" s="75"/>
    </row>
    <row r="116" spans="1:23" s="55" customFormat="1" ht="12" customHeight="1" x14ac:dyDescent="0.3">
      <c r="A116" s="62"/>
      <c r="B116" s="219"/>
      <c r="C116" s="57"/>
      <c r="D116" s="58"/>
      <c r="E116" s="8"/>
      <c r="F116" s="59"/>
      <c r="G116" s="59"/>
      <c r="H116" s="60"/>
      <c r="I116" s="56"/>
      <c r="J116" s="61"/>
      <c r="K116" s="56"/>
      <c r="L116" s="61"/>
      <c r="M116" s="20"/>
      <c r="N116" s="222"/>
      <c r="O116" s="229"/>
      <c r="P116" s="230"/>
      <c r="Q116" s="225"/>
      <c r="R116" s="226"/>
      <c r="S116" s="227"/>
      <c r="T116" s="227"/>
      <c r="U116" s="231"/>
      <c r="V116" s="369"/>
      <c r="W116" s="75"/>
    </row>
    <row r="117" spans="1:23" s="55" customFormat="1" ht="12" customHeight="1" x14ac:dyDescent="0.3">
      <c r="A117" s="62"/>
      <c r="B117" s="219"/>
      <c r="C117" s="57"/>
      <c r="D117" s="58"/>
      <c r="E117" s="8"/>
      <c r="F117" s="59"/>
      <c r="G117" s="59"/>
      <c r="H117" s="60"/>
      <c r="I117" s="56"/>
      <c r="J117" s="61"/>
      <c r="K117" s="56"/>
      <c r="L117" s="61"/>
      <c r="M117" s="20"/>
      <c r="N117" s="222"/>
      <c r="O117" s="229"/>
      <c r="P117" s="230"/>
      <c r="Q117" s="225"/>
      <c r="R117" s="226"/>
      <c r="S117" s="227"/>
      <c r="T117" s="227"/>
      <c r="U117" s="231"/>
      <c r="V117" s="369"/>
      <c r="W117" s="75"/>
    </row>
    <row r="118" spans="1:23" s="55" customFormat="1" ht="12" customHeight="1" x14ac:dyDescent="0.3">
      <c r="A118" s="62"/>
      <c r="B118" s="219"/>
      <c r="C118" s="57"/>
      <c r="D118" s="58"/>
      <c r="E118" s="8"/>
      <c r="F118" s="59"/>
      <c r="G118" s="59"/>
      <c r="H118" s="60"/>
      <c r="I118" s="56"/>
      <c r="J118" s="61"/>
      <c r="K118" s="56"/>
      <c r="L118" s="61"/>
      <c r="M118" s="20"/>
      <c r="N118" s="222"/>
      <c r="O118" s="229"/>
      <c r="P118" s="230"/>
      <c r="Q118" s="225"/>
      <c r="R118" s="226"/>
      <c r="S118" s="227"/>
      <c r="T118" s="227"/>
      <c r="U118" s="231"/>
      <c r="V118" s="369"/>
      <c r="W118" s="75"/>
    </row>
    <row r="119" spans="1:23" s="55" customFormat="1" ht="12" customHeight="1" x14ac:dyDescent="0.3">
      <c r="A119" s="62"/>
      <c r="B119" s="219"/>
      <c r="C119" s="57"/>
      <c r="D119" s="58"/>
      <c r="E119" s="8"/>
      <c r="F119" s="59"/>
      <c r="G119" s="59"/>
      <c r="H119" s="60"/>
      <c r="I119" s="56"/>
      <c r="J119" s="61"/>
      <c r="K119" s="56"/>
      <c r="L119" s="61"/>
      <c r="M119" s="20"/>
      <c r="N119" s="222"/>
      <c r="O119" s="229"/>
      <c r="P119" s="230"/>
      <c r="Q119" s="225"/>
      <c r="R119" s="226"/>
      <c r="S119" s="227"/>
      <c r="T119" s="227"/>
      <c r="U119" s="231"/>
      <c r="V119" s="369"/>
      <c r="W119" s="75"/>
    </row>
    <row r="120" spans="1:23" s="55" customFormat="1" ht="12" customHeight="1" x14ac:dyDescent="0.3">
      <c r="A120" s="62"/>
      <c r="B120" s="219"/>
      <c r="C120" s="57"/>
      <c r="D120" s="58"/>
      <c r="E120" s="8"/>
      <c r="F120" s="59"/>
      <c r="G120" s="59"/>
      <c r="H120" s="60"/>
      <c r="I120" s="56"/>
      <c r="J120" s="61"/>
      <c r="K120" s="56"/>
      <c r="L120" s="61"/>
      <c r="M120" s="20"/>
      <c r="N120" s="222"/>
      <c r="O120" s="229"/>
      <c r="P120" s="230"/>
      <c r="Q120" s="225"/>
      <c r="R120" s="226"/>
      <c r="S120" s="227"/>
      <c r="T120" s="227"/>
      <c r="U120" s="231"/>
      <c r="V120" s="369"/>
      <c r="W120" s="75"/>
    </row>
    <row r="121" spans="1:23" s="55" customFormat="1" ht="12" customHeight="1" x14ac:dyDescent="0.3">
      <c r="A121" s="62"/>
      <c r="B121" s="219"/>
      <c r="C121" s="57"/>
      <c r="D121" s="58"/>
      <c r="E121" s="8"/>
      <c r="F121" s="59"/>
      <c r="G121" s="59"/>
      <c r="H121" s="60"/>
      <c r="I121" s="56"/>
      <c r="J121" s="61"/>
      <c r="K121" s="56"/>
      <c r="L121" s="61"/>
      <c r="M121" s="20"/>
      <c r="N121" s="222"/>
      <c r="O121" s="229"/>
      <c r="P121" s="230"/>
      <c r="Q121" s="225"/>
      <c r="R121" s="226"/>
      <c r="S121" s="227"/>
      <c r="T121" s="227"/>
      <c r="U121" s="231"/>
      <c r="V121" s="369"/>
      <c r="W121" s="75"/>
    </row>
    <row r="122" spans="1:23" s="55" customFormat="1" ht="12" customHeight="1" x14ac:dyDescent="0.3">
      <c r="A122" s="62"/>
      <c r="B122" s="219"/>
      <c r="C122" s="57"/>
      <c r="D122" s="58"/>
      <c r="E122" s="8"/>
      <c r="F122" s="59"/>
      <c r="G122" s="59"/>
      <c r="H122" s="60"/>
      <c r="I122" s="56"/>
      <c r="J122" s="61"/>
      <c r="K122" s="56"/>
      <c r="L122" s="61"/>
      <c r="M122" s="20"/>
      <c r="N122" s="222"/>
      <c r="O122" s="229"/>
      <c r="P122" s="230"/>
      <c r="Q122" s="225"/>
      <c r="R122" s="226"/>
      <c r="S122" s="227"/>
      <c r="T122" s="227"/>
      <c r="U122" s="231"/>
      <c r="V122" s="369"/>
      <c r="W122" s="75"/>
    </row>
    <row r="123" spans="1:23" s="55" customFormat="1" ht="12" customHeight="1" thickBot="1" x14ac:dyDescent="0.35">
      <c r="A123" s="62"/>
      <c r="B123" s="219"/>
      <c r="C123" s="57"/>
      <c r="D123" s="58"/>
      <c r="E123" s="8"/>
      <c r="F123" s="59"/>
      <c r="G123" s="59"/>
      <c r="H123" s="60"/>
      <c r="I123" s="56"/>
      <c r="J123" s="61"/>
      <c r="K123" s="56"/>
      <c r="L123" s="61"/>
      <c r="M123" s="20"/>
      <c r="N123" s="222"/>
      <c r="O123" s="229"/>
      <c r="P123" s="230"/>
      <c r="Q123" s="225"/>
      <c r="R123" s="226"/>
      <c r="S123" s="227"/>
      <c r="T123" s="227"/>
      <c r="U123" s="231"/>
      <c r="V123" s="369"/>
      <c r="W123" s="75"/>
    </row>
    <row r="124" spans="1:23" s="55" customFormat="1" ht="12" customHeight="1" thickBot="1" x14ac:dyDescent="0.35">
      <c r="A124" s="232"/>
      <c r="B124" s="233"/>
      <c r="C124" s="233"/>
      <c r="D124" s="234">
        <f>SUM(D104:D123)</f>
        <v>2640</v>
      </c>
      <c r="E124" s="235"/>
      <c r="F124" s="236"/>
      <c r="G124" s="236"/>
      <c r="H124" s="237"/>
      <c r="I124" s="238"/>
      <c r="J124" s="239"/>
      <c r="K124" s="238"/>
      <c r="L124" s="239"/>
      <c r="M124" s="240"/>
      <c r="N124" s="241"/>
      <c r="O124" s="235"/>
      <c r="P124" s="242"/>
      <c r="Q124" s="243">
        <f>SUM(Q104:Q123)</f>
        <v>0</v>
      </c>
      <c r="R124" s="244"/>
      <c r="S124" s="245"/>
      <c r="T124" s="245"/>
      <c r="U124" s="239"/>
      <c r="V124" s="246">
        <f t="shared" ref="V124" si="6">SUM(D124-Q124)</f>
        <v>2640</v>
      </c>
      <c r="W124" s="113"/>
    </row>
    <row r="125" spans="1:23" s="55" customFormat="1" ht="12" customHeight="1" x14ac:dyDescent="0.3">
      <c r="A125" s="62"/>
      <c r="B125" s="247"/>
      <c r="C125" s="57"/>
      <c r="D125" s="58"/>
      <c r="E125" s="8"/>
      <c r="F125" s="59"/>
      <c r="G125" s="59"/>
      <c r="H125" s="60"/>
      <c r="I125" s="56"/>
      <c r="J125" s="61"/>
      <c r="K125" s="56"/>
      <c r="L125" s="61"/>
      <c r="M125" s="20"/>
      <c r="N125" s="248"/>
      <c r="O125" s="249" t="s">
        <v>70</v>
      </c>
      <c r="P125" s="250"/>
      <c r="Q125" s="251"/>
      <c r="R125" s="252"/>
      <c r="S125" s="253"/>
      <c r="T125" s="253"/>
      <c r="U125" s="254"/>
      <c r="V125" s="370"/>
      <c r="W125" s="75"/>
    </row>
    <row r="126" spans="1:23" s="55" customFormat="1" ht="12" customHeight="1" thickBot="1" x14ac:dyDescent="0.35">
      <c r="A126" s="62"/>
      <c r="B126" s="247"/>
      <c r="C126" s="57"/>
      <c r="D126" s="58"/>
      <c r="E126" s="8"/>
      <c r="F126" s="59"/>
      <c r="G126" s="59"/>
      <c r="H126" s="60"/>
      <c r="I126" s="56"/>
      <c r="J126" s="61"/>
      <c r="K126" s="56"/>
      <c r="L126" s="61"/>
      <c r="M126" s="20"/>
      <c r="N126" s="248"/>
      <c r="O126" s="255"/>
      <c r="P126" s="250"/>
      <c r="Q126" s="251"/>
      <c r="R126" s="252"/>
      <c r="S126" s="253"/>
      <c r="T126" s="253"/>
      <c r="U126" s="254"/>
      <c r="V126" s="370"/>
      <c r="W126" s="75"/>
    </row>
    <row r="127" spans="1:23" s="55" customFormat="1" ht="12" customHeight="1" thickBot="1" x14ac:dyDescent="0.35">
      <c r="A127" s="258"/>
      <c r="B127" s="259"/>
      <c r="C127" s="259"/>
      <c r="D127" s="260">
        <f>SUM(D125:D126)</f>
        <v>0</v>
      </c>
      <c r="E127" s="261"/>
      <c r="F127" s="262"/>
      <c r="G127" s="262"/>
      <c r="H127" s="263"/>
      <c r="I127" s="264"/>
      <c r="J127" s="265"/>
      <c r="K127" s="264"/>
      <c r="L127" s="265"/>
      <c r="M127" s="266"/>
      <c r="N127" s="267"/>
      <c r="O127" s="261"/>
      <c r="P127" s="268"/>
      <c r="Q127" s="269">
        <f>SUM(Q125:Q126)</f>
        <v>0</v>
      </c>
      <c r="R127" s="270"/>
      <c r="S127" s="271"/>
      <c r="T127" s="271"/>
      <c r="U127" s="265"/>
      <c r="V127" s="272">
        <f t="shared" ref="V127" si="7">SUM(D127-Q127)</f>
        <v>0</v>
      </c>
      <c r="W127" s="113"/>
    </row>
    <row r="128" spans="1:23" s="55" customFormat="1" ht="12" customHeight="1" thickBot="1" x14ac:dyDescent="0.35">
      <c r="A128" s="134"/>
      <c r="B128" s="135"/>
      <c r="C128" s="115"/>
      <c r="D128" s="119"/>
      <c r="E128" s="107"/>
      <c r="F128" s="120"/>
      <c r="G128" s="120"/>
      <c r="H128" s="121"/>
      <c r="I128" s="122"/>
      <c r="J128" s="116"/>
      <c r="K128" s="122"/>
      <c r="L128" s="116"/>
      <c r="M128" s="107"/>
      <c r="N128" s="123"/>
      <c r="O128" s="207"/>
      <c r="P128" s="124"/>
      <c r="Q128" s="107"/>
      <c r="R128" s="125"/>
      <c r="S128" s="126"/>
      <c r="T128" s="126"/>
      <c r="U128" s="116"/>
      <c r="V128" s="117"/>
      <c r="W128" s="114"/>
    </row>
    <row r="129" spans="1:23" s="55" customFormat="1" ht="15" customHeight="1" thickTop="1" thickBot="1" x14ac:dyDescent="0.35">
      <c r="A129" s="136"/>
      <c r="B129" s="137" t="s">
        <v>69</v>
      </c>
      <c r="C129" s="111"/>
      <c r="D129" s="138">
        <f>SUM(D81+D103+D124+D127)</f>
        <v>6725</v>
      </c>
      <c r="E129" s="109"/>
      <c r="F129" s="108"/>
      <c r="G129" s="108"/>
      <c r="H129" s="127"/>
      <c r="I129" s="128"/>
      <c r="J129" s="118"/>
      <c r="K129" s="129"/>
      <c r="L129" s="118"/>
      <c r="M129" s="109"/>
      <c r="N129" s="130"/>
      <c r="O129" s="109"/>
      <c r="P129" s="131"/>
      <c r="Q129" s="109"/>
      <c r="R129" s="132"/>
      <c r="S129" s="133"/>
      <c r="T129" s="133"/>
      <c r="U129" s="118"/>
      <c r="V129" s="146">
        <f>SUM(V81+V103+V124+V127)</f>
        <v>6725</v>
      </c>
      <c r="W129" s="112"/>
    </row>
    <row r="130" spans="1:23" s="55" customFormat="1" ht="12" customHeight="1" x14ac:dyDescent="0.3">
      <c r="A130" s="62"/>
      <c r="B130" s="155"/>
      <c r="C130" s="57"/>
      <c r="D130" s="58"/>
      <c r="E130" s="8"/>
      <c r="F130" s="59"/>
      <c r="G130" s="59"/>
      <c r="H130" s="60"/>
      <c r="I130" s="56"/>
      <c r="J130" s="61"/>
      <c r="K130" s="56"/>
      <c r="L130" s="61"/>
      <c r="M130" s="20"/>
      <c r="N130" s="156"/>
      <c r="O130" s="221" t="s">
        <v>98</v>
      </c>
      <c r="P130" s="157"/>
      <c r="Q130" s="158"/>
      <c r="R130" s="159"/>
      <c r="S130" s="160"/>
      <c r="T130" s="160"/>
      <c r="U130" s="161"/>
      <c r="V130" s="372"/>
      <c r="W130" s="75"/>
    </row>
    <row r="131" spans="1:23" s="55" customFormat="1" ht="12" customHeight="1" x14ac:dyDescent="0.3">
      <c r="A131" s="62"/>
      <c r="B131" s="155"/>
      <c r="C131" s="57"/>
      <c r="D131" s="58"/>
      <c r="E131" s="8"/>
      <c r="F131" s="59"/>
      <c r="G131" s="59"/>
      <c r="H131" s="60"/>
      <c r="I131" s="56"/>
      <c r="J131" s="61"/>
      <c r="K131" s="56"/>
      <c r="L131" s="61"/>
      <c r="M131" s="20"/>
      <c r="N131" s="156"/>
      <c r="O131" s="205"/>
      <c r="P131" s="157"/>
      <c r="Q131" s="158"/>
      <c r="R131" s="159"/>
      <c r="S131" s="160"/>
      <c r="T131" s="160"/>
      <c r="U131" s="161"/>
      <c r="V131" s="372"/>
      <c r="W131" s="75"/>
    </row>
    <row r="132" spans="1:23" s="55" customFormat="1" ht="12" customHeight="1" x14ac:dyDescent="0.3">
      <c r="A132" s="62"/>
      <c r="B132" s="155"/>
      <c r="C132" s="57"/>
      <c r="D132" s="58"/>
      <c r="E132" s="8"/>
      <c r="F132" s="59"/>
      <c r="G132" s="59"/>
      <c r="H132" s="60"/>
      <c r="I132" s="56"/>
      <c r="J132" s="61"/>
      <c r="K132" s="56"/>
      <c r="L132" s="61"/>
      <c r="M132" s="20"/>
      <c r="N132" s="156"/>
      <c r="O132" s="205"/>
      <c r="P132" s="157"/>
      <c r="Q132" s="158"/>
      <c r="R132" s="159"/>
      <c r="S132" s="160"/>
      <c r="T132" s="160"/>
      <c r="U132" s="161"/>
      <c r="V132" s="372"/>
      <c r="W132" s="75"/>
    </row>
    <row r="133" spans="1:23" s="55" customFormat="1" ht="12" customHeight="1" x14ac:dyDescent="0.3">
      <c r="A133" s="62"/>
      <c r="B133" s="155"/>
      <c r="C133" s="57"/>
      <c r="D133" s="58"/>
      <c r="E133" s="8"/>
      <c r="F133" s="59"/>
      <c r="G133" s="59"/>
      <c r="H133" s="60"/>
      <c r="I133" s="56"/>
      <c r="J133" s="61"/>
      <c r="K133" s="56"/>
      <c r="L133" s="61"/>
      <c r="M133" s="20"/>
      <c r="N133" s="156"/>
      <c r="O133" s="205"/>
      <c r="P133" s="157"/>
      <c r="Q133" s="158"/>
      <c r="R133" s="159"/>
      <c r="S133" s="160"/>
      <c r="T133" s="160"/>
      <c r="U133" s="161"/>
      <c r="V133" s="372"/>
      <c r="W133" s="75"/>
    </row>
    <row r="134" spans="1:23" s="55" customFormat="1" ht="12" customHeight="1" x14ac:dyDescent="0.3">
      <c r="A134" s="62"/>
      <c r="B134" s="155"/>
      <c r="C134" s="57"/>
      <c r="D134" s="58"/>
      <c r="E134" s="8"/>
      <c r="F134" s="59"/>
      <c r="G134" s="59"/>
      <c r="H134" s="60"/>
      <c r="I134" s="56"/>
      <c r="J134" s="61"/>
      <c r="K134" s="56"/>
      <c r="L134" s="61"/>
      <c r="M134" s="20"/>
      <c r="N134" s="156"/>
      <c r="O134" s="205"/>
      <c r="P134" s="162"/>
      <c r="Q134" s="158"/>
      <c r="R134" s="159"/>
      <c r="S134" s="160"/>
      <c r="T134" s="160"/>
      <c r="U134" s="163"/>
      <c r="V134" s="372"/>
      <c r="W134" s="75"/>
    </row>
    <row r="135" spans="1:23" s="55" customFormat="1" ht="12" customHeight="1" x14ac:dyDescent="0.3">
      <c r="A135" s="62"/>
      <c r="B135" s="155"/>
      <c r="C135" s="57"/>
      <c r="D135" s="58"/>
      <c r="E135" s="8"/>
      <c r="F135" s="59"/>
      <c r="G135" s="59"/>
      <c r="H135" s="60"/>
      <c r="I135" s="56"/>
      <c r="J135" s="61"/>
      <c r="K135" s="56"/>
      <c r="L135" s="61"/>
      <c r="M135" s="20"/>
      <c r="N135" s="156"/>
      <c r="O135" s="205"/>
      <c r="P135" s="162"/>
      <c r="Q135" s="158"/>
      <c r="R135" s="159"/>
      <c r="S135" s="160"/>
      <c r="T135" s="160"/>
      <c r="U135" s="163"/>
      <c r="V135" s="372"/>
      <c r="W135" s="75"/>
    </row>
    <row r="136" spans="1:23" s="55" customFormat="1" ht="12" customHeight="1" x14ac:dyDescent="0.3">
      <c r="A136" s="62"/>
      <c r="B136" s="155"/>
      <c r="C136" s="57"/>
      <c r="D136" s="58"/>
      <c r="E136" s="8"/>
      <c r="F136" s="59"/>
      <c r="G136" s="59"/>
      <c r="H136" s="60"/>
      <c r="I136" s="56"/>
      <c r="J136" s="61"/>
      <c r="K136" s="56"/>
      <c r="L136" s="61"/>
      <c r="M136" s="20"/>
      <c r="N136" s="156"/>
      <c r="O136" s="205"/>
      <c r="P136" s="162"/>
      <c r="Q136" s="158"/>
      <c r="R136" s="159"/>
      <c r="S136" s="160"/>
      <c r="T136" s="160"/>
      <c r="U136" s="163"/>
      <c r="V136" s="372"/>
      <c r="W136" s="75"/>
    </row>
    <row r="137" spans="1:23" s="55" customFormat="1" ht="12" customHeight="1" x14ac:dyDescent="0.3">
      <c r="A137" s="62"/>
      <c r="B137" s="155"/>
      <c r="C137" s="57"/>
      <c r="D137" s="58"/>
      <c r="E137" s="8"/>
      <c r="F137" s="59"/>
      <c r="G137" s="59"/>
      <c r="H137" s="60"/>
      <c r="I137" s="56"/>
      <c r="J137" s="61"/>
      <c r="K137" s="56"/>
      <c r="L137" s="61"/>
      <c r="M137" s="20"/>
      <c r="N137" s="156"/>
      <c r="O137" s="205"/>
      <c r="P137" s="162"/>
      <c r="Q137" s="158"/>
      <c r="R137" s="159"/>
      <c r="S137" s="160"/>
      <c r="T137" s="160"/>
      <c r="U137" s="163"/>
      <c r="V137" s="372"/>
      <c r="W137" s="75"/>
    </row>
    <row r="138" spans="1:23" s="55" customFormat="1" ht="12" customHeight="1" x14ac:dyDescent="0.3">
      <c r="A138" s="62"/>
      <c r="B138" s="155"/>
      <c r="C138" s="57"/>
      <c r="D138" s="58"/>
      <c r="E138" s="8"/>
      <c r="F138" s="59"/>
      <c r="G138" s="59"/>
      <c r="H138" s="60"/>
      <c r="I138" s="56"/>
      <c r="J138" s="61"/>
      <c r="K138" s="56"/>
      <c r="L138" s="61"/>
      <c r="M138" s="20"/>
      <c r="N138" s="156"/>
      <c r="O138" s="205"/>
      <c r="P138" s="162"/>
      <c r="Q138" s="158"/>
      <c r="R138" s="159"/>
      <c r="S138" s="160"/>
      <c r="T138" s="160"/>
      <c r="U138" s="163"/>
      <c r="V138" s="372"/>
      <c r="W138" s="75"/>
    </row>
    <row r="139" spans="1:23" s="55" customFormat="1" ht="12" customHeight="1" x14ac:dyDescent="0.3">
      <c r="A139" s="62"/>
      <c r="B139" s="155"/>
      <c r="C139" s="57"/>
      <c r="D139" s="58"/>
      <c r="E139" s="8"/>
      <c r="F139" s="59"/>
      <c r="G139" s="59"/>
      <c r="H139" s="60"/>
      <c r="I139" s="56"/>
      <c r="J139" s="61"/>
      <c r="K139" s="56"/>
      <c r="L139" s="61"/>
      <c r="M139" s="20"/>
      <c r="N139" s="156"/>
      <c r="O139" s="205"/>
      <c r="P139" s="162"/>
      <c r="Q139" s="158"/>
      <c r="R139" s="159"/>
      <c r="S139" s="160"/>
      <c r="T139" s="160"/>
      <c r="U139" s="163"/>
      <c r="V139" s="372"/>
      <c r="W139" s="75"/>
    </row>
    <row r="140" spans="1:23" s="55" customFormat="1" ht="12" customHeight="1" x14ac:dyDescent="0.3">
      <c r="A140" s="62"/>
      <c r="B140" s="155"/>
      <c r="C140" s="57"/>
      <c r="D140" s="58"/>
      <c r="E140" s="8"/>
      <c r="F140" s="59"/>
      <c r="G140" s="59"/>
      <c r="H140" s="60"/>
      <c r="I140" s="56"/>
      <c r="J140" s="61"/>
      <c r="K140" s="56"/>
      <c r="L140" s="61"/>
      <c r="M140" s="20"/>
      <c r="N140" s="156"/>
      <c r="O140" s="205"/>
      <c r="P140" s="162"/>
      <c r="Q140" s="158"/>
      <c r="R140" s="159"/>
      <c r="S140" s="160"/>
      <c r="T140" s="160"/>
      <c r="U140" s="163"/>
      <c r="V140" s="372"/>
      <c r="W140" s="75"/>
    </row>
    <row r="141" spans="1:23" s="55" customFormat="1" ht="12" customHeight="1" thickBot="1" x14ac:dyDescent="0.35">
      <c r="A141" s="62"/>
      <c r="B141" s="155"/>
      <c r="C141" s="57"/>
      <c r="D141" s="58"/>
      <c r="E141" s="8"/>
      <c r="F141" s="59"/>
      <c r="G141" s="59"/>
      <c r="H141" s="60"/>
      <c r="I141" s="56"/>
      <c r="J141" s="61"/>
      <c r="K141" s="56"/>
      <c r="L141" s="61"/>
      <c r="M141" s="20"/>
      <c r="N141" s="156"/>
      <c r="O141" s="205"/>
      <c r="P141" s="162"/>
      <c r="Q141" s="158"/>
      <c r="R141" s="159"/>
      <c r="S141" s="160"/>
      <c r="T141" s="160"/>
      <c r="U141" s="163"/>
      <c r="V141" s="372"/>
      <c r="W141" s="75"/>
    </row>
    <row r="142" spans="1:23" s="55" customFormat="1" ht="12" customHeight="1" thickBot="1" x14ac:dyDescent="0.35">
      <c r="A142" s="164"/>
      <c r="B142" s="165"/>
      <c r="C142" s="165"/>
      <c r="D142" s="166">
        <f>SUM(D130:D141)</f>
        <v>0</v>
      </c>
      <c r="E142" s="167"/>
      <c r="F142" s="168"/>
      <c r="G142" s="168"/>
      <c r="H142" s="169"/>
      <c r="I142" s="170"/>
      <c r="J142" s="171"/>
      <c r="K142" s="170"/>
      <c r="L142" s="171"/>
      <c r="M142" s="172"/>
      <c r="N142" s="173"/>
      <c r="O142" s="167"/>
      <c r="P142" s="174"/>
      <c r="Q142" s="175">
        <f>SUM(Q130:Q141)</f>
        <v>0</v>
      </c>
      <c r="R142" s="176"/>
      <c r="S142" s="177"/>
      <c r="T142" s="177"/>
      <c r="U142" s="171"/>
      <c r="V142" s="178">
        <f t="shared" ref="V142" si="8">SUM(D142-Q142)</f>
        <v>0</v>
      </c>
      <c r="W142" s="113"/>
    </row>
    <row r="143" spans="1:23" s="55" customFormat="1" ht="12" customHeight="1" x14ac:dyDescent="0.3">
      <c r="A143" s="62"/>
      <c r="B143" s="154"/>
      <c r="C143" s="57"/>
      <c r="D143" s="58"/>
      <c r="E143" s="8"/>
      <c r="F143" s="59"/>
      <c r="G143" s="59"/>
      <c r="H143" s="60"/>
      <c r="I143" s="56"/>
      <c r="J143" s="61"/>
      <c r="K143" s="56"/>
      <c r="L143" s="61"/>
      <c r="M143" s="20"/>
      <c r="N143" s="148"/>
      <c r="O143" s="220" t="s">
        <v>97</v>
      </c>
      <c r="P143" s="149"/>
      <c r="Q143" s="150"/>
      <c r="R143" s="151"/>
      <c r="S143" s="152"/>
      <c r="T143" s="152"/>
      <c r="U143" s="153"/>
      <c r="V143" s="368"/>
      <c r="W143" s="75"/>
    </row>
    <row r="144" spans="1:23" s="55" customFormat="1" ht="12" customHeight="1" x14ac:dyDescent="0.3">
      <c r="A144" s="62"/>
      <c r="B144" s="154"/>
      <c r="C144" s="57"/>
      <c r="D144" s="58"/>
      <c r="E144" s="8"/>
      <c r="F144" s="59"/>
      <c r="G144" s="59"/>
      <c r="H144" s="60"/>
      <c r="I144" s="56"/>
      <c r="J144" s="61"/>
      <c r="K144" s="56"/>
      <c r="L144" s="61"/>
      <c r="M144" s="20"/>
      <c r="N144" s="148"/>
      <c r="O144" s="206"/>
      <c r="P144" s="149"/>
      <c r="Q144" s="150"/>
      <c r="R144" s="151"/>
      <c r="S144" s="152"/>
      <c r="T144" s="152"/>
      <c r="U144" s="153"/>
      <c r="V144" s="368"/>
      <c r="W144" s="75"/>
    </row>
    <row r="145" spans="1:23" s="55" customFormat="1" ht="12" customHeight="1" x14ac:dyDescent="0.3">
      <c r="A145" s="62"/>
      <c r="B145" s="154"/>
      <c r="C145" s="57"/>
      <c r="D145" s="58"/>
      <c r="E145" s="8"/>
      <c r="F145" s="59"/>
      <c r="G145" s="59"/>
      <c r="H145" s="60"/>
      <c r="I145" s="56"/>
      <c r="J145" s="61"/>
      <c r="K145" s="56"/>
      <c r="L145" s="61"/>
      <c r="M145" s="20"/>
      <c r="N145" s="148"/>
      <c r="O145" s="206"/>
      <c r="P145" s="149"/>
      <c r="Q145" s="150"/>
      <c r="R145" s="151"/>
      <c r="S145" s="152"/>
      <c r="T145" s="152"/>
      <c r="U145" s="153"/>
      <c r="V145" s="368"/>
      <c r="W145" s="75"/>
    </row>
    <row r="146" spans="1:23" s="55" customFormat="1" ht="12" customHeight="1" x14ac:dyDescent="0.3">
      <c r="A146" s="62"/>
      <c r="B146" s="154"/>
      <c r="C146" s="57"/>
      <c r="D146" s="58"/>
      <c r="E146" s="8"/>
      <c r="F146" s="59"/>
      <c r="G146" s="59"/>
      <c r="H146" s="60"/>
      <c r="I146" s="56"/>
      <c r="J146" s="61"/>
      <c r="K146" s="56"/>
      <c r="L146" s="61"/>
      <c r="M146" s="20"/>
      <c r="N146" s="148"/>
      <c r="O146" s="206"/>
      <c r="P146" s="149"/>
      <c r="Q146" s="150"/>
      <c r="R146" s="151"/>
      <c r="S146" s="152"/>
      <c r="T146" s="152"/>
      <c r="U146" s="153"/>
      <c r="V146" s="368"/>
      <c r="W146" s="75"/>
    </row>
    <row r="147" spans="1:23" s="55" customFormat="1" ht="12" customHeight="1" x14ac:dyDescent="0.3">
      <c r="A147" s="62"/>
      <c r="B147" s="154"/>
      <c r="C147" s="57"/>
      <c r="D147" s="58"/>
      <c r="E147" s="8"/>
      <c r="F147" s="59"/>
      <c r="G147" s="59"/>
      <c r="H147" s="60"/>
      <c r="I147" s="56"/>
      <c r="J147" s="61"/>
      <c r="K147" s="56"/>
      <c r="L147" s="61"/>
      <c r="M147" s="20"/>
      <c r="N147" s="148"/>
      <c r="O147" s="206"/>
      <c r="P147" s="149"/>
      <c r="Q147" s="150"/>
      <c r="R147" s="151"/>
      <c r="S147" s="152"/>
      <c r="T147" s="152"/>
      <c r="U147" s="153"/>
      <c r="V147" s="368"/>
      <c r="W147" s="75"/>
    </row>
    <row r="148" spans="1:23" s="55" customFormat="1" ht="12" customHeight="1" x14ac:dyDescent="0.3">
      <c r="A148" s="62"/>
      <c r="B148" s="154"/>
      <c r="C148" s="57"/>
      <c r="D148" s="58"/>
      <c r="E148" s="8"/>
      <c r="F148" s="59"/>
      <c r="G148" s="59"/>
      <c r="H148" s="60"/>
      <c r="I148" s="56"/>
      <c r="J148" s="61"/>
      <c r="K148" s="56"/>
      <c r="L148" s="61"/>
      <c r="M148" s="20"/>
      <c r="N148" s="148"/>
      <c r="O148" s="206"/>
      <c r="P148" s="179"/>
      <c r="Q148" s="150"/>
      <c r="R148" s="151"/>
      <c r="S148" s="152"/>
      <c r="T148" s="152"/>
      <c r="U148" s="180"/>
      <c r="V148" s="368"/>
      <c r="W148" s="75"/>
    </row>
    <row r="149" spans="1:23" s="55" customFormat="1" ht="12" customHeight="1" x14ac:dyDescent="0.3">
      <c r="A149" s="62"/>
      <c r="B149" s="154"/>
      <c r="C149" s="57"/>
      <c r="D149" s="58"/>
      <c r="E149" s="8"/>
      <c r="F149" s="59"/>
      <c r="G149" s="59"/>
      <c r="H149" s="60"/>
      <c r="I149" s="56"/>
      <c r="J149" s="61"/>
      <c r="K149" s="56"/>
      <c r="L149" s="61"/>
      <c r="M149" s="20"/>
      <c r="N149" s="148"/>
      <c r="O149" s="206"/>
      <c r="P149" s="179"/>
      <c r="Q149" s="150"/>
      <c r="R149" s="151"/>
      <c r="S149" s="152"/>
      <c r="T149" s="152"/>
      <c r="U149" s="180"/>
      <c r="V149" s="368"/>
      <c r="W149" s="75"/>
    </row>
    <row r="150" spans="1:23" s="55" customFormat="1" ht="12" customHeight="1" x14ac:dyDescent="0.3">
      <c r="A150" s="62"/>
      <c r="B150" s="154"/>
      <c r="C150" s="57"/>
      <c r="D150" s="58"/>
      <c r="E150" s="8"/>
      <c r="F150" s="59"/>
      <c r="G150" s="59"/>
      <c r="H150" s="60"/>
      <c r="I150" s="56"/>
      <c r="J150" s="61"/>
      <c r="K150" s="56"/>
      <c r="L150" s="61"/>
      <c r="M150" s="20"/>
      <c r="N150" s="148"/>
      <c r="O150" s="206"/>
      <c r="P150" s="179"/>
      <c r="Q150" s="150"/>
      <c r="R150" s="151"/>
      <c r="S150" s="152"/>
      <c r="T150" s="152"/>
      <c r="U150" s="180"/>
      <c r="V150" s="368"/>
      <c r="W150" s="75"/>
    </row>
    <row r="151" spans="1:23" s="55" customFormat="1" ht="12" customHeight="1" thickBot="1" x14ac:dyDescent="0.35">
      <c r="A151" s="62"/>
      <c r="B151" s="154"/>
      <c r="C151" s="57"/>
      <c r="D151" s="58"/>
      <c r="E151" s="8"/>
      <c r="F151" s="59"/>
      <c r="G151" s="59"/>
      <c r="H151" s="60"/>
      <c r="I151" s="56"/>
      <c r="J151" s="61"/>
      <c r="K151" s="56"/>
      <c r="L151" s="61"/>
      <c r="M151" s="20"/>
      <c r="N151" s="148"/>
      <c r="O151" s="206"/>
      <c r="P151" s="179"/>
      <c r="Q151" s="150"/>
      <c r="R151" s="151"/>
      <c r="S151" s="152"/>
      <c r="T151" s="152"/>
      <c r="U151" s="180"/>
      <c r="V151" s="368"/>
      <c r="W151" s="75"/>
    </row>
    <row r="152" spans="1:23" s="55" customFormat="1" ht="12" customHeight="1" thickBot="1" x14ac:dyDescent="0.35">
      <c r="A152" s="181"/>
      <c r="B152" s="182"/>
      <c r="C152" s="182"/>
      <c r="D152" s="183">
        <f>SUM(D143:D151)</f>
        <v>0</v>
      </c>
      <c r="E152" s="184"/>
      <c r="F152" s="185"/>
      <c r="G152" s="185"/>
      <c r="H152" s="186"/>
      <c r="I152" s="187"/>
      <c r="J152" s="188"/>
      <c r="K152" s="187"/>
      <c r="L152" s="188"/>
      <c r="M152" s="189"/>
      <c r="N152" s="190"/>
      <c r="O152" s="184"/>
      <c r="P152" s="191"/>
      <c r="Q152" s="192">
        <f>SUM(Q143:Q151)</f>
        <v>0</v>
      </c>
      <c r="R152" s="193"/>
      <c r="S152" s="194"/>
      <c r="T152" s="194"/>
      <c r="U152" s="188"/>
      <c r="V152" s="195">
        <f t="shared" ref="V152" si="9">SUM(D152-Q152)</f>
        <v>0</v>
      </c>
      <c r="W152" s="113"/>
    </row>
    <row r="153" spans="1:23" s="55" customFormat="1" ht="12" customHeight="1" x14ac:dyDescent="0.3">
      <c r="A153" s="62"/>
      <c r="B153" s="219"/>
      <c r="C153" s="57"/>
      <c r="D153" s="58"/>
      <c r="E153" s="8"/>
      <c r="F153" s="59"/>
      <c r="G153" s="59"/>
      <c r="H153" s="60"/>
      <c r="I153" s="56"/>
      <c r="J153" s="61"/>
      <c r="K153" s="56"/>
      <c r="L153" s="61"/>
      <c r="M153" s="20"/>
      <c r="N153" s="222"/>
      <c r="O153" s="223" t="s">
        <v>100</v>
      </c>
      <c r="P153" s="224"/>
      <c r="Q153" s="225"/>
      <c r="R153" s="226"/>
      <c r="S153" s="227"/>
      <c r="T153" s="227"/>
      <c r="U153" s="228"/>
      <c r="V153" s="369"/>
      <c r="W153" s="75"/>
    </row>
    <row r="154" spans="1:23" s="55" customFormat="1" ht="12" customHeight="1" x14ac:dyDescent="0.3">
      <c r="A154" s="62"/>
      <c r="B154" s="219"/>
      <c r="C154" s="57"/>
      <c r="D154" s="58"/>
      <c r="E154" s="8"/>
      <c r="F154" s="59"/>
      <c r="G154" s="59"/>
      <c r="H154" s="60"/>
      <c r="I154" s="56"/>
      <c r="J154" s="61"/>
      <c r="K154" s="56"/>
      <c r="L154" s="61"/>
      <c r="M154" s="20"/>
      <c r="N154" s="222"/>
      <c r="O154" s="229"/>
      <c r="P154" s="224"/>
      <c r="Q154" s="225"/>
      <c r="R154" s="226"/>
      <c r="S154" s="227"/>
      <c r="T154" s="227"/>
      <c r="U154" s="228"/>
      <c r="V154" s="369"/>
      <c r="W154" s="75"/>
    </row>
    <row r="155" spans="1:23" s="55" customFormat="1" ht="12" customHeight="1" x14ac:dyDescent="0.3">
      <c r="A155" s="62"/>
      <c r="B155" s="219"/>
      <c r="C155" s="57"/>
      <c r="D155" s="58"/>
      <c r="E155" s="8"/>
      <c r="F155" s="59"/>
      <c r="G155" s="59"/>
      <c r="H155" s="60"/>
      <c r="I155" s="56"/>
      <c r="J155" s="61"/>
      <c r="K155" s="56"/>
      <c r="L155" s="61"/>
      <c r="M155" s="20"/>
      <c r="N155" s="222"/>
      <c r="O155" s="229"/>
      <c r="P155" s="224"/>
      <c r="Q155" s="225"/>
      <c r="R155" s="226"/>
      <c r="S155" s="227"/>
      <c r="T155" s="227"/>
      <c r="U155" s="228"/>
      <c r="V155" s="369"/>
      <c r="W155" s="75"/>
    </row>
    <row r="156" spans="1:23" s="55" customFormat="1" ht="12" customHeight="1" x14ac:dyDescent="0.3">
      <c r="A156" s="62"/>
      <c r="B156" s="219"/>
      <c r="C156" s="57"/>
      <c r="D156" s="58"/>
      <c r="E156" s="8"/>
      <c r="F156" s="59"/>
      <c r="G156" s="59"/>
      <c r="H156" s="60"/>
      <c r="I156" s="56"/>
      <c r="J156" s="61"/>
      <c r="K156" s="56"/>
      <c r="L156" s="61"/>
      <c r="M156" s="20"/>
      <c r="N156" s="222"/>
      <c r="O156" s="229"/>
      <c r="P156" s="224"/>
      <c r="Q156" s="225"/>
      <c r="R156" s="226"/>
      <c r="S156" s="227"/>
      <c r="T156" s="227"/>
      <c r="U156" s="228"/>
      <c r="V156" s="369"/>
      <c r="W156" s="75"/>
    </row>
    <row r="157" spans="1:23" s="55" customFormat="1" ht="12" customHeight="1" x14ac:dyDescent="0.3">
      <c r="A157" s="62"/>
      <c r="B157" s="219"/>
      <c r="C157" s="57"/>
      <c r="D157" s="58"/>
      <c r="E157" s="8"/>
      <c r="F157" s="59"/>
      <c r="G157" s="59"/>
      <c r="H157" s="60"/>
      <c r="I157" s="56"/>
      <c r="J157" s="61"/>
      <c r="K157" s="56"/>
      <c r="L157" s="61"/>
      <c r="M157" s="20"/>
      <c r="N157" s="222"/>
      <c r="O157" s="229"/>
      <c r="P157" s="230"/>
      <c r="Q157" s="225"/>
      <c r="R157" s="226"/>
      <c r="S157" s="227"/>
      <c r="T157" s="227"/>
      <c r="U157" s="231"/>
      <c r="V157" s="369"/>
      <c r="W157" s="75"/>
    </row>
    <row r="158" spans="1:23" s="55" customFormat="1" ht="12" customHeight="1" x14ac:dyDescent="0.3">
      <c r="A158" s="62"/>
      <c r="B158" s="219"/>
      <c r="C158" s="57"/>
      <c r="D158" s="58"/>
      <c r="E158" s="8"/>
      <c r="F158" s="59"/>
      <c r="G158" s="59"/>
      <c r="H158" s="60"/>
      <c r="I158" s="56"/>
      <c r="J158" s="61"/>
      <c r="K158" s="56"/>
      <c r="L158" s="61"/>
      <c r="M158" s="20"/>
      <c r="N158" s="222"/>
      <c r="O158" s="229"/>
      <c r="P158" s="230"/>
      <c r="Q158" s="225"/>
      <c r="R158" s="226"/>
      <c r="S158" s="227"/>
      <c r="T158" s="227"/>
      <c r="U158" s="231"/>
      <c r="V158" s="369"/>
      <c r="W158" s="75"/>
    </row>
    <row r="159" spans="1:23" s="55" customFormat="1" ht="12" customHeight="1" x14ac:dyDescent="0.3">
      <c r="A159" s="62"/>
      <c r="B159" s="219"/>
      <c r="C159" s="57"/>
      <c r="D159" s="58"/>
      <c r="E159" s="8"/>
      <c r="F159" s="59"/>
      <c r="G159" s="59"/>
      <c r="H159" s="60"/>
      <c r="I159" s="56"/>
      <c r="J159" s="61"/>
      <c r="K159" s="56"/>
      <c r="L159" s="61"/>
      <c r="M159" s="20"/>
      <c r="N159" s="222"/>
      <c r="O159" s="229"/>
      <c r="P159" s="230"/>
      <c r="Q159" s="225"/>
      <c r="R159" s="226"/>
      <c r="S159" s="227"/>
      <c r="T159" s="227"/>
      <c r="U159" s="231"/>
      <c r="V159" s="369"/>
      <c r="W159" s="75"/>
    </row>
    <row r="160" spans="1:23" s="55" customFormat="1" ht="12" customHeight="1" x14ac:dyDescent="0.3">
      <c r="A160" s="62"/>
      <c r="B160" s="219"/>
      <c r="C160" s="57"/>
      <c r="D160" s="58"/>
      <c r="E160" s="8"/>
      <c r="F160" s="59"/>
      <c r="G160" s="59"/>
      <c r="H160" s="60"/>
      <c r="I160" s="56"/>
      <c r="J160" s="61"/>
      <c r="K160" s="56"/>
      <c r="L160" s="61"/>
      <c r="M160" s="20"/>
      <c r="N160" s="222"/>
      <c r="O160" s="229"/>
      <c r="P160" s="230"/>
      <c r="Q160" s="225"/>
      <c r="R160" s="226"/>
      <c r="S160" s="227"/>
      <c r="T160" s="227"/>
      <c r="U160" s="231"/>
      <c r="V160" s="369"/>
      <c r="W160" s="75"/>
    </row>
    <row r="161" spans="1:23" s="55" customFormat="1" ht="12" customHeight="1" x14ac:dyDescent="0.3">
      <c r="A161" s="62"/>
      <c r="B161" s="219"/>
      <c r="C161" s="57"/>
      <c r="D161" s="58"/>
      <c r="E161" s="8"/>
      <c r="F161" s="59"/>
      <c r="G161" s="59"/>
      <c r="H161" s="60"/>
      <c r="I161" s="56"/>
      <c r="J161" s="61"/>
      <c r="K161" s="56"/>
      <c r="L161" s="61"/>
      <c r="M161" s="20"/>
      <c r="N161" s="222"/>
      <c r="O161" s="229"/>
      <c r="P161" s="230"/>
      <c r="Q161" s="225"/>
      <c r="R161" s="226"/>
      <c r="S161" s="227"/>
      <c r="T161" s="227"/>
      <c r="U161" s="231"/>
      <c r="V161" s="369"/>
      <c r="W161" s="75"/>
    </row>
    <row r="162" spans="1:23" s="55" customFormat="1" ht="12" customHeight="1" x14ac:dyDescent="0.3">
      <c r="A162" s="62"/>
      <c r="B162" s="219"/>
      <c r="C162" s="57"/>
      <c r="D162" s="58"/>
      <c r="E162" s="8"/>
      <c r="F162" s="59"/>
      <c r="G162" s="59"/>
      <c r="H162" s="60"/>
      <c r="I162" s="56"/>
      <c r="J162" s="61"/>
      <c r="K162" s="56"/>
      <c r="L162" s="61"/>
      <c r="M162" s="20"/>
      <c r="N162" s="222"/>
      <c r="O162" s="229"/>
      <c r="P162" s="230"/>
      <c r="Q162" s="225"/>
      <c r="R162" s="226"/>
      <c r="S162" s="227"/>
      <c r="T162" s="227"/>
      <c r="U162" s="231"/>
      <c r="V162" s="369"/>
      <c r="W162" s="75"/>
    </row>
    <row r="163" spans="1:23" s="55" customFormat="1" ht="12" customHeight="1" x14ac:dyDescent="0.3">
      <c r="A163" s="62"/>
      <c r="B163" s="219"/>
      <c r="C163" s="57"/>
      <c r="D163" s="58"/>
      <c r="E163" s="8"/>
      <c r="F163" s="59"/>
      <c r="G163" s="59"/>
      <c r="H163" s="60"/>
      <c r="I163" s="56"/>
      <c r="J163" s="61"/>
      <c r="K163" s="56"/>
      <c r="L163" s="61"/>
      <c r="M163" s="20"/>
      <c r="N163" s="222"/>
      <c r="O163" s="229"/>
      <c r="P163" s="230"/>
      <c r="Q163" s="225"/>
      <c r="R163" s="226"/>
      <c r="S163" s="227"/>
      <c r="T163" s="227"/>
      <c r="U163" s="231"/>
      <c r="V163" s="369"/>
      <c r="W163" s="75"/>
    </row>
    <row r="164" spans="1:23" s="55" customFormat="1" ht="12" customHeight="1" thickBot="1" x14ac:dyDescent="0.35">
      <c r="A164" s="62"/>
      <c r="B164" s="219"/>
      <c r="C164" s="57"/>
      <c r="D164" s="58"/>
      <c r="E164" s="8"/>
      <c r="F164" s="59"/>
      <c r="G164" s="59"/>
      <c r="H164" s="60"/>
      <c r="I164" s="56"/>
      <c r="J164" s="61"/>
      <c r="K164" s="56"/>
      <c r="L164" s="61"/>
      <c r="M164" s="20"/>
      <c r="N164" s="222"/>
      <c r="O164" s="229"/>
      <c r="P164" s="230"/>
      <c r="Q164" s="225"/>
      <c r="R164" s="226"/>
      <c r="S164" s="227"/>
      <c r="T164" s="227"/>
      <c r="U164" s="231"/>
      <c r="V164" s="369"/>
      <c r="W164" s="75"/>
    </row>
    <row r="165" spans="1:23" s="55" customFormat="1" ht="12" customHeight="1" thickBot="1" x14ac:dyDescent="0.35">
      <c r="A165" s="232"/>
      <c r="B165" s="233"/>
      <c r="C165" s="233"/>
      <c r="D165" s="234">
        <f>SUM(D153:D164)</f>
        <v>0</v>
      </c>
      <c r="E165" s="235"/>
      <c r="F165" s="236"/>
      <c r="G165" s="236"/>
      <c r="H165" s="237"/>
      <c r="I165" s="238"/>
      <c r="J165" s="239"/>
      <c r="K165" s="238"/>
      <c r="L165" s="239"/>
      <c r="M165" s="240"/>
      <c r="N165" s="241"/>
      <c r="O165" s="235"/>
      <c r="P165" s="242"/>
      <c r="Q165" s="243">
        <f>SUM(Q153:Q164)</f>
        <v>0</v>
      </c>
      <c r="R165" s="244"/>
      <c r="S165" s="245"/>
      <c r="T165" s="245"/>
      <c r="U165" s="239"/>
      <c r="V165" s="246">
        <f t="shared" ref="V165" si="10">SUM(D165-Q165)</f>
        <v>0</v>
      </c>
      <c r="W165" s="113"/>
    </row>
    <row r="166" spans="1:23" s="55" customFormat="1" ht="12" customHeight="1" x14ac:dyDescent="0.3">
      <c r="A166" s="62"/>
      <c r="B166" s="247"/>
      <c r="C166" s="57"/>
      <c r="D166" s="58"/>
      <c r="E166" s="8"/>
      <c r="F166" s="59"/>
      <c r="G166" s="59"/>
      <c r="H166" s="60"/>
      <c r="I166" s="56"/>
      <c r="J166" s="61"/>
      <c r="K166" s="56"/>
      <c r="L166" s="61"/>
      <c r="M166" s="20"/>
      <c r="N166" s="248"/>
      <c r="O166" s="249" t="s">
        <v>70</v>
      </c>
      <c r="P166" s="250"/>
      <c r="Q166" s="251"/>
      <c r="R166" s="252"/>
      <c r="S166" s="253"/>
      <c r="T166" s="253"/>
      <c r="U166" s="254"/>
      <c r="V166" s="370"/>
      <c r="W166" s="75"/>
    </row>
    <row r="167" spans="1:23" s="55" customFormat="1" ht="12" customHeight="1" thickBot="1" x14ac:dyDescent="0.35">
      <c r="A167" s="62"/>
      <c r="B167" s="247"/>
      <c r="C167" s="57"/>
      <c r="D167" s="58"/>
      <c r="E167" s="8"/>
      <c r="F167" s="59"/>
      <c r="G167" s="59"/>
      <c r="H167" s="60"/>
      <c r="I167" s="56"/>
      <c r="J167" s="61"/>
      <c r="K167" s="56"/>
      <c r="L167" s="61"/>
      <c r="M167" s="20"/>
      <c r="N167" s="248"/>
      <c r="O167" s="255"/>
      <c r="P167" s="250"/>
      <c r="Q167" s="251"/>
      <c r="R167" s="252"/>
      <c r="S167" s="253"/>
      <c r="T167" s="253"/>
      <c r="U167" s="254"/>
      <c r="V167" s="370"/>
      <c r="W167" s="75"/>
    </row>
    <row r="168" spans="1:23" s="55" customFormat="1" ht="12" customHeight="1" thickBot="1" x14ac:dyDescent="0.35">
      <c r="A168" s="258"/>
      <c r="B168" s="259"/>
      <c r="C168" s="259"/>
      <c r="D168" s="260">
        <f>SUM(D166:D167)</f>
        <v>0</v>
      </c>
      <c r="E168" s="261"/>
      <c r="F168" s="262"/>
      <c r="G168" s="262"/>
      <c r="H168" s="263"/>
      <c r="I168" s="264"/>
      <c r="J168" s="265"/>
      <c r="K168" s="264"/>
      <c r="L168" s="265"/>
      <c r="M168" s="266"/>
      <c r="N168" s="267"/>
      <c r="O168" s="261"/>
      <c r="P168" s="268"/>
      <c r="Q168" s="269">
        <f>SUM(Q166:Q167)</f>
        <v>0</v>
      </c>
      <c r="R168" s="270"/>
      <c r="S168" s="271"/>
      <c r="T168" s="271"/>
      <c r="U168" s="265"/>
      <c r="V168" s="272">
        <f t="shared" ref="V168" si="11">SUM(D168-Q168)</f>
        <v>0</v>
      </c>
      <c r="W168" s="113"/>
    </row>
    <row r="169" spans="1:23" s="55" customFormat="1" ht="12" customHeight="1" thickBot="1" x14ac:dyDescent="0.35">
      <c r="A169" s="134"/>
      <c r="B169" s="135"/>
      <c r="C169" s="115"/>
      <c r="D169" s="119"/>
      <c r="E169" s="107"/>
      <c r="F169" s="120"/>
      <c r="G169" s="120"/>
      <c r="H169" s="121"/>
      <c r="I169" s="122"/>
      <c r="J169" s="116"/>
      <c r="K169" s="122"/>
      <c r="L169" s="116"/>
      <c r="M169" s="107"/>
      <c r="N169" s="123"/>
      <c r="O169" s="207"/>
      <c r="P169" s="124"/>
      <c r="Q169" s="107"/>
      <c r="R169" s="125"/>
      <c r="S169" s="126"/>
      <c r="T169" s="126"/>
      <c r="U169" s="116"/>
      <c r="V169" s="117"/>
      <c r="W169" s="114"/>
    </row>
    <row r="170" spans="1:23" s="55" customFormat="1" ht="15" customHeight="1" thickTop="1" thickBot="1" x14ac:dyDescent="0.35">
      <c r="A170" s="136"/>
      <c r="B170" s="137" t="s">
        <v>69</v>
      </c>
      <c r="C170" s="111"/>
      <c r="D170" s="138">
        <f>SUM(D142+D152+D165+D168)</f>
        <v>0</v>
      </c>
      <c r="E170" s="109"/>
      <c r="F170" s="108"/>
      <c r="G170" s="108"/>
      <c r="H170" s="127"/>
      <c r="I170" s="128"/>
      <c r="J170" s="118"/>
      <c r="K170" s="129"/>
      <c r="L170" s="118"/>
      <c r="M170" s="109"/>
      <c r="N170" s="130"/>
      <c r="O170" s="109"/>
      <c r="P170" s="131"/>
      <c r="Q170" s="109"/>
      <c r="R170" s="132"/>
      <c r="S170" s="133"/>
      <c r="T170" s="133"/>
      <c r="U170" s="118"/>
      <c r="V170" s="146">
        <f>SUM(V142+V152+V165+V168)</f>
        <v>0</v>
      </c>
      <c r="W170" s="112"/>
    </row>
    <row r="171" spans="1:23" s="55" customFormat="1" ht="12" customHeight="1" x14ac:dyDescent="0.3">
      <c r="A171" s="62"/>
      <c r="B171" s="155"/>
      <c r="C171" s="57"/>
      <c r="D171" s="58"/>
      <c r="E171" s="8"/>
      <c r="F171" s="59"/>
      <c r="G171" s="59"/>
      <c r="H171" s="60"/>
      <c r="I171" s="56"/>
      <c r="J171" s="61"/>
      <c r="K171" s="56"/>
      <c r="L171" s="61"/>
      <c r="M171" s="20"/>
      <c r="N171" s="156"/>
      <c r="O171" s="221" t="s">
        <v>98</v>
      </c>
      <c r="P171" s="157"/>
      <c r="Q171" s="158"/>
      <c r="R171" s="159"/>
      <c r="S171" s="160"/>
      <c r="T171" s="160"/>
      <c r="U171" s="161"/>
      <c r="V171" s="372"/>
      <c r="W171" s="75"/>
    </row>
    <row r="172" spans="1:23" s="55" customFormat="1" ht="12" customHeight="1" x14ac:dyDescent="0.3">
      <c r="A172" s="62"/>
      <c r="B172" s="155"/>
      <c r="C172" s="57"/>
      <c r="D172" s="58"/>
      <c r="E172" s="8"/>
      <c r="F172" s="59"/>
      <c r="G172" s="59"/>
      <c r="H172" s="60"/>
      <c r="I172" s="56"/>
      <c r="J172" s="61"/>
      <c r="K172" s="56"/>
      <c r="L172" s="61"/>
      <c r="M172" s="20"/>
      <c r="N172" s="156"/>
      <c r="O172" s="205"/>
      <c r="P172" s="157"/>
      <c r="Q172" s="158"/>
      <c r="R172" s="159"/>
      <c r="S172" s="160"/>
      <c r="T172" s="160"/>
      <c r="U172" s="161"/>
      <c r="V172" s="372"/>
      <c r="W172" s="75"/>
    </row>
    <row r="173" spans="1:23" s="55" customFormat="1" ht="12" customHeight="1" x14ac:dyDescent="0.3">
      <c r="A173" s="62"/>
      <c r="B173" s="155"/>
      <c r="C173" s="57"/>
      <c r="D173" s="58"/>
      <c r="E173" s="8"/>
      <c r="F173" s="59"/>
      <c r="G173" s="59"/>
      <c r="H173" s="60"/>
      <c r="I173" s="56"/>
      <c r="J173" s="61"/>
      <c r="K173" s="56"/>
      <c r="L173" s="61"/>
      <c r="M173" s="20"/>
      <c r="N173" s="156"/>
      <c r="O173" s="205"/>
      <c r="P173" s="157"/>
      <c r="Q173" s="158"/>
      <c r="R173" s="159"/>
      <c r="S173" s="160"/>
      <c r="T173" s="160"/>
      <c r="U173" s="161"/>
      <c r="V173" s="372"/>
      <c r="W173" s="75"/>
    </row>
    <row r="174" spans="1:23" s="55" customFormat="1" ht="12" customHeight="1" x14ac:dyDescent="0.3">
      <c r="A174" s="62"/>
      <c r="B174" s="155"/>
      <c r="C174" s="57"/>
      <c r="D174" s="58"/>
      <c r="E174" s="8"/>
      <c r="F174" s="59"/>
      <c r="G174" s="59"/>
      <c r="H174" s="60"/>
      <c r="I174" s="56"/>
      <c r="J174" s="61"/>
      <c r="K174" s="56"/>
      <c r="L174" s="61"/>
      <c r="M174" s="20"/>
      <c r="N174" s="156"/>
      <c r="O174" s="205"/>
      <c r="P174" s="157"/>
      <c r="Q174" s="158"/>
      <c r="R174" s="159"/>
      <c r="S174" s="160"/>
      <c r="T174" s="160"/>
      <c r="U174" s="161"/>
      <c r="V174" s="372"/>
      <c r="W174" s="75"/>
    </row>
    <row r="175" spans="1:23" s="55" customFormat="1" ht="12" customHeight="1" x14ac:dyDescent="0.3">
      <c r="A175" s="62"/>
      <c r="B175" s="155"/>
      <c r="C175" s="57"/>
      <c r="D175" s="58"/>
      <c r="E175" s="8"/>
      <c r="F175" s="59"/>
      <c r="G175" s="59"/>
      <c r="H175" s="60"/>
      <c r="I175" s="56"/>
      <c r="J175" s="61"/>
      <c r="K175" s="56"/>
      <c r="L175" s="61"/>
      <c r="M175" s="20"/>
      <c r="N175" s="156"/>
      <c r="O175" s="205"/>
      <c r="P175" s="162"/>
      <c r="Q175" s="158"/>
      <c r="R175" s="159"/>
      <c r="S175" s="160"/>
      <c r="T175" s="160"/>
      <c r="U175" s="163"/>
      <c r="V175" s="372"/>
      <c r="W175" s="75"/>
    </row>
    <row r="176" spans="1:23" s="55" customFormat="1" ht="12" customHeight="1" x14ac:dyDescent="0.3">
      <c r="A176" s="62"/>
      <c r="B176" s="155"/>
      <c r="C176" s="57"/>
      <c r="D176" s="58"/>
      <c r="E176" s="8"/>
      <c r="F176" s="59"/>
      <c r="G176" s="59"/>
      <c r="H176" s="60"/>
      <c r="I176" s="56"/>
      <c r="J176" s="61"/>
      <c r="K176" s="56"/>
      <c r="L176" s="61"/>
      <c r="M176" s="20"/>
      <c r="N176" s="156"/>
      <c r="O176" s="205"/>
      <c r="P176" s="162"/>
      <c r="Q176" s="158"/>
      <c r="R176" s="159"/>
      <c r="S176" s="160"/>
      <c r="T176" s="160"/>
      <c r="U176" s="163"/>
      <c r="V176" s="372"/>
      <c r="W176" s="75"/>
    </row>
    <row r="177" spans="1:23" s="55" customFormat="1" ht="12" customHeight="1" x14ac:dyDescent="0.3">
      <c r="A177" s="62"/>
      <c r="B177" s="155"/>
      <c r="C177" s="57"/>
      <c r="D177" s="58"/>
      <c r="E177" s="8"/>
      <c r="F177" s="59"/>
      <c r="G177" s="59"/>
      <c r="H177" s="60"/>
      <c r="I177" s="56"/>
      <c r="J177" s="61"/>
      <c r="K177" s="56"/>
      <c r="L177" s="61"/>
      <c r="M177" s="20"/>
      <c r="N177" s="156"/>
      <c r="O177" s="205"/>
      <c r="P177" s="162"/>
      <c r="Q177" s="158"/>
      <c r="R177" s="159"/>
      <c r="S177" s="160"/>
      <c r="T177" s="160"/>
      <c r="U177" s="163"/>
      <c r="V177" s="372"/>
      <c r="W177" s="75"/>
    </row>
    <row r="178" spans="1:23" s="55" customFormat="1" ht="12" customHeight="1" x14ac:dyDescent="0.3">
      <c r="A178" s="62"/>
      <c r="B178" s="155"/>
      <c r="C178" s="57"/>
      <c r="D178" s="58"/>
      <c r="E178" s="8"/>
      <c r="F178" s="59"/>
      <c r="G178" s="59"/>
      <c r="H178" s="60"/>
      <c r="I178" s="56"/>
      <c r="J178" s="61"/>
      <c r="K178" s="56"/>
      <c r="L178" s="61"/>
      <c r="M178" s="20"/>
      <c r="N178" s="156"/>
      <c r="O178" s="205"/>
      <c r="P178" s="162"/>
      <c r="Q178" s="158"/>
      <c r="R178" s="159"/>
      <c r="S178" s="160"/>
      <c r="T178" s="160"/>
      <c r="U178" s="163"/>
      <c r="V178" s="372"/>
      <c r="W178" s="75"/>
    </row>
    <row r="179" spans="1:23" s="55" customFormat="1" ht="12" customHeight="1" x14ac:dyDescent="0.3">
      <c r="A179" s="62"/>
      <c r="B179" s="155"/>
      <c r="C179" s="57"/>
      <c r="D179" s="58"/>
      <c r="E179" s="8"/>
      <c r="F179" s="59"/>
      <c r="G179" s="59"/>
      <c r="H179" s="60"/>
      <c r="I179" s="56"/>
      <c r="J179" s="61"/>
      <c r="K179" s="56"/>
      <c r="L179" s="61"/>
      <c r="M179" s="20"/>
      <c r="N179" s="156"/>
      <c r="O179" s="205"/>
      <c r="P179" s="162"/>
      <c r="Q179" s="158"/>
      <c r="R179" s="159"/>
      <c r="S179" s="160"/>
      <c r="T179" s="160"/>
      <c r="U179" s="163"/>
      <c r="V179" s="372"/>
      <c r="W179" s="75"/>
    </row>
    <row r="180" spans="1:23" s="55" customFormat="1" ht="12" customHeight="1" x14ac:dyDescent="0.3">
      <c r="A180" s="62"/>
      <c r="B180" s="155"/>
      <c r="C180" s="57"/>
      <c r="D180" s="58"/>
      <c r="E180" s="8"/>
      <c r="F180" s="59"/>
      <c r="G180" s="59"/>
      <c r="H180" s="60"/>
      <c r="I180" s="56"/>
      <c r="J180" s="61"/>
      <c r="K180" s="56"/>
      <c r="L180" s="61"/>
      <c r="M180" s="20"/>
      <c r="N180" s="156"/>
      <c r="O180" s="205"/>
      <c r="P180" s="162"/>
      <c r="Q180" s="158"/>
      <c r="R180" s="159"/>
      <c r="S180" s="160"/>
      <c r="T180" s="160"/>
      <c r="U180" s="163"/>
      <c r="V180" s="372"/>
      <c r="W180" s="75"/>
    </row>
    <row r="181" spans="1:23" s="55" customFormat="1" ht="12" customHeight="1" x14ac:dyDescent="0.3">
      <c r="A181" s="62"/>
      <c r="B181" s="155"/>
      <c r="C181" s="57"/>
      <c r="D181" s="58"/>
      <c r="E181" s="8"/>
      <c r="F181" s="59"/>
      <c r="G181" s="59"/>
      <c r="H181" s="60"/>
      <c r="I181" s="56"/>
      <c r="J181" s="61"/>
      <c r="K181" s="56"/>
      <c r="L181" s="61"/>
      <c r="M181" s="20"/>
      <c r="N181" s="156"/>
      <c r="O181" s="205"/>
      <c r="P181" s="162"/>
      <c r="Q181" s="158"/>
      <c r="R181" s="159"/>
      <c r="S181" s="160"/>
      <c r="T181" s="160"/>
      <c r="U181" s="163"/>
      <c r="V181" s="372"/>
      <c r="W181" s="75"/>
    </row>
    <row r="182" spans="1:23" s="55" customFormat="1" ht="12" customHeight="1" thickBot="1" x14ac:dyDescent="0.35">
      <c r="A182" s="62"/>
      <c r="B182" s="155"/>
      <c r="C182" s="57"/>
      <c r="D182" s="58"/>
      <c r="E182" s="8"/>
      <c r="F182" s="59"/>
      <c r="G182" s="59"/>
      <c r="H182" s="60"/>
      <c r="I182" s="56"/>
      <c r="J182" s="61"/>
      <c r="K182" s="56"/>
      <c r="L182" s="61"/>
      <c r="M182" s="20"/>
      <c r="N182" s="156"/>
      <c r="O182" s="205"/>
      <c r="P182" s="162"/>
      <c r="Q182" s="158"/>
      <c r="R182" s="159"/>
      <c r="S182" s="160"/>
      <c r="T182" s="160"/>
      <c r="U182" s="163"/>
      <c r="V182" s="372"/>
      <c r="W182" s="75"/>
    </row>
    <row r="183" spans="1:23" s="55" customFormat="1" ht="12" customHeight="1" thickBot="1" x14ac:dyDescent="0.35">
      <c r="A183" s="164"/>
      <c r="B183" s="165"/>
      <c r="C183" s="165"/>
      <c r="D183" s="166">
        <f>SUM(D171:D182)</f>
        <v>0</v>
      </c>
      <c r="E183" s="167"/>
      <c r="F183" s="168"/>
      <c r="G183" s="168"/>
      <c r="H183" s="169"/>
      <c r="I183" s="170"/>
      <c r="J183" s="171"/>
      <c r="K183" s="170"/>
      <c r="L183" s="171"/>
      <c r="M183" s="172"/>
      <c r="N183" s="173"/>
      <c r="O183" s="167"/>
      <c r="P183" s="174"/>
      <c r="Q183" s="175">
        <f>SUM(Q171:Q182)</f>
        <v>0</v>
      </c>
      <c r="R183" s="176"/>
      <c r="S183" s="177"/>
      <c r="T183" s="177"/>
      <c r="U183" s="171"/>
      <c r="V183" s="178">
        <f t="shared" ref="V183" si="12">SUM(D183-Q183)</f>
        <v>0</v>
      </c>
      <c r="W183" s="113"/>
    </row>
    <row r="184" spans="1:23" s="55" customFormat="1" ht="12" customHeight="1" x14ac:dyDescent="0.3">
      <c r="A184" s="62"/>
      <c r="B184" s="154"/>
      <c r="C184" s="57"/>
      <c r="D184" s="58"/>
      <c r="E184" s="8"/>
      <c r="F184" s="59"/>
      <c r="G184" s="59"/>
      <c r="H184" s="60"/>
      <c r="I184" s="56"/>
      <c r="J184" s="61"/>
      <c r="K184" s="56"/>
      <c r="L184" s="61"/>
      <c r="M184" s="20"/>
      <c r="N184" s="148"/>
      <c r="O184" s="220" t="s">
        <v>97</v>
      </c>
      <c r="P184" s="149"/>
      <c r="Q184" s="150"/>
      <c r="R184" s="151"/>
      <c r="S184" s="152"/>
      <c r="T184" s="152"/>
      <c r="U184" s="153"/>
      <c r="V184" s="368"/>
      <c r="W184" s="75"/>
    </row>
    <row r="185" spans="1:23" s="55" customFormat="1" ht="12" customHeight="1" x14ac:dyDescent="0.3">
      <c r="A185" s="62"/>
      <c r="B185" s="154"/>
      <c r="C185" s="57"/>
      <c r="D185" s="58"/>
      <c r="E185" s="8"/>
      <c r="F185" s="59"/>
      <c r="G185" s="59"/>
      <c r="H185" s="60"/>
      <c r="I185" s="56"/>
      <c r="J185" s="61"/>
      <c r="K185" s="56"/>
      <c r="L185" s="61"/>
      <c r="M185" s="20"/>
      <c r="N185" s="148"/>
      <c r="O185" s="206"/>
      <c r="P185" s="149"/>
      <c r="Q185" s="150"/>
      <c r="R185" s="151"/>
      <c r="S185" s="152"/>
      <c r="T185" s="152"/>
      <c r="U185" s="153"/>
      <c r="V185" s="368"/>
      <c r="W185" s="75"/>
    </row>
    <row r="186" spans="1:23" s="55" customFormat="1" ht="12" customHeight="1" x14ac:dyDescent="0.3">
      <c r="A186" s="62"/>
      <c r="B186" s="154"/>
      <c r="C186" s="57"/>
      <c r="D186" s="58"/>
      <c r="E186" s="8"/>
      <c r="F186" s="59"/>
      <c r="G186" s="59"/>
      <c r="H186" s="60"/>
      <c r="I186" s="56"/>
      <c r="J186" s="61"/>
      <c r="K186" s="56"/>
      <c r="L186" s="61"/>
      <c r="M186" s="20"/>
      <c r="N186" s="148"/>
      <c r="O186" s="206"/>
      <c r="P186" s="149"/>
      <c r="Q186" s="150"/>
      <c r="R186" s="151"/>
      <c r="S186" s="152"/>
      <c r="T186" s="152"/>
      <c r="U186" s="153"/>
      <c r="V186" s="368"/>
      <c r="W186" s="75"/>
    </row>
    <row r="187" spans="1:23" s="55" customFormat="1" ht="12" customHeight="1" x14ac:dyDescent="0.3">
      <c r="A187" s="62"/>
      <c r="B187" s="154"/>
      <c r="C187" s="57"/>
      <c r="D187" s="58"/>
      <c r="E187" s="8"/>
      <c r="F187" s="59"/>
      <c r="G187" s="59"/>
      <c r="H187" s="60"/>
      <c r="I187" s="56"/>
      <c r="J187" s="61"/>
      <c r="K187" s="56"/>
      <c r="L187" s="61"/>
      <c r="M187" s="20"/>
      <c r="N187" s="148"/>
      <c r="O187" s="206"/>
      <c r="P187" s="149"/>
      <c r="Q187" s="150"/>
      <c r="R187" s="151"/>
      <c r="S187" s="152"/>
      <c r="T187" s="152"/>
      <c r="U187" s="153"/>
      <c r="V187" s="368"/>
      <c r="W187" s="75"/>
    </row>
    <row r="188" spans="1:23" s="55" customFormat="1" ht="12" customHeight="1" x14ac:dyDescent="0.3">
      <c r="A188" s="62"/>
      <c r="B188" s="154"/>
      <c r="C188" s="57"/>
      <c r="D188" s="58"/>
      <c r="E188" s="8"/>
      <c r="F188" s="59"/>
      <c r="G188" s="59"/>
      <c r="H188" s="60"/>
      <c r="I188" s="56"/>
      <c r="J188" s="61"/>
      <c r="K188" s="56"/>
      <c r="L188" s="61"/>
      <c r="M188" s="20"/>
      <c r="N188" s="148"/>
      <c r="O188" s="206"/>
      <c r="P188" s="149"/>
      <c r="Q188" s="150"/>
      <c r="R188" s="151"/>
      <c r="S188" s="152"/>
      <c r="T188" s="152"/>
      <c r="U188" s="153"/>
      <c r="V188" s="368"/>
      <c r="W188" s="75"/>
    </row>
    <row r="189" spans="1:23" s="55" customFormat="1" ht="12" customHeight="1" x14ac:dyDescent="0.3">
      <c r="A189" s="62"/>
      <c r="B189" s="154"/>
      <c r="C189" s="57"/>
      <c r="D189" s="58"/>
      <c r="E189" s="8"/>
      <c r="F189" s="59"/>
      <c r="G189" s="59"/>
      <c r="H189" s="60"/>
      <c r="I189" s="56"/>
      <c r="J189" s="61"/>
      <c r="K189" s="56"/>
      <c r="L189" s="61"/>
      <c r="M189" s="20"/>
      <c r="N189" s="148"/>
      <c r="O189" s="206"/>
      <c r="P189" s="179"/>
      <c r="Q189" s="150"/>
      <c r="R189" s="151"/>
      <c r="S189" s="152"/>
      <c r="T189" s="152"/>
      <c r="U189" s="180"/>
      <c r="V189" s="368"/>
      <c r="W189" s="75"/>
    </row>
    <row r="190" spans="1:23" s="55" customFormat="1" ht="12" customHeight="1" x14ac:dyDescent="0.3">
      <c r="A190" s="62"/>
      <c r="B190" s="154"/>
      <c r="C190" s="57"/>
      <c r="D190" s="58"/>
      <c r="E190" s="8"/>
      <c r="F190" s="59"/>
      <c r="G190" s="59"/>
      <c r="H190" s="60"/>
      <c r="I190" s="56"/>
      <c r="J190" s="61"/>
      <c r="K190" s="56"/>
      <c r="L190" s="61"/>
      <c r="M190" s="20"/>
      <c r="N190" s="148"/>
      <c r="O190" s="206"/>
      <c r="P190" s="179"/>
      <c r="Q190" s="150"/>
      <c r="R190" s="151"/>
      <c r="S190" s="152"/>
      <c r="T190" s="152"/>
      <c r="U190" s="180"/>
      <c r="V190" s="368"/>
      <c r="W190" s="75"/>
    </row>
    <row r="191" spans="1:23" s="55" customFormat="1" ht="12" customHeight="1" x14ac:dyDescent="0.3">
      <c r="A191" s="62"/>
      <c r="B191" s="154"/>
      <c r="C191" s="57"/>
      <c r="D191" s="58"/>
      <c r="E191" s="8"/>
      <c r="F191" s="59"/>
      <c r="G191" s="59"/>
      <c r="H191" s="60"/>
      <c r="I191" s="56"/>
      <c r="J191" s="61"/>
      <c r="K191" s="56"/>
      <c r="L191" s="61"/>
      <c r="M191" s="20"/>
      <c r="N191" s="148"/>
      <c r="O191" s="206"/>
      <c r="P191" s="179"/>
      <c r="Q191" s="150"/>
      <c r="R191" s="151"/>
      <c r="S191" s="152"/>
      <c r="T191" s="152"/>
      <c r="U191" s="180"/>
      <c r="V191" s="368"/>
      <c r="W191" s="75"/>
    </row>
    <row r="192" spans="1:23" s="55" customFormat="1" ht="12" customHeight="1" thickBot="1" x14ac:dyDescent="0.35">
      <c r="A192" s="62"/>
      <c r="B192" s="154"/>
      <c r="C192" s="57"/>
      <c r="D192" s="58"/>
      <c r="E192" s="8"/>
      <c r="F192" s="59"/>
      <c r="G192" s="59"/>
      <c r="H192" s="60"/>
      <c r="I192" s="56"/>
      <c r="J192" s="61"/>
      <c r="K192" s="56"/>
      <c r="L192" s="61"/>
      <c r="M192" s="20"/>
      <c r="N192" s="148"/>
      <c r="O192" s="206"/>
      <c r="P192" s="179"/>
      <c r="Q192" s="150"/>
      <c r="R192" s="151"/>
      <c r="S192" s="152"/>
      <c r="T192" s="152"/>
      <c r="U192" s="180"/>
      <c r="V192" s="368"/>
      <c r="W192" s="75"/>
    </row>
    <row r="193" spans="1:23" s="55" customFormat="1" ht="12" customHeight="1" thickBot="1" x14ac:dyDescent="0.35">
      <c r="A193" s="181"/>
      <c r="B193" s="182"/>
      <c r="C193" s="182"/>
      <c r="D193" s="183">
        <f>SUM(D184:D192)</f>
        <v>0</v>
      </c>
      <c r="E193" s="184"/>
      <c r="F193" s="185"/>
      <c r="G193" s="185"/>
      <c r="H193" s="186"/>
      <c r="I193" s="187"/>
      <c r="J193" s="188"/>
      <c r="K193" s="187"/>
      <c r="L193" s="188"/>
      <c r="M193" s="189"/>
      <c r="N193" s="190"/>
      <c r="O193" s="184"/>
      <c r="P193" s="191"/>
      <c r="Q193" s="192">
        <f>SUM(Q184:Q192)</f>
        <v>0</v>
      </c>
      <c r="R193" s="193"/>
      <c r="S193" s="194"/>
      <c r="T193" s="194"/>
      <c r="U193" s="188"/>
      <c r="V193" s="195">
        <f t="shared" ref="V193" si="13">SUM(D193-Q193)</f>
        <v>0</v>
      </c>
      <c r="W193" s="113"/>
    </row>
    <row r="194" spans="1:23" s="55" customFormat="1" ht="12" customHeight="1" x14ac:dyDescent="0.3">
      <c r="A194" s="62"/>
      <c r="B194" s="219"/>
      <c r="C194" s="57"/>
      <c r="D194" s="58"/>
      <c r="E194" s="8"/>
      <c r="F194" s="59"/>
      <c r="G194" s="59"/>
      <c r="H194" s="60"/>
      <c r="I194" s="56"/>
      <c r="J194" s="61"/>
      <c r="K194" s="56"/>
      <c r="L194" s="61"/>
      <c r="M194" s="20"/>
      <c r="N194" s="222"/>
      <c r="O194" s="223" t="s">
        <v>100</v>
      </c>
      <c r="P194" s="224"/>
      <c r="Q194" s="225"/>
      <c r="R194" s="226"/>
      <c r="S194" s="227"/>
      <c r="T194" s="227"/>
      <c r="U194" s="228"/>
      <c r="V194" s="369"/>
      <c r="W194" s="75"/>
    </row>
    <row r="195" spans="1:23" s="55" customFormat="1" ht="12" customHeight="1" x14ac:dyDescent="0.3">
      <c r="A195" s="62"/>
      <c r="B195" s="219"/>
      <c r="C195" s="57"/>
      <c r="D195" s="58"/>
      <c r="E195" s="8"/>
      <c r="F195" s="59"/>
      <c r="G195" s="59"/>
      <c r="H195" s="60"/>
      <c r="I195" s="56"/>
      <c r="J195" s="61"/>
      <c r="K195" s="56"/>
      <c r="L195" s="61"/>
      <c r="M195" s="20"/>
      <c r="N195" s="222"/>
      <c r="O195" s="229"/>
      <c r="P195" s="224"/>
      <c r="Q195" s="225"/>
      <c r="R195" s="226"/>
      <c r="S195" s="227"/>
      <c r="T195" s="227"/>
      <c r="U195" s="228"/>
      <c r="V195" s="369"/>
      <c r="W195" s="75"/>
    </row>
    <row r="196" spans="1:23" s="55" customFormat="1" ht="12" customHeight="1" x14ac:dyDescent="0.3">
      <c r="A196" s="62"/>
      <c r="B196" s="219"/>
      <c r="C196" s="57"/>
      <c r="D196" s="58"/>
      <c r="E196" s="8"/>
      <c r="F196" s="59"/>
      <c r="G196" s="59"/>
      <c r="H196" s="60"/>
      <c r="I196" s="56"/>
      <c r="J196" s="61"/>
      <c r="K196" s="56"/>
      <c r="L196" s="61"/>
      <c r="M196" s="20"/>
      <c r="N196" s="222"/>
      <c r="O196" s="229"/>
      <c r="P196" s="224"/>
      <c r="Q196" s="225"/>
      <c r="R196" s="226"/>
      <c r="S196" s="227"/>
      <c r="T196" s="227"/>
      <c r="U196" s="228"/>
      <c r="V196" s="369"/>
      <c r="W196" s="75"/>
    </row>
    <row r="197" spans="1:23" s="55" customFormat="1" ht="12" customHeight="1" x14ac:dyDescent="0.3">
      <c r="A197" s="62"/>
      <c r="B197" s="219"/>
      <c r="C197" s="57"/>
      <c r="D197" s="58"/>
      <c r="E197" s="8"/>
      <c r="F197" s="59"/>
      <c r="G197" s="59"/>
      <c r="H197" s="60"/>
      <c r="I197" s="56"/>
      <c r="J197" s="61"/>
      <c r="K197" s="56"/>
      <c r="L197" s="61"/>
      <c r="M197" s="20"/>
      <c r="N197" s="222"/>
      <c r="O197" s="229"/>
      <c r="P197" s="224"/>
      <c r="Q197" s="225"/>
      <c r="R197" s="226"/>
      <c r="S197" s="227"/>
      <c r="T197" s="227"/>
      <c r="U197" s="228"/>
      <c r="V197" s="369"/>
      <c r="W197" s="75"/>
    </row>
    <row r="198" spans="1:23" s="55" customFormat="1" ht="12" customHeight="1" x14ac:dyDescent="0.3">
      <c r="A198" s="62"/>
      <c r="B198" s="219"/>
      <c r="C198" s="57"/>
      <c r="D198" s="58"/>
      <c r="E198" s="8"/>
      <c r="F198" s="59"/>
      <c r="G198" s="59"/>
      <c r="H198" s="60"/>
      <c r="I198" s="56"/>
      <c r="J198" s="61"/>
      <c r="K198" s="56"/>
      <c r="L198" s="61"/>
      <c r="M198" s="20"/>
      <c r="N198" s="222"/>
      <c r="O198" s="229"/>
      <c r="P198" s="230"/>
      <c r="Q198" s="225"/>
      <c r="R198" s="226"/>
      <c r="S198" s="227"/>
      <c r="T198" s="227"/>
      <c r="U198" s="231"/>
      <c r="V198" s="369"/>
      <c r="W198" s="75"/>
    </row>
    <row r="199" spans="1:23" s="55" customFormat="1" ht="12" customHeight="1" x14ac:dyDescent="0.3">
      <c r="A199" s="62"/>
      <c r="B199" s="219"/>
      <c r="C199" s="57"/>
      <c r="D199" s="58"/>
      <c r="E199" s="8"/>
      <c r="F199" s="59"/>
      <c r="G199" s="59"/>
      <c r="H199" s="60"/>
      <c r="I199" s="56"/>
      <c r="J199" s="61"/>
      <c r="K199" s="56"/>
      <c r="L199" s="61"/>
      <c r="M199" s="20"/>
      <c r="N199" s="222"/>
      <c r="O199" s="229"/>
      <c r="P199" s="230"/>
      <c r="Q199" s="225"/>
      <c r="R199" s="226"/>
      <c r="S199" s="227"/>
      <c r="T199" s="227"/>
      <c r="U199" s="231"/>
      <c r="V199" s="369"/>
      <c r="W199" s="75"/>
    </row>
    <row r="200" spans="1:23" s="55" customFormat="1" ht="12" customHeight="1" x14ac:dyDescent="0.3">
      <c r="A200" s="62"/>
      <c r="B200" s="219"/>
      <c r="C200" s="57"/>
      <c r="D200" s="58"/>
      <c r="E200" s="8"/>
      <c r="F200" s="59"/>
      <c r="G200" s="59"/>
      <c r="H200" s="60"/>
      <c r="I200" s="56"/>
      <c r="J200" s="61"/>
      <c r="K200" s="56"/>
      <c r="L200" s="61"/>
      <c r="M200" s="20"/>
      <c r="N200" s="222"/>
      <c r="O200" s="229"/>
      <c r="P200" s="230"/>
      <c r="Q200" s="225"/>
      <c r="R200" s="226"/>
      <c r="S200" s="227"/>
      <c r="T200" s="227"/>
      <c r="U200" s="231"/>
      <c r="V200" s="369"/>
      <c r="W200" s="75"/>
    </row>
    <row r="201" spans="1:23" s="55" customFormat="1" ht="12" customHeight="1" x14ac:dyDescent="0.3">
      <c r="A201" s="62"/>
      <c r="B201" s="219"/>
      <c r="C201" s="57"/>
      <c r="D201" s="58"/>
      <c r="E201" s="8"/>
      <c r="F201" s="59"/>
      <c r="G201" s="59"/>
      <c r="H201" s="60"/>
      <c r="I201" s="56"/>
      <c r="J201" s="61"/>
      <c r="K201" s="56"/>
      <c r="L201" s="61"/>
      <c r="M201" s="20"/>
      <c r="N201" s="222"/>
      <c r="O201" s="229"/>
      <c r="P201" s="230"/>
      <c r="Q201" s="225"/>
      <c r="R201" s="226"/>
      <c r="S201" s="227"/>
      <c r="T201" s="227"/>
      <c r="U201" s="231"/>
      <c r="V201" s="369"/>
      <c r="W201" s="75"/>
    </row>
    <row r="202" spans="1:23" s="55" customFormat="1" ht="12" customHeight="1" x14ac:dyDescent="0.3">
      <c r="A202" s="62"/>
      <c r="B202" s="219"/>
      <c r="C202" s="57"/>
      <c r="D202" s="58"/>
      <c r="E202" s="8"/>
      <c r="F202" s="59"/>
      <c r="G202" s="59"/>
      <c r="H202" s="60"/>
      <c r="I202" s="56"/>
      <c r="J202" s="61"/>
      <c r="K202" s="56"/>
      <c r="L202" s="61"/>
      <c r="M202" s="20"/>
      <c r="N202" s="222"/>
      <c r="O202" s="229"/>
      <c r="P202" s="230"/>
      <c r="Q202" s="225"/>
      <c r="R202" s="226"/>
      <c r="S202" s="227"/>
      <c r="T202" s="227"/>
      <c r="U202" s="231"/>
      <c r="V202" s="369"/>
      <c r="W202" s="75"/>
    </row>
    <row r="203" spans="1:23" s="55" customFormat="1" ht="12" customHeight="1" x14ac:dyDescent="0.3">
      <c r="A203" s="62"/>
      <c r="B203" s="219"/>
      <c r="C203" s="57"/>
      <c r="D203" s="58"/>
      <c r="E203" s="8"/>
      <c r="F203" s="59"/>
      <c r="G203" s="59"/>
      <c r="H203" s="60"/>
      <c r="I203" s="56"/>
      <c r="J203" s="61"/>
      <c r="K203" s="56"/>
      <c r="L203" s="61"/>
      <c r="M203" s="20"/>
      <c r="N203" s="222"/>
      <c r="O203" s="229"/>
      <c r="P203" s="230"/>
      <c r="Q203" s="225"/>
      <c r="R203" s="226"/>
      <c r="S203" s="227"/>
      <c r="T203" s="227"/>
      <c r="U203" s="231"/>
      <c r="V203" s="369"/>
      <c r="W203" s="75"/>
    </row>
    <row r="204" spans="1:23" s="55" customFormat="1" ht="12" customHeight="1" x14ac:dyDescent="0.3">
      <c r="A204" s="62"/>
      <c r="B204" s="219"/>
      <c r="C204" s="57"/>
      <c r="D204" s="58"/>
      <c r="E204" s="8"/>
      <c r="F204" s="59"/>
      <c r="G204" s="59"/>
      <c r="H204" s="60"/>
      <c r="I204" s="56"/>
      <c r="J204" s="61"/>
      <c r="K204" s="56"/>
      <c r="L204" s="61"/>
      <c r="M204" s="20"/>
      <c r="N204" s="222"/>
      <c r="O204" s="229"/>
      <c r="P204" s="230"/>
      <c r="Q204" s="225"/>
      <c r="R204" s="226"/>
      <c r="S204" s="227"/>
      <c r="T204" s="227"/>
      <c r="U204" s="231"/>
      <c r="V204" s="369"/>
      <c r="W204" s="75"/>
    </row>
    <row r="205" spans="1:23" s="55" customFormat="1" ht="12" customHeight="1" thickBot="1" x14ac:dyDescent="0.35">
      <c r="A205" s="62"/>
      <c r="B205" s="219"/>
      <c r="C205" s="57"/>
      <c r="D205" s="58"/>
      <c r="E205" s="8"/>
      <c r="F205" s="59"/>
      <c r="G205" s="59"/>
      <c r="H205" s="60"/>
      <c r="I205" s="56"/>
      <c r="J205" s="61"/>
      <c r="K205" s="56"/>
      <c r="L205" s="61"/>
      <c r="M205" s="20"/>
      <c r="N205" s="222"/>
      <c r="O205" s="229"/>
      <c r="P205" s="230"/>
      <c r="Q205" s="225"/>
      <c r="R205" s="226"/>
      <c r="S205" s="227"/>
      <c r="T205" s="227"/>
      <c r="U205" s="231"/>
      <c r="V205" s="369"/>
      <c r="W205" s="75"/>
    </row>
    <row r="206" spans="1:23" s="55" customFormat="1" ht="12" customHeight="1" thickBot="1" x14ac:dyDescent="0.35">
      <c r="A206" s="232"/>
      <c r="B206" s="233"/>
      <c r="C206" s="233"/>
      <c r="D206" s="234">
        <f>SUM(D194:D205)</f>
        <v>0</v>
      </c>
      <c r="E206" s="235"/>
      <c r="F206" s="236"/>
      <c r="G206" s="236"/>
      <c r="H206" s="237"/>
      <c r="I206" s="238"/>
      <c r="J206" s="239"/>
      <c r="K206" s="238"/>
      <c r="L206" s="239"/>
      <c r="M206" s="240"/>
      <c r="N206" s="241"/>
      <c r="O206" s="235"/>
      <c r="P206" s="242"/>
      <c r="Q206" s="243">
        <f>SUM(Q194:Q205)</f>
        <v>0</v>
      </c>
      <c r="R206" s="244"/>
      <c r="S206" s="245"/>
      <c r="T206" s="245"/>
      <c r="U206" s="239"/>
      <c r="V206" s="246">
        <f t="shared" ref="V206" si="14">SUM(D206-Q206)</f>
        <v>0</v>
      </c>
      <c r="W206" s="113"/>
    </row>
    <row r="207" spans="1:23" s="55" customFormat="1" ht="12" customHeight="1" x14ac:dyDescent="0.3">
      <c r="A207" s="62"/>
      <c r="B207" s="247"/>
      <c r="C207" s="57"/>
      <c r="D207" s="58"/>
      <c r="E207" s="8"/>
      <c r="F207" s="59"/>
      <c r="G207" s="59"/>
      <c r="H207" s="60"/>
      <c r="I207" s="56"/>
      <c r="J207" s="61"/>
      <c r="K207" s="56"/>
      <c r="L207" s="61"/>
      <c r="M207" s="20"/>
      <c r="N207" s="248"/>
      <c r="O207" s="249" t="s">
        <v>70</v>
      </c>
      <c r="P207" s="250"/>
      <c r="Q207" s="251"/>
      <c r="R207" s="252"/>
      <c r="S207" s="253"/>
      <c r="T207" s="253"/>
      <c r="U207" s="254"/>
      <c r="V207" s="370"/>
      <c r="W207" s="75"/>
    </row>
    <row r="208" spans="1:23" s="55" customFormat="1" ht="12" customHeight="1" thickBot="1" x14ac:dyDescent="0.35">
      <c r="A208" s="62"/>
      <c r="B208" s="247"/>
      <c r="C208" s="57"/>
      <c r="D208" s="58"/>
      <c r="E208" s="8"/>
      <c r="F208" s="59"/>
      <c r="G208" s="59"/>
      <c r="H208" s="60"/>
      <c r="I208" s="56"/>
      <c r="J208" s="61"/>
      <c r="K208" s="56"/>
      <c r="L208" s="61"/>
      <c r="M208" s="20"/>
      <c r="N208" s="248"/>
      <c r="O208" s="255"/>
      <c r="P208" s="250"/>
      <c r="Q208" s="251"/>
      <c r="R208" s="252"/>
      <c r="S208" s="253"/>
      <c r="T208" s="253"/>
      <c r="U208" s="254"/>
      <c r="V208" s="370"/>
      <c r="W208" s="75"/>
    </row>
    <row r="209" spans="1:23" s="55" customFormat="1" ht="12" customHeight="1" thickBot="1" x14ac:dyDescent="0.35">
      <c r="A209" s="258"/>
      <c r="B209" s="259"/>
      <c r="C209" s="259"/>
      <c r="D209" s="260">
        <f>SUM(D207:D208)</f>
        <v>0</v>
      </c>
      <c r="E209" s="261"/>
      <c r="F209" s="262"/>
      <c r="G209" s="262"/>
      <c r="H209" s="263"/>
      <c r="I209" s="264"/>
      <c r="J209" s="265"/>
      <c r="K209" s="264"/>
      <c r="L209" s="265"/>
      <c r="M209" s="266"/>
      <c r="N209" s="267"/>
      <c r="O209" s="261"/>
      <c r="P209" s="268"/>
      <c r="Q209" s="269">
        <f>SUM(Q207:Q208)</f>
        <v>0</v>
      </c>
      <c r="R209" s="270"/>
      <c r="S209" s="271"/>
      <c r="T209" s="271"/>
      <c r="U209" s="265"/>
      <c r="V209" s="272">
        <f t="shared" ref="V209" si="15">SUM(D209-Q209)</f>
        <v>0</v>
      </c>
      <c r="W209" s="113"/>
    </row>
    <row r="210" spans="1:23" s="55" customFormat="1" ht="12" customHeight="1" thickBot="1" x14ac:dyDescent="0.35">
      <c r="A210" s="134"/>
      <c r="B210" s="135"/>
      <c r="C210" s="115"/>
      <c r="D210" s="119"/>
      <c r="E210" s="107"/>
      <c r="F210" s="120"/>
      <c r="G210" s="120"/>
      <c r="H210" s="121"/>
      <c r="I210" s="122"/>
      <c r="J210" s="116"/>
      <c r="K210" s="122"/>
      <c r="L210" s="116"/>
      <c r="M210" s="107"/>
      <c r="N210" s="123"/>
      <c r="O210" s="207"/>
      <c r="P210" s="124"/>
      <c r="Q210" s="107"/>
      <c r="R210" s="125"/>
      <c r="S210" s="126"/>
      <c r="T210" s="126"/>
      <c r="U210" s="116"/>
      <c r="V210" s="117"/>
      <c r="W210" s="114"/>
    </row>
    <row r="211" spans="1:23" s="55" customFormat="1" ht="15" customHeight="1" thickTop="1" thickBot="1" x14ac:dyDescent="0.35">
      <c r="A211" s="136"/>
      <c r="B211" s="137" t="s">
        <v>69</v>
      </c>
      <c r="C211" s="111"/>
      <c r="D211" s="138">
        <f>SUM(D183+D193+D206+D209)</f>
        <v>0</v>
      </c>
      <c r="E211" s="109"/>
      <c r="F211" s="108"/>
      <c r="G211" s="108"/>
      <c r="H211" s="127"/>
      <c r="I211" s="128"/>
      <c r="J211" s="118"/>
      <c r="K211" s="129"/>
      <c r="L211" s="118"/>
      <c r="M211" s="109"/>
      <c r="N211" s="130"/>
      <c r="O211" s="109"/>
      <c r="P211" s="131"/>
      <c r="Q211" s="109"/>
      <c r="R211" s="132"/>
      <c r="S211" s="133"/>
      <c r="T211" s="133"/>
      <c r="U211" s="118"/>
      <c r="V211" s="146">
        <f>SUM(V183+V193+V206+V209)</f>
        <v>0</v>
      </c>
      <c r="W211" s="112"/>
    </row>
    <row r="212" spans="1:23" s="55" customFormat="1" ht="12" customHeight="1" x14ac:dyDescent="0.3">
      <c r="A212" s="62"/>
      <c r="B212" s="155"/>
      <c r="C212" s="57"/>
      <c r="D212" s="58"/>
      <c r="E212" s="8"/>
      <c r="F212" s="59"/>
      <c r="G212" s="59"/>
      <c r="H212" s="60"/>
      <c r="I212" s="56"/>
      <c r="J212" s="61"/>
      <c r="K212" s="56"/>
      <c r="L212" s="61"/>
      <c r="M212" s="20"/>
      <c r="N212" s="156"/>
      <c r="O212" s="221" t="s">
        <v>98</v>
      </c>
      <c r="P212" s="157"/>
      <c r="Q212" s="158"/>
      <c r="R212" s="159"/>
      <c r="S212" s="160"/>
      <c r="T212" s="160"/>
      <c r="U212" s="161"/>
      <c r="V212" s="372"/>
      <c r="W212" s="75"/>
    </row>
    <row r="213" spans="1:23" s="55" customFormat="1" ht="12" customHeight="1" x14ac:dyDescent="0.3">
      <c r="A213" s="62"/>
      <c r="B213" s="155"/>
      <c r="C213" s="57"/>
      <c r="D213" s="58"/>
      <c r="E213" s="8"/>
      <c r="F213" s="59"/>
      <c r="G213" s="59"/>
      <c r="H213" s="60"/>
      <c r="I213" s="56"/>
      <c r="J213" s="61"/>
      <c r="K213" s="56"/>
      <c r="L213" s="61"/>
      <c r="M213" s="20"/>
      <c r="N213" s="156"/>
      <c r="O213" s="205"/>
      <c r="P213" s="157"/>
      <c r="Q213" s="158"/>
      <c r="R213" s="159"/>
      <c r="S213" s="160"/>
      <c r="T213" s="160"/>
      <c r="U213" s="161"/>
      <c r="V213" s="372"/>
      <c r="W213" s="75"/>
    </row>
    <row r="214" spans="1:23" s="55" customFormat="1" ht="12" customHeight="1" x14ac:dyDescent="0.3">
      <c r="A214" s="62"/>
      <c r="B214" s="155"/>
      <c r="C214" s="57"/>
      <c r="D214" s="58"/>
      <c r="E214" s="8"/>
      <c r="F214" s="59"/>
      <c r="G214" s="59"/>
      <c r="H214" s="60"/>
      <c r="I214" s="56"/>
      <c r="J214" s="61"/>
      <c r="K214" s="56"/>
      <c r="L214" s="61"/>
      <c r="M214" s="20"/>
      <c r="N214" s="156"/>
      <c r="O214" s="205"/>
      <c r="P214" s="157"/>
      <c r="Q214" s="158"/>
      <c r="R214" s="159"/>
      <c r="S214" s="160"/>
      <c r="T214" s="160"/>
      <c r="U214" s="161"/>
      <c r="V214" s="372"/>
      <c r="W214" s="75"/>
    </row>
    <row r="215" spans="1:23" s="55" customFormat="1" ht="12" customHeight="1" x14ac:dyDescent="0.3">
      <c r="A215" s="62"/>
      <c r="B215" s="155"/>
      <c r="C215" s="57"/>
      <c r="D215" s="58"/>
      <c r="E215" s="8"/>
      <c r="F215" s="59"/>
      <c r="G215" s="59"/>
      <c r="H215" s="60"/>
      <c r="I215" s="56"/>
      <c r="J215" s="61"/>
      <c r="K215" s="56"/>
      <c r="L215" s="61"/>
      <c r="M215" s="20"/>
      <c r="N215" s="156"/>
      <c r="O215" s="205"/>
      <c r="P215" s="157"/>
      <c r="Q215" s="158"/>
      <c r="R215" s="159"/>
      <c r="S215" s="160"/>
      <c r="T215" s="160"/>
      <c r="U215" s="161"/>
      <c r="V215" s="372"/>
      <c r="W215" s="75"/>
    </row>
    <row r="216" spans="1:23" s="55" customFormat="1" ht="12" customHeight="1" x14ac:dyDescent="0.3">
      <c r="A216" s="62"/>
      <c r="B216" s="155"/>
      <c r="C216" s="57"/>
      <c r="D216" s="58"/>
      <c r="E216" s="8"/>
      <c r="F216" s="59"/>
      <c r="G216" s="59"/>
      <c r="H216" s="60"/>
      <c r="I216" s="56"/>
      <c r="J216" s="61"/>
      <c r="K216" s="56"/>
      <c r="L216" s="61"/>
      <c r="M216" s="20"/>
      <c r="N216" s="156"/>
      <c r="O216" s="205"/>
      <c r="P216" s="162"/>
      <c r="Q216" s="158"/>
      <c r="R216" s="159"/>
      <c r="S216" s="160"/>
      <c r="T216" s="160"/>
      <c r="U216" s="163"/>
      <c r="V216" s="372"/>
      <c r="W216" s="75"/>
    </row>
    <row r="217" spans="1:23" s="55" customFormat="1" ht="12" customHeight="1" x14ac:dyDescent="0.3">
      <c r="A217" s="62"/>
      <c r="B217" s="155"/>
      <c r="C217" s="57"/>
      <c r="D217" s="58"/>
      <c r="E217" s="8"/>
      <c r="F217" s="59"/>
      <c r="G217" s="59"/>
      <c r="H217" s="60"/>
      <c r="I217" s="56"/>
      <c r="J217" s="61"/>
      <c r="K217" s="56"/>
      <c r="L217" s="61"/>
      <c r="M217" s="20"/>
      <c r="N217" s="156"/>
      <c r="O217" s="205"/>
      <c r="P217" s="162"/>
      <c r="Q217" s="158"/>
      <c r="R217" s="159"/>
      <c r="S217" s="160"/>
      <c r="T217" s="160"/>
      <c r="U217" s="163"/>
      <c r="V217" s="372"/>
      <c r="W217" s="75"/>
    </row>
    <row r="218" spans="1:23" s="55" customFormat="1" ht="12" customHeight="1" x14ac:dyDescent="0.3">
      <c r="A218" s="62"/>
      <c r="B218" s="155"/>
      <c r="C218" s="57"/>
      <c r="D218" s="58"/>
      <c r="E218" s="8"/>
      <c r="F218" s="59"/>
      <c r="G218" s="59"/>
      <c r="H218" s="60"/>
      <c r="I218" s="56"/>
      <c r="J218" s="61"/>
      <c r="K218" s="56"/>
      <c r="L218" s="61"/>
      <c r="M218" s="20"/>
      <c r="N218" s="156"/>
      <c r="O218" s="205"/>
      <c r="P218" s="162"/>
      <c r="Q218" s="158"/>
      <c r="R218" s="159"/>
      <c r="S218" s="160"/>
      <c r="T218" s="160"/>
      <c r="U218" s="163"/>
      <c r="V218" s="372"/>
      <c r="W218" s="75"/>
    </row>
    <row r="219" spans="1:23" s="55" customFormat="1" ht="12" customHeight="1" x14ac:dyDescent="0.3">
      <c r="A219" s="62"/>
      <c r="B219" s="155"/>
      <c r="C219" s="57"/>
      <c r="D219" s="58"/>
      <c r="E219" s="8"/>
      <c r="F219" s="59"/>
      <c r="G219" s="59"/>
      <c r="H219" s="60"/>
      <c r="I219" s="56"/>
      <c r="J219" s="61"/>
      <c r="K219" s="56"/>
      <c r="L219" s="61"/>
      <c r="M219" s="20"/>
      <c r="N219" s="156"/>
      <c r="O219" s="205"/>
      <c r="P219" s="162"/>
      <c r="Q219" s="158"/>
      <c r="R219" s="159"/>
      <c r="S219" s="160"/>
      <c r="T219" s="160"/>
      <c r="U219" s="163"/>
      <c r="V219" s="372"/>
      <c r="W219" s="75"/>
    </row>
    <row r="220" spans="1:23" s="55" customFormat="1" ht="12" customHeight="1" x14ac:dyDescent="0.3">
      <c r="A220" s="62"/>
      <c r="B220" s="155"/>
      <c r="C220" s="57"/>
      <c r="D220" s="58"/>
      <c r="E220" s="8"/>
      <c r="F220" s="59"/>
      <c r="G220" s="59"/>
      <c r="H220" s="60"/>
      <c r="I220" s="56"/>
      <c r="J220" s="61"/>
      <c r="K220" s="56"/>
      <c r="L220" s="61"/>
      <c r="M220" s="20"/>
      <c r="N220" s="156"/>
      <c r="O220" s="205"/>
      <c r="P220" s="162"/>
      <c r="Q220" s="158"/>
      <c r="R220" s="159"/>
      <c r="S220" s="160"/>
      <c r="T220" s="160"/>
      <c r="U220" s="163"/>
      <c r="V220" s="372"/>
      <c r="W220" s="75"/>
    </row>
    <row r="221" spans="1:23" s="55" customFormat="1" ht="12" customHeight="1" x14ac:dyDescent="0.3">
      <c r="A221" s="62"/>
      <c r="B221" s="155"/>
      <c r="C221" s="57"/>
      <c r="D221" s="58"/>
      <c r="E221" s="8"/>
      <c r="F221" s="59"/>
      <c r="G221" s="59"/>
      <c r="H221" s="60"/>
      <c r="I221" s="56"/>
      <c r="J221" s="61"/>
      <c r="K221" s="56"/>
      <c r="L221" s="61"/>
      <c r="M221" s="20"/>
      <c r="N221" s="156"/>
      <c r="O221" s="205"/>
      <c r="P221" s="162"/>
      <c r="Q221" s="158"/>
      <c r="R221" s="159"/>
      <c r="S221" s="160"/>
      <c r="T221" s="160"/>
      <c r="U221" s="163"/>
      <c r="V221" s="372"/>
      <c r="W221" s="75"/>
    </row>
    <row r="222" spans="1:23" s="55" customFormat="1" ht="12" customHeight="1" x14ac:dyDescent="0.3">
      <c r="A222" s="62"/>
      <c r="B222" s="155"/>
      <c r="C222" s="57"/>
      <c r="D222" s="58"/>
      <c r="E222" s="8"/>
      <c r="F222" s="59"/>
      <c r="G222" s="59"/>
      <c r="H222" s="60"/>
      <c r="I222" s="56"/>
      <c r="J222" s="61"/>
      <c r="K222" s="56"/>
      <c r="L222" s="61"/>
      <c r="M222" s="20"/>
      <c r="N222" s="156"/>
      <c r="O222" s="205"/>
      <c r="P222" s="162"/>
      <c r="Q222" s="158"/>
      <c r="R222" s="159"/>
      <c r="S222" s="160"/>
      <c r="T222" s="160"/>
      <c r="U222" s="163"/>
      <c r="V222" s="372"/>
      <c r="W222" s="75"/>
    </row>
    <row r="223" spans="1:23" s="55" customFormat="1" ht="12" customHeight="1" thickBot="1" x14ac:dyDescent="0.35">
      <c r="A223" s="62"/>
      <c r="B223" s="155"/>
      <c r="C223" s="57"/>
      <c r="D223" s="58"/>
      <c r="E223" s="8"/>
      <c r="F223" s="59"/>
      <c r="G223" s="59"/>
      <c r="H223" s="60"/>
      <c r="I223" s="56"/>
      <c r="J223" s="61"/>
      <c r="K223" s="56"/>
      <c r="L223" s="61"/>
      <c r="M223" s="20"/>
      <c r="N223" s="156"/>
      <c r="O223" s="205"/>
      <c r="P223" s="162"/>
      <c r="Q223" s="158"/>
      <c r="R223" s="159"/>
      <c r="S223" s="160"/>
      <c r="T223" s="160"/>
      <c r="U223" s="163"/>
      <c r="V223" s="372"/>
      <c r="W223" s="75"/>
    </row>
    <row r="224" spans="1:23" s="55" customFormat="1" ht="12" customHeight="1" thickBot="1" x14ac:dyDescent="0.35">
      <c r="A224" s="164"/>
      <c r="B224" s="165"/>
      <c r="C224" s="165"/>
      <c r="D224" s="166">
        <f>SUM(D212:D223)</f>
        <v>0</v>
      </c>
      <c r="E224" s="167"/>
      <c r="F224" s="168"/>
      <c r="G224" s="168"/>
      <c r="H224" s="169"/>
      <c r="I224" s="170"/>
      <c r="J224" s="171"/>
      <c r="K224" s="170"/>
      <c r="L224" s="171"/>
      <c r="M224" s="172"/>
      <c r="N224" s="173"/>
      <c r="O224" s="167"/>
      <c r="P224" s="174"/>
      <c r="Q224" s="175">
        <f>SUM(Q212:Q223)</f>
        <v>0</v>
      </c>
      <c r="R224" s="176"/>
      <c r="S224" s="177"/>
      <c r="T224" s="177"/>
      <c r="U224" s="171"/>
      <c r="V224" s="178">
        <f t="shared" ref="V224" si="16">SUM(D224-Q224)</f>
        <v>0</v>
      </c>
      <c r="W224" s="113"/>
    </row>
    <row r="225" spans="1:23" s="55" customFormat="1" ht="12" customHeight="1" x14ac:dyDescent="0.3">
      <c r="A225" s="62"/>
      <c r="B225" s="154"/>
      <c r="C225" s="57"/>
      <c r="D225" s="58"/>
      <c r="E225" s="8"/>
      <c r="F225" s="59"/>
      <c r="G225" s="59"/>
      <c r="H225" s="60"/>
      <c r="I225" s="56"/>
      <c r="J225" s="61"/>
      <c r="K225" s="56"/>
      <c r="L225" s="61"/>
      <c r="M225" s="20"/>
      <c r="N225" s="148"/>
      <c r="O225" s="220" t="s">
        <v>97</v>
      </c>
      <c r="P225" s="149"/>
      <c r="Q225" s="150"/>
      <c r="R225" s="151"/>
      <c r="S225" s="152"/>
      <c r="T225" s="152"/>
      <c r="U225" s="153"/>
      <c r="V225" s="368"/>
      <c r="W225" s="75"/>
    </row>
    <row r="226" spans="1:23" s="55" customFormat="1" ht="12" customHeight="1" x14ac:dyDescent="0.3">
      <c r="A226" s="62"/>
      <c r="B226" s="154"/>
      <c r="C226" s="57"/>
      <c r="D226" s="58"/>
      <c r="E226" s="8"/>
      <c r="F226" s="59"/>
      <c r="G226" s="59"/>
      <c r="H226" s="60"/>
      <c r="I226" s="56"/>
      <c r="J226" s="61"/>
      <c r="K226" s="56"/>
      <c r="L226" s="61"/>
      <c r="M226" s="20"/>
      <c r="N226" s="148"/>
      <c r="O226" s="206"/>
      <c r="P226" s="149"/>
      <c r="Q226" s="150"/>
      <c r="R226" s="151"/>
      <c r="S226" s="152"/>
      <c r="T226" s="152"/>
      <c r="U226" s="153"/>
      <c r="V226" s="368"/>
      <c r="W226" s="75"/>
    </row>
    <row r="227" spans="1:23" s="55" customFormat="1" ht="12" customHeight="1" x14ac:dyDescent="0.3">
      <c r="A227" s="62"/>
      <c r="B227" s="154"/>
      <c r="C227" s="57"/>
      <c r="D227" s="58"/>
      <c r="E227" s="8"/>
      <c r="F227" s="59"/>
      <c r="G227" s="59"/>
      <c r="H227" s="60"/>
      <c r="I227" s="56"/>
      <c r="J227" s="61"/>
      <c r="K227" s="56"/>
      <c r="L227" s="61"/>
      <c r="M227" s="20"/>
      <c r="N227" s="148"/>
      <c r="O227" s="206"/>
      <c r="P227" s="149"/>
      <c r="Q227" s="150"/>
      <c r="R227" s="151"/>
      <c r="S227" s="152"/>
      <c r="T227" s="152"/>
      <c r="U227" s="153"/>
      <c r="V227" s="368"/>
      <c r="W227" s="75"/>
    </row>
    <row r="228" spans="1:23" s="55" customFormat="1" ht="12" customHeight="1" x14ac:dyDescent="0.3">
      <c r="A228" s="62"/>
      <c r="B228" s="154"/>
      <c r="C228" s="57"/>
      <c r="D228" s="58"/>
      <c r="E228" s="8"/>
      <c r="F228" s="59"/>
      <c r="G228" s="59"/>
      <c r="H228" s="60"/>
      <c r="I228" s="56"/>
      <c r="J228" s="61"/>
      <c r="K228" s="56"/>
      <c r="L228" s="61"/>
      <c r="M228" s="20"/>
      <c r="N228" s="148"/>
      <c r="O228" s="206"/>
      <c r="P228" s="149"/>
      <c r="Q228" s="150"/>
      <c r="R228" s="151"/>
      <c r="S228" s="152"/>
      <c r="T228" s="152"/>
      <c r="U228" s="153"/>
      <c r="V228" s="368"/>
      <c r="W228" s="75"/>
    </row>
    <row r="229" spans="1:23" s="55" customFormat="1" ht="12" customHeight="1" x14ac:dyDescent="0.3">
      <c r="A229" s="62"/>
      <c r="B229" s="154"/>
      <c r="C229" s="57"/>
      <c r="D229" s="58"/>
      <c r="E229" s="8"/>
      <c r="F229" s="59"/>
      <c r="G229" s="59"/>
      <c r="H229" s="60"/>
      <c r="I229" s="56"/>
      <c r="J229" s="61"/>
      <c r="K229" s="56"/>
      <c r="L229" s="61"/>
      <c r="M229" s="20"/>
      <c r="N229" s="148"/>
      <c r="O229" s="206"/>
      <c r="P229" s="149"/>
      <c r="Q229" s="150"/>
      <c r="R229" s="151"/>
      <c r="S229" s="152"/>
      <c r="T229" s="152"/>
      <c r="U229" s="153"/>
      <c r="V229" s="368"/>
      <c r="W229" s="75"/>
    </row>
    <row r="230" spans="1:23" s="55" customFormat="1" ht="12" customHeight="1" x14ac:dyDescent="0.3">
      <c r="A230" s="62"/>
      <c r="B230" s="154"/>
      <c r="C230" s="57"/>
      <c r="D230" s="58"/>
      <c r="E230" s="8"/>
      <c r="F230" s="59"/>
      <c r="G230" s="59"/>
      <c r="H230" s="60"/>
      <c r="I230" s="56"/>
      <c r="J230" s="61"/>
      <c r="K230" s="56"/>
      <c r="L230" s="61"/>
      <c r="M230" s="20"/>
      <c r="N230" s="148"/>
      <c r="O230" s="206"/>
      <c r="P230" s="179"/>
      <c r="Q230" s="150"/>
      <c r="R230" s="151"/>
      <c r="S230" s="152"/>
      <c r="T230" s="152"/>
      <c r="U230" s="180"/>
      <c r="V230" s="368"/>
      <c r="W230" s="75"/>
    </row>
    <row r="231" spans="1:23" s="55" customFormat="1" ht="12" customHeight="1" x14ac:dyDescent="0.3">
      <c r="A231" s="62"/>
      <c r="B231" s="154"/>
      <c r="C231" s="57"/>
      <c r="D231" s="58"/>
      <c r="E231" s="8"/>
      <c r="F231" s="59"/>
      <c r="G231" s="59"/>
      <c r="H231" s="60"/>
      <c r="I231" s="56"/>
      <c r="J231" s="61"/>
      <c r="K231" s="56"/>
      <c r="L231" s="61"/>
      <c r="M231" s="20"/>
      <c r="N231" s="148"/>
      <c r="O231" s="206"/>
      <c r="P231" s="179"/>
      <c r="Q231" s="150"/>
      <c r="R231" s="151"/>
      <c r="S231" s="152"/>
      <c r="T231" s="152"/>
      <c r="U231" s="180"/>
      <c r="V231" s="368"/>
      <c r="W231" s="75"/>
    </row>
    <row r="232" spans="1:23" s="55" customFormat="1" ht="12" customHeight="1" x14ac:dyDescent="0.3">
      <c r="A232" s="62"/>
      <c r="B232" s="154"/>
      <c r="C232" s="57"/>
      <c r="D232" s="58"/>
      <c r="E232" s="8"/>
      <c r="F232" s="59"/>
      <c r="G232" s="59"/>
      <c r="H232" s="60"/>
      <c r="I232" s="56"/>
      <c r="J232" s="61"/>
      <c r="K232" s="56"/>
      <c r="L232" s="61"/>
      <c r="M232" s="20"/>
      <c r="N232" s="148"/>
      <c r="O232" s="206"/>
      <c r="P232" s="179"/>
      <c r="Q232" s="150"/>
      <c r="R232" s="151"/>
      <c r="S232" s="152"/>
      <c r="T232" s="152"/>
      <c r="U232" s="180"/>
      <c r="V232" s="368"/>
      <c r="W232" s="75"/>
    </row>
    <row r="233" spans="1:23" s="55" customFormat="1" ht="12" customHeight="1" thickBot="1" x14ac:dyDescent="0.35">
      <c r="A233" s="62"/>
      <c r="B233" s="154"/>
      <c r="C233" s="57"/>
      <c r="D233" s="58"/>
      <c r="E233" s="8"/>
      <c r="F233" s="59"/>
      <c r="G233" s="59"/>
      <c r="H233" s="60"/>
      <c r="I233" s="56"/>
      <c r="J233" s="61"/>
      <c r="K233" s="56"/>
      <c r="L233" s="61"/>
      <c r="M233" s="20"/>
      <c r="N233" s="148"/>
      <c r="O233" s="206"/>
      <c r="P233" s="179"/>
      <c r="Q233" s="150"/>
      <c r="R233" s="151"/>
      <c r="S233" s="152"/>
      <c r="T233" s="152"/>
      <c r="U233" s="180"/>
      <c r="V233" s="368"/>
      <c r="W233" s="75"/>
    </row>
    <row r="234" spans="1:23" s="55" customFormat="1" ht="12" customHeight="1" thickBot="1" x14ac:dyDescent="0.35">
      <c r="A234" s="181"/>
      <c r="B234" s="182"/>
      <c r="C234" s="182"/>
      <c r="D234" s="183">
        <f>SUM(D225:D233)</f>
        <v>0</v>
      </c>
      <c r="E234" s="184"/>
      <c r="F234" s="185"/>
      <c r="G234" s="185"/>
      <c r="H234" s="186"/>
      <c r="I234" s="187"/>
      <c r="J234" s="188"/>
      <c r="K234" s="187"/>
      <c r="L234" s="188"/>
      <c r="M234" s="189"/>
      <c r="N234" s="190"/>
      <c r="O234" s="184"/>
      <c r="P234" s="191"/>
      <c r="Q234" s="192">
        <f>SUM(Q225:Q233)</f>
        <v>0</v>
      </c>
      <c r="R234" s="193"/>
      <c r="S234" s="194"/>
      <c r="T234" s="194"/>
      <c r="U234" s="188"/>
      <c r="V234" s="195">
        <f t="shared" ref="V234" si="17">SUM(D234-Q234)</f>
        <v>0</v>
      </c>
      <c r="W234" s="113"/>
    </row>
    <row r="235" spans="1:23" s="55" customFormat="1" ht="12" customHeight="1" x14ac:dyDescent="0.3">
      <c r="A235" s="62"/>
      <c r="B235" s="219"/>
      <c r="C235" s="57"/>
      <c r="D235" s="58"/>
      <c r="E235" s="8"/>
      <c r="F235" s="59"/>
      <c r="G235" s="59"/>
      <c r="H235" s="60"/>
      <c r="I235" s="56"/>
      <c r="J235" s="61"/>
      <c r="K235" s="56"/>
      <c r="L235" s="61"/>
      <c r="M235" s="20"/>
      <c r="N235" s="222"/>
      <c r="O235" s="223" t="s">
        <v>100</v>
      </c>
      <c r="P235" s="224"/>
      <c r="Q235" s="225"/>
      <c r="R235" s="226"/>
      <c r="S235" s="227"/>
      <c r="T235" s="227"/>
      <c r="U235" s="228"/>
      <c r="V235" s="369"/>
      <c r="W235" s="75"/>
    </row>
    <row r="236" spans="1:23" s="55" customFormat="1" ht="12" customHeight="1" x14ac:dyDescent="0.3">
      <c r="A236" s="62"/>
      <c r="B236" s="219"/>
      <c r="C236" s="57"/>
      <c r="D236" s="58"/>
      <c r="E236" s="8"/>
      <c r="F236" s="59"/>
      <c r="G236" s="59"/>
      <c r="H236" s="60"/>
      <c r="I236" s="56"/>
      <c r="J236" s="61"/>
      <c r="K236" s="56"/>
      <c r="L236" s="61"/>
      <c r="M236" s="20"/>
      <c r="N236" s="222"/>
      <c r="O236" s="229"/>
      <c r="P236" s="224"/>
      <c r="Q236" s="225"/>
      <c r="R236" s="226"/>
      <c r="S236" s="227"/>
      <c r="T236" s="227"/>
      <c r="U236" s="228"/>
      <c r="V236" s="369"/>
      <c r="W236" s="75"/>
    </row>
    <row r="237" spans="1:23" s="55" customFormat="1" ht="12" customHeight="1" x14ac:dyDescent="0.3">
      <c r="A237" s="62"/>
      <c r="B237" s="219"/>
      <c r="C237" s="57"/>
      <c r="D237" s="58"/>
      <c r="E237" s="8"/>
      <c r="F237" s="59"/>
      <c r="G237" s="59"/>
      <c r="H237" s="60"/>
      <c r="I237" s="56"/>
      <c r="J237" s="61"/>
      <c r="K237" s="56"/>
      <c r="L237" s="61"/>
      <c r="M237" s="20"/>
      <c r="N237" s="222"/>
      <c r="O237" s="229"/>
      <c r="P237" s="224"/>
      <c r="Q237" s="225"/>
      <c r="R237" s="226"/>
      <c r="S237" s="227"/>
      <c r="T237" s="227"/>
      <c r="U237" s="228"/>
      <c r="V237" s="369"/>
      <c r="W237" s="75"/>
    </row>
    <row r="238" spans="1:23" s="55" customFormat="1" ht="12" customHeight="1" x14ac:dyDescent="0.3">
      <c r="A238" s="62"/>
      <c r="B238" s="219"/>
      <c r="C238" s="57"/>
      <c r="D238" s="58"/>
      <c r="E238" s="8"/>
      <c r="F238" s="59"/>
      <c r="G238" s="59"/>
      <c r="H238" s="60"/>
      <c r="I238" s="56"/>
      <c r="J238" s="61"/>
      <c r="K238" s="56"/>
      <c r="L238" s="61"/>
      <c r="M238" s="20"/>
      <c r="N238" s="222"/>
      <c r="O238" s="229"/>
      <c r="P238" s="224"/>
      <c r="Q238" s="225"/>
      <c r="R238" s="226"/>
      <c r="S238" s="227"/>
      <c r="T238" s="227"/>
      <c r="U238" s="228"/>
      <c r="V238" s="369"/>
      <c r="W238" s="75"/>
    </row>
    <row r="239" spans="1:23" s="55" customFormat="1" ht="12" customHeight="1" x14ac:dyDescent="0.3">
      <c r="A239" s="62"/>
      <c r="B239" s="219"/>
      <c r="C239" s="57"/>
      <c r="D239" s="58"/>
      <c r="E239" s="8"/>
      <c r="F239" s="59"/>
      <c r="G239" s="59"/>
      <c r="H239" s="60"/>
      <c r="I239" s="56"/>
      <c r="J239" s="61"/>
      <c r="K239" s="56"/>
      <c r="L239" s="61"/>
      <c r="M239" s="20"/>
      <c r="N239" s="222"/>
      <c r="O239" s="229"/>
      <c r="P239" s="230"/>
      <c r="Q239" s="225"/>
      <c r="R239" s="226"/>
      <c r="S239" s="227"/>
      <c r="T239" s="227"/>
      <c r="U239" s="231"/>
      <c r="V239" s="369"/>
      <c r="W239" s="75"/>
    </row>
    <row r="240" spans="1:23" s="55" customFormat="1" ht="12" customHeight="1" x14ac:dyDescent="0.3">
      <c r="A240" s="62"/>
      <c r="B240" s="219"/>
      <c r="C240" s="57"/>
      <c r="D240" s="58"/>
      <c r="E240" s="8"/>
      <c r="F240" s="59"/>
      <c r="G240" s="59"/>
      <c r="H240" s="60"/>
      <c r="I240" s="56"/>
      <c r="J240" s="61"/>
      <c r="K240" s="56"/>
      <c r="L240" s="61"/>
      <c r="M240" s="20"/>
      <c r="N240" s="222"/>
      <c r="O240" s="229"/>
      <c r="P240" s="230"/>
      <c r="Q240" s="225"/>
      <c r="R240" s="226"/>
      <c r="S240" s="227"/>
      <c r="T240" s="227"/>
      <c r="U240" s="231"/>
      <c r="V240" s="369"/>
      <c r="W240" s="75"/>
    </row>
    <row r="241" spans="1:23" s="55" customFormat="1" ht="12" customHeight="1" x14ac:dyDescent="0.3">
      <c r="A241" s="62"/>
      <c r="B241" s="219"/>
      <c r="C241" s="57"/>
      <c r="D241" s="58"/>
      <c r="E241" s="8"/>
      <c r="F241" s="59"/>
      <c r="G241" s="59"/>
      <c r="H241" s="60"/>
      <c r="I241" s="56"/>
      <c r="J241" s="61"/>
      <c r="K241" s="56"/>
      <c r="L241" s="61"/>
      <c r="M241" s="20"/>
      <c r="N241" s="222"/>
      <c r="O241" s="229"/>
      <c r="P241" s="230"/>
      <c r="Q241" s="225"/>
      <c r="R241" s="226"/>
      <c r="S241" s="227"/>
      <c r="T241" s="227"/>
      <c r="U241" s="231"/>
      <c r="V241" s="369"/>
      <c r="W241" s="75"/>
    </row>
    <row r="242" spans="1:23" s="55" customFormat="1" ht="12" customHeight="1" x14ac:dyDescent="0.3">
      <c r="A242" s="62"/>
      <c r="B242" s="219"/>
      <c r="C242" s="57"/>
      <c r="D242" s="58"/>
      <c r="E242" s="8"/>
      <c r="F242" s="59"/>
      <c r="G242" s="59"/>
      <c r="H242" s="60"/>
      <c r="I242" s="56"/>
      <c r="J242" s="61"/>
      <c r="K242" s="56"/>
      <c r="L242" s="61"/>
      <c r="M242" s="20"/>
      <c r="N242" s="222"/>
      <c r="O242" s="229"/>
      <c r="P242" s="230"/>
      <c r="Q242" s="225"/>
      <c r="R242" s="226"/>
      <c r="S242" s="227"/>
      <c r="T242" s="227"/>
      <c r="U242" s="231"/>
      <c r="V242" s="369"/>
      <c r="W242" s="75"/>
    </row>
    <row r="243" spans="1:23" s="55" customFormat="1" ht="12" customHeight="1" x14ac:dyDescent="0.3">
      <c r="A243" s="62"/>
      <c r="B243" s="219"/>
      <c r="C243" s="57"/>
      <c r="D243" s="58"/>
      <c r="E243" s="8"/>
      <c r="F243" s="59"/>
      <c r="G243" s="59"/>
      <c r="H243" s="60"/>
      <c r="I243" s="56"/>
      <c r="J243" s="61"/>
      <c r="K243" s="56"/>
      <c r="L243" s="61"/>
      <c r="M243" s="20"/>
      <c r="N243" s="222"/>
      <c r="O243" s="229"/>
      <c r="P243" s="230"/>
      <c r="Q243" s="225"/>
      <c r="R243" s="226"/>
      <c r="S243" s="227"/>
      <c r="T243" s="227"/>
      <c r="U243" s="231"/>
      <c r="V243" s="369"/>
      <c r="W243" s="75"/>
    </row>
    <row r="244" spans="1:23" s="55" customFormat="1" ht="12" customHeight="1" x14ac:dyDescent="0.3">
      <c r="A244" s="62"/>
      <c r="B244" s="219"/>
      <c r="C244" s="57"/>
      <c r="D244" s="58"/>
      <c r="E244" s="8"/>
      <c r="F244" s="59"/>
      <c r="G244" s="59"/>
      <c r="H244" s="60"/>
      <c r="I244" s="56"/>
      <c r="J244" s="61"/>
      <c r="K244" s="56"/>
      <c r="L244" s="61"/>
      <c r="M244" s="20"/>
      <c r="N244" s="222"/>
      <c r="O244" s="229"/>
      <c r="P244" s="230"/>
      <c r="Q244" s="225"/>
      <c r="R244" s="226"/>
      <c r="S244" s="227"/>
      <c r="T244" s="227"/>
      <c r="U244" s="231"/>
      <c r="V244" s="369"/>
      <c r="W244" s="75"/>
    </row>
    <row r="245" spans="1:23" s="55" customFormat="1" ht="12" customHeight="1" x14ac:dyDescent="0.3">
      <c r="A245" s="62"/>
      <c r="B245" s="219"/>
      <c r="C245" s="57"/>
      <c r="D245" s="58"/>
      <c r="E245" s="8"/>
      <c r="F245" s="59"/>
      <c r="G245" s="59"/>
      <c r="H245" s="60"/>
      <c r="I245" s="56"/>
      <c r="J245" s="61"/>
      <c r="K245" s="56"/>
      <c r="L245" s="61"/>
      <c r="M245" s="20"/>
      <c r="N245" s="222"/>
      <c r="O245" s="229"/>
      <c r="P245" s="230"/>
      <c r="Q245" s="225"/>
      <c r="R245" s="226"/>
      <c r="S245" s="227"/>
      <c r="T245" s="227"/>
      <c r="U245" s="231"/>
      <c r="V245" s="369"/>
      <c r="W245" s="75"/>
    </row>
    <row r="246" spans="1:23" s="55" customFormat="1" ht="12" customHeight="1" thickBot="1" x14ac:dyDescent="0.35">
      <c r="A246" s="62"/>
      <c r="B246" s="219"/>
      <c r="C246" s="57"/>
      <c r="D246" s="58"/>
      <c r="E246" s="8"/>
      <c r="F246" s="59"/>
      <c r="G246" s="59"/>
      <c r="H246" s="60"/>
      <c r="I246" s="56"/>
      <c r="J246" s="61"/>
      <c r="K246" s="56"/>
      <c r="L246" s="61"/>
      <c r="M246" s="20"/>
      <c r="N246" s="222"/>
      <c r="O246" s="229"/>
      <c r="P246" s="230"/>
      <c r="Q246" s="225"/>
      <c r="R246" s="226"/>
      <c r="S246" s="227"/>
      <c r="T246" s="227"/>
      <c r="U246" s="231"/>
      <c r="V246" s="369"/>
      <c r="W246" s="75"/>
    </row>
    <row r="247" spans="1:23" s="55" customFormat="1" ht="12" customHeight="1" thickBot="1" x14ac:dyDescent="0.35">
      <c r="A247" s="232"/>
      <c r="B247" s="233"/>
      <c r="C247" s="233"/>
      <c r="D247" s="234">
        <f>SUM(D235:D246)</f>
        <v>0</v>
      </c>
      <c r="E247" s="235"/>
      <c r="F247" s="236"/>
      <c r="G247" s="236"/>
      <c r="H247" s="237"/>
      <c r="I247" s="238"/>
      <c r="J247" s="239"/>
      <c r="K247" s="238"/>
      <c r="L247" s="239"/>
      <c r="M247" s="240"/>
      <c r="N247" s="241"/>
      <c r="O247" s="235"/>
      <c r="P247" s="242"/>
      <c r="Q247" s="243">
        <f>SUM(Q235:Q246)</f>
        <v>0</v>
      </c>
      <c r="R247" s="244"/>
      <c r="S247" s="245"/>
      <c r="T247" s="245"/>
      <c r="U247" s="239"/>
      <c r="V247" s="246">
        <f t="shared" ref="V247" si="18">SUM(D247-Q247)</f>
        <v>0</v>
      </c>
      <c r="W247" s="113"/>
    </row>
    <row r="248" spans="1:23" s="55" customFormat="1" ht="12" customHeight="1" x14ac:dyDescent="0.3">
      <c r="A248" s="62"/>
      <c r="B248" s="247"/>
      <c r="C248" s="57"/>
      <c r="D248" s="58"/>
      <c r="E248" s="8"/>
      <c r="F248" s="59"/>
      <c r="G248" s="59"/>
      <c r="H248" s="60"/>
      <c r="I248" s="56"/>
      <c r="J248" s="61"/>
      <c r="K248" s="56"/>
      <c r="L248" s="61"/>
      <c r="M248" s="20"/>
      <c r="N248" s="248"/>
      <c r="O248" s="249" t="s">
        <v>70</v>
      </c>
      <c r="P248" s="250"/>
      <c r="Q248" s="251"/>
      <c r="R248" s="252"/>
      <c r="S248" s="253"/>
      <c r="T248" s="253"/>
      <c r="U248" s="254"/>
      <c r="V248" s="370"/>
      <c r="W248" s="75"/>
    </row>
    <row r="249" spans="1:23" s="55" customFormat="1" ht="12" customHeight="1" thickBot="1" x14ac:dyDescent="0.35">
      <c r="A249" s="62"/>
      <c r="B249" s="247"/>
      <c r="C249" s="57"/>
      <c r="D249" s="58"/>
      <c r="E249" s="8"/>
      <c r="F249" s="59"/>
      <c r="G249" s="59"/>
      <c r="H249" s="60"/>
      <c r="I249" s="56"/>
      <c r="J249" s="61"/>
      <c r="K249" s="56"/>
      <c r="L249" s="61"/>
      <c r="M249" s="20"/>
      <c r="N249" s="248"/>
      <c r="O249" s="255"/>
      <c r="P249" s="250"/>
      <c r="Q249" s="251"/>
      <c r="R249" s="252"/>
      <c r="S249" s="253"/>
      <c r="T249" s="253"/>
      <c r="U249" s="254"/>
      <c r="V249" s="370"/>
      <c r="W249" s="75"/>
    </row>
    <row r="250" spans="1:23" s="55" customFormat="1" ht="12" customHeight="1" thickBot="1" x14ac:dyDescent="0.35">
      <c r="A250" s="258"/>
      <c r="B250" s="259"/>
      <c r="C250" s="259"/>
      <c r="D250" s="260">
        <f>SUM(D248:D249)</f>
        <v>0</v>
      </c>
      <c r="E250" s="261"/>
      <c r="F250" s="262"/>
      <c r="G250" s="262"/>
      <c r="H250" s="263"/>
      <c r="I250" s="264"/>
      <c r="J250" s="265"/>
      <c r="K250" s="264"/>
      <c r="L250" s="265"/>
      <c r="M250" s="266"/>
      <c r="N250" s="267"/>
      <c r="O250" s="261"/>
      <c r="P250" s="268"/>
      <c r="Q250" s="269">
        <f>SUM(Q248:Q249)</f>
        <v>0</v>
      </c>
      <c r="R250" s="270"/>
      <c r="S250" s="271"/>
      <c r="T250" s="271"/>
      <c r="U250" s="265"/>
      <c r="V250" s="272">
        <f t="shared" ref="V250" si="19">SUM(D250-Q250)</f>
        <v>0</v>
      </c>
      <c r="W250" s="113"/>
    </row>
    <row r="251" spans="1:23" s="55" customFormat="1" ht="12" customHeight="1" thickBot="1" x14ac:dyDescent="0.35">
      <c r="A251" s="134"/>
      <c r="B251" s="135"/>
      <c r="C251" s="115"/>
      <c r="D251" s="119"/>
      <c r="E251" s="107"/>
      <c r="F251" s="120"/>
      <c r="G251" s="120"/>
      <c r="H251" s="121"/>
      <c r="I251" s="122"/>
      <c r="J251" s="116"/>
      <c r="K251" s="122"/>
      <c r="L251" s="116"/>
      <c r="M251" s="107"/>
      <c r="N251" s="123"/>
      <c r="O251" s="207"/>
      <c r="P251" s="124"/>
      <c r="Q251" s="107"/>
      <c r="R251" s="125"/>
      <c r="S251" s="126"/>
      <c r="T251" s="126"/>
      <c r="U251" s="116"/>
      <c r="V251" s="117"/>
      <c r="W251" s="114"/>
    </row>
    <row r="252" spans="1:23" s="55" customFormat="1" ht="15" customHeight="1" thickTop="1" thickBot="1" x14ac:dyDescent="0.35">
      <c r="A252" s="136"/>
      <c r="B252" s="137" t="s">
        <v>69</v>
      </c>
      <c r="C252" s="111"/>
      <c r="D252" s="138">
        <f>SUM(D224+D234+D247+D250)</f>
        <v>0</v>
      </c>
      <c r="E252" s="109"/>
      <c r="F252" s="108"/>
      <c r="G252" s="108"/>
      <c r="H252" s="127"/>
      <c r="I252" s="128"/>
      <c r="J252" s="118"/>
      <c r="K252" s="129"/>
      <c r="L252" s="118"/>
      <c r="M252" s="109"/>
      <c r="N252" s="130"/>
      <c r="O252" s="109"/>
      <c r="P252" s="131"/>
      <c r="Q252" s="109"/>
      <c r="R252" s="132"/>
      <c r="S252" s="133"/>
      <c r="T252" s="133"/>
      <c r="U252" s="118"/>
      <c r="V252" s="146">
        <f>SUM(V224+V234+V247+V250)</f>
        <v>0</v>
      </c>
      <c r="W252" s="112"/>
    </row>
    <row r="253" spans="1:23" s="55" customFormat="1" ht="12" customHeight="1" x14ac:dyDescent="0.3">
      <c r="A253" s="62"/>
      <c r="B253" s="155"/>
      <c r="C253" s="57"/>
      <c r="D253" s="58"/>
      <c r="E253" s="8"/>
      <c r="F253" s="59"/>
      <c r="G253" s="59"/>
      <c r="H253" s="60"/>
      <c r="I253" s="56"/>
      <c r="J253" s="61"/>
      <c r="K253" s="56"/>
      <c r="L253" s="61"/>
      <c r="M253" s="20"/>
      <c r="N253" s="156"/>
      <c r="O253" s="221" t="s">
        <v>98</v>
      </c>
      <c r="P253" s="157"/>
      <c r="Q253" s="158"/>
      <c r="R253" s="159"/>
      <c r="S253" s="160"/>
      <c r="T253" s="160"/>
      <c r="U253" s="161"/>
      <c r="V253" s="372"/>
      <c r="W253" s="75"/>
    </row>
    <row r="254" spans="1:23" s="55" customFormat="1" ht="12" customHeight="1" x14ac:dyDescent="0.3">
      <c r="A254" s="62"/>
      <c r="B254" s="155"/>
      <c r="C254" s="57"/>
      <c r="D254" s="58"/>
      <c r="E254" s="8"/>
      <c r="F254" s="59"/>
      <c r="G254" s="59"/>
      <c r="H254" s="60"/>
      <c r="I254" s="56"/>
      <c r="J254" s="61"/>
      <c r="K254" s="56"/>
      <c r="L254" s="61"/>
      <c r="M254" s="20"/>
      <c r="N254" s="156"/>
      <c r="O254" s="205"/>
      <c r="P254" s="157"/>
      <c r="Q254" s="158"/>
      <c r="R254" s="159"/>
      <c r="S254" s="160"/>
      <c r="T254" s="160"/>
      <c r="U254" s="161"/>
      <c r="V254" s="372"/>
      <c r="W254" s="75"/>
    </row>
    <row r="255" spans="1:23" s="55" customFormat="1" ht="12" customHeight="1" x14ac:dyDescent="0.3">
      <c r="A255" s="62"/>
      <c r="B255" s="155"/>
      <c r="C255" s="57"/>
      <c r="D255" s="58"/>
      <c r="E255" s="8"/>
      <c r="F255" s="59"/>
      <c r="G255" s="59"/>
      <c r="H255" s="60"/>
      <c r="I255" s="56"/>
      <c r="J255" s="61"/>
      <c r="K255" s="56"/>
      <c r="L255" s="61"/>
      <c r="M255" s="20"/>
      <c r="N255" s="156"/>
      <c r="O255" s="205"/>
      <c r="P255" s="157"/>
      <c r="Q255" s="158"/>
      <c r="R255" s="159"/>
      <c r="S255" s="160"/>
      <c r="T255" s="160"/>
      <c r="U255" s="161"/>
      <c r="V255" s="372"/>
      <c r="W255" s="75"/>
    </row>
    <row r="256" spans="1:23" s="55" customFormat="1" ht="12" customHeight="1" x14ac:dyDescent="0.3">
      <c r="A256" s="62"/>
      <c r="B256" s="155"/>
      <c r="C256" s="57"/>
      <c r="D256" s="58"/>
      <c r="E256" s="8"/>
      <c r="F256" s="59"/>
      <c r="G256" s="59"/>
      <c r="H256" s="60"/>
      <c r="I256" s="56"/>
      <c r="J256" s="61"/>
      <c r="K256" s="56"/>
      <c r="L256" s="61"/>
      <c r="M256" s="20"/>
      <c r="N256" s="156"/>
      <c r="O256" s="205"/>
      <c r="P256" s="157"/>
      <c r="Q256" s="158"/>
      <c r="R256" s="159"/>
      <c r="S256" s="160"/>
      <c r="T256" s="160"/>
      <c r="U256" s="161"/>
      <c r="V256" s="372"/>
      <c r="W256" s="75"/>
    </row>
    <row r="257" spans="1:23" s="55" customFormat="1" ht="12" customHeight="1" x14ac:dyDescent="0.3">
      <c r="A257" s="62"/>
      <c r="B257" s="155"/>
      <c r="C257" s="57"/>
      <c r="D257" s="58"/>
      <c r="E257" s="8"/>
      <c r="F257" s="59"/>
      <c r="G257" s="59"/>
      <c r="H257" s="60"/>
      <c r="I257" s="56"/>
      <c r="J257" s="61"/>
      <c r="K257" s="56"/>
      <c r="L257" s="61"/>
      <c r="M257" s="20"/>
      <c r="N257" s="156"/>
      <c r="O257" s="205"/>
      <c r="P257" s="162"/>
      <c r="Q257" s="158"/>
      <c r="R257" s="159"/>
      <c r="S257" s="160"/>
      <c r="T257" s="160"/>
      <c r="U257" s="163"/>
      <c r="V257" s="372"/>
      <c r="W257" s="75"/>
    </row>
    <row r="258" spans="1:23" s="55" customFormat="1" ht="12" customHeight="1" x14ac:dyDescent="0.3">
      <c r="A258" s="62"/>
      <c r="B258" s="155"/>
      <c r="C258" s="57"/>
      <c r="D258" s="58"/>
      <c r="E258" s="8"/>
      <c r="F258" s="59"/>
      <c r="G258" s="59"/>
      <c r="H258" s="60"/>
      <c r="I258" s="56"/>
      <c r="J258" s="61"/>
      <c r="K258" s="56"/>
      <c r="L258" s="61"/>
      <c r="M258" s="20"/>
      <c r="N258" s="156"/>
      <c r="O258" s="205"/>
      <c r="P258" s="162"/>
      <c r="Q258" s="158"/>
      <c r="R258" s="159"/>
      <c r="S258" s="160"/>
      <c r="T258" s="160"/>
      <c r="U258" s="163"/>
      <c r="V258" s="372"/>
      <c r="W258" s="75"/>
    </row>
    <row r="259" spans="1:23" s="55" customFormat="1" ht="12" customHeight="1" x14ac:dyDescent="0.3">
      <c r="A259" s="62"/>
      <c r="B259" s="155"/>
      <c r="C259" s="57"/>
      <c r="D259" s="58"/>
      <c r="E259" s="8"/>
      <c r="F259" s="59"/>
      <c r="G259" s="59"/>
      <c r="H259" s="60"/>
      <c r="I259" s="56"/>
      <c r="J259" s="61"/>
      <c r="K259" s="56"/>
      <c r="L259" s="61"/>
      <c r="M259" s="20"/>
      <c r="N259" s="156"/>
      <c r="O259" s="205"/>
      <c r="P259" s="162"/>
      <c r="Q259" s="158"/>
      <c r="R259" s="159"/>
      <c r="S259" s="160"/>
      <c r="T259" s="160"/>
      <c r="U259" s="163"/>
      <c r="V259" s="372"/>
      <c r="W259" s="75"/>
    </row>
    <row r="260" spans="1:23" s="55" customFormat="1" ht="12" customHeight="1" x14ac:dyDescent="0.3">
      <c r="A260" s="62"/>
      <c r="B260" s="155"/>
      <c r="C260" s="57"/>
      <c r="D260" s="58"/>
      <c r="E260" s="8"/>
      <c r="F260" s="59"/>
      <c r="G260" s="59"/>
      <c r="H260" s="60"/>
      <c r="I260" s="56"/>
      <c r="J260" s="61"/>
      <c r="K260" s="56"/>
      <c r="L260" s="61"/>
      <c r="M260" s="20"/>
      <c r="N260" s="156"/>
      <c r="O260" s="205"/>
      <c r="P260" s="162"/>
      <c r="Q260" s="158"/>
      <c r="R260" s="159"/>
      <c r="S260" s="160"/>
      <c r="T260" s="160"/>
      <c r="U260" s="163"/>
      <c r="V260" s="372"/>
      <c r="W260" s="75"/>
    </row>
    <row r="261" spans="1:23" s="55" customFormat="1" ht="12" customHeight="1" x14ac:dyDescent="0.3">
      <c r="A261" s="62"/>
      <c r="B261" s="155"/>
      <c r="C261" s="57"/>
      <c r="D261" s="58"/>
      <c r="E261" s="8"/>
      <c r="F261" s="59"/>
      <c r="G261" s="59"/>
      <c r="H261" s="60"/>
      <c r="I261" s="56"/>
      <c r="J261" s="61"/>
      <c r="K261" s="56"/>
      <c r="L261" s="61"/>
      <c r="M261" s="20"/>
      <c r="N261" s="156"/>
      <c r="O261" s="205"/>
      <c r="P261" s="162"/>
      <c r="Q261" s="158"/>
      <c r="R261" s="159"/>
      <c r="S261" s="160"/>
      <c r="T261" s="160"/>
      <c r="U261" s="163"/>
      <c r="V261" s="372"/>
      <c r="W261" s="75"/>
    </row>
    <row r="262" spans="1:23" s="55" customFormat="1" ht="12" customHeight="1" x14ac:dyDescent="0.3">
      <c r="A262" s="62"/>
      <c r="B262" s="155"/>
      <c r="C262" s="57"/>
      <c r="D262" s="58"/>
      <c r="E262" s="8"/>
      <c r="F262" s="59"/>
      <c r="G262" s="59"/>
      <c r="H262" s="60"/>
      <c r="I262" s="56"/>
      <c r="J262" s="61"/>
      <c r="K262" s="56"/>
      <c r="L262" s="61"/>
      <c r="M262" s="20"/>
      <c r="N262" s="156"/>
      <c r="O262" s="205"/>
      <c r="P262" s="162"/>
      <c r="Q262" s="158"/>
      <c r="R262" s="159"/>
      <c r="S262" s="160"/>
      <c r="T262" s="160"/>
      <c r="U262" s="163"/>
      <c r="V262" s="372"/>
      <c r="W262" s="75"/>
    </row>
    <row r="263" spans="1:23" s="55" customFormat="1" ht="12" customHeight="1" x14ac:dyDescent="0.3">
      <c r="A263" s="62"/>
      <c r="B263" s="155"/>
      <c r="C263" s="57"/>
      <c r="D263" s="58"/>
      <c r="E263" s="8"/>
      <c r="F263" s="59"/>
      <c r="G263" s="59"/>
      <c r="H263" s="60"/>
      <c r="I263" s="56"/>
      <c r="J263" s="61"/>
      <c r="K263" s="56"/>
      <c r="L263" s="61"/>
      <c r="M263" s="20"/>
      <c r="N263" s="156"/>
      <c r="O263" s="205"/>
      <c r="P263" s="162"/>
      <c r="Q263" s="158"/>
      <c r="R263" s="159"/>
      <c r="S263" s="160"/>
      <c r="T263" s="160"/>
      <c r="U263" s="163"/>
      <c r="V263" s="372"/>
      <c r="W263" s="75"/>
    </row>
    <row r="264" spans="1:23" s="55" customFormat="1" ht="12" customHeight="1" thickBot="1" x14ac:dyDescent="0.35">
      <c r="A264" s="62"/>
      <c r="B264" s="155"/>
      <c r="C264" s="57"/>
      <c r="D264" s="58"/>
      <c r="E264" s="8"/>
      <c r="F264" s="59"/>
      <c r="G264" s="59"/>
      <c r="H264" s="60"/>
      <c r="I264" s="56"/>
      <c r="J264" s="61"/>
      <c r="K264" s="56"/>
      <c r="L264" s="61"/>
      <c r="M264" s="20"/>
      <c r="N264" s="156"/>
      <c r="O264" s="205"/>
      <c r="P264" s="162"/>
      <c r="Q264" s="158"/>
      <c r="R264" s="159"/>
      <c r="S264" s="160"/>
      <c r="T264" s="160"/>
      <c r="U264" s="163"/>
      <c r="V264" s="372"/>
      <c r="W264" s="75"/>
    </row>
    <row r="265" spans="1:23" s="55" customFormat="1" ht="12" customHeight="1" thickBot="1" x14ac:dyDescent="0.35">
      <c r="A265" s="164"/>
      <c r="B265" s="165"/>
      <c r="C265" s="165"/>
      <c r="D265" s="166">
        <f>SUM(D253:D264)</f>
        <v>0</v>
      </c>
      <c r="E265" s="167"/>
      <c r="F265" s="168"/>
      <c r="G265" s="168"/>
      <c r="H265" s="169"/>
      <c r="I265" s="170"/>
      <c r="J265" s="171"/>
      <c r="K265" s="170"/>
      <c r="L265" s="171"/>
      <c r="M265" s="172"/>
      <c r="N265" s="173"/>
      <c r="O265" s="167"/>
      <c r="P265" s="174"/>
      <c r="Q265" s="175">
        <f>SUM(Q253:Q264)</f>
        <v>0</v>
      </c>
      <c r="R265" s="176"/>
      <c r="S265" s="177"/>
      <c r="T265" s="177"/>
      <c r="U265" s="171"/>
      <c r="V265" s="178">
        <f t="shared" ref="V265" si="20">SUM(D265-Q265)</f>
        <v>0</v>
      </c>
      <c r="W265" s="113"/>
    </row>
    <row r="266" spans="1:23" s="55" customFormat="1" ht="12" customHeight="1" x14ac:dyDescent="0.3">
      <c r="A266" s="62"/>
      <c r="B266" s="154"/>
      <c r="C266" s="57"/>
      <c r="D266" s="58"/>
      <c r="E266" s="8"/>
      <c r="F266" s="59"/>
      <c r="G266" s="59"/>
      <c r="H266" s="60"/>
      <c r="I266" s="56"/>
      <c r="J266" s="61"/>
      <c r="K266" s="56"/>
      <c r="L266" s="61"/>
      <c r="M266" s="20"/>
      <c r="N266" s="148"/>
      <c r="O266" s="220" t="s">
        <v>97</v>
      </c>
      <c r="P266" s="149"/>
      <c r="Q266" s="150"/>
      <c r="R266" s="151"/>
      <c r="S266" s="152"/>
      <c r="T266" s="152"/>
      <c r="U266" s="153"/>
      <c r="V266" s="368"/>
      <c r="W266" s="75"/>
    </row>
    <row r="267" spans="1:23" s="55" customFormat="1" ht="12" customHeight="1" x14ac:dyDescent="0.3">
      <c r="A267" s="62"/>
      <c r="B267" s="154"/>
      <c r="C267" s="57"/>
      <c r="D267" s="58"/>
      <c r="E267" s="8"/>
      <c r="F267" s="59"/>
      <c r="G267" s="59"/>
      <c r="H267" s="60"/>
      <c r="I267" s="56"/>
      <c r="J267" s="61"/>
      <c r="K267" s="56"/>
      <c r="L267" s="61"/>
      <c r="M267" s="20"/>
      <c r="N267" s="148"/>
      <c r="O267" s="206"/>
      <c r="P267" s="149"/>
      <c r="Q267" s="150"/>
      <c r="R267" s="151"/>
      <c r="S267" s="152"/>
      <c r="T267" s="152"/>
      <c r="U267" s="153"/>
      <c r="V267" s="368"/>
      <c r="W267" s="75"/>
    </row>
    <row r="268" spans="1:23" s="55" customFormat="1" ht="12" customHeight="1" x14ac:dyDescent="0.3">
      <c r="A268" s="62"/>
      <c r="B268" s="154"/>
      <c r="C268" s="57"/>
      <c r="D268" s="58"/>
      <c r="E268" s="8"/>
      <c r="F268" s="59"/>
      <c r="G268" s="59"/>
      <c r="H268" s="60"/>
      <c r="I268" s="56"/>
      <c r="J268" s="61"/>
      <c r="K268" s="56"/>
      <c r="L268" s="61"/>
      <c r="M268" s="20"/>
      <c r="N268" s="148"/>
      <c r="O268" s="206"/>
      <c r="P268" s="149"/>
      <c r="Q268" s="150"/>
      <c r="R268" s="151"/>
      <c r="S268" s="152"/>
      <c r="T268" s="152"/>
      <c r="U268" s="153"/>
      <c r="V268" s="368"/>
      <c r="W268" s="75"/>
    </row>
    <row r="269" spans="1:23" s="55" customFormat="1" ht="12" customHeight="1" x14ac:dyDescent="0.3">
      <c r="A269" s="62"/>
      <c r="B269" s="154"/>
      <c r="C269" s="57"/>
      <c r="D269" s="58"/>
      <c r="E269" s="8"/>
      <c r="F269" s="59"/>
      <c r="G269" s="59"/>
      <c r="H269" s="60"/>
      <c r="I269" s="56"/>
      <c r="J269" s="61"/>
      <c r="K269" s="56"/>
      <c r="L269" s="61"/>
      <c r="M269" s="20"/>
      <c r="N269" s="148"/>
      <c r="O269" s="206"/>
      <c r="P269" s="149"/>
      <c r="Q269" s="150"/>
      <c r="R269" s="151"/>
      <c r="S269" s="152"/>
      <c r="T269" s="152"/>
      <c r="U269" s="153"/>
      <c r="V269" s="368"/>
      <c r="W269" s="75"/>
    </row>
    <row r="270" spans="1:23" s="55" customFormat="1" ht="12" customHeight="1" x14ac:dyDescent="0.3">
      <c r="A270" s="62"/>
      <c r="B270" s="154"/>
      <c r="C270" s="57"/>
      <c r="D270" s="58"/>
      <c r="E270" s="8"/>
      <c r="F270" s="59"/>
      <c r="G270" s="59"/>
      <c r="H270" s="60"/>
      <c r="I270" s="56"/>
      <c r="J270" s="61"/>
      <c r="K270" s="56"/>
      <c r="L270" s="61"/>
      <c r="M270" s="20"/>
      <c r="N270" s="148"/>
      <c r="O270" s="206"/>
      <c r="P270" s="149"/>
      <c r="Q270" s="150"/>
      <c r="R270" s="151"/>
      <c r="S270" s="152"/>
      <c r="T270" s="152"/>
      <c r="U270" s="153"/>
      <c r="V270" s="368"/>
      <c r="W270" s="75"/>
    </row>
    <row r="271" spans="1:23" s="55" customFormat="1" ht="12" customHeight="1" x14ac:dyDescent="0.3">
      <c r="A271" s="62"/>
      <c r="B271" s="154"/>
      <c r="C271" s="57"/>
      <c r="D271" s="58"/>
      <c r="E271" s="8"/>
      <c r="F271" s="59"/>
      <c r="G271" s="59"/>
      <c r="H271" s="60"/>
      <c r="I271" s="56"/>
      <c r="J271" s="61"/>
      <c r="K271" s="56"/>
      <c r="L271" s="61"/>
      <c r="M271" s="20"/>
      <c r="N271" s="148"/>
      <c r="O271" s="206"/>
      <c r="P271" s="179"/>
      <c r="Q271" s="150"/>
      <c r="R271" s="151"/>
      <c r="S271" s="152"/>
      <c r="T271" s="152"/>
      <c r="U271" s="180"/>
      <c r="V271" s="368"/>
      <c r="W271" s="75"/>
    </row>
    <row r="272" spans="1:23" s="55" customFormat="1" ht="12" customHeight="1" x14ac:dyDescent="0.3">
      <c r="A272" s="62"/>
      <c r="B272" s="154"/>
      <c r="C272" s="57"/>
      <c r="D272" s="58"/>
      <c r="E272" s="8"/>
      <c r="F272" s="59"/>
      <c r="G272" s="59"/>
      <c r="H272" s="60"/>
      <c r="I272" s="56"/>
      <c r="J272" s="61"/>
      <c r="K272" s="56"/>
      <c r="L272" s="61"/>
      <c r="M272" s="20"/>
      <c r="N272" s="148"/>
      <c r="O272" s="206"/>
      <c r="P272" s="179"/>
      <c r="Q272" s="150"/>
      <c r="R272" s="151"/>
      <c r="S272" s="152"/>
      <c r="T272" s="152"/>
      <c r="U272" s="180"/>
      <c r="V272" s="368"/>
      <c r="W272" s="75"/>
    </row>
    <row r="273" spans="1:23" s="55" customFormat="1" ht="12" customHeight="1" x14ac:dyDescent="0.3">
      <c r="A273" s="62"/>
      <c r="B273" s="154"/>
      <c r="C273" s="57"/>
      <c r="D273" s="58"/>
      <c r="E273" s="8"/>
      <c r="F273" s="59"/>
      <c r="G273" s="59"/>
      <c r="H273" s="60"/>
      <c r="I273" s="56"/>
      <c r="J273" s="61"/>
      <c r="K273" s="56"/>
      <c r="L273" s="61"/>
      <c r="M273" s="20"/>
      <c r="N273" s="148"/>
      <c r="O273" s="206"/>
      <c r="P273" s="179"/>
      <c r="Q273" s="150"/>
      <c r="R273" s="151"/>
      <c r="S273" s="152"/>
      <c r="T273" s="152"/>
      <c r="U273" s="180"/>
      <c r="V273" s="368"/>
      <c r="W273" s="75"/>
    </row>
    <row r="274" spans="1:23" s="55" customFormat="1" ht="12" customHeight="1" thickBot="1" x14ac:dyDescent="0.35">
      <c r="A274" s="62"/>
      <c r="B274" s="154"/>
      <c r="C274" s="57"/>
      <c r="D274" s="58"/>
      <c r="E274" s="8"/>
      <c r="F274" s="59"/>
      <c r="G274" s="59"/>
      <c r="H274" s="60"/>
      <c r="I274" s="56"/>
      <c r="J274" s="61"/>
      <c r="K274" s="56"/>
      <c r="L274" s="61"/>
      <c r="M274" s="20"/>
      <c r="N274" s="148"/>
      <c r="O274" s="206"/>
      <c r="P274" s="179"/>
      <c r="Q274" s="150"/>
      <c r="R274" s="151"/>
      <c r="S274" s="152"/>
      <c r="T274" s="152"/>
      <c r="U274" s="180"/>
      <c r="V274" s="368"/>
      <c r="W274" s="75"/>
    </row>
    <row r="275" spans="1:23" s="55" customFormat="1" ht="12" customHeight="1" thickBot="1" x14ac:dyDescent="0.35">
      <c r="A275" s="181"/>
      <c r="B275" s="182"/>
      <c r="C275" s="182"/>
      <c r="D275" s="183">
        <f>SUM(D266:D274)</f>
        <v>0</v>
      </c>
      <c r="E275" s="184"/>
      <c r="F275" s="185"/>
      <c r="G275" s="185"/>
      <c r="H275" s="186"/>
      <c r="I275" s="187"/>
      <c r="J275" s="188"/>
      <c r="K275" s="187"/>
      <c r="L275" s="188"/>
      <c r="M275" s="189"/>
      <c r="N275" s="190"/>
      <c r="O275" s="184"/>
      <c r="P275" s="191"/>
      <c r="Q275" s="192">
        <f>SUM(Q266:Q274)</f>
        <v>0</v>
      </c>
      <c r="R275" s="193"/>
      <c r="S275" s="194"/>
      <c r="T275" s="194"/>
      <c r="U275" s="188"/>
      <c r="V275" s="195">
        <f t="shared" ref="V275" si="21">SUM(D275-Q275)</f>
        <v>0</v>
      </c>
      <c r="W275" s="113"/>
    </row>
    <row r="276" spans="1:23" s="55" customFormat="1" ht="12" customHeight="1" x14ac:dyDescent="0.3">
      <c r="A276" s="62"/>
      <c r="B276" s="219"/>
      <c r="C276" s="57"/>
      <c r="D276" s="58"/>
      <c r="E276" s="8"/>
      <c r="F276" s="59"/>
      <c r="G276" s="59"/>
      <c r="H276" s="60"/>
      <c r="I276" s="56"/>
      <c r="J276" s="61"/>
      <c r="K276" s="56"/>
      <c r="L276" s="61"/>
      <c r="M276" s="20"/>
      <c r="N276" s="222"/>
      <c r="O276" s="223" t="s">
        <v>100</v>
      </c>
      <c r="P276" s="224"/>
      <c r="Q276" s="225"/>
      <c r="R276" s="226"/>
      <c r="S276" s="227"/>
      <c r="T276" s="227"/>
      <c r="U276" s="228"/>
      <c r="V276" s="369"/>
      <c r="W276" s="75"/>
    </row>
    <row r="277" spans="1:23" s="55" customFormat="1" ht="12" customHeight="1" x14ac:dyDescent="0.3">
      <c r="A277" s="62"/>
      <c r="B277" s="219"/>
      <c r="C277" s="57"/>
      <c r="D277" s="58"/>
      <c r="E277" s="8"/>
      <c r="F277" s="59"/>
      <c r="G277" s="59"/>
      <c r="H277" s="60"/>
      <c r="I277" s="56"/>
      <c r="J277" s="61"/>
      <c r="K277" s="56"/>
      <c r="L277" s="61"/>
      <c r="M277" s="20"/>
      <c r="N277" s="222"/>
      <c r="O277" s="229"/>
      <c r="P277" s="224"/>
      <c r="Q277" s="225"/>
      <c r="R277" s="226"/>
      <c r="S277" s="227"/>
      <c r="T277" s="227"/>
      <c r="U277" s="228"/>
      <c r="V277" s="369"/>
      <c r="W277" s="75"/>
    </row>
    <row r="278" spans="1:23" s="55" customFormat="1" ht="12" customHeight="1" x14ac:dyDescent="0.3">
      <c r="A278" s="62"/>
      <c r="B278" s="219"/>
      <c r="C278" s="57"/>
      <c r="D278" s="58"/>
      <c r="E278" s="8"/>
      <c r="F278" s="59"/>
      <c r="G278" s="59"/>
      <c r="H278" s="60"/>
      <c r="I278" s="56"/>
      <c r="J278" s="61"/>
      <c r="K278" s="56"/>
      <c r="L278" s="61"/>
      <c r="M278" s="20"/>
      <c r="N278" s="222"/>
      <c r="O278" s="229"/>
      <c r="P278" s="224"/>
      <c r="Q278" s="225"/>
      <c r="R278" s="226"/>
      <c r="S278" s="227"/>
      <c r="T278" s="227"/>
      <c r="U278" s="228"/>
      <c r="V278" s="369"/>
      <c r="W278" s="75"/>
    </row>
    <row r="279" spans="1:23" s="55" customFormat="1" ht="12" customHeight="1" x14ac:dyDescent="0.3">
      <c r="A279" s="62"/>
      <c r="B279" s="219"/>
      <c r="C279" s="57"/>
      <c r="D279" s="58"/>
      <c r="E279" s="8"/>
      <c r="F279" s="59"/>
      <c r="G279" s="59"/>
      <c r="H279" s="60"/>
      <c r="I279" s="56"/>
      <c r="J279" s="61"/>
      <c r="K279" s="56"/>
      <c r="L279" s="61"/>
      <c r="M279" s="20"/>
      <c r="N279" s="222"/>
      <c r="O279" s="229"/>
      <c r="P279" s="224"/>
      <c r="Q279" s="225"/>
      <c r="R279" s="226"/>
      <c r="S279" s="227"/>
      <c r="T279" s="227"/>
      <c r="U279" s="228"/>
      <c r="V279" s="369"/>
      <c r="W279" s="75"/>
    </row>
    <row r="280" spans="1:23" s="55" customFormat="1" ht="12" customHeight="1" x14ac:dyDescent="0.3">
      <c r="A280" s="62"/>
      <c r="B280" s="219"/>
      <c r="C280" s="57"/>
      <c r="D280" s="58"/>
      <c r="E280" s="8"/>
      <c r="F280" s="59"/>
      <c r="G280" s="59"/>
      <c r="H280" s="60"/>
      <c r="I280" s="56"/>
      <c r="J280" s="61"/>
      <c r="K280" s="56"/>
      <c r="L280" s="61"/>
      <c r="M280" s="20"/>
      <c r="N280" s="222"/>
      <c r="O280" s="229"/>
      <c r="P280" s="230"/>
      <c r="Q280" s="225"/>
      <c r="R280" s="226"/>
      <c r="S280" s="227"/>
      <c r="T280" s="227"/>
      <c r="U280" s="231"/>
      <c r="V280" s="369"/>
      <c r="W280" s="75"/>
    </row>
    <row r="281" spans="1:23" s="55" customFormat="1" ht="12" customHeight="1" x14ac:dyDescent="0.3">
      <c r="A281" s="62"/>
      <c r="B281" s="219"/>
      <c r="C281" s="57"/>
      <c r="D281" s="58"/>
      <c r="E281" s="8"/>
      <c r="F281" s="59"/>
      <c r="G281" s="59"/>
      <c r="H281" s="60"/>
      <c r="I281" s="56"/>
      <c r="J281" s="61"/>
      <c r="K281" s="56"/>
      <c r="L281" s="61"/>
      <c r="M281" s="20"/>
      <c r="N281" s="222"/>
      <c r="O281" s="229"/>
      <c r="P281" s="230"/>
      <c r="Q281" s="225"/>
      <c r="R281" s="226"/>
      <c r="S281" s="227"/>
      <c r="T281" s="227"/>
      <c r="U281" s="231"/>
      <c r="V281" s="369"/>
      <c r="W281" s="75"/>
    </row>
    <row r="282" spans="1:23" s="55" customFormat="1" ht="12" customHeight="1" x14ac:dyDescent="0.3">
      <c r="A282" s="62"/>
      <c r="B282" s="219"/>
      <c r="C282" s="57"/>
      <c r="D282" s="58"/>
      <c r="E282" s="8"/>
      <c r="F282" s="59"/>
      <c r="G282" s="59"/>
      <c r="H282" s="60"/>
      <c r="I282" s="56"/>
      <c r="J282" s="61"/>
      <c r="K282" s="56"/>
      <c r="L282" s="61"/>
      <c r="M282" s="20"/>
      <c r="N282" s="222"/>
      <c r="O282" s="229"/>
      <c r="P282" s="230"/>
      <c r="Q282" s="225"/>
      <c r="R282" s="226"/>
      <c r="S282" s="227"/>
      <c r="T282" s="227"/>
      <c r="U282" s="231"/>
      <c r="V282" s="369"/>
      <c r="W282" s="75"/>
    </row>
    <row r="283" spans="1:23" s="55" customFormat="1" ht="12" customHeight="1" x14ac:dyDescent="0.3">
      <c r="A283" s="62"/>
      <c r="B283" s="219"/>
      <c r="C283" s="57"/>
      <c r="D283" s="58"/>
      <c r="E283" s="8"/>
      <c r="F283" s="59"/>
      <c r="G283" s="59"/>
      <c r="H283" s="60"/>
      <c r="I283" s="56"/>
      <c r="J283" s="61"/>
      <c r="K283" s="56"/>
      <c r="L283" s="61"/>
      <c r="M283" s="20"/>
      <c r="N283" s="222"/>
      <c r="O283" s="229"/>
      <c r="P283" s="230"/>
      <c r="Q283" s="225"/>
      <c r="R283" s="226"/>
      <c r="S283" s="227"/>
      <c r="T283" s="227"/>
      <c r="U283" s="231"/>
      <c r="V283" s="369"/>
      <c r="W283" s="75"/>
    </row>
    <row r="284" spans="1:23" s="55" customFormat="1" ht="12" customHeight="1" x14ac:dyDescent="0.3">
      <c r="A284" s="62"/>
      <c r="B284" s="219"/>
      <c r="C284" s="57"/>
      <c r="D284" s="58"/>
      <c r="E284" s="8"/>
      <c r="F284" s="59"/>
      <c r="G284" s="59"/>
      <c r="H284" s="60"/>
      <c r="I284" s="56"/>
      <c r="J284" s="61"/>
      <c r="K284" s="56"/>
      <c r="L284" s="61"/>
      <c r="M284" s="20"/>
      <c r="N284" s="222"/>
      <c r="O284" s="229"/>
      <c r="P284" s="230"/>
      <c r="Q284" s="225"/>
      <c r="R284" s="226"/>
      <c r="S284" s="227"/>
      <c r="T284" s="227"/>
      <c r="U284" s="231"/>
      <c r="V284" s="369"/>
      <c r="W284" s="75"/>
    </row>
    <row r="285" spans="1:23" s="55" customFormat="1" ht="12" customHeight="1" x14ac:dyDescent="0.3">
      <c r="A285" s="62"/>
      <c r="B285" s="219"/>
      <c r="C285" s="57"/>
      <c r="D285" s="58"/>
      <c r="E285" s="8"/>
      <c r="F285" s="59"/>
      <c r="G285" s="59"/>
      <c r="H285" s="60"/>
      <c r="I285" s="56"/>
      <c r="J285" s="61"/>
      <c r="K285" s="56"/>
      <c r="L285" s="61"/>
      <c r="M285" s="20"/>
      <c r="N285" s="222"/>
      <c r="O285" s="229"/>
      <c r="P285" s="230"/>
      <c r="Q285" s="225"/>
      <c r="R285" s="226"/>
      <c r="S285" s="227"/>
      <c r="T285" s="227"/>
      <c r="U285" s="231"/>
      <c r="V285" s="369"/>
      <c r="W285" s="75"/>
    </row>
    <row r="286" spans="1:23" s="55" customFormat="1" ht="12" customHeight="1" x14ac:dyDescent="0.3">
      <c r="A286" s="62"/>
      <c r="B286" s="219"/>
      <c r="C286" s="57"/>
      <c r="D286" s="58"/>
      <c r="E286" s="8"/>
      <c r="F286" s="59"/>
      <c r="G286" s="59"/>
      <c r="H286" s="60"/>
      <c r="I286" s="56"/>
      <c r="J286" s="61"/>
      <c r="K286" s="56"/>
      <c r="L286" s="61"/>
      <c r="M286" s="20"/>
      <c r="N286" s="222"/>
      <c r="O286" s="229"/>
      <c r="P286" s="230"/>
      <c r="Q286" s="225"/>
      <c r="R286" s="226"/>
      <c r="S286" s="227"/>
      <c r="T286" s="227"/>
      <c r="U286" s="231"/>
      <c r="V286" s="369"/>
      <c r="W286" s="75"/>
    </row>
    <row r="287" spans="1:23" s="55" customFormat="1" ht="12" customHeight="1" thickBot="1" x14ac:dyDescent="0.35">
      <c r="A287" s="62"/>
      <c r="B287" s="219"/>
      <c r="C287" s="57"/>
      <c r="D287" s="58"/>
      <c r="E287" s="8"/>
      <c r="F287" s="59"/>
      <c r="G287" s="59"/>
      <c r="H287" s="60"/>
      <c r="I287" s="56"/>
      <c r="J287" s="61"/>
      <c r="K287" s="56"/>
      <c r="L287" s="61"/>
      <c r="M287" s="20"/>
      <c r="N287" s="222"/>
      <c r="O287" s="229"/>
      <c r="P287" s="230"/>
      <c r="Q287" s="225"/>
      <c r="R287" s="226"/>
      <c r="S287" s="227"/>
      <c r="T287" s="227"/>
      <c r="U287" s="231"/>
      <c r="V287" s="369"/>
      <c r="W287" s="75"/>
    </row>
    <row r="288" spans="1:23" s="55" customFormat="1" ht="12" customHeight="1" thickBot="1" x14ac:dyDescent="0.35">
      <c r="A288" s="232"/>
      <c r="B288" s="233"/>
      <c r="C288" s="233"/>
      <c r="D288" s="234">
        <f>SUM(D276:D287)</f>
        <v>0</v>
      </c>
      <c r="E288" s="235"/>
      <c r="F288" s="236"/>
      <c r="G288" s="236"/>
      <c r="H288" s="237"/>
      <c r="I288" s="238"/>
      <c r="J288" s="239"/>
      <c r="K288" s="238"/>
      <c r="L288" s="239"/>
      <c r="M288" s="240"/>
      <c r="N288" s="241"/>
      <c r="O288" s="235"/>
      <c r="P288" s="242"/>
      <c r="Q288" s="243">
        <f>SUM(Q276:Q287)</f>
        <v>0</v>
      </c>
      <c r="R288" s="244"/>
      <c r="S288" s="245"/>
      <c r="T288" s="245"/>
      <c r="U288" s="239"/>
      <c r="V288" s="246">
        <f t="shared" ref="V288" si="22">SUM(D288-Q288)</f>
        <v>0</v>
      </c>
      <c r="W288" s="113"/>
    </row>
    <row r="289" spans="1:23" s="55" customFormat="1" ht="12" customHeight="1" x14ac:dyDescent="0.3">
      <c r="A289" s="62"/>
      <c r="B289" s="247"/>
      <c r="C289" s="57"/>
      <c r="D289" s="58"/>
      <c r="E289" s="8"/>
      <c r="F289" s="59"/>
      <c r="G289" s="59"/>
      <c r="H289" s="60"/>
      <c r="I289" s="56"/>
      <c r="J289" s="61"/>
      <c r="K289" s="56"/>
      <c r="L289" s="61"/>
      <c r="M289" s="20"/>
      <c r="N289" s="248"/>
      <c r="O289" s="249" t="s">
        <v>70</v>
      </c>
      <c r="P289" s="250"/>
      <c r="Q289" s="251"/>
      <c r="R289" s="252"/>
      <c r="S289" s="253"/>
      <c r="T289" s="253"/>
      <c r="U289" s="254"/>
      <c r="V289" s="370"/>
      <c r="W289" s="75"/>
    </row>
    <row r="290" spans="1:23" s="55" customFormat="1" ht="12" customHeight="1" thickBot="1" x14ac:dyDescent="0.35">
      <c r="A290" s="62"/>
      <c r="B290" s="247"/>
      <c r="C290" s="57"/>
      <c r="D290" s="58"/>
      <c r="E290" s="8"/>
      <c r="F290" s="59"/>
      <c r="G290" s="59"/>
      <c r="H290" s="60"/>
      <c r="I290" s="56"/>
      <c r="J290" s="61"/>
      <c r="K290" s="56"/>
      <c r="L290" s="61"/>
      <c r="M290" s="20"/>
      <c r="N290" s="248"/>
      <c r="O290" s="255"/>
      <c r="P290" s="250"/>
      <c r="Q290" s="251"/>
      <c r="R290" s="252"/>
      <c r="S290" s="253"/>
      <c r="T290" s="253"/>
      <c r="U290" s="254"/>
      <c r="V290" s="370"/>
      <c r="W290" s="75"/>
    </row>
    <row r="291" spans="1:23" s="55" customFormat="1" ht="12" customHeight="1" thickBot="1" x14ac:dyDescent="0.35">
      <c r="A291" s="258"/>
      <c r="B291" s="259"/>
      <c r="C291" s="259"/>
      <c r="D291" s="260">
        <f>SUM(D289:D290)</f>
        <v>0</v>
      </c>
      <c r="E291" s="261"/>
      <c r="F291" s="262"/>
      <c r="G291" s="262"/>
      <c r="H291" s="263"/>
      <c r="I291" s="264"/>
      <c r="J291" s="265"/>
      <c r="K291" s="264"/>
      <c r="L291" s="265"/>
      <c r="M291" s="266"/>
      <c r="N291" s="267"/>
      <c r="O291" s="261"/>
      <c r="P291" s="268"/>
      <c r="Q291" s="269">
        <f>SUM(Q289:Q290)</f>
        <v>0</v>
      </c>
      <c r="R291" s="270"/>
      <c r="S291" s="271"/>
      <c r="T291" s="271"/>
      <c r="U291" s="265"/>
      <c r="V291" s="272">
        <f t="shared" ref="V291" si="23">SUM(D291-Q291)</f>
        <v>0</v>
      </c>
      <c r="W291" s="113"/>
    </row>
    <row r="292" spans="1:23" s="55" customFormat="1" ht="12" customHeight="1" thickBot="1" x14ac:dyDescent="0.35">
      <c r="A292" s="134"/>
      <c r="B292" s="135"/>
      <c r="C292" s="115"/>
      <c r="D292" s="119"/>
      <c r="E292" s="107"/>
      <c r="F292" s="120"/>
      <c r="G292" s="120"/>
      <c r="H292" s="121"/>
      <c r="I292" s="122"/>
      <c r="J292" s="116"/>
      <c r="K292" s="122"/>
      <c r="L292" s="116"/>
      <c r="M292" s="107"/>
      <c r="N292" s="123"/>
      <c r="O292" s="207"/>
      <c r="P292" s="124"/>
      <c r="Q292" s="107"/>
      <c r="R292" s="125"/>
      <c r="S292" s="126"/>
      <c r="T292" s="126"/>
      <c r="U292" s="116"/>
      <c r="V292" s="117"/>
      <c r="W292" s="114"/>
    </row>
    <row r="293" spans="1:23" s="55" customFormat="1" ht="15" customHeight="1" thickTop="1" thickBot="1" x14ac:dyDescent="0.35">
      <c r="A293" s="136"/>
      <c r="B293" s="137" t="s">
        <v>69</v>
      </c>
      <c r="C293" s="111"/>
      <c r="D293" s="138">
        <f>SUM(D265+D275+D288+D291)</f>
        <v>0</v>
      </c>
      <c r="E293" s="109"/>
      <c r="F293" s="108"/>
      <c r="G293" s="108"/>
      <c r="H293" s="127"/>
      <c r="I293" s="128"/>
      <c r="J293" s="118"/>
      <c r="K293" s="129"/>
      <c r="L293" s="118"/>
      <c r="M293" s="109"/>
      <c r="N293" s="130"/>
      <c r="O293" s="109"/>
      <c r="P293" s="131"/>
      <c r="Q293" s="109"/>
      <c r="R293" s="132"/>
      <c r="S293" s="133"/>
      <c r="T293" s="133"/>
      <c r="U293" s="118"/>
      <c r="V293" s="146">
        <f>SUM(V265+V275+V288+V291)</f>
        <v>0</v>
      </c>
      <c r="W293" s="112"/>
    </row>
    <row r="294" spans="1:23" s="55" customFormat="1" ht="12" customHeight="1" x14ac:dyDescent="0.3">
      <c r="A294" s="62"/>
      <c r="B294" s="155"/>
      <c r="C294" s="57"/>
      <c r="D294" s="58"/>
      <c r="E294" s="8"/>
      <c r="F294" s="59"/>
      <c r="G294" s="59"/>
      <c r="H294" s="60"/>
      <c r="I294" s="56"/>
      <c r="J294" s="61"/>
      <c r="K294" s="56"/>
      <c r="L294" s="61"/>
      <c r="M294" s="20"/>
      <c r="N294" s="156"/>
      <c r="O294" s="221" t="s">
        <v>98</v>
      </c>
      <c r="P294" s="157"/>
      <c r="Q294" s="158"/>
      <c r="R294" s="159"/>
      <c r="S294" s="160"/>
      <c r="T294" s="160"/>
      <c r="U294" s="161"/>
      <c r="V294" s="372"/>
      <c r="W294" s="75"/>
    </row>
    <row r="295" spans="1:23" s="55" customFormat="1" ht="12" customHeight="1" x14ac:dyDescent="0.3">
      <c r="A295" s="62"/>
      <c r="B295" s="155"/>
      <c r="C295" s="57"/>
      <c r="D295" s="58"/>
      <c r="E295" s="8"/>
      <c r="F295" s="59"/>
      <c r="G295" s="59"/>
      <c r="H295" s="60"/>
      <c r="I295" s="56"/>
      <c r="J295" s="61"/>
      <c r="K295" s="56"/>
      <c r="L295" s="61"/>
      <c r="M295" s="20"/>
      <c r="N295" s="156"/>
      <c r="O295" s="205"/>
      <c r="P295" s="157"/>
      <c r="Q295" s="158"/>
      <c r="R295" s="159"/>
      <c r="S295" s="160"/>
      <c r="T295" s="160"/>
      <c r="U295" s="161"/>
      <c r="V295" s="372"/>
      <c r="W295" s="75"/>
    </row>
    <row r="296" spans="1:23" s="55" customFormat="1" ht="12" customHeight="1" x14ac:dyDescent="0.3">
      <c r="A296" s="62"/>
      <c r="B296" s="155"/>
      <c r="C296" s="57"/>
      <c r="D296" s="58"/>
      <c r="E296" s="8"/>
      <c r="F296" s="59"/>
      <c r="G296" s="59"/>
      <c r="H296" s="60"/>
      <c r="I296" s="56"/>
      <c r="J296" s="61"/>
      <c r="K296" s="56"/>
      <c r="L296" s="61"/>
      <c r="M296" s="20"/>
      <c r="N296" s="156"/>
      <c r="O296" s="205"/>
      <c r="P296" s="157"/>
      <c r="Q296" s="158"/>
      <c r="R296" s="159"/>
      <c r="S296" s="160"/>
      <c r="T296" s="160"/>
      <c r="U296" s="161"/>
      <c r="V296" s="372"/>
      <c r="W296" s="75"/>
    </row>
    <row r="297" spans="1:23" s="55" customFormat="1" ht="12" customHeight="1" x14ac:dyDescent="0.3">
      <c r="A297" s="62"/>
      <c r="B297" s="155"/>
      <c r="C297" s="57"/>
      <c r="D297" s="58"/>
      <c r="E297" s="8"/>
      <c r="F297" s="59"/>
      <c r="G297" s="59"/>
      <c r="H297" s="60"/>
      <c r="I297" s="56"/>
      <c r="J297" s="61"/>
      <c r="K297" s="56"/>
      <c r="L297" s="61"/>
      <c r="M297" s="20"/>
      <c r="N297" s="156"/>
      <c r="O297" s="205"/>
      <c r="P297" s="157"/>
      <c r="Q297" s="158"/>
      <c r="R297" s="159"/>
      <c r="S297" s="160"/>
      <c r="T297" s="160"/>
      <c r="U297" s="161"/>
      <c r="V297" s="372"/>
      <c r="W297" s="75"/>
    </row>
    <row r="298" spans="1:23" s="55" customFormat="1" ht="12" customHeight="1" x14ac:dyDescent="0.3">
      <c r="A298" s="62"/>
      <c r="B298" s="155"/>
      <c r="C298" s="57"/>
      <c r="D298" s="58"/>
      <c r="E298" s="8"/>
      <c r="F298" s="59"/>
      <c r="G298" s="59"/>
      <c r="H298" s="60"/>
      <c r="I298" s="56"/>
      <c r="J298" s="61"/>
      <c r="K298" s="56"/>
      <c r="L298" s="61"/>
      <c r="M298" s="20"/>
      <c r="N298" s="156"/>
      <c r="O298" s="205"/>
      <c r="P298" s="162"/>
      <c r="Q298" s="158"/>
      <c r="R298" s="159"/>
      <c r="S298" s="160"/>
      <c r="T298" s="160"/>
      <c r="U298" s="163"/>
      <c r="V298" s="372"/>
      <c r="W298" s="75"/>
    </row>
    <row r="299" spans="1:23" s="55" customFormat="1" ht="12" customHeight="1" x14ac:dyDescent="0.3">
      <c r="A299" s="62"/>
      <c r="B299" s="155"/>
      <c r="C299" s="57"/>
      <c r="D299" s="58"/>
      <c r="E299" s="8"/>
      <c r="F299" s="59"/>
      <c r="G299" s="59"/>
      <c r="H299" s="60"/>
      <c r="I299" s="56"/>
      <c r="J299" s="61"/>
      <c r="K299" s="56"/>
      <c r="L299" s="61"/>
      <c r="M299" s="20"/>
      <c r="N299" s="156"/>
      <c r="O299" s="205"/>
      <c r="P299" s="162"/>
      <c r="Q299" s="158"/>
      <c r="R299" s="159"/>
      <c r="S299" s="160"/>
      <c r="T299" s="160"/>
      <c r="U299" s="163"/>
      <c r="V299" s="372"/>
      <c r="W299" s="75"/>
    </row>
    <row r="300" spans="1:23" s="55" customFormat="1" ht="12" customHeight="1" x14ac:dyDescent="0.3">
      <c r="A300" s="62"/>
      <c r="B300" s="155"/>
      <c r="C300" s="57"/>
      <c r="D300" s="58"/>
      <c r="E300" s="8"/>
      <c r="F300" s="59"/>
      <c r="G300" s="59"/>
      <c r="H300" s="60"/>
      <c r="I300" s="56"/>
      <c r="J300" s="61"/>
      <c r="K300" s="56"/>
      <c r="L300" s="61"/>
      <c r="M300" s="20"/>
      <c r="N300" s="156"/>
      <c r="O300" s="205"/>
      <c r="P300" s="162"/>
      <c r="Q300" s="158"/>
      <c r="R300" s="159"/>
      <c r="S300" s="160"/>
      <c r="T300" s="160"/>
      <c r="U300" s="163"/>
      <c r="V300" s="372"/>
      <c r="W300" s="75"/>
    </row>
    <row r="301" spans="1:23" s="55" customFormat="1" ht="12" customHeight="1" x14ac:dyDescent="0.3">
      <c r="A301" s="62"/>
      <c r="B301" s="155"/>
      <c r="C301" s="57"/>
      <c r="D301" s="58"/>
      <c r="E301" s="8"/>
      <c r="F301" s="59"/>
      <c r="G301" s="59"/>
      <c r="H301" s="60"/>
      <c r="I301" s="56"/>
      <c r="J301" s="61"/>
      <c r="K301" s="56"/>
      <c r="L301" s="61"/>
      <c r="M301" s="20"/>
      <c r="N301" s="156"/>
      <c r="O301" s="205"/>
      <c r="P301" s="162"/>
      <c r="Q301" s="158"/>
      <c r="R301" s="159"/>
      <c r="S301" s="160"/>
      <c r="T301" s="160"/>
      <c r="U301" s="163"/>
      <c r="V301" s="372"/>
      <c r="W301" s="75"/>
    </row>
    <row r="302" spans="1:23" s="55" customFormat="1" ht="12" customHeight="1" x14ac:dyDescent="0.3">
      <c r="A302" s="62"/>
      <c r="B302" s="155"/>
      <c r="C302" s="57"/>
      <c r="D302" s="58"/>
      <c r="E302" s="8"/>
      <c r="F302" s="59"/>
      <c r="G302" s="59"/>
      <c r="H302" s="60"/>
      <c r="I302" s="56"/>
      <c r="J302" s="61"/>
      <c r="K302" s="56"/>
      <c r="L302" s="61"/>
      <c r="M302" s="20"/>
      <c r="N302" s="156"/>
      <c r="O302" s="205"/>
      <c r="P302" s="162"/>
      <c r="Q302" s="158"/>
      <c r="R302" s="159"/>
      <c r="S302" s="160"/>
      <c r="T302" s="160"/>
      <c r="U302" s="163"/>
      <c r="V302" s="372"/>
      <c r="W302" s="75"/>
    </row>
    <row r="303" spans="1:23" s="55" customFormat="1" ht="12" customHeight="1" x14ac:dyDescent="0.3">
      <c r="A303" s="62"/>
      <c r="B303" s="155"/>
      <c r="C303" s="57"/>
      <c r="D303" s="58"/>
      <c r="E303" s="8"/>
      <c r="F303" s="59"/>
      <c r="G303" s="59"/>
      <c r="H303" s="60"/>
      <c r="I303" s="56"/>
      <c r="J303" s="61"/>
      <c r="K303" s="56"/>
      <c r="L303" s="61"/>
      <c r="M303" s="20"/>
      <c r="N303" s="156"/>
      <c r="O303" s="205"/>
      <c r="P303" s="162"/>
      <c r="Q303" s="158"/>
      <c r="R303" s="159"/>
      <c r="S303" s="160"/>
      <c r="T303" s="160"/>
      <c r="U303" s="163"/>
      <c r="V303" s="372"/>
      <c r="W303" s="75"/>
    </row>
    <row r="304" spans="1:23" s="55" customFormat="1" ht="12" customHeight="1" x14ac:dyDescent="0.3">
      <c r="A304" s="62"/>
      <c r="B304" s="155"/>
      <c r="C304" s="57"/>
      <c r="D304" s="58"/>
      <c r="E304" s="8"/>
      <c r="F304" s="59"/>
      <c r="G304" s="59"/>
      <c r="H304" s="60"/>
      <c r="I304" s="56"/>
      <c r="J304" s="61"/>
      <c r="K304" s="56"/>
      <c r="L304" s="61"/>
      <c r="M304" s="20"/>
      <c r="N304" s="156"/>
      <c r="O304" s="205"/>
      <c r="P304" s="162"/>
      <c r="Q304" s="158"/>
      <c r="R304" s="159"/>
      <c r="S304" s="160"/>
      <c r="T304" s="160"/>
      <c r="U304" s="163"/>
      <c r="V304" s="372"/>
      <c r="W304" s="75"/>
    </row>
    <row r="305" spans="1:23" s="55" customFormat="1" ht="12" customHeight="1" thickBot="1" x14ac:dyDescent="0.35">
      <c r="A305" s="62"/>
      <c r="B305" s="155"/>
      <c r="C305" s="57"/>
      <c r="D305" s="58"/>
      <c r="E305" s="8"/>
      <c r="F305" s="59"/>
      <c r="G305" s="59"/>
      <c r="H305" s="60"/>
      <c r="I305" s="56"/>
      <c r="J305" s="61"/>
      <c r="K305" s="56"/>
      <c r="L305" s="61"/>
      <c r="M305" s="20"/>
      <c r="N305" s="156"/>
      <c r="O305" s="205"/>
      <c r="P305" s="162"/>
      <c r="Q305" s="158"/>
      <c r="R305" s="159"/>
      <c r="S305" s="160"/>
      <c r="T305" s="160"/>
      <c r="U305" s="163"/>
      <c r="V305" s="372"/>
      <c r="W305" s="75"/>
    </row>
    <row r="306" spans="1:23" s="55" customFormat="1" ht="12" customHeight="1" thickBot="1" x14ac:dyDescent="0.35">
      <c r="A306" s="164"/>
      <c r="B306" s="165"/>
      <c r="C306" s="165"/>
      <c r="D306" s="166">
        <f>SUM(D294:D305)</f>
        <v>0</v>
      </c>
      <c r="E306" s="167"/>
      <c r="F306" s="168"/>
      <c r="G306" s="168"/>
      <c r="H306" s="169"/>
      <c r="I306" s="170"/>
      <c r="J306" s="171"/>
      <c r="K306" s="170"/>
      <c r="L306" s="171"/>
      <c r="M306" s="172"/>
      <c r="N306" s="173"/>
      <c r="O306" s="167"/>
      <c r="P306" s="174"/>
      <c r="Q306" s="175">
        <f>SUM(Q294:Q305)</f>
        <v>0</v>
      </c>
      <c r="R306" s="176"/>
      <c r="S306" s="177"/>
      <c r="T306" s="177"/>
      <c r="U306" s="171"/>
      <c r="V306" s="178">
        <f t="shared" ref="V306" si="24">SUM(D306-Q306)</f>
        <v>0</v>
      </c>
      <c r="W306" s="113"/>
    </row>
    <row r="307" spans="1:23" s="55" customFormat="1" ht="12" customHeight="1" x14ac:dyDescent="0.3">
      <c r="A307" s="62"/>
      <c r="B307" s="154"/>
      <c r="C307" s="57"/>
      <c r="D307" s="58"/>
      <c r="E307" s="8"/>
      <c r="F307" s="59"/>
      <c r="G307" s="59"/>
      <c r="H307" s="60"/>
      <c r="I307" s="56"/>
      <c r="J307" s="61"/>
      <c r="K307" s="56"/>
      <c r="L307" s="61"/>
      <c r="M307" s="20"/>
      <c r="N307" s="148"/>
      <c r="O307" s="220" t="s">
        <v>97</v>
      </c>
      <c r="P307" s="149"/>
      <c r="Q307" s="150"/>
      <c r="R307" s="151"/>
      <c r="S307" s="152"/>
      <c r="T307" s="152"/>
      <c r="U307" s="153"/>
      <c r="V307" s="368"/>
      <c r="W307" s="75"/>
    </row>
    <row r="308" spans="1:23" s="55" customFormat="1" ht="12" customHeight="1" x14ac:dyDescent="0.3">
      <c r="A308" s="62"/>
      <c r="B308" s="154"/>
      <c r="C308" s="57"/>
      <c r="D308" s="58"/>
      <c r="E308" s="8"/>
      <c r="F308" s="59"/>
      <c r="G308" s="59"/>
      <c r="H308" s="60"/>
      <c r="I308" s="56"/>
      <c r="J308" s="61"/>
      <c r="K308" s="56"/>
      <c r="L308" s="61"/>
      <c r="M308" s="20"/>
      <c r="N308" s="148"/>
      <c r="O308" s="206"/>
      <c r="P308" s="149"/>
      <c r="Q308" s="150"/>
      <c r="R308" s="151"/>
      <c r="S308" s="152"/>
      <c r="T308" s="152"/>
      <c r="U308" s="153"/>
      <c r="V308" s="368"/>
      <c r="W308" s="75"/>
    </row>
    <row r="309" spans="1:23" s="55" customFormat="1" ht="12" customHeight="1" x14ac:dyDescent="0.3">
      <c r="A309" s="62"/>
      <c r="B309" s="154"/>
      <c r="C309" s="57"/>
      <c r="D309" s="58"/>
      <c r="E309" s="8"/>
      <c r="F309" s="59"/>
      <c r="G309" s="59"/>
      <c r="H309" s="60"/>
      <c r="I309" s="56"/>
      <c r="J309" s="61"/>
      <c r="K309" s="56"/>
      <c r="L309" s="61"/>
      <c r="M309" s="20"/>
      <c r="N309" s="148"/>
      <c r="O309" s="206"/>
      <c r="P309" s="149"/>
      <c r="Q309" s="150"/>
      <c r="R309" s="151"/>
      <c r="S309" s="152"/>
      <c r="T309" s="152"/>
      <c r="U309" s="153"/>
      <c r="V309" s="368"/>
      <c r="W309" s="75"/>
    </row>
    <row r="310" spans="1:23" s="55" customFormat="1" ht="12" customHeight="1" x14ac:dyDescent="0.3">
      <c r="A310" s="62"/>
      <c r="B310" s="154"/>
      <c r="C310" s="57"/>
      <c r="D310" s="58"/>
      <c r="E310" s="8"/>
      <c r="F310" s="59"/>
      <c r="G310" s="59"/>
      <c r="H310" s="60"/>
      <c r="I310" s="56"/>
      <c r="J310" s="61"/>
      <c r="K310" s="56"/>
      <c r="L310" s="61"/>
      <c r="M310" s="20"/>
      <c r="N310" s="148"/>
      <c r="O310" s="206"/>
      <c r="P310" s="149"/>
      <c r="Q310" s="150"/>
      <c r="R310" s="151"/>
      <c r="S310" s="152"/>
      <c r="T310" s="152"/>
      <c r="U310" s="153"/>
      <c r="V310" s="368"/>
      <c r="W310" s="75"/>
    </row>
    <row r="311" spans="1:23" s="55" customFormat="1" ht="12" customHeight="1" x14ac:dyDescent="0.3">
      <c r="A311" s="62"/>
      <c r="B311" s="154"/>
      <c r="C311" s="57"/>
      <c r="D311" s="58"/>
      <c r="E311" s="8"/>
      <c r="F311" s="59"/>
      <c r="G311" s="59"/>
      <c r="H311" s="60"/>
      <c r="I311" s="56"/>
      <c r="J311" s="61"/>
      <c r="K311" s="56"/>
      <c r="L311" s="61"/>
      <c r="M311" s="20"/>
      <c r="N311" s="148"/>
      <c r="O311" s="206"/>
      <c r="P311" s="149"/>
      <c r="Q311" s="150"/>
      <c r="R311" s="151"/>
      <c r="S311" s="152"/>
      <c r="T311" s="152"/>
      <c r="U311" s="153"/>
      <c r="V311" s="368"/>
      <c r="W311" s="75"/>
    </row>
    <row r="312" spans="1:23" s="55" customFormat="1" ht="12" customHeight="1" x14ac:dyDescent="0.3">
      <c r="A312" s="62"/>
      <c r="B312" s="154"/>
      <c r="C312" s="57"/>
      <c r="D312" s="58"/>
      <c r="E312" s="8"/>
      <c r="F312" s="59"/>
      <c r="G312" s="59"/>
      <c r="H312" s="60"/>
      <c r="I312" s="56"/>
      <c r="J312" s="61"/>
      <c r="K312" s="56"/>
      <c r="L312" s="61"/>
      <c r="M312" s="20"/>
      <c r="N312" s="148"/>
      <c r="O312" s="206"/>
      <c r="P312" s="179"/>
      <c r="Q312" s="150"/>
      <c r="R312" s="151"/>
      <c r="S312" s="152"/>
      <c r="T312" s="152"/>
      <c r="U312" s="180"/>
      <c r="V312" s="368"/>
      <c r="W312" s="75"/>
    </row>
    <row r="313" spans="1:23" s="55" customFormat="1" ht="12" customHeight="1" x14ac:dyDescent="0.3">
      <c r="A313" s="62"/>
      <c r="B313" s="154"/>
      <c r="C313" s="57"/>
      <c r="D313" s="58"/>
      <c r="E313" s="8"/>
      <c r="F313" s="59"/>
      <c r="G313" s="59"/>
      <c r="H313" s="60"/>
      <c r="I313" s="56"/>
      <c r="J313" s="61"/>
      <c r="K313" s="56"/>
      <c r="L313" s="61"/>
      <c r="M313" s="20"/>
      <c r="N313" s="148"/>
      <c r="O313" s="206"/>
      <c r="P313" s="179"/>
      <c r="Q313" s="150"/>
      <c r="R313" s="151"/>
      <c r="S313" s="152"/>
      <c r="T313" s="152"/>
      <c r="U313" s="180"/>
      <c r="V313" s="368"/>
      <c r="W313" s="75"/>
    </row>
    <row r="314" spans="1:23" s="55" customFormat="1" ht="12" customHeight="1" x14ac:dyDescent="0.3">
      <c r="A314" s="62"/>
      <c r="B314" s="154"/>
      <c r="C314" s="57"/>
      <c r="D314" s="58"/>
      <c r="E314" s="8"/>
      <c r="F314" s="59"/>
      <c r="G314" s="59"/>
      <c r="H314" s="60"/>
      <c r="I314" s="56"/>
      <c r="J314" s="61"/>
      <c r="K314" s="56"/>
      <c r="L314" s="61"/>
      <c r="M314" s="20"/>
      <c r="N314" s="148"/>
      <c r="O314" s="206"/>
      <c r="P314" s="179"/>
      <c r="Q314" s="150"/>
      <c r="R314" s="151"/>
      <c r="S314" s="152"/>
      <c r="T314" s="152"/>
      <c r="U314" s="180"/>
      <c r="V314" s="368"/>
      <c r="W314" s="75"/>
    </row>
    <row r="315" spans="1:23" s="55" customFormat="1" ht="12" customHeight="1" thickBot="1" x14ac:dyDescent="0.35">
      <c r="A315" s="62"/>
      <c r="B315" s="154"/>
      <c r="C315" s="57"/>
      <c r="D315" s="58"/>
      <c r="E315" s="8"/>
      <c r="F315" s="59"/>
      <c r="G315" s="59"/>
      <c r="H315" s="60"/>
      <c r="I315" s="56"/>
      <c r="J315" s="61"/>
      <c r="K315" s="56"/>
      <c r="L315" s="61"/>
      <c r="M315" s="20"/>
      <c r="N315" s="148"/>
      <c r="O315" s="206"/>
      <c r="P315" s="179"/>
      <c r="Q315" s="150"/>
      <c r="R315" s="151"/>
      <c r="S315" s="152"/>
      <c r="T315" s="152"/>
      <c r="U315" s="180"/>
      <c r="V315" s="368"/>
      <c r="W315" s="75"/>
    </row>
    <row r="316" spans="1:23" s="55" customFormat="1" ht="12" customHeight="1" thickBot="1" x14ac:dyDescent="0.35">
      <c r="A316" s="181"/>
      <c r="B316" s="182"/>
      <c r="C316" s="182"/>
      <c r="D316" s="183">
        <f>SUM(D307:D315)</f>
        <v>0</v>
      </c>
      <c r="E316" s="184"/>
      <c r="F316" s="185"/>
      <c r="G316" s="185"/>
      <c r="H316" s="186"/>
      <c r="I316" s="187"/>
      <c r="J316" s="188"/>
      <c r="K316" s="187"/>
      <c r="L316" s="188"/>
      <c r="M316" s="189"/>
      <c r="N316" s="190"/>
      <c r="O316" s="184"/>
      <c r="P316" s="191"/>
      <c r="Q316" s="192">
        <f>SUM(Q307:Q315)</f>
        <v>0</v>
      </c>
      <c r="R316" s="193"/>
      <c r="S316" s="194"/>
      <c r="T316" s="194"/>
      <c r="U316" s="188"/>
      <c r="V316" s="195">
        <f t="shared" ref="V316" si="25">SUM(D316-Q316)</f>
        <v>0</v>
      </c>
      <c r="W316" s="113"/>
    </row>
    <row r="317" spans="1:23" s="55" customFormat="1" ht="12" customHeight="1" x14ac:dyDescent="0.3">
      <c r="A317" s="62"/>
      <c r="B317" s="219"/>
      <c r="C317" s="57"/>
      <c r="D317" s="58"/>
      <c r="E317" s="8"/>
      <c r="F317" s="59"/>
      <c r="G317" s="59"/>
      <c r="H317" s="60"/>
      <c r="I317" s="56"/>
      <c r="J317" s="61"/>
      <c r="K317" s="56"/>
      <c r="L317" s="61"/>
      <c r="M317" s="20"/>
      <c r="N317" s="222"/>
      <c r="O317" s="223" t="s">
        <v>100</v>
      </c>
      <c r="P317" s="224"/>
      <c r="Q317" s="225"/>
      <c r="R317" s="226"/>
      <c r="S317" s="227"/>
      <c r="T317" s="227"/>
      <c r="U317" s="228"/>
      <c r="V317" s="369"/>
      <c r="W317" s="75"/>
    </row>
    <row r="318" spans="1:23" s="55" customFormat="1" ht="12" customHeight="1" x14ac:dyDescent="0.3">
      <c r="A318" s="62"/>
      <c r="B318" s="219"/>
      <c r="C318" s="57"/>
      <c r="D318" s="58"/>
      <c r="E318" s="8"/>
      <c r="F318" s="59"/>
      <c r="G318" s="59"/>
      <c r="H318" s="60"/>
      <c r="I318" s="56"/>
      <c r="J318" s="61"/>
      <c r="K318" s="56"/>
      <c r="L318" s="61"/>
      <c r="M318" s="20"/>
      <c r="N318" s="222"/>
      <c r="O318" s="229"/>
      <c r="P318" s="224"/>
      <c r="Q318" s="225"/>
      <c r="R318" s="226"/>
      <c r="S318" s="227"/>
      <c r="T318" s="227"/>
      <c r="U318" s="228"/>
      <c r="V318" s="369"/>
      <c r="W318" s="75"/>
    </row>
    <row r="319" spans="1:23" s="55" customFormat="1" ht="12" customHeight="1" x14ac:dyDescent="0.3">
      <c r="A319" s="62"/>
      <c r="B319" s="219"/>
      <c r="C319" s="57"/>
      <c r="D319" s="58"/>
      <c r="E319" s="8"/>
      <c r="F319" s="59"/>
      <c r="G319" s="59"/>
      <c r="H319" s="60"/>
      <c r="I319" s="56"/>
      <c r="J319" s="61"/>
      <c r="K319" s="56"/>
      <c r="L319" s="61"/>
      <c r="M319" s="20"/>
      <c r="N319" s="222"/>
      <c r="O319" s="229"/>
      <c r="P319" s="224"/>
      <c r="Q319" s="225"/>
      <c r="R319" s="226"/>
      <c r="S319" s="227"/>
      <c r="T319" s="227"/>
      <c r="U319" s="228"/>
      <c r="V319" s="369"/>
      <c r="W319" s="75"/>
    </row>
    <row r="320" spans="1:23" s="55" customFormat="1" ht="12" customHeight="1" x14ac:dyDescent="0.3">
      <c r="A320" s="62"/>
      <c r="B320" s="219"/>
      <c r="C320" s="57"/>
      <c r="D320" s="58"/>
      <c r="E320" s="8"/>
      <c r="F320" s="59"/>
      <c r="G320" s="59"/>
      <c r="H320" s="60"/>
      <c r="I320" s="56"/>
      <c r="J320" s="61"/>
      <c r="K320" s="56"/>
      <c r="L320" s="61"/>
      <c r="M320" s="20"/>
      <c r="N320" s="222"/>
      <c r="O320" s="229"/>
      <c r="P320" s="224"/>
      <c r="Q320" s="225"/>
      <c r="R320" s="226"/>
      <c r="S320" s="227"/>
      <c r="T320" s="227"/>
      <c r="U320" s="228"/>
      <c r="V320" s="369"/>
      <c r="W320" s="75"/>
    </row>
    <row r="321" spans="1:23" s="55" customFormat="1" ht="12" customHeight="1" x14ac:dyDescent="0.3">
      <c r="A321" s="62"/>
      <c r="B321" s="219"/>
      <c r="C321" s="57"/>
      <c r="D321" s="58"/>
      <c r="E321" s="8"/>
      <c r="F321" s="59"/>
      <c r="G321" s="59"/>
      <c r="H321" s="60"/>
      <c r="I321" s="56"/>
      <c r="J321" s="61"/>
      <c r="K321" s="56"/>
      <c r="L321" s="61"/>
      <c r="M321" s="20"/>
      <c r="N321" s="222"/>
      <c r="O321" s="229"/>
      <c r="P321" s="230"/>
      <c r="Q321" s="225"/>
      <c r="R321" s="226"/>
      <c r="S321" s="227"/>
      <c r="T321" s="227"/>
      <c r="U321" s="231"/>
      <c r="V321" s="369"/>
      <c r="W321" s="75"/>
    </row>
    <row r="322" spans="1:23" s="55" customFormat="1" ht="12" customHeight="1" x14ac:dyDescent="0.3">
      <c r="A322" s="62"/>
      <c r="B322" s="219"/>
      <c r="C322" s="57"/>
      <c r="D322" s="58"/>
      <c r="E322" s="8"/>
      <c r="F322" s="59"/>
      <c r="G322" s="59"/>
      <c r="H322" s="60"/>
      <c r="I322" s="56"/>
      <c r="J322" s="61"/>
      <c r="K322" s="56"/>
      <c r="L322" s="61"/>
      <c r="M322" s="20"/>
      <c r="N322" s="222"/>
      <c r="O322" s="229"/>
      <c r="P322" s="230"/>
      <c r="Q322" s="225"/>
      <c r="R322" s="226"/>
      <c r="S322" s="227"/>
      <c r="T322" s="227"/>
      <c r="U322" s="231"/>
      <c r="V322" s="369"/>
      <c r="W322" s="75"/>
    </row>
    <row r="323" spans="1:23" s="55" customFormat="1" ht="12" customHeight="1" x14ac:dyDescent="0.3">
      <c r="A323" s="62"/>
      <c r="B323" s="219"/>
      <c r="C323" s="57"/>
      <c r="D323" s="58"/>
      <c r="E323" s="8"/>
      <c r="F323" s="59"/>
      <c r="G323" s="59"/>
      <c r="H323" s="60"/>
      <c r="I323" s="56"/>
      <c r="J323" s="61"/>
      <c r="K323" s="56"/>
      <c r="L323" s="61"/>
      <c r="M323" s="20"/>
      <c r="N323" s="222"/>
      <c r="O323" s="229"/>
      <c r="P323" s="230"/>
      <c r="Q323" s="225"/>
      <c r="R323" s="226"/>
      <c r="S323" s="227"/>
      <c r="T323" s="227"/>
      <c r="U323" s="231"/>
      <c r="V323" s="369"/>
      <c r="W323" s="75"/>
    </row>
    <row r="324" spans="1:23" s="55" customFormat="1" ht="12" customHeight="1" x14ac:dyDescent="0.3">
      <c r="A324" s="62"/>
      <c r="B324" s="219"/>
      <c r="C324" s="57"/>
      <c r="D324" s="58"/>
      <c r="E324" s="8"/>
      <c r="F324" s="59"/>
      <c r="G324" s="59"/>
      <c r="H324" s="60"/>
      <c r="I324" s="56"/>
      <c r="J324" s="61"/>
      <c r="K324" s="56"/>
      <c r="L324" s="61"/>
      <c r="M324" s="20"/>
      <c r="N324" s="222"/>
      <c r="O324" s="229"/>
      <c r="P324" s="230"/>
      <c r="Q324" s="225"/>
      <c r="R324" s="226"/>
      <c r="S324" s="227"/>
      <c r="T324" s="227"/>
      <c r="U324" s="231"/>
      <c r="V324" s="369"/>
      <c r="W324" s="75"/>
    </row>
    <row r="325" spans="1:23" s="55" customFormat="1" ht="12" customHeight="1" x14ac:dyDescent="0.3">
      <c r="A325" s="62"/>
      <c r="B325" s="219"/>
      <c r="C325" s="57"/>
      <c r="D325" s="58"/>
      <c r="E325" s="8"/>
      <c r="F325" s="59"/>
      <c r="G325" s="59"/>
      <c r="H325" s="60"/>
      <c r="I325" s="56"/>
      <c r="J325" s="61"/>
      <c r="K325" s="56"/>
      <c r="L325" s="61"/>
      <c r="M325" s="20"/>
      <c r="N325" s="222"/>
      <c r="O325" s="229"/>
      <c r="P325" s="230"/>
      <c r="Q325" s="225"/>
      <c r="R325" s="226"/>
      <c r="S325" s="227"/>
      <c r="T325" s="227"/>
      <c r="U325" s="231"/>
      <c r="V325" s="369"/>
      <c r="W325" s="75"/>
    </row>
    <row r="326" spans="1:23" s="55" customFormat="1" ht="12" customHeight="1" x14ac:dyDescent="0.3">
      <c r="A326" s="62"/>
      <c r="B326" s="219"/>
      <c r="C326" s="57"/>
      <c r="D326" s="58"/>
      <c r="E326" s="8"/>
      <c r="F326" s="59"/>
      <c r="G326" s="59"/>
      <c r="H326" s="60"/>
      <c r="I326" s="56"/>
      <c r="J326" s="61"/>
      <c r="K326" s="56"/>
      <c r="L326" s="61"/>
      <c r="M326" s="20"/>
      <c r="N326" s="222"/>
      <c r="O326" s="229"/>
      <c r="P326" s="230"/>
      <c r="Q326" s="225"/>
      <c r="R326" s="226"/>
      <c r="S326" s="227"/>
      <c r="T326" s="227"/>
      <c r="U326" s="231"/>
      <c r="V326" s="369"/>
      <c r="W326" s="75"/>
    </row>
    <row r="327" spans="1:23" s="55" customFormat="1" ht="12" customHeight="1" x14ac:dyDescent="0.3">
      <c r="A327" s="62"/>
      <c r="B327" s="219"/>
      <c r="C327" s="57"/>
      <c r="D327" s="58"/>
      <c r="E327" s="8"/>
      <c r="F327" s="59"/>
      <c r="G327" s="59"/>
      <c r="H327" s="60"/>
      <c r="I327" s="56"/>
      <c r="J327" s="61"/>
      <c r="K327" s="56"/>
      <c r="L327" s="61"/>
      <c r="M327" s="20"/>
      <c r="N327" s="222"/>
      <c r="O327" s="229"/>
      <c r="P327" s="230"/>
      <c r="Q327" s="225"/>
      <c r="R327" s="226"/>
      <c r="S327" s="227"/>
      <c r="T327" s="227"/>
      <c r="U327" s="231"/>
      <c r="V327" s="369"/>
      <c r="W327" s="75"/>
    </row>
    <row r="328" spans="1:23" s="55" customFormat="1" ht="12" customHeight="1" thickBot="1" x14ac:dyDescent="0.35">
      <c r="A328" s="62"/>
      <c r="B328" s="219"/>
      <c r="C328" s="57"/>
      <c r="D328" s="58"/>
      <c r="E328" s="8"/>
      <c r="F328" s="59"/>
      <c r="G328" s="59"/>
      <c r="H328" s="60"/>
      <c r="I328" s="56"/>
      <c r="J328" s="61"/>
      <c r="K328" s="56"/>
      <c r="L328" s="61"/>
      <c r="M328" s="20"/>
      <c r="N328" s="222"/>
      <c r="O328" s="229"/>
      <c r="P328" s="230"/>
      <c r="Q328" s="225"/>
      <c r="R328" s="226"/>
      <c r="S328" s="227"/>
      <c r="T328" s="227"/>
      <c r="U328" s="231"/>
      <c r="V328" s="369"/>
      <c r="W328" s="75"/>
    </row>
    <row r="329" spans="1:23" s="55" customFormat="1" ht="12" customHeight="1" thickBot="1" x14ac:dyDescent="0.35">
      <c r="A329" s="232"/>
      <c r="B329" s="233"/>
      <c r="C329" s="233"/>
      <c r="D329" s="234">
        <f>SUM(D317:D328)</f>
        <v>0</v>
      </c>
      <c r="E329" s="235"/>
      <c r="F329" s="236"/>
      <c r="G329" s="236"/>
      <c r="H329" s="237"/>
      <c r="I329" s="238"/>
      <c r="J329" s="239"/>
      <c r="K329" s="238"/>
      <c r="L329" s="239"/>
      <c r="M329" s="240"/>
      <c r="N329" s="241"/>
      <c r="O329" s="235"/>
      <c r="P329" s="242"/>
      <c r="Q329" s="243">
        <f>SUM(Q317:Q328)</f>
        <v>0</v>
      </c>
      <c r="R329" s="244"/>
      <c r="S329" s="245"/>
      <c r="T329" s="245"/>
      <c r="U329" s="239"/>
      <c r="V329" s="246">
        <f t="shared" ref="V329" si="26">SUM(D329-Q329)</f>
        <v>0</v>
      </c>
      <c r="W329" s="113"/>
    </row>
    <row r="330" spans="1:23" s="55" customFormat="1" ht="12" customHeight="1" x14ac:dyDescent="0.3">
      <c r="A330" s="62"/>
      <c r="B330" s="247"/>
      <c r="C330" s="57"/>
      <c r="D330" s="58"/>
      <c r="E330" s="8"/>
      <c r="F330" s="59"/>
      <c r="G330" s="59"/>
      <c r="H330" s="60"/>
      <c r="I330" s="56"/>
      <c r="J330" s="61"/>
      <c r="K330" s="56"/>
      <c r="L330" s="61"/>
      <c r="M330" s="20"/>
      <c r="N330" s="248"/>
      <c r="O330" s="249" t="s">
        <v>70</v>
      </c>
      <c r="P330" s="250"/>
      <c r="Q330" s="251"/>
      <c r="R330" s="252"/>
      <c r="S330" s="253"/>
      <c r="T330" s="253"/>
      <c r="U330" s="254"/>
      <c r="V330" s="370"/>
      <c r="W330" s="75"/>
    </row>
    <row r="331" spans="1:23" s="55" customFormat="1" ht="12" customHeight="1" thickBot="1" x14ac:dyDescent="0.35">
      <c r="A331" s="62"/>
      <c r="B331" s="247"/>
      <c r="C331" s="57"/>
      <c r="D331" s="58"/>
      <c r="E331" s="8"/>
      <c r="F331" s="59"/>
      <c r="G331" s="59"/>
      <c r="H331" s="60"/>
      <c r="I331" s="56"/>
      <c r="J331" s="61"/>
      <c r="K331" s="56"/>
      <c r="L331" s="61"/>
      <c r="M331" s="20"/>
      <c r="N331" s="248"/>
      <c r="O331" s="255"/>
      <c r="P331" s="250"/>
      <c r="Q331" s="251"/>
      <c r="R331" s="252"/>
      <c r="S331" s="253"/>
      <c r="T331" s="253"/>
      <c r="U331" s="254"/>
      <c r="V331" s="370"/>
      <c r="W331" s="75"/>
    </row>
    <row r="332" spans="1:23" s="55" customFormat="1" ht="12" customHeight="1" thickBot="1" x14ac:dyDescent="0.35">
      <c r="A332" s="258"/>
      <c r="B332" s="259"/>
      <c r="C332" s="259"/>
      <c r="D332" s="260">
        <f>SUM(D330:D331)</f>
        <v>0</v>
      </c>
      <c r="E332" s="261"/>
      <c r="F332" s="262"/>
      <c r="G332" s="262"/>
      <c r="H332" s="263"/>
      <c r="I332" s="264"/>
      <c r="J332" s="265"/>
      <c r="K332" s="264"/>
      <c r="L332" s="265"/>
      <c r="M332" s="266"/>
      <c r="N332" s="267"/>
      <c r="O332" s="261"/>
      <c r="P332" s="268"/>
      <c r="Q332" s="269">
        <f>SUM(Q330:Q331)</f>
        <v>0</v>
      </c>
      <c r="R332" s="270"/>
      <c r="S332" s="271"/>
      <c r="T332" s="271"/>
      <c r="U332" s="265"/>
      <c r="V332" s="272">
        <f t="shared" ref="V332" si="27">SUM(D332-Q332)</f>
        <v>0</v>
      </c>
      <c r="W332" s="113"/>
    </row>
    <row r="333" spans="1:23" s="55" customFormat="1" ht="12" customHeight="1" thickBot="1" x14ac:dyDescent="0.35">
      <c r="A333" s="134"/>
      <c r="B333" s="135"/>
      <c r="C333" s="115"/>
      <c r="D333" s="119"/>
      <c r="E333" s="107"/>
      <c r="F333" s="120"/>
      <c r="G333" s="120"/>
      <c r="H333" s="121"/>
      <c r="I333" s="122"/>
      <c r="J333" s="116"/>
      <c r="K333" s="122"/>
      <c r="L333" s="116"/>
      <c r="M333" s="107"/>
      <c r="N333" s="123"/>
      <c r="O333" s="207"/>
      <c r="P333" s="124"/>
      <c r="Q333" s="107"/>
      <c r="R333" s="125"/>
      <c r="S333" s="126"/>
      <c r="T333" s="126"/>
      <c r="U333" s="116"/>
      <c r="V333" s="117"/>
      <c r="W333" s="114"/>
    </row>
    <row r="334" spans="1:23" s="55" customFormat="1" ht="15" customHeight="1" thickTop="1" thickBot="1" x14ac:dyDescent="0.35">
      <c r="A334" s="136"/>
      <c r="B334" s="137" t="s">
        <v>69</v>
      </c>
      <c r="C334" s="111"/>
      <c r="D334" s="138">
        <f>SUM(D306+D316+D329+D332)</f>
        <v>0</v>
      </c>
      <c r="E334" s="109"/>
      <c r="F334" s="108"/>
      <c r="G334" s="108"/>
      <c r="H334" s="127"/>
      <c r="I334" s="128"/>
      <c r="J334" s="118"/>
      <c r="K334" s="129"/>
      <c r="L334" s="118"/>
      <c r="M334" s="109"/>
      <c r="N334" s="130"/>
      <c r="O334" s="109"/>
      <c r="P334" s="131"/>
      <c r="Q334" s="109"/>
      <c r="R334" s="132"/>
      <c r="S334" s="133"/>
      <c r="T334" s="133"/>
      <c r="U334" s="118"/>
      <c r="V334" s="146">
        <f>SUM(V306+V316+V329+V332)</f>
        <v>0</v>
      </c>
      <c r="W334" s="112"/>
    </row>
    <row r="335" spans="1:23" s="55" customFormat="1" ht="12" customHeight="1" x14ac:dyDescent="0.3">
      <c r="A335" s="62"/>
      <c r="B335" s="155"/>
      <c r="C335" s="57"/>
      <c r="D335" s="58"/>
      <c r="E335" s="8"/>
      <c r="F335" s="59"/>
      <c r="G335" s="59"/>
      <c r="H335" s="60"/>
      <c r="I335" s="56"/>
      <c r="J335" s="61"/>
      <c r="K335" s="56"/>
      <c r="L335" s="61"/>
      <c r="M335" s="20"/>
      <c r="N335" s="156"/>
      <c r="O335" s="221" t="s">
        <v>98</v>
      </c>
      <c r="P335" s="157"/>
      <c r="Q335" s="158"/>
      <c r="R335" s="159"/>
      <c r="S335" s="160"/>
      <c r="T335" s="160"/>
      <c r="U335" s="161"/>
      <c r="V335" s="372"/>
      <c r="W335" s="75"/>
    </row>
    <row r="336" spans="1:23" s="55" customFormat="1" ht="12" customHeight="1" x14ac:dyDescent="0.3">
      <c r="A336" s="62"/>
      <c r="B336" s="155"/>
      <c r="C336" s="57"/>
      <c r="D336" s="58"/>
      <c r="E336" s="8"/>
      <c r="F336" s="59"/>
      <c r="G336" s="59"/>
      <c r="H336" s="60"/>
      <c r="I336" s="56"/>
      <c r="J336" s="61"/>
      <c r="K336" s="56"/>
      <c r="L336" s="61"/>
      <c r="M336" s="20"/>
      <c r="N336" s="156"/>
      <c r="O336" s="205"/>
      <c r="P336" s="157"/>
      <c r="Q336" s="158"/>
      <c r="R336" s="159"/>
      <c r="S336" s="160"/>
      <c r="T336" s="160"/>
      <c r="U336" s="161"/>
      <c r="V336" s="372"/>
      <c r="W336" s="75"/>
    </row>
    <row r="337" spans="1:23" s="55" customFormat="1" ht="12" customHeight="1" x14ac:dyDescent="0.3">
      <c r="A337" s="62"/>
      <c r="B337" s="155"/>
      <c r="C337" s="57"/>
      <c r="D337" s="58"/>
      <c r="E337" s="8"/>
      <c r="F337" s="59"/>
      <c r="G337" s="59"/>
      <c r="H337" s="60"/>
      <c r="I337" s="56"/>
      <c r="J337" s="61"/>
      <c r="K337" s="56"/>
      <c r="L337" s="61"/>
      <c r="M337" s="20"/>
      <c r="N337" s="156"/>
      <c r="O337" s="205"/>
      <c r="P337" s="157"/>
      <c r="Q337" s="158"/>
      <c r="R337" s="159"/>
      <c r="S337" s="160"/>
      <c r="T337" s="160"/>
      <c r="U337" s="161"/>
      <c r="V337" s="372"/>
      <c r="W337" s="75"/>
    </row>
    <row r="338" spans="1:23" s="55" customFormat="1" ht="12" customHeight="1" x14ac:dyDescent="0.3">
      <c r="A338" s="62"/>
      <c r="B338" s="155"/>
      <c r="C338" s="57"/>
      <c r="D338" s="58"/>
      <c r="E338" s="8"/>
      <c r="F338" s="59"/>
      <c r="G338" s="59"/>
      <c r="H338" s="60"/>
      <c r="I338" s="56"/>
      <c r="J338" s="61"/>
      <c r="K338" s="56"/>
      <c r="L338" s="61"/>
      <c r="M338" s="20"/>
      <c r="N338" s="156"/>
      <c r="O338" s="205"/>
      <c r="P338" s="157"/>
      <c r="Q338" s="158"/>
      <c r="R338" s="159"/>
      <c r="S338" s="160"/>
      <c r="T338" s="160"/>
      <c r="U338" s="161"/>
      <c r="V338" s="372"/>
      <c r="W338" s="75"/>
    </row>
    <row r="339" spans="1:23" s="55" customFormat="1" ht="12" customHeight="1" x14ac:dyDescent="0.3">
      <c r="A339" s="62"/>
      <c r="B339" s="155"/>
      <c r="C339" s="57"/>
      <c r="D339" s="58"/>
      <c r="E339" s="8"/>
      <c r="F339" s="59"/>
      <c r="G339" s="59"/>
      <c r="H339" s="60"/>
      <c r="I339" s="56"/>
      <c r="J339" s="61"/>
      <c r="K339" s="56"/>
      <c r="L339" s="61"/>
      <c r="M339" s="20"/>
      <c r="N339" s="156"/>
      <c r="O339" s="205"/>
      <c r="P339" s="162"/>
      <c r="Q339" s="158"/>
      <c r="R339" s="159"/>
      <c r="S339" s="160"/>
      <c r="T339" s="160"/>
      <c r="U339" s="163"/>
      <c r="V339" s="372"/>
      <c r="W339" s="75"/>
    </row>
    <row r="340" spans="1:23" s="55" customFormat="1" ht="12" customHeight="1" x14ac:dyDescent="0.3">
      <c r="A340" s="62"/>
      <c r="B340" s="155"/>
      <c r="C340" s="57"/>
      <c r="D340" s="58"/>
      <c r="E340" s="8"/>
      <c r="F340" s="59"/>
      <c r="G340" s="59"/>
      <c r="H340" s="60"/>
      <c r="I340" s="56"/>
      <c r="J340" s="61"/>
      <c r="K340" s="56"/>
      <c r="L340" s="61"/>
      <c r="M340" s="20"/>
      <c r="N340" s="156"/>
      <c r="O340" s="205"/>
      <c r="P340" s="162"/>
      <c r="Q340" s="158"/>
      <c r="R340" s="159"/>
      <c r="S340" s="160"/>
      <c r="T340" s="160"/>
      <c r="U340" s="163"/>
      <c r="V340" s="372"/>
      <c r="W340" s="75"/>
    </row>
    <row r="341" spans="1:23" s="55" customFormat="1" ht="12" customHeight="1" x14ac:dyDescent="0.3">
      <c r="A341" s="62"/>
      <c r="B341" s="155"/>
      <c r="C341" s="57"/>
      <c r="D341" s="58"/>
      <c r="E341" s="8"/>
      <c r="F341" s="59"/>
      <c r="G341" s="59"/>
      <c r="H341" s="60"/>
      <c r="I341" s="56"/>
      <c r="J341" s="61"/>
      <c r="K341" s="56"/>
      <c r="L341" s="61"/>
      <c r="M341" s="20"/>
      <c r="N341" s="156"/>
      <c r="O341" s="205"/>
      <c r="P341" s="162"/>
      <c r="Q341" s="158"/>
      <c r="R341" s="159"/>
      <c r="S341" s="160"/>
      <c r="T341" s="160"/>
      <c r="U341" s="163"/>
      <c r="V341" s="372"/>
      <c r="W341" s="75"/>
    </row>
    <row r="342" spans="1:23" s="55" customFormat="1" ht="12" customHeight="1" x14ac:dyDescent="0.3">
      <c r="A342" s="62"/>
      <c r="B342" s="155"/>
      <c r="C342" s="57"/>
      <c r="D342" s="58"/>
      <c r="E342" s="8"/>
      <c r="F342" s="59"/>
      <c r="G342" s="59"/>
      <c r="H342" s="60"/>
      <c r="I342" s="56"/>
      <c r="J342" s="61"/>
      <c r="K342" s="56"/>
      <c r="L342" s="61"/>
      <c r="M342" s="20"/>
      <c r="N342" s="156"/>
      <c r="O342" s="205"/>
      <c r="P342" s="162"/>
      <c r="Q342" s="158"/>
      <c r="R342" s="159"/>
      <c r="S342" s="160"/>
      <c r="T342" s="160"/>
      <c r="U342" s="163"/>
      <c r="V342" s="372"/>
      <c r="W342" s="75"/>
    </row>
    <row r="343" spans="1:23" s="55" customFormat="1" ht="12" customHeight="1" x14ac:dyDescent="0.3">
      <c r="A343" s="62"/>
      <c r="B343" s="155"/>
      <c r="C343" s="57"/>
      <c r="D343" s="58"/>
      <c r="E343" s="8"/>
      <c r="F343" s="59"/>
      <c r="G343" s="59"/>
      <c r="H343" s="60"/>
      <c r="I343" s="56"/>
      <c r="J343" s="61"/>
      <c r="K343" s="56"/>
      <c r="L343" s="61"/>
      <c r="M343" s="20"/>
      <c r="N343" s="156"/>
      <c r="O343" s="205"/>
      <c r="P343" s="162"/>
      <c r="Q343" s="158"/>
      <c r="R343" s="159"/>
      <c r="S343" s="160"/>
      <c r="T343" s="160"/>
      <c r="U343" s="163"/>
      <c r="V343" s="372"/>
      <c r="W343" s="75"/>
    </row>
    <row r="344" spans="1:23" s="55" customFormat="1" ht="12" customHeight="1" x14ac:dyDescent="0.3">
      <c r="A344" s="62"/>
      <c r="B344" s="155"/>
      <c r="C344" s="57"/>
      <c r="D344" s="58"/>
      <c r="E344" s="8"/>
      <c r="F344" s="59"/>
      <c r="G344" s="59"/>
      <c r="H344" s="60"/>
      <c r="I344" s="56"/>
      <c r="J344" s="61"/>
      <c r="K344" s="56"/>
      <c r="L344" s="61"/>
      <c r="M344" s="20"/>
      <c r="N344" s="156"/>
      <c r="O344" s="205"/>
      <c r="P344" s="162"/>
      <c r="Q344" s="158"/>
      <c r="R344" s="159"/>
      <c r="S344" s="160"/>
      <c r="T344" s="160"/>
      <c r="U344" s="163"/>
      <c r="V344" s="372"/>
      <c r="W344" s="75"/>
    </row>
    <row r="345" spans="1:23" s="55" customFormat="1" ht="12" customHeight="1" x14ac:dyDescent="0.3">
      <c r="A345" s="62"/>
      <c r="B345" s="155"/>
      <c r="C345" s="57"/>
      <c r="D345" s="58"/>
      <c r="E345" s="8"/>
      <c r="F345" s="59"/>
      <c r="G345" s="59"/>
      <c r="H345" s="60"/>
      <c r="I345" s="56"/>
      <c r="J345" s="61"/>
      <c r="K345" s="56"/>
      <c r="L345" s="61"/>
      <c r="M345" s="20"/>
      <c r="N345" s="156"/>
      <c r="O345" s="205"/>
      <c r="P345" s="162"/>
      <c r="Q345" s="158"/>
      <c r="R345" s="159"/>
      <c r="S345" s="160"/>
      <c r="T345" s="160"/>
      <c r="U345" s="163"/>
      <c r="V345" s="372"/>
      <c r="W345" s="75"/>
    </row>
    <row r="346" spans="1:23" s="55" customFormat="1" ht="12" customHeight="1" thickBot="1" x14ac:dyDescent="0.35">
      <c r="A346" s="62"/>
      <c r="B346" s="155"/>
      <c r="C346" s="57"/>
      <c r="D346" s="58"/>
      <c r="E346" s="8"/>
      <c r="F346" s="59"/>
      <c r="G346" s="59"/>
      <c r="H346" s="60"/>
      <c r="I346" s="56"/>
      <c r="J346" s="61"/>
      <c r="K346" s="56"/>
      <c r="L346" s="61"/>
      <c r="M346" s="20"/>
      <c r="N346" s="156"/>
      <c r="O346" s="205"/>
      <c r="P346" s="162"/>
      <c r="Q346" s="158"/>
      <c r="R346" s="159"/>
      <c r="S346" s="160"/>
      <c r="T346" s="160"/>
      <c r="U346" s="163"/>
      <c r="V346" s="372"/>
      <c r="W346" s="75"/>
    </row>
    <row r="347" spans="1:23" s="55" customFormat="1" ht="12" customHeight="1" thickBot="1" x14ac:dyDescent="0.35">
      <c r="A347" s="164"/>
      <c r="B347" s="165"/>
      <c r="C347" s="165"/>
      <c r="D347" s="166">
        <f>SUM(D335:D346)</f>
        <v>0</v>
      </c>
      <c r="E347" s="167"/>
      <c r="F347" s="168"/>
      <c r="G347" s="168"/>
      <c r="H347" s="169"/>
      <c r="I347" s="170"/>
      <c r="J347" s="171"/>
      <c r="K347" s="170"/>
      <c r="L347" s="171"/>
      <c r="M347" s="172"/>
      <c r="N347" s="173"/>
      <c r="O347" s="167"/>
      <c r="P347" s="174"/>
      <c r="Q347" s="175">
        <f>SUM(Q335:Q346)</f>
        <v>0</v>
      </c>
      <c r="R347" s="176"/>
      <c r="S347" s="177"/>
      <c r="T347" s="177"/>
      <c r="U347" s="171"/>
      <c r="V347" s="178">
        <f t="shared" ref="V347" si="28">SUM(D347-Q347)</f>
        <v>0</v>
      </c>
      <c r="W347" s="113"/>
    </row>
    <row r="348" spans="1:23" s="55" customFormat="1" ht="12" customHeight="1" x14ac:dyDescent="0.3">
      <c r="A348" s="62"/>
      <c r="B348" s="154"/>
      <c r="C348" s="57"/>
      <c r="D348" s="58"/>
      <c r="E348" s="8"/>
      <c r="F348" s="59"/>
      <c r="G348" s="59"/>
      <c r="H348" s="60"/>
      <c r="I348" s="56"/>
      <c r="J348" s="61"/>
      <c r="K348" s="56"/>
      <c r="L348" s="61"/>
      <c r="M348" s="20"/>
      <c r="N348" s="148"/>
      <c r="O348" s="220" t="s">
        <v>97</v>
      </c>
      <c r="P348" s="149"/>
      <c r="Q348" s="150"/>
      <c r="R348" s="151"/>
      <c r="S348" s="152"/>
      <c r="T348" s="152"/>
      <c r="U348" s="153"/>
      <c r="V348" s="368"/>
      <c r="W348" s="75"/>
    </row>
    <row r="349" spans="1:23" s="55" customFormat="1" ht="12" customHeight="1" x14ac:dyDescent="0.3">
      <c r="A349" s="62"/>
      <c r="B349" s="154"/>
      <c r="C349" s="57"/>
      <c r="D349" s="58"/>
      <c r="E349" s="8"/>
      <c r="F349" s="59"/>
      <c r="G349" s="59"/>
      <c r="H349" s="60"/>
      <c r="I349" s="56"/>
      <c r="J349" s="61"/>
      <c r="K349" s="56"/>
      <c r="L349" s="61"/>
      <c r="M349" s="20"/>
      <c r="N349" s="148"/>
      <c r="O349" s="206"/>
      <c r="P349" s="149"/>
      <c r="Q349" s="150"/>
      <c r="R349" s="151"/>
      <c r="S349" s="152"/>
      <c r="T349" s="152"/>
      <c r="U349" s="153"/>
      <c r="V349" s="368"/>
      <c r="W349" s="75"/>
    </row>
    <row r="350" spans="1:23" s="55" customFormat="1" ht="12" customHeight="1" x14ac:dyDescent="0.3">
      <c r="A350" s="62"/>
      <c r="B350" s="154"/>
      <c r="C350" s="57"/>
      <c r="D350" s="58"/>
      <c r="E350" s="8"/>
      <c r="F350" s="59"/>
      <c r="G350" s="59"/>
      <c r="H350" s="60"/>
      <c r="I350" s="56"/>
      <c r="J350" s="61"/>
      <c r="K350" s="56"/>
      <c r="L350" s="61"/>
      <c r="M350" s="20"/>
      <c r="N350" s="148"/>
      <c r="O350" s="206"/>
      <c r="P350" s="149"/>
      <c r="Q350" s="150"/>
      <c r="R350" s="151"/>
      <c r="S350" s="152"/>
      <c r="T350" s="152"/>
      <c r="U350" s="153"/>
      <c r="V350" s="368"/>
      <c r="W350" s="75"/>
    </row>
    <row r="351" spans="1:23" s="55" customFormat="1" ht="12" customHeight="1" x14ac:dyDescent="0.3">
      <c r="A351" s="62"/>
      <c r="B351" s="154"/>
      <c r="C351" s="57"/>
      <c r="D351" s="58"/>
      <c r="E351" s="8"/>
      <c r="F351" s="59"/>
      <c r="G351" s="59"/>
      <c r="H351" s="60"/>
      <c r="I351" s="56"/>
      <c r="J351" s="61"/>
      <c r="K351" s="56"/>
      <c r="L351" s="61"/>
      <c r="M351" s="20"/>
      <c r="N351" s="148"/>
      <c r="O351" s="206"/>
      <c r="P351" s="149"/>
      <c r="Q351" s="150"/>
      <c r="R351" s="151"/>
      <c r="S351" s="152"/>
      <c r="T351" s="152"/>
      <c r="U351" s="153"/>
      <c r="V351" s="368"/>
      <c r="W351" s="75"/>
    </row>
    <row r="352" spans="1:23" s="55" customFormat="1" ht="12" customHeight="1" x14ac:dyDescent="0.3">
      <c r="A352" s="62"/>
      <c r="B352" s="154"/>
      <c r="C352" s="57"/>
      <c r="D352" s="58"/>
      <c r="E352" s="8"/>
      <c r="F352" s="59"/>
      <c r="G352" s="59"/>
      <c r="H352" s="60"/>
      <c r="I352" s="56"/>
      <c r="J352" s="61"/>
      <c r="K352" s="56"/>
      <c r="L352" s="61"/>
      <c r="M352" s="20"/>
      <c r="N352" s="148"/>
      <c r="O352" s="206"/>
      <c r="P352" s="149"/>
      <c r="Q352" s="150"/>
      <c r="R352" s="151"/>
      <c r="S352" s="152"/>
      <c r="T352" s="152"/>
      <c r="U352" s="153"/>
      <c r="V352" s="368"/>
      <c r="W352" s="75"/>
    </row>
    <row r="353" spans="1:23" s="55" customFormat="1" ht="12" customHeight="1" x14ac:dyDescent="0.3">
      <c r="A353" s="62"/>
      <c r="B353" s="154"/>
      <c r="C353" s="57"/>
      <c r="D353" s="58"/>
      <c r="E353" s="8"/>
      <c r="F353" s="59"/>
      <c r="G353" s="59"/>
      <c r="H353" s="60"/>
      <c r="I353" s="56"/>
      <c r="J353" s="61"/>
      <c r="K353" s="56"/>
      <c r="L353" s="61"/>
      <c r="M353" s="20"/>
      <c r="N353" s="148"/>
      <c r="O353" s="206"/>
      <c r="P353" s="179"/>
      <c r="Q353" s="150"/>
      <c r="R353" s="151"/>
      <c r="S353" s="152"/>
      <c r="T353" s="152"/>
      <c r="U353" s="180"/>
      <c r="V353" s="368"/>
      <c r="W353" s="75"/>
    </row>
    <row r="354" spans="1:23" s="55" customFormat="1" ht="12" customHeight="1" x14ac:dyDescent="0.3">
      <c r="A354" s="62"/>
      <c r="B354" s="154"/>
      <c r="C354" s="57"/>
      <c r="D354" s="58"/>
      <c r="E354" s="8"/>
      <c r="F354" s="59"/>
      <c r="G354" s="59"/>
      <c r="H354" s="60"/>
      <c r="I354" s="56"/>
      <c r="J354" s="61"/>
      <c r="K354" s="56"/>
      <c r="L354" s="61"/>
      <c r="M354" s="20"/>
      <c r="N354" s="148"/>
      <c r="O354" s="206"/>
      <c r="P354" s="179"/>
      <c r="Q354" s="150"/>
      <c r="R354" s="151"/>
      <c r="S354" s="152"/>
      <c r="T354" s="152"/>
      <c r="U354" s="180"/>
      <c r="V354" s="368"/>
      <c r="W354" s="75"/>
    </row>
    <row r="355" spans="1:23" s="55" customFormat="1" ht="12" customHeight="1" x14ac:dyDescent="0.3">
      <c r="A355" s="62"/>
      <c r="B355" s="154"/>
      <c r="C355" s="57"/>
      <c r="D355" s="58"/>
      <c r="E355" s="8"/>
      <c r="F355" s="59"/>
      <c r="G355" s="59"/>
      <c r="H355" s="60"/>
      <c r="I355" s="56"/>
      <c r="J355" s="61"/>
      <c r="K355" s="56"/>
      <c r="L355" s="61"/>
      <c r="M355" s="20"/>
      <c r="N355" s="148"/>
      <c r="O355" s="206"/>
      <c r="P355" s="179"/>
      <c r="Q355" s="150"/>
      <c r="R355" s="151"/>
      <c r="S355" s="152"/>
      <c r="T355" s="152"/>
      <c r="U355" s="180"/>
      <c r="V355" s="368"/>
      <c r="W355" s="75"/>
    </row>
    <row r="356" spans="1:23" s="55" customFormat="1" ht="12" customHeight="1" thickBot="1" x14ac:dyDescent="0.35">
      <c r="A356" s="62"/>
      <c r="B356" s="154"/>
      <c r="C356" s="57"/>
      <c r="D356" s="58"/>
      <c r="E356" s="8"/>
      <c r="F356" s="59"/>
      <c r="G356" s="59"/>
      <c r="H356" s="60"/>
      <c r="I356" s="56"/>
      <c r="J356" s="61"/>
      <c r="K356" s="56"/>
      <c r="L356" s="61"/>
      <c r="M356" s="20"/>
      <c r="N356" s="148"/>
      <c r="O356" s="206"/>
      <c r="P356" s="179"/>
      <c r="Q356" s="150"/>
      <c r="R356" s="151"/>
      <c r="S356" s="152"/>
      <c r="T356" s="152"/>
      <c r="U356" s="180"/>
      <c r="V356" s="368"/>
      <c r="W356" s="75"/>
    </row>
    <row r="357" spans="1:23" s="55" customFormat="1" ht="12" customHeight="1" thickBot="1" x14ac:dyDescent="0.35">
      <c r="A357" s="181"/>
      <c r="B357" s="182"/>
      <c r="C357" s="182"/>
      <c r="D357" s="183">
        <f>SUM(D348:D356)</f>
        <v>0</v>
      </c>
      <c r="E357" s="184"/>
      <c r="F357" s="185"/>
      <c r="G357" s="185"/>
      <c r="H357" s="186"/>
      <c r="I357" s="187"/>
      <c r="J357" s="188"/>
      <c r="K357" s="187"/>
      <c r="L357" s="188"/>
      <c r="M357" s="189"/>
      <c r="N357" s="190"/>
      <c r="O357" s="184"/>
      <c r="P357" s="191"/>
      <c r="Q357" s="192">
        <f>SUM(Q348:Q356)</f>
        <v>0</v>
      </c>
      <c r="R357" s="193"/>
      <c r="S357" s="194"/>
      <c r="T357" s="194"/>
      <c r="U357" s="188"/>
      <c r="V357" s="195">
        <f t="shared" ref="V357" si="29">SUM(D357-Q357)</f>
        <v>0</v>
      </c>
      <c r="W357" s="113"/>
    </row>
    <row r="358" spans="1:23" s="55" customFormat="1" ht="12" customHeight="1" x14ac:dyDescent="0.3">
      <c r="A358" s="62"/>
      <c r="B358" s="219"/>
      <c r="C358" s="57"/>
      <c r="D358" s="58"/>
      <c r="E358" s="8"/>
      <c r="F358" s="59"/>
      <c r="G358" s="59"/>
      <c r="H358" s="60"/>
      <c r="I358" s="56"/>
      <c r="J358" s="61"/>
      <c r="K358" s="56"/>
      <c r="L358" s="61"/>
      <c r="M358" s="20"/>
      <c r="N358" s="222"/>
      <c r="O358" s="223" t="s">
        <v>100</v>
      </c>
      <c r="P358" s="224"/>
      <c r="Q358" s="225"/>
      <c r="R358" s="226"/>
      <c r="S358" s="227"/>
      <c r="T358" s="227"/>
      <c r="U358" s="228"/>
      <c r="V358" s="369"/>
      <c r="W358" s="75"/>
    </row>
    <row r="359" spans="1:23" s="55" customFormat="1" ht="12" customHeight="1" x14ac:dyDescent="0.3">
      <c r="A359" s="62"/>
      <c r="B359" s="219"/>
      <c r="C359" s="57"/>
      <c r="D359" s="58"/>
      <c r="E359" s="8"/>
      <c r="F359" s="59"/>
      <c r="G359" s="59"/>
      <c r="H359" s="60"/>
      <c r="I359" s="56"/>
      <c r="J359" s="61"/>
      <c r="K359" s="56"/>
      <c r="L359" s="61"/>
      <c r="M359" s="20"/>
      <c r="N359" s="222"/>
      <c r="O359" s="229"/>
      <c r="P359" s="224"/>
      <c r="Q359" s="225"/>
      <c r="R359" s="226"/>
      <c r="S359" s="227"/>
      <c r="T359" s="227"/>
      <c r="U359" s="228"/>
      <c r="V359" s="369"/>
      <c r="W359" s="75"/>
    </row>
    <row r="360" spans="1:23" s="55" customFormat="1" ht="12" customHeight="1" x14ac:dyDescent="0.3">
      <c r="A360" s="62"/>
      <c r="B360" s="219"/>
      <c r="C360" s="57"/>
      <c r="D360" s="58"/>
      <c r="E360" s="8"/>
      <c r="F360" s="59"/>
      <c r="G360" s="59"/>
      <c r="H360" s="60"/>
      <c r="I360" s="56"/>
      <c r="J360" s="61"/>
      <c r="K360" s="56"/>
      <c r="L360" s="61"/>
      <c r="M360" s="20"/>
      <c r="N360" s="222"/>
      <c r="O360" s="229"/>
      <c r="P360" s="224"/>
      <c r="Q360" s="225"/>
      <c r="R360" s="226"/>
      <c r="S360" s="227"/>
      <c r="T360" s="227"/>
      <c r="U360" s="228"/>
      <c r="V360" s="369"/>
      <c r="W360" s="75"/>
    </row>
    <row r="361" spans="1:23" s="55" customFormat="1" ht="12" customHeight="1" x14ac:dyDescent="0.3">
      <c r="A361" s="62"/>
      <c r="B361" s="219"/>
      <c r="C361" s="57"/>
      <c r="D361" s="58"/>
      <c r="E361" s="8"/>
      <c r="F361" s="59"/>
      <c r="G361" s="59"/>
      <c r="H361" s="60"/>
      <c r="I361" s="56"/>
      <c r="J361" s="61"/>
      <c r="K361" s="56"/>
      <c r="L361" s="61"/>
      <c r="M361" s="20"/>
      <c r="N361" s="222"/>
      <c r="O361" s="229"/>
      <c r="P361" s="224"/>
      <c r="Q361" s="225"/>
      <c r="R361" s="226"/>
      <c r="S361" s="227"/>
      <c r="T361" s="227"/>
      <c r="U361" s="228"/>
      <c r="V361" s="369"/>
      <c r="W361" s="75"/>
    </row>
    <row r="362" spans="1:23" s="55" customFormat="1" ht="12" customHeight="1" x14ac:dyDescent="0.3">
      <c r="A362" s="62"/>
      <c r="B362" s="219"/>
      <c r="C362" s="57"/>
      <c r="D362" s="58"/>
      <c r="E362" s="8"/>
      <c r="F362" s="59"/>
      <c r="G362" s="59"/>
      <c r="H362" s="60"/>
      <c r="I362" s="56"/>
      <c r="J362" s="61"/>
      <c r="K362" s="56"/>
      <c r="L362" s="61"/>
      <c r="M362" s="20"/>
      <c r="N362" s="222"/>
      <c r="O362" s="229"/>
      <c r="P362" s="230"/>
      <c r="Q362" s="225"/>
      <c r="R362" s="226"/>
      <c r="S362" s="227"/>
      <c r="T362" s="227"/>
      <c r="U362" s="231"/>
      <c r="V362" s="369"/>
      <c r="W362" s="75"/>
    </row>
    <row r="363" spans="1:23" s="55" customFormat="1" ht="12" customHeight="1" x14ac:dyDescent="0.3">
      <c r="A363" s="62"/>
      <c r="B363" s="219"/>
      <c r="C363" s="57"/>
      <c r="D363" s="58"/>
      <c r="E363" s="8"/>
      <c r="F363" s="59"/>
      <c r="G363" s="59"/>
      <c r="H363" s="60"/>
      <c r="I363" s="56"/>
      <c r="J363" s="61"/>
      <c r="K363" s="56"/>
      <c r="L363" s="61"/>
      <c r="M363" s="20"/>
      <c r="N363" s="222"/>
      <c r="O363" s="229"/>
      <c r="P363" s="230"/>
      <c r="Q363" s="225"/>
      <c r="R363" s="226"/>
      <c r="S363" s="227"/>
      <c r="T363" s="227"/>
      <c r="U363" s="231"/>
      <c r="V363" s="369"/>
      <c r="W363" s="75"/>
    </row>
    <row r="364" spans="1:23" s="55" customFormat="1" ht="12" customHeight="1" x14ac:dyDescent="0.3">
      <c r="A364" s="62"/>
      <c r="B364" s="219"/>
      <c r="C364" s="57"/>
      <c r="D364" s="58"/>
      <c r="E364" s="8"/>
      <c r="F364" s="59"/>
      <c r="G364" s="59"/>
      <c r="H364" s="60"/>
      <c r="I364" s="56"/>
      <c r="J364" s="61"/>
      <c r="K364" s="56"/>
      <c r="L364" s="61"/>
      <c r="M364" s="20"/>
      <c r="N364" s="222"/>
      <c r="O364" s="229"/>
      <c r="P364" s="230"/>
      <c r="Q364" s="225"/>
      <c r="R364" s="226"/>
      <c r="S364" s="227"/>
      <c r="T364" s="227"/>
      <c r="U364" s="231"/>
      <c r="V364" s="369"/>
      <c r="W364" s="75"/>
    </row>
    <row r="365" spans="1:23" s="55" customFormat="1" ht="12" customHeight="1" x14ac:dyDescent="0.3">
      <c r="A365" s="62"/>
      <c r="B365" s="219"/>
      <c r="C365" s="57"/>
      <c r="D365" s="58"/>
      <c r="E365" s="8"/>
      <c r="F365" s="59"/>
      <c r="G365" s="59"/>
      <c r="H365" s="60"/>
      <c r="I365" s="56"/>
      <c r="J365" s="61"/>
      <c r="K365" s="56"/>
      <c r="L365" s="61"/>
      <c r="M365" s="20"/>
      <c r="N365" s="222"/>
      <c r="O365" s="229"/>
      <c r="P365" s="230"/>
      <c r="Q365" s="225"/>
      <c r="R365" s="226"/>
      <c r="S365" s="227"/>
      <c r="T365" s="227"/>
      <c r="U365" s="231"/>
      <c r="V365" s="369"/>
      <c r="W365" s="75"/>
    </row>
    <row r="366" spans="1:23" s="55" customFormat="1" ht="12" customHeight="1" x14ac:dyDescent="0.3">
      <c r="A366" s="62"/>
      <c r="B366" s="219"/>
      <c r="C366" s="57"/>
      <c r="D366" s="58"/>
      <c r="E366" s="8"/>
      <c r="F366" s="59"/>
      <c r="G366" s="59"/>
      <c r="H366" s="60"/>
      <c r="I366" s="56"/>
      <c r="J366" s="61"/>
      <c r="K366" s="56"/>
      <c r="L366" s="61"/>
      <c r="M366" s="20"/>
      <c r="N366" s="222"/>
      <c r="O366" s="229"/>
      <c r="P366" s="230"/>
      <c r="Q366" s="225"/>
      <c r="R366" s="226"/>
      <c r="S366" s="227"/>
      <c r="T366" s="227"/>
      <c r="U366" s="231"/>
      <c r="V366" s="369"/>
      <c r="W366" s="75"/>
    </row>
    <row r="367" spans="1:23" s="55" customFormat="1" ht="12" customHeight="1" x14ac:dyDescent="0.3">
      <c r="A367" s="62"/>
      <c r="B367" s="219"/>
      <c r="C367" s="57"/>
      <c r="D367" s="58"/>
      <c r="E367" s="8"/>
      <c r="F367" s="59"/>
      <c r="G367" s="59"/>
      <c r="H367" s="60"/>
      <c r="I367" s="56"/>
      <c r="J367" s="61"/>
      <c r="K367" s="56"/>
      <c r="L367" s="61"/>
      <c r="M367" s="20"/>
      <c r="N367" s="222"/>
      <c r="O367" s="229"/>
      <c r="P367" s="230"/>
      <c r="Q367" s="225"/>
      <c r="R367" s="226"/>
      <c r="S367" s="227"/>
      <c r="T367" s="227"/>
      <c r="U367" s="231"/>
      <c r="V367" s="369"/>
      <c r="W367" s="75"/>
    </row>
    <row r="368" spans="1:23" s="55" customFormat="1" ht="12" customHeight="1" x14ac:dyDescent="0.3">
      <c r="A368" s="62"/>
      <c r="B368" s="219"/>
      <c r="C368" s="57"/>
      <c r="D368" s="58"/>
      <c r="E368" s="8"/>
      <c r="F368" s="59"/>
      <c r="G368" s="59"/>
      <c r="H368" s="60"/>
      <c r="I368" s="56"/>
      <c r="J368" s="61"/>
      <c r="K368" s="56"/>
      <c r="L368" s="61"/>
      <c r="M368" s="20"/>
      <c r="N368" s="222"/>
      <c r="O368" s="229"/>
      <c r="P368" s="230"/>
      <c r="Q368" s="225"/>
      <c r="R368" s="226"/>
      <c r="S368" s="227"/>
      <c r="T368" s="227"/>
      <c r="U368" s="231"/>
      <c r="V368" s="369"/>
      <c r="W368" s="75"/>
    </row>
    <row r="369" spans="1:23" s="55" customFormat="1" ht="12" customHeight="1" thickBot="1" x14ac:dyDescent="0.35">
      <c r="A369" s="62"/>
      <c r="B369" s="219"/>
      <c r="C369" s="57"/>
      <c r="D369" s="58"/>
      <c r="E369" s="8"/>
      <c r="F369" s="59"/>
      <c r="G369" s="59"/>
      <c r="H369" s="60"/>
      <c r="I369" s="56"/>
      <c r="J369" s="61"/>
      <c r="K369" s="56"/>
      <c r="L369" s="61"/>
      <c r="M369" s="20"/>
      <c r="N369" s="222"/>
      <c r="O369" s="229"/>
      <c r="P369" s="230"/>
      <c r="Q369" s="225"/>
      <c r="R369" s="226"/>
      <c r="S369" s="227"/>
      <c r="T369" s="227"/>
      <c r="U369" s="231"/>
      <c r="V369" s="369"/>
      <c r="W369" s="75"/>
    </row>
    <row r="370" spans="1:23" s="55" customFormat="1" ht="12" customHeight="1" thickBot="1" x14ac:dyDescent="0.35">
      <c r="A370" s="232"/>
      <c r="B370" s="233"/>
      <c r="C370" s="233"/>
      <c r="D370" s="234">
        <f>SUM(D358:D369)</f>
        <v>0</v>
      </c>
      <c r="E370" s="235"/>
      <c r="F370" s="236"/>
      <c r="G370" s="236"/>
      <c r="H370" s="237"/>
      <c r="I370" s="238"/>
      <c r="J370" s="239"/>
      <c r="K370" s="238"/>
      <c r="L370" s="239"/>
      <c r="M370" s="240"/>
      <c r="N370" s="241"/>
      <c r="O370" s="235"/>
      <c r="P370" s="242"/>
      <c r="Q370" s="243">
        <f>SUM(Q358:Q369)</f>
        <v>0</v>
      </c>
      <c r="R370" s="244"/>
      <c r="S370" s="245"/>
      <c r="T370" s="245"/>
      <c r="U370" s="239"/>
      <c r="V370" s="246">
        <f t="shared" ref="V370" si="30">SUM(D370-Q370)</f>
        <v>0</v>
      </c>
      <c r="W370" s="113"/>
    </row>
    <row r="371" spans="1:23" s="55" customFormat="1" ht="12" customHeight="1" x14ac:dyDescent="0.3">
      <c r="A371" s="62"/>
      <c r="B371" s="247"/>
      <c r="C371" s="57"/>
      <c r="D371" s="58"/>
      <c r="E371" s="8"/>
      <c r="F371" s="59"/>
      <c r="G371" s="59"/>
      <c r="H371" s="60"/>
      <c r="I371" s="56"/>
      <c r="J371" s="61"/>
      <c r="K371" s="56"/>
      <c r="L371" s="61"/>
      <c r="M371" s="20"/>
      <c r="N371" s="248"/>
      <c r="O371" s="249" t="s">
        <v>70</v>
      </c>
      <c r="P371" s="250"/>
      <c r="Q371" s="251"/>
      <c r="R371" s="252"/>
      <c r="S371" s="253"/>
      <c r="T371" s="253"/>
      <c r="U371" s="254"/>
      <c r="V371" s="370"/>
      <c r="W371" s="75"/>
    </row>
    <row r="372" spans="1:23" s="55" customFormat="1" ht="12" customHeight="1" thickBot="1" x14ac:dyDescent="0.35">
      <c r="A372" s="62"/>
      <c r="B372" s="247"/>
      <c r="C372" s="57"/>
      <c r="D372" s="58"/>
      <c r="E372" s="8"/>
      <c r="F372" s="59"/>
      <c r="G372" s="59"/>
      <c r="H372" s="60"/>
      <c r="I372" s="56"/>
      <c r="J372" s="61"/>
      <c r="K372" s="56"/>
      <c r="L372" s="61"/>
      <c r="M372" s="20"/>
      <c r="N372" s="248"/>
      <c r="O372" s="255"/>
      <c r="P372" s="250"/>
      <c r="Q372" s="251"/>
      <c r="R372" s="252"/>
      <c r="S372" s="253"/>
      <c r="T372" s="253"/>
      <c r="U372" s="254"/>
      <c r="V372" s="370"/>
      <c r="W372" s="75"/>
    </row>
    <row r="373" spans="1:23" s="55" customFormat="1" ht="12" customHeight="1" thickBot="1" x14ac:dyDescent="0.35">
      <c r="A373" s="258"/>
      <c r="B373" s="259"/>
      <c r="C373" s="259"/>
      <c r="D373" s="260">
        <f>SUM(D371:D372)</f>
        <v>0</v>
      </c>
      <c r="E373" s="261"/>
      <c r="F373" s="262"/>
      <c r="G373" s="262"/>
      <c r="H373" s="263"/>
      <c r="I373" s="264"/>
      <c r="J373" s="265"/>
      <c r="K373" s="264"/>
      <c r="L373" s="265"/>
      <c r="M373" s="266"/>
      <c r="N373" s="267"/>
      <c r="O373" s="261"/>
      <c r="P373" s="268"/>
      <c r="Q373" s="269">
        <f>SUM(Q371:Q372)</f>
        <v>0</v>
      </c>
      <c r="R373" s="270"/>
      <c r="S373" s="271"/>
      <c r="T373" s="271"/>
      <c r="U373" s="265"/>
      <c r="V373" s="272">
        <f t="shared" ref="V373" si="31">SUM(D373-Q373)</f>
        <v>0</v>
      </c>
      <c r="W373" s="113"/>
    </row>
    <row r="374" spans="1:23" s="55" customFormat="1" ht="12" customHeight="1" thickBot="1" x14ac:dyDescent="0.35">
      <c r="A374" s="134"/>
      <c r="B374" s="135"/>
      <c r="C374" s="115"/>
      <c r="D374" s="119"/>
      <c r="E374" s="107"/>
      <c r="F374" s="120"/>
      <c r="G374" s="120"/>
      <c r="H374" s="121"/>
      <c r="I374" s="122"/>
      <c r="J374" s="116"/>
      <c r="K374" s="122"/>
      <c r="L374" s="116"/>
      <c r="M374" s="107"/>
      <c r="N374" s="123"/>
      <c r="O374" s="207"/>
      <c r="P374" s="124"/>
      <c r="Q374" s="107"/>
      <c r="R374" s="125"/>
      <c r="S374" s="126"/>
      <c r="T374" s="126"/>
      <c r="U374" s="116"/>
      <c r="V374" s="117"/>
      <c r="W374" s="114"/>
    </row>
    <row r="375" spans="1:23" s="55" customFormat="1" ht="15" customHeight="1" thickTop="1" thickBot="1" x14ac:dyDescent="0.35">
      <c r="A375" s="136"/>
      <c r="B375" s="137" t="s">
        <v>69</v>
      </c>
      <c r="C375" s="111"/>
      <c r="D375" s="138">
        <f>SUM(D347+D357+D370+D373)</f>
        <v>0</v>
      </c>
      <c r="E375" s="109"/>
      <c r="F375" s="108"/>
      <c r="G375" s="108"/>
      <c r="H375" s="127"/>
      <c r="I375" s="128"/>
      <c r="J375" s="118"/>
      <c r="K375" s="129"/>
      <c r="L375" s="118"/>
      <c r="M375" s="109"/>
      <c r="N375" s="130"/>
      <c r="O375" s="109"/>
      <c r="P375" s="131"/>
      <c r="Q375" s="109"/>
      <c r="R375" s="132"/>
      <c r="S375" s="133"/>
      <c r="T375" s="133"/>
      <c r="U375" s="118"/>
      <c r="V375" s="146">
        <f>SUM(V347+V357+V370+V373)</f>
        <v>0</v>
      </c>
      <c r="W375" s="112"/>
    </row>
    <row r="376" spans="1:23" s="55" customFormat="1" ht="12" customHeight="1" x14ac:dyDescent="0.3">
      <c r="A376" s="62"/>
      <c r="B376" s="155"/>
      <c r="C376" s="57"/>
      <c r="D376" s="58"/>
      <c r="E376" s="8"/>
      <c r="F376" s="59"/>
      <c r="G376" s="59"/>
      <c r="H376" s="60"/>
      <c r="I376" s="56"/>
      <c r="J376" s="61"/>
      <c r="K376" s="56"/>
      <c r="L376" s="61"/>
      <c r="M376" s="20"/>
      <c r="N376" s="156"/>
      <c r="O376" s="221" t="s">
        <v>98</v>
      </c>
      <c r="P376" s="157"/>
      <c r="Q376" s="158"/>
      <c r="R376" s="159"/>
      <c r="S376" s="160"/>
      <c r="T376" s="160"/>
      <c r="U376" s="161"/>
      <c r="V376" s="372"/>
      <c r="W376" s="75"/>
    </row>
    <row r="377" spans="1:23" s="55" customFormat="1" ht="12" customHeight="1" x14ac:dyDescent="0.3">
      <c r="A377" s="62"/>
      <c r="B377" s="155"/>
      <c r="C377" s="57"/>
      <c r="D377" s="58"/>
      <c r="E377" s="8"/>
      <c r="F377" s="59"/>
      <c r="G377" s="59"/>
      <c r="H377" s="60"/>
      <c r="I377" s="56"/>
      <c r="J377" s="61"/>
      <c r="K377" s="56"/>
      <c r="L377" s="61"/>
      <c r="M377" s="20"/>
      <c r="N377" s="156"/>
      <c r="O377" s="205"/>
      <c r="P377" s="157"/>
      <c r="Q377" s="158"/>
      <c r="R377" s="159"/>
      <c r="S377" s="160"/>
      <c r="T377" s="160"/>
      <c r="U377" s="161"/>
      <c r="V377" s="372"/>
      <c r="W377" s="75"/>
    </row>
    <row r="378" spans="1:23" s="55" customFormat="1" ht="12" customHeight="1" x14ac:dyDescent="0.3">
      <c r="A378" s="62"/>
      <c r="B378" s="155"/>
      <c r="C378" s="57"/>
      <c r="D378" s="58"/>
      <c r="E378" s="8"/>
      <c r="F378" s="59"/>
      <c r="G378" s="59"/>
      <c r="H378" s="60"/>
      <c r="I378" s="56"/>
      <c r="J378" s="61"/>
      <c r="K378" s="56"/>
      <c r="L378" s="61"/>
      <c r="M378" s="20"/>
      <c r="N378" s="156"/>
      <c r="O378" s="205"/>
      <c r="P378" s="157"/>
      <c r="Q378" s="158"/>
      <c r="R378" s="159"/>
      <c r="S378" s="160"/>
      <c r="T378" s="160"/>
      <c r="U378" s="161"/>
      <c r="V378" s="372"/>
      <c r="W378" s="75"/>
    </row>
    <row r="379" spans="1:23" s="55" customFormat="1" ht="12" customHeight="1" x14ac:dyDescent="0.3">
      <c r="A379" s="62"/>
      <c r="B379" s="155"/>
      <c r="C379" s="57"/>
      <c r="D379" s="58"/>
      <c r="E379" s="8"/>
      <c r="F379" s="59"/>
      <c r="G379" s="59"/>
      <c r="H379" s="60"/>
      <c r="I379" s="56"/>
      <c r="J379" s="61"/>
      <c r="K379" s="56"/>
      <c r="L379" s="61"/>
      <c r="M379" s="20"/>
      <c r="N379" s="156"/>
      <c r="O379" s="205"/>
      <c r="P379" s="157"/>
      <c r="Q379" s="158"/>
      <c r="R379" s="159"/>
      <c r="S379" s="160"/>
      <c r="T379" s="160"/>
      <c r="U379" s="161"/>
      <c r="V379" s="372"/>
      <c r="W379" s="75"/>
    </row>
    <row r="380" spans="1:23" s="55" customFormat="1" ht="12" customHeight="1" x14ac:dyDescent="0.3">
      <c r="A380" s="62"/>
      <c r="B380" s="155"/>
      <c r="C380" s="57"/>
      <c r="D380" s="58"/>
      <c r="E380" s="8"/>
      <c r="F380" s="59"/>
      <c r="G380" s="59"/>
      <c r="H380" s="60"/>
      <c r="I380" s="56"/>
      <c r="J380" s="61"/>
      <c r="K380" s="56"/>
      <c r="L380" s="61"/>
      <c r="M380" s="20"/>
      <c r="N380" s="156"/>
      <c r="O380" s="205"/>
      <c r="P380" s="162"/>
      <c r="Q380" s="158"/>
      <c r="R380" s="159"/>
      <c r="S380" s="160"/>
      <c r="T380" s="160"/>
      <c r="U380" s="163"/>
      <c r="V380" s="372"/>
      <c r="W380" s="75"/>
    </row>
    <row r="381" spans="1:23" s="55" customFormat="1" ht="12" customHeight="1" x14ac:dyDescent="0.3">
      <c r="A381" s="62"/>
      <c r="B381" s="155"/>
      <c r="C381" s="57"/>
      <c r="D381" s="58"/>
      <c r="E381" s="8"/>
      <c r="F381" s="59"/>
      <c r="G381" s="59"/>
      <c r="H381" s="60"/>
      <c r="I381" s="56"/>
      <c r="J381" s="61"/>
      <c r="K381" s="56"/>
      <c r="L381" s="61"/>
      <c r="M381" s="20"/>
      <c r="N381" s="156"/>
      <c r="O381" s="205"/>
      <c r="P381" s="162"/>
      <c r="Q381" s="158"/>
      <c r="R381" s="159"/>
      <c r="S381" s="160"/>
      <c r="T381" s="160"/>
      <c r="U381" s="163"/>
      <c r="V381" s="372"/>
      <c r="W381" s="75"/>
    </row>
    <row r="382" spans="1:23" s="55" customFormat="1" ht="12" customHeight="1" x14ac:dyDescent="0.3">
      <c r="A382" s="62"/>
      <c r="B382" s="155"/>
      <c r="C382" s="57"/>
      <c r="D382" s="58"/>
      <c r="E382" s="8"/>
      <c r="F382" s="59"/>
      <c r="G382" s="59"/>
      <c r="H382" s="60"/>
      <c r="I382" s="56"/>
      <c r="J382" s="61"/>
      <c r="K382" s="56"/>
      <c r="L382" s="61"/>
      <c r="M382" s="20"/>
      <c r="N382" s="156"/>
      <c r="O382" s="205"/>
      <c r="P382" s="162"/>
      <c r="Q382" s="158"/>
      <c r="R382" s="159"/>
      <c r="S382" s="160"/>
      <c r="T382" s="160"/>
      <c r="U382" s="163"/>
      <c r="V382" s="372"/>
      <c r="W382" s="75"/>
    </row>
    <row r="383" spans="1:23" s="55" customFormat="1" ht="12" customHeight="1" x14ac:dyDescent="0.3">
      <c r="A383" s="62"/>
      <c r="B383" s="155"/>
      <c r="C383" s="57"/>
      <c r="D383" s="58"/>
      <c r="E383" s="8"/>
      <c r="F383" s="59"/>
      <c r="G383" s="59"/>
      <c r="H383" s="60"/>
      <c r="I383" s="56"/>
      <c r="J383" s="61"/>
      <c r="K383" s="56"/>
      <c r="L383" s="61"/>
      <c r="M383" s="20"/>
      <c r="N383" s="156"/>
      <c r="O383" s="205"/>
      <c r="P383" s="162"/>
      <c r="Q383" s="158"/>
      <c r="R383" s="159"/>
      <c r="S383" s="160"/>
      <c r="T383" s="160"/>
      <c r="U383" s="163"/>
      <c r="V383" s="372"/>
      <c r="W383" s="75"/>
    </row>
    <row r="384" spans="1:23" s="55" customFormat="1" ht="12" customHeight="1" x14ac:dyDescent="0.3">
      <c r="A384" s="62"/>
      <c r="B384" s="155"/>
      <c r="C384" s="57"/>
      <c r="D384" s="58"/>
      <c r="E384" s="8"/>
      <c r="F384" s="59"/>
      <c r="G384" s="59"/>
      <c r="H384" s="60"/>
      <c r="I384" s="56"/>
      <c r="J384" s="61"/>
      <c r="K384" s="56"/>
      <c r="L384" s="61"/>
      <c r="M384" s="20"/>
      <c r="N384" s="156"/>
      <c r="O384" s="205"/>
      <c r="P384" s="162"/>
      <c r="Q384" s="158"/>
      <c r="R384" s="159"/>
      <c r="S384" s="160"/>
      <c r="T384" s="160"/>
      <c r="U384" s="163"/>
      <c r="V384" s="372"/>
      <c r="W384" s="75"/>
    </row>
    <row r="385" spans="1:23" s="55" customFormat="1" ht="12" customHeight="1" x14ac:dyDescent="0.3">
      <c r="A385" s="62"/>
      <c r="B385" s="155"/>
      <c r="C385" s="57"/>
      <c r="D385" s="58"/>
      <c r="E385" s="8"/>
      <c r="F385" s="59"/>
      <c r="G385" s="59"/>
      <c r="H385" s="60"/>
      <c r="I385" s="56"/>
      <c r="J385" s="61"/>
      <c r="K385" s="56"/>
      <c r="L385" s="61"/>
      <c r="M385" s="20"/>
      <c r="N385" s="156"/>
      <c r="O385" s="205"/>
      <c r="P385" s="162"/>
      <c r="Q385" s="158"/>
      <c r="R385" s="159"/>
      <c r="S385" s="160"/>
      <c r="T385" s="160"/>
      <c r="U385" s="163"/>
      <c r="V385" s="372"/>
      <c r="W385" s="75"/>
    </row>
    <row r="386" spans="1:23" s="55" customFormat="1" ht="12" customHeight="1" x14ac:dyDescent="0.3">
      <c r="A386" s="62"/>
      <c r="B386" s="155"/>
      <c r="C386" s="57"/>
      <c r="D386" s="58"/>
      <c r="E386" s="8"/>
      <c r="F386" s="59"/>
      <c r="G386" s="59"/>
      <c r="H386" s="60"/>
      <c r="I386" s="56"/>
      <c r="J386" s="61"/>
      <c r="K386" s="56"/>
      <c r="L386" s="61"/>
      <c r="M386" s="20"/>
      <c r="N386" s="156"/>
      <c r="O386" s="205"/>
      <c r="P386" s="162"/>
      <c r="Q386" s="158"/>
      <c r="R386" s="159"/>
      <c r="S386" s="160"/>
      <c r="T386" s="160"/>
      <c r="U386" s="163"/>
      <c r="V386" s="372"/>
      <c r="W386" s="75"/>
    </row>
    <row r="387" spans="1:23" s="55" customFormat="1" ht="12" customHeight="1" thickBot="1" x14ac:dyDescent="0.35">
      <c r="A387" s="62"/>
      <c r="B387" s="155"/>
      <c r="C387" s="57"/>
      <c r="D387" s="58"/>
      <c r="E387" s="8"/>
      <c r="F387" s="59"/>
      <c r="G387" s="59"/>
      <c r="H387" s="60"/>
      <c r="I387" s="56"/>
      <c r="J387" s="61"/>
      <c r="K387" s="56"/>
      <c r="L387" s="61"/>
      <c r="M387" s="20"/>
      <c r="N387" s="156"/>
      <c r="O387" s="205"/>
      <c r="P387" s="162"/>
      <c r="Q387" s="158"/>
      <c r="R387" s="159"/>
      <c r="S387" s="160"/>
      <c r="T387" s="160"/>
      <c r="U387" s="163"/>
      <c r="V387" s="372"/>
      <c r="W387" s="75"/>
    </row>
    <row r="388" spans="1:23" s="55" customFormat="1" ht="12" customHeight="1" thickBot="1" x14ac:dyDescent="0.35">
      <c r="A388" s="164"/>
      <c r="B388" s="165"/>
      <c r="C388" s="165"/>
      <c r="D388" s="166">
        <f>SUM(D376:D387)</f>
        <v>0</v>
      </c>
      <c r="E388" s="167"/>
      <c r="F388" s="168"/>
      <c r="G388" s="168"/>
      <c r="H388" s="169"/>
      <c r="I388" s="170"/>
      <c r="J388" s="171"/>
      <c r="K388" s="170"/>
      <c r="L388" s="171"/>
      <c r="M388" s="172"/>
      <c r="N388" s="173"/>
      <c r="O388" s="167"/>
      <c r="P388" s="174"/>
      <c r="Q388" s="175">
        <f>SUM(Q376:Q387)</f>
        <v>0</v>
      </c>
      <c r="R388" s="176"/>
      <c r="S388" s="177"/>
      <c r="T388" s="177"/>
      <c r="U388" s="171"/>
      <c r="V388" s="178">
        <f t="shared" ref="V388" si="32">SUM(D388-Q388)</f>
        <v>0</v>
      </c>
      <c r="W388" s="113"/>
    </row>
    <row r="389" spans="1:23" s="55" customFormat="1" ht="12" customHeight="1" x14ac:dyDescent="0.3">
      <c r="A389" s="62"/>
      <c r="B389" s="154"/>
      <c r="C389" s="57"/>
      <c r="D389" s="58"/>
      <c r="E389" s="8"/>
      <c r="F389" s="59"/>
      <c r="G389" s="59"/>
      <c r="H389" s="60"/>
      <c r="I389" s="56"/>
      <c r="J389" s="61"/>
      <c r="K389" s="56"/>
      <c r="L389" s="61"/>
      <c r="M389" s="20"/>
      <c r="N389" s="148"/>
      <c r="O389" s="220" t="s">
        <v>97</v>
      </c>
      <c r="P389" s="149"/>
      <c r="Q389" s="150"/>
      <c r="R389" s="151"/>
      <c r="S389" s="152"/>
      <c r="T389" s="152"/>
      <c r="U389" s="153"/>
      <c r="V389" s="368"/>
      <c r="W389" s="75"/>
    </row>
    <row r="390" spans="1:23" s="55" customFormat="1" ht="12" customHeight="1" x14ac:dyDescent="0.3">
      <c r="A390" s="62"/>
      <c r="B390" s="154"/>
      <c r="C390" s="57"/>
      <c r="D390" s="58"/>
      <c r="E390" s="8"/>
      <c r="F390" s="59"/>
      <c r="G390" s="59"/>
      <c r="H390" s="60"/>
      <c r="I390" s="56"/>
      <c r="J390" s="61"/>
      <c r="K390" s="56"/>
      <c r="L390" s="61"/>
      <c r="M390" s="20"/>
      <c r="N390" s="148"/>
      <c r="O390" s="206"/>
      <c r="P390" s="149"/>
      <c r="Q390" s="150"/>
      <c r="R390" s="151"/>
      <c r="S390" s="152"/>
      <c r="T390" s="152"/>
      <c r="U390" s="153"/>
      <c r="V390" s="368"/>
      <c r="W390" s="75"/>
    </row>
    <row r="391" spans="1:23" s="55" customFormat="1" ht="12" customHeight="1" x14ac:dyDescent="0.3">
      <c r="A391" s="62"/>
      <c r="B391" s="154"/>
      <c r="C391" s="57"/>
      <c r="D391" s="58"/>
      <c r="E391" s="8"/>
      <c r="F391" s="59"/>
      <c r="G391" s="59"/>
      <c r="H391" s="60"/>
      <c r="I391" s="56"/>
      <c r="J391" s="61"/>
      <c r="K391" s="56"/>
      <c r="L391" s="61"/>
      <c r="M391" s="20"/>
      <c r="N391" s="148"/>
      <c r="O391" s="206"/>
      <c r="P391" s="149"/>
      <c r="Q391" s="150"/>
      <c r="R391" s="151"/>
      <c r="S391" s="152"/>
      <c r="T391" s="152"/>
      <c r="U391" s="153"/>
      <c r="V391" s="368"/>
      <c r="W391" s="75"/>
    </row>
    <row r="392" spans="1:23" s="55" customFormat="1" ht="12" customHeight="1" x14ac:dyDescent="0.3">
      <c r="A392" s="62"/>
      <c r="B392" s="154"/>
      <c r="C392" s="57"/>
      <c r="D392" s="58"/>
      <c r="E392" s="8"/>
      <c r="F392" s="59"/>
      <c r="G392" s="59"/>
      <c r="H392" s="60"/>
      <c r="I392" s="56"/>
      <c r="J392" s="61"/>
      <c r="K392" s="56"/>
      <c r="L392" s="61"/>
      <c r="M392" s="20"/>
      <c r="N392" s="148"/>
      <c r="O392" s="206"/>
      <c r="P392" s="149"/>
      <c r="Q392" s="150"/>
      <c r="R392" s="151"/>
      <c r="S392" s="152"/>
      <c r="T392" s="152"/>
      <c r="U392" s="153"/>
      <c r="V392" s="368"/>
      <c r="W392" s="75"/>
    </row>
    <row r="393" spans="1:23" s="55" customFormat="1" ht="12" customHeight="1" x14ac:dyDescent="0.3">
      <c r="A393" s="62"/>
      <c r="B393" s="154"/>
      <c r="C393" s="57"/>
      <c r="D393" s="58"/>
      <c r="E393" s="8"/>
      <c r="F393" s="59"/>
      <c r="G393" s="59"/>
      <c r="H393" s="60"/>
      <c r="I393" s="56"/>
      <c r="J393" s="61"/>
      <c r="K393" s="56"/>
      <c r="L393" s="61"/>
      <c r="M393" s="20"/>
      <c r="N393" s="148"/>
      <c r="O393" s="206"/>
      <c r="P393" s="149"/>
      <c r="Q393" s="150"/>
      <c r="R393" s="151"/>
      <c r="S393" s="152"/>
      <c r="T393" s="152"/>
      <c r="U393" s="153"/>
      <c r="V393" s="368"/>
      <c r="W393" s="75"/>
    </row>
    <row r="394" spans="1:23" s="55" customFormat="1" ht="12" customHeight="1" x14ac:dyDescent="0.3">
      <c r="A394" s="62"/>
      <c r="B394" s="154"/>
      <c r="C394" s="57"/>
      <c r="D394" s="58"/>
      <c r="E394" s="8"/>
      <c r="F394" s="59"/>
      <c r="G394" s="59"/>
      <c r="H394" s="60"/>
      <c r="I394" s="56"/>
      <c r="J394" s="61"/>
      <c r="K394" s="56"/>
      <c r="L394" s="61"/>
      <c r="M394" s="20"/>
      <c r="N394" s="148"/>
      <c r="O394" s="206"/>
      <c r="P394" s="179"/>
      <c r="Q394" s="150"/>
      <c r="R394" s="151"/>
      <c r="S394" s="152"/>
      <c r="T394" s="152"/>
      <c r="U394" s="180"/>
      <c r="V394" s="368"/>
      <c r="W394" s="75"/>
    </row>
    <row r="395" spans="1:23" s="55" customFormat="1" ht="12" customHeight="1" x14ac:dyDescent="0.3">
      <c r="A395" s="62"/>
      <c r="B395" s="154"/>
      <c r="C395" s="57"/>
      <c r="D395" s="58"/>
      <c r="E395" s="8"/>
      <c r="F395" s="59"/>
      <c r="G395" s="59"/>
      <c r="H395" s="60"/>
      <c r="I395" s="56"/>
      <c r="J395" s="61"/>
      <c r="K395" s="56"/>
      <c r="L395" s="61"/>
      <c r="M395" s="20"/>
      <c r="N395" s="148"/>
      <c r="O395" s="206"/>
      <c r="P395" s="179"/>
      <c r="Q395" s="150"/>
      <c r="R395" s="151"/>
      <c r="S395" s="152"/>
      <c r="T395" s="152"/>
      <c r="U395" s="180"/>
      <c r="V395" s="368"/>
      <c r="W395" s="75"/>
    </row>
    <row r="396" spans="1:23" s="55" customFormat="1" ht="12" customHeight="1" x14ac:dyDescent="0.3">
      <c r="A396" s="62"/>
      <c r="B396" s="154"/>
      <c r="C396" s="57"/>
      <c r="D396" s="58"/>
      <c r="E396" s="8"/>
      <c r="F396" s="59"/>
      <c r="G396" s="59"/>
      <c r="H396" s="60"/>
      <c r="I396" s="56"/>
      <c r="J396" s="61"/>
      <c r="K396" s="56"/>
      <c r="L396" s="61"/>
      <c r="M396" s="20"/>
      <c r="N396" s="148"/>
      <c r="O396" s="206"/>
      <c r="P396" s="179"/>
      <c r="Q396" s="150"/>
      <c r="R396" s="151"/>
      <c r="S396" s="152"/>
      <c r="T396" s="152"/>
      <c r="U396" s="180"/>
      <c r="V396" s="368"/>
      <c r="W396" s="75"/>
    </row>
    <row r="397" spans="1:23" s="55" customFormat="1" ht="12" customHeight="1" thickBot="1" x14ac:dyDescent="0.35">
      <c r="A397" s="62"/>
      <c r="B397" s="154"/>
      <c r="C397" s="57"/>
      <c r="D397" s="58"/>
      <c r="E397" s="8"/>
      <c r="F397" s="59"/>
      <c r="G397" s="59"/>
      <c r="H397" s="60"/>
      <c r="I397" s="56"/>
      <c r="J397" s="61"/>
      <c r="K397" s="56"/>
      <c r="L397" s="61"/>
      <c r="M397" s="20"/>
      <c r="N397" s="148"/>
      <c r="O397" s="206"/>
      <c r="P397" s="179"/>
      <c r="Q397" s="150"/>
      <c r="R397" s="151"/>
      <c r="S397" s="152"/>
      <c r="T397" s="152"/>
      <c r="U397" s="180"/>
      <c r="V397" s="368"/>
      <c r="W397" s="75"/>
    </row>
    <row r="398" spans="1:23" s="55" customFormat="1" ht="12" customHeight="1" thickBot="1" x14ac:dyDescent="0.35">
      <c r="A398" s="181"/>
      <c r="B398" s="182"/>
      <c r="C398" s="182"/>
      <c r="D398" s="183">
        <f>SUM(D389:D397)</f>
        <v>0</v>
      </c>
      <c r="E398" s="184"/>
      <c r="F398" s="185"/>
      <c r="G398" s="185"/>
      <c r="H398" s="186"/>
      <c r="I398" s="187"/>
      <c r="J398" s="188"/>
      <c r="K398" s="187"/>
      <c r="L398" s="188"/>
      <c r="M398" s="189"/>
      <c r="N398" s="190"/>
      <c r="O398" s="184"/>
      <c r="P398" s="191"/>
      <c r="Q398" s="192">
        <f>SUM(Q389:Q397)</f>
        <v>0</v>
      </c>
      <c r="R398" s="193"/>
      <c r="S398" s="194"/>
      <c r="T398" s="194"/>
      <c r="U398" s="188"/>
      <c r="V398" s="195">
        <f t="shared" ref="V398" si="33">SUM(D398-Q398)</f>
        <v>0</v>
      </c>
      <c r="W398" s="113"/>
    </row>
    <row r="399" spans="1:23" s="55" customFormat="1" ht="12" customHeight="1" x14ac:dyDescent="0.3">
      <c r="A399" s="62"/>
      <c r="B399" s="219"/>
      <c r="C399" s="57"/>
      <c r="D399" s="58"/>
      <c r="E399" s="8"/>
      <c r="F399" s="59"/>
      <c r="G399" s="59"/>
      <c r="H399" s="60"/>
      <c r="I399" s="56"/>
      <c r="J399" s="61"/>
      <c r="K399" s="56"/>
      <c r="L399" s="61"/>
      <c r="M399" s="20"/>
      <c r="N399" s="222"/>
      <c r="O399" s="223" t="s">
        <v>100</v>
      </c>
      <c r="P399" s="224"/>
      <c r="Q399" s="225"/>
      <c r="R399" s="226"/>
      <c r="S399" s="227"/>
      <c r="T399" s="227"/>
      <c r="U399" s="228"/>
      <c r="V399" s="369"/>
      <c r="W399" s="75"/>
    </row>
    <row r="400" spans="1:23" s="55" customFormat="1" ht="12" customHeight="1" x14ac:dyDescent="0.3">
      <c r="A400" s="62"/>
      <c r="B400" s="219"/>
      <c r="C400" s="57"/>
      <c r="D400" s="58"/>
      <c r="E400" s="8"/>
      <c r="F400" s="59"/>
      <c r="G400" s="59"/>
      <c r="H400" s="60"/>
      <c r="I400" s="56"/>
      <c r="J400" s="61"/>
      <c r="K400" s="56"/>
      <c r="L400" s="61"/>
      <c r="M400" s="20"/>
      <c r="N400" s="222"/>
      <c r="O400" s="229"/>
      <c r="P400" s="224"/>
      <c r="Q400" s="225"/>
      <c r="R400" s="226"/>
      <c r="S400" s="227"/>
      <c r="T400" s="227"/>
      <c r="U400" s="228"/>
      <c r="V400" s="369"/>
      <c r="W400" s="75"/>
    </row>
    <row r="401" spans="1:23" s="55" customFormat="1" ht="12" customHeight="1" x14ac:dyDescent="0.3">
      <c r="A401" s="62"/>
      <c r="B401" s="219"/>
      <c r="C401" s="57"/>
      <c r="D401" s="58"/>
      <c r="E401" s="8"/>
      <c r="F401" s="59"/>
      <c r="G401" s="59"/>
      <c r="H401" s="60"/>
      <c r="I401" s="56"/>
      <c r="J401" s="61"/>
      <c r="K401" s="56"/>
      <c r="L401" s="61"/>
      <c r="M401" s="20"/>
      <c r="N401" s="222"/>
      <c r="O401" s="229"/>
      <c r="P401" s="224"/>
      <c r="Q401" s="225"/>
      <c r="R401" s="226"/>
      <c r="S401" s="227"/>
      <c r="T401" s="227"/>
      <c r="U401" s="228"/>
      <c r="V401" s="369"/>
      <c r="W401" s="75"/>
    </row>
    <row r="402" spans="1:23" s="55" customFormat="1" ht="12" customHeight="1" x14ac:dyDescent="0.3">
      <c r="A402" s="62"/>
      <c r="B402" s="219"/>
      <c r="C402" s="57"/>
      <c r="D402" s="58"/>
      <c r="E402" s="8"/>
      <c r="F402" s="59"/>
      <c r="G402" s="59"/>
      <c r="H402" s="60"/>
      <c r="I402" s="56"/>
      <c r="J402" s="61"/>
      <c r="K402" s="56"/>
      <c r="L402" s="61"/>
      <c r="M402" s="20"/>
      <c r="N402" s="222"/>
      <c r="O402" s="229"/>
      <c r="P402" s="224"/>
      <c r="Q402" s="225"/>
      <c r="R402" s="226"/>
      <c r="S402" s="227"/>
      <c r="T402" s="227"/>
      <c r="U402" s="228"/>
      <c r="V402" s="369"/>
      <c r="W402" s="75"/>
    </row>
    <row r="403" spans="1:23" s="55" customFormat="1" ht="12" customHeight="1" x14ac:dyDescent="0.3">
      <c r="A403" s="62"/>
      <c r="B403" s="219"/>
      <c r="C403" s="57"/>
      <c r="D403" s="58"/>
      <c r="E403" s="8"/>
      <c r="F403" s="59"/>
      <c r="G403" s="59"/>
      <c r="H403" s="60"/>
      <c r="I403" s="56"/>
      <c r="J403" s="61"/>
      <c r="K403" s="56"/>
      <c r="L403" s="61"/>
      <c r="M403" s="20"/>
      <c r="N403" s="222"/>
      <c r="O403" s="229"/>
      <c r="P403" s="230"/>
      <c r="Q403" s="225"/>
      <c r="R403" s="226"/>
      <c r="S403" s="227"/>
      <c r="T403" s="227"/>
      <c r="U403" s="231"/>
      <c r="V403" s="369"/>
      <c r="W403" s="75"/>
    </row>
    <row r="404" spans="1:23" s="55" customFormat="1" ht="12" customHeight="1" x14ac:dyDescent="0.3">
      <c r="A404" s="62"/>
      <c r="B404" s="219"/>
      <c r="C404" s="57"/>
      <c r="D404" s="58"/>
      <c r="E404" s="8"/>
      <c r="F404" s="59"/>
      <c r="G404" s="59"/>
      <c r="H404" s="60"/>
      <c r="I404" s="56"/>
      <c r="J404" s="61"/>
      <c r="K404" s="56"/>
      <c r="L404" s="61"/>
      <c r="M404" s="20"/>
      <c r="N404" s="222"/>
      <c r="O404" s="229"/>
      <c r="P404" s="230"/>
      <c r="Q404" s="225"/>
      <c r="R404" s="226"/>
      <c r="S404" s="227"/>
      <c r="T404" s="227"/>
      <c r="U404" s="231"/>
      <c r="V404" s="369"/>
      <c r="W404" s="75"/>
    </row>
    <row r="405" spans="1:23" s="55" customFormat="1" ht="12" customHeight="1" x14ac:dyDescent="0.3">
      <c r="A405" s="62"/>
      <c r="B405" s="219"/>
      <c r="C405" s="57"/>
      <c r="D405" s="58"/>
      <c r="E405" s="8"/>
      <c r="F405" s="59"/>
      <c r="G405" s="59"/>
      <c r="H405" s="60"/>
      <c r="I405" s="56"/>
      <c r="J405" s="61"/>
      <c r="K405" s="56"/>
      <c r="L405" s="61"/>
      <c r="M405" s="20"/>
      <c r="N405" s="222"/>
      <c r="O405" s="229"/>
      <c r="P405" s="230"/>
      <c r="Q405" s="225"/>
      <c r="R405" s="226"/>
      <c r="S405" s="227"/>
      <c r="T405" s="227"/>
      <c r="U405" s="231"/>
      <c r="V405" s="369"/>
      <c r="W405" s="75"/>
    </row>
    <row r="406" spans="1:23" s="55" customFormat="1" ht="12" customHeight="1" x14ac:dyDescent="0.3">
      <c r="A406" s="62"/>
      <c r="B406" s="219"/>
      <c r="C406" s="57"/>
      <c r="D406" s="58"/>
      <c r="E406" s="8"/>
      <c r="F406" s="59"/>
      <c r="G406" s="59"/>
      <c r="H406" s="60"/>
      <c r="I406" s="56"/>
      <c r="J406" s="61"/>
      <c r="K406" s="56"/>
      <c r="L406" s="61"/>
      <c r="M406" s="20"/>
      <c r="N406" s="222"/>
      <c r="O406" s="229"/>
      <c r="P406" s="230"/>
      <c r="Q406" s="225"/>
      <c r="R406" s="226"/>
      <c r="S406" s="227"/>
      <c r="T406" s="227"/>
      <c r="U406" s="231"/>
      <c r="V406" s="369"/>
      <c r="W406" s="75"/>
    </row>
    <row r="407" spans="1:23" s="55" customFormat="1" ht="12" customHeight="1" x14ac:dyDescent="0.3">
      <c r="A407" s="62"/>
      <c r="B407" s="219"/>
      <c r="C407" s="57"/>
      <c r="D407" s="58"/>
      <c r="E407" s="8"/>
      <c r="F407" s="59"/>
      <c r="G407" s="59"/>
      <c r="H407" s="60"/>
      <c r="I407" s="56"/>
      <c r="J407" s="61"/>
      <c r="K407" s="56"/>
      <c r="L407" s="61"/>
      <c r="M407" s="20"/>
      <c r="N407" s="222"/>
      <c r="O407" s="229"/>
      <c r="P407" s="230"/>
      <c r="Q407" s="225"/>
      <c r="R407" s="226"/>
      <c r="S407" s="227"/>
      <c r="T407" s="227"/>
      <c r="U407" s="231"/>
      <c r="V407" s="369"/>
      <c r="W407" s="75"/>
    </row>
    <row r="408" spans="1:23" s="55" customFormat="1" ht="12" customHeight="1" x14ac:dyDescent="0.3">
      <c r="A408" s="62"/>
      <c r="B408" s="219"/>
      <c r="C408" s="57"/>
      <c r="D408" s="58"/>
      <c r="E408" s="8"/>
      <c r="F408" s="59"/>
      <c r="G408" s="59"/>
      <c r="H408" s="60"/>
      <c r="I408" s="56"/>
      <c r="J408" s="61"/>
      <c r="K408" s="56"/>
      <c r="L408" s="61"/>
      <c r="M408" s="20"/>
      <c r="N408" s="222"/>
      <c r="O408" s="229"/>
      <c r="P408" s="230"/>
      <c r="Q408" s="225"/>
      <c r="R408" s="226"/>
      <c r="S408" s="227"/>
      <c r="T408" s="227"/>
      <c r="U408" s="231"/>
      <c r="V408" s="369"/>
      <c r="W408" s="75"/>
    </row>
    <row r="409" spans="1:23" s="55" customFormat="1" ht="12" customHeight="1" x14ac:dyDescent="0.3">
      <c r="A409" s="62"/>
      <c r="B409" s="219"/>
      <c r="C409" s="57"/>
      <c r="D409" s="58"/>
      <c r="E409" s="8"/>
      <c r="F409" s="59"/>
      <c r="G409" s="59"/>
      <c r="H409" s="60"/>
      <c r="I409" s="56"/>
      <c r="J409" s="61"/>
      <c r="K409" s="56"/>
      <c r="L409" s="61"/>
      <c r="M409" s="20"/>
      <c r="N409" s="222"/>
      <c r="O409" s="229"/>
      <c r="P409" s="230"/>
      <c r="Q409" s="225"/>
      <c r="R409" s="226"/>
      <c r="S409" s="227"/>
      <c r="T409" s="227"/>
      <c r="U409" s="231"/>
      <c r="V409" s="369"/>
      <c r="W409" s="75"/>
    </row>
    <row r="410" spans="1:23" s="55" customFormat="1" ht="12" customHeight="1" thickBot="1" x14ac:dyDescent="0.35">
      <c r="A410" s="62"/>
      <c r="B410" s="219"/>
      <c r="C410" s="57"/>
      <c r="D410" s="58"/>
      <c r="E410" s="8"/>
      <c r="F410" s="59"/>
      <c r="G410" s="59"/>
      <c r="H410" s="60"/>
      <c r="I410" s="56"/>
      <c r="J410" s="61"/>
      <c r="K410" s="56"/>
      <c r="L410" s="61"/>
      <c r="M410" s="20"/>
      <c r="N410" s="222"/>
      <c r="O410" s="229"/>
      <c r="P410" s="230"/>
      <c r="Q410" s="225"/>
      <c r="R410" s="226"/>
      <c r="S410" s="227"/>
      <c r="T410" s="227"/>
      <c r="U410" s="231"/>
      <c r="V410" s="369"/>
      <c r="W410" s="75"/>
    </row>
    <row r="411" spans="1:23" s="55" customFormat="1" ht="12" customHeight="1" thickBot="1" x14ac:dyDescent="0.35">
      <c r="A411" s="232"/>
      <c r="B411" s="233"/>
      <c r="C411" s="233"/>
      <c r="D411" s="234">
        <f>SUM(D399:D410)</f>
        <v>0</v>
      </c>
      <c r="E411" s="235"/>
      <c r="F411" s="236"/>
      <c r="G411" s="236"/>
      <c r="H411" s="237"/>
      <c r="I411" s="238"/>
      <c r="J411" s="239"/>
      <c r="K411" s="238"/>
      <c r="L411" s="239"/>
      <c r="M411" s="240"/>
      <c r="N411" s="241"/>
      <c r="O411" s="235"/>
      <c r="P411" s="242"/>
      <c r="Q411" s="243">
        <f>SUM(Q399:Q410)</f>
        <v>0</v>
      </c>
      <c r="R411" s="244"/>
      <c r="S411" s="245"/>
      <c r="T411" s="245"/>
      <c r="U411" s="239"/>
      <c r="V411" s="246">
        <f t="shared" ref="V411" si="34">SUM(D411-Q411)</f>
        <v>0</v>
      </c>
      <c r="W411" s="113"/>
    </row>
    <row r="412" spans="1:23" s="55" customFormat="1" ht="12" customHeight="1" x14ac:dyDescent="0.3">
      <c r="A412" s="62"/>
      <c r="B412" s="247"/>
      <c r="C412" s="57"/>
      <c r="D412" s="58"/>
      <c r="E412" s="8"/>
      <c r="F412" s="59"/>
      <c r="G412" s="59"/>
      <c r="H412" s="60"/>
      <c r="I412" s="56"/>
      <c r="J412" s="61"/>
      <c r="K412" s="56"/>
      <c r="L412" s="61"/>
      <c r="M412" s="20"/>
      <c r="N412" s="248"/>
      <c r="O412" s="249" t="s">
        <v>70</v>
      </c>
      <c r="P412" s="250"/>
      <c r="Q412" s="251"/>
      <c r="R412" s="252"/>
      <c r="S412" s="253"/>
      <c r="T412" s="253"/>
      <c r="U412" s="254"/>
      <c r="V412" s="370"/>
      <c r="W412" s="75"/>
    </row>
    <row r="413" spans="1:23" s="55" customFormat="1" ht="12" customHeight="1" thickBot="1" x14ac:dyDescent="0.35">
      <c r="A413" s="62"/>
      <c r="B413" s="247"/>
      <c r="C413" s="57"/>
      <c r="D413" s="58"/>
      <c r="E413" s="8"/>
      <c r="F413" s="59"/>
      <c r="G413" s="59"/>
      <c r="H413" s="60"/>
      <c r="I413" s="56"/>
      <c r="J413" s="61"/>
      <c r="K413" s="56"/>
      <c r="L413" s="61"/>
      <c r="M413" s="20"/>
      <c r="N413" s="248"/>
      <c r="O413" s="255"/>
      <c r="P413" s="250"/>
      <c r="Q413" s="251"/>
      <c r="R413" s="252"/>
      <c r="S413" s="253"/>
      <c r="T413" s="253"/>
      <c r="U413" s="254"/>
      <c r="V413" s="370"/>
      <c r="W413" s="75"/>
    </row>
    <row r="414" spans="1:23" s="55" customFormat="1" ht="12" customHeight="1" thickBot="1" x14ac:dyDescent="0.35">
      <c r="A414" s="258"/>
      <c r="B414" s="259"/>
      <c r="C414" s="259"/>
      <c r="D414" s="260">
        <f>SUM(D412:D413)</f>
        <v>0</v>
      </c>
      <c r="E414" s="261"/>
      <c r="F414" s="262"/>
      <c r="G414" s="262"/>
      <c r="H414" s="263"/>
      <c r="I414" s="264"/>
      <c r="J414" s="265"/>
      <c r="K414" s="264"/>
      <c r="L414" s="265"/>
      <c r="M414" s="266"/>
      <c r="N414" s="267"/>
      <c r="O414" s="261"/>
      <c r="P414" s="268"/>
      <c r="Q414" s="269">
        <f>SUM(Q412:Q413)</f>
        <v>0</v>
      </c>
      <c r="R414" s="270"/>
      <c r="S414" s="271"/>
      <c r="T414" s="271"/>
      <c r="U414" s="265"/>
      <c r="V414" s="272">
        <f t="shared" ref="V414" si="35">SUM(D414-Q414)</f>
        <v>0</v>
      </c>
      <c r="W414" s="113"/>
    </row>
    <row r="415" spans="1:23" s="55" customFormat="1" ht="12" customHeight="1" thickBot="1" x14ac:dyDescent="0.35">
      <c r="A415" s="134"/>
      <c r="B415" s="135"/>
      <c r="C415" s="115"/>
      <c r="D415" s="119"/>
      <c r="E415" s="107"/>
      <c r="F415" s="120"/>
      <c r="G415" s="120"/>
      <c r="H415" s="121"/>
      <c r="I415" s="122"/>
      <c r="J415" s="116"/>
      <c r="K415" s="122"/>
      <c r="L415" s="116"/>
      <c r="M415" s="107"/>
      <c r="N415" s="123"/>
      <c r="O415" s="207"/>
      <c r="P415" s="124"/>
      <c r="Q415" s="107"/>
      <c r="R415" s="125"/>
      <c r="S415" s="126"/>
      <c r="T415" s="126"/>
      <c r="U415" s="116"/>
      <c r="V415" s="117"/>
      <c r="W415" s="114"/>
    </row>
    <row r="416" spans="1:23" s="55" customFormat="1" ht="15" customHeight="1" thickTop="1" thickBot="1" x14ac:dyDescent="0.35">
      <c r="A416" s="136"/>
      <c r="B416" s="137" t="s">
        <v>69</v>
      </c>
      <c r="C416" s="111"/>
      <c r="D416" s="138">
        <f>SUM(D388+D398+D411+D414)</f>
        <v>0</v>
      </c>
      <c r="E416" s="109"/>
      <c r="F416" s="108"/>
      <c r="G416" s="108"/>
      <c r="H416" s="127"/>
      <c r="I416" s="128"/>
      <c r="J416" s="118"/>
      <c r="K416" s="129"/>
      <c r="L416" s="118"/>
      <c r="M416" s="109"/>
      <c r="N416" s="130"/>
      <c r="O416" s="109"/>
      <c r="P416" s="131"/>
      <c r="Q416" s="109"/>
      <c r="R416" s="132"/>
      <c r="S416" s="133"/>
      <c r="T416" s="133"/>
      <c r="U416" s="118"/>
      <c r="V416" s="146">
        <f>SUM(V388+V398+V411+V414)</f>
        <v>0</v>
      </c>
      <c r="W416" s="112"/>
    </row>
    <row r="417" spans="1:23" s="55" customFormat="1" ht="12" customHeight="1" x14ac:dyDescent="0.3">
      <c r="A417" s="62"/>
      <c r="B417" s="155"/>
      <c r="C417" s="57"/>
      <c r="D417" s="58"/>
      <c r="E417" s="8"/>
      <c r="F417" s="59"/>
      <c r="G417" s="59"/>
      <c r="H417" s="60"/>
      <c r="I417" s="56"/>
      <c r="J417" s="61"/>
      <c r="K417" s="56"/>
      <c r="L417" s="61"/>
      <c r="M417" s="20"/>
      <c r="N417" s="156"/>
      <c r="O417" s="221" t="s">
        <v>98</v>
      </c>
      <c r="P417" s="157"/>
      <c r="Q417" s="158"/>
      <c r="R417" s="159"/>
      <c r="S417" s="160"/>
      <c r="T417" s="160"/>
      <c r="U417" s="161"/>
      <c r="V417" s="372"/>
      <c r="W417" s="75"/>
    </row>
    <row r="418" spans="1:23" s="55" customFormat="1" ht="12" customHeight="1" x14ac:dyDescent="0.3">
      <c r="A418" s="62"/>
      <c r="B418" s="155"/>
      <c r="C418" s="57"/>
      <c r="D418" s="58"/>
      <c r="E418" s="8"/>
      <c r="F418" s="59"/>
      <c r="G418" s="59"/>
      <c r="H418" s="60"/>
      <c r="I418" s="56"/>
      <c r="J418" s="61"/>
      <c r="K418" s="56"/>
      <c r="L418" s="61"/>
      <c r="M418" s="20"/>
      <c r="N418" s="156"/>
      <c r="O418" s="205"/>
      <c r="P418" s="157"/>
      <c r="Q418" s="158"/>
      <c r="R418" s="159"/>
      <c r="S418" s="160"/>
      <c r="T418" s="160"/>
      <c r="U418" s="161"/>
      <c r="V418" s="372"/>
      <c r="W418" s="75"/>
    </row>
    <row r="419" spans="1:23" s="55" customFormat="1" ht="12" customHeight="1" x14ac:dyDescent="0.3">
      <c r="A419" s="62"/>
      <c r="B419" s="155"/>
      <c r="C419" s="57"/>
      <c r="D419" s="58"/>
      <c r="E419" s="8"/>
      <c r="F419" s="59"/>
      <c r="G419" s="59"/>
      <c r="H419" s="60"/>
      <c r="I419" s="56"/>
      <c r="J419" s="61"/>
      <c r="K419" s="56"/>
      <c r="L419" s="61"/>
      <c r="M419" s="20"/>
      <c r="N419" s="156"/>
      <c r="O419" s="205"/>
      <c r="P419" s="157"/>
      <c r="Q419" s="158"/>
      <c r="R419" s="159"/>
      <c r="S419" s="160"/>
      <c r="T419" s="160"/>
      <c r="U419" s="161"/>
      <c r="V419" s="372"/>
      <c r="W419" s="75"/>
    </row>
    <row r="420" spans="1:23" s="55" customFormat="1" ht="12" customHeight="1" x14ac:dyDescent="0.3">
      <c r="A420" s="62"/>
      <c r="B420" s="155"/>
      <c r="C420" s="57"/>
      <c r="D420" s="58"/>
      <c r="E420" s="8"/>
      <c r="F420" s="59"/>
      <c r="G420" s="59"/>
      <c r="H420" s="60"/>
      <c r="I420" s="56"/>
      <c r="J420" s="61"/>
      <c r="K420" s="56"/>
      <c r="L420" s="61"/>
      <c r="M420" s="20"/>
      <c r="N420" s="156"/>
      <c r="O420" s="205"/>
      <c r="P420" s="157"/>
      <c r="Q420" s="158"/>
      <c r="R420" s="159"/>
      <c r="S420" s="160"/>
      <c r="T420" s="160"/>
      <c r="U420" s="161"/>
      <c r="V420" s="372"/>
      <c r="W420" s="75"/>
    </row>
    <row r="421" spans="1:23" s="55" customFormat="1" ht="12" customHeight="1" x14ac:dyDescent="0.3">
      <c r="A421" s="62"/>
      <c r="B421" s="155"/>
      <c r="C421" s="57"/>
      <c r="D421" s="58"/>
      <c r="E421" s="8"/>
      <c r="F421" s="59"/>
      <c r="G421" s="59"/>
      <c r="H421" s="60"/>
      <c r="I421" s="56"/>
      <c r="J421" s="61"/>
      <c r="K421" s="56"/>
      <c r="L421" s="61"/>
      <c r="M421" s="20"/>
      <c r="N421" s="156"/>
      <c r="O421" s="205"/>
      <c r="P421" s="162"/>
      <c r="Q421" s="158"/>
      <c r="R421" s="159"/>
      <c r="S421" s="160"/>
      <c r="T421" s="160"/>
      <c r="U421" s="163"/>
      <c r="V421" s="372"/>
      <c r="W421" s="75"/>
    </row>
    <row r="422" spans="1:23" s="55" customFormat="1" ht="12" customHeight="1" x14ac:dyDescent="0.3">
      <c r="A422" s="62"/>
      <c r="B422" s="155"/>
      <c r="C422" s="57"/>
      <c r="D422" s="58"/>
      <c r="E422" s="8"/>
      <c r="F422" s="59"/>
      <c r="G422" s="59"/>
      <c r="H422" s="60"/>
      <c r="I422" s="56"/>
      <c r="J422" s="61"/>
      <c r="K422" s="56"/>
      <c r="L422" s="61"/>
      <c r="M422" s="20"/>
      <c r="N422" s="156"/>
      <c r="O422" s="205"/>
      <c r="P422" s="162"/>
      <c r="Q422" s="158"/>
      <c r="R422" s="159"/>
      <c r="S422" s="160"/>
      <c r="T422" s="160"/>
      <c r="U422" s="163"/>
      <c r="V422" s="372"/>
      <c r="W422" s="75"/>
    </row>
    <row r="423" spans="1:23" s="55" customFormat="1" ht="12" customHeight="1" x14ac:dyDescent="0.3">
      <c r="A423" s="62"/>
      <c r="B423" s="155"/>
      <c r="C423" s="57"/>
      <c r="D423" s="58"/>
      <c r="E423" s="8"/>
      <c r="F423" s="59"/>
      <c r="G423" s="59"/>
      <c r="H423" s="60"/>
      <c r="I423" s="56"/>
      <c r="J423" s="61"/>
      <c r="K423" s="56"/>
      <c r="L423" s="61"/>
      <c r="M423" s="20"/>
      <c r="N423" s="156"/>
      <c r="O423" s="205"/>
      <c r="P423" s="162"/>
      <c r="Q423" s="158"/>
      <c r="R423" s="159"/>
      <c r="S423" s="160"/>
      <c r="T423" s="160"/>
      <c r="U423" s="163"/>
      <c r="V423" s="372"/>
      <c r="W423" s="75"/>
    </row>
    <row r="424" spans="1:23" s="55" customFormat="1" ht="12" customHeight="1" x14ac:dyDescent="0.3">
      <c r="A424" s="62"/>
      <c r="B424" s="155"/>
      <c r="C424" s="57"/>
      <c r="D424" s="58"/>
      <c r="E424" s="8"/>
      <c r="F424" s="59"/>
      <c r="G424" s="59"/>
      <c r="H424" s="60"/>
      <c r="I424" s="56"/>
      <c r="J424" s="61"/>
      <c r="K424" s="56"/>
      <c r="L424" s="61"/>
      <c r="M424" s="20"/>
      <c r="N424" s="156"/>
      <c r="O424" s="205"/>
      <c r="P424" s="162"/>
      <c r="Q424" s="158"/>
      <c r="R424" s="159"/>
      <c r="S424" s="160"/>
      <c r="T424" s="160"/>
      <c r="U424" s="163"/>
      <c r="V424" s="372"/>
      <c r="W424" s="75"/>
    </row>
    <row r="425" spans="1:23" s="55" customFormat="1" ht="12" customHeight="1" x14ac:dyDescent="0.3">
      <c r="A425" s="62"/>
      <c r="B425" s="155"/>
      <c r="C425" s="57"/>
      <c r="D425" s="58"/>
      <c r="E425" s="8"/>
      <c r="F425" s="59"/>
      <c r="G425" s="59"/>
      <c r="H425" s="60"/>
      <c r="I425" s="56"/>
      <c r="J425" s="61"/>
      <c r="K425" s="56"/>
      <c r="L425" s="61"/>
      <c r="M425" s="20"/>
      <c r="N425" s="156"/>
      <c r="O425" s="205"/>
      <c r="P425" s="162"/>
      <c r="Q425" s="158"/>
      <c r="R425" s="159"/>
      <c r="S425" s="160"/>
      <c r="T425" s="160"/>
      <c r="U425" s="163"/>
      <c r="V425" s="372"/>
      <c r="W425" s="75"/>
    </row>
    <row r="426" spans="1:23" s="55" customFormat="1" ht="12" customHeight="1" x14ac:dyDescent="0.3">
      <c r="A426" s="62"/>
      <c r="B426" s="155"/>
      <c r="C426" s="57"/>
      <c r="D426" s="58"/>
      <c r="E426" s="8"/>
      <c r="F426" s="59"/>
      <c r="G426" s="59"/>
      <c r="H426" s="60"/>
      <c r="I426" s="56"/>
      <c r="J426" s="61"/>
      <c r="K426" s="56"/>
      <c r="L426" s="61"/>
      <c r="M426" s="20"/>
      <c r="N426" s="156"/>
      <c r="O426" s="205"/>
      <c r="P426" s="162"/>
      <c r="Q426" s="158"/>
      <c r="R426" s="159"/>
      <c r="S426" s="160"/>
      <c r="T426" s="160"/>
      <c r="U426" s="163"/>
      <c r="V426" s="372"/>
      <c r="W426" s="75"/>
    </row>
    <row r="427" spans="1:23" s="55" customFormat="1" ht="12" customHeight="1" x14ac:dyDescent="0.3">
      <c r="A427" s="62"/>
      <c r="B427" s="155"/>
      <c r="C427" s="57"/>
      <c r="D427" s="58"/>
      <c r="E427" s="8"/>
      <c r="F427" s="59"/>
      <c r="G427" s="59"/>
      <c r="H427" s="60"/>
      <c r="I427" s="56"/>
      <c r="J427" s="61"/>
      <c r="K427" s="56"/>
      <c r="L427" s="61"/>
      <c r="M427" s="20"/>
      <c r="N427" s="156"/>
      <c r="O427" s="205"/>
      <c r="P427" s="162"/>
      <c r="Q427" s="158"/>
      <c r="R427" s="159"/>
      <c r="S427" s="160"/>
      <c r="T427" s="160"/>
      <c r="U427" s="163"/>
      <c r="V427" s="372"/>
      <c r="W427" s="75"/>
    </row>
    <row r="428" spans="1:23" s="55" customFormat="1" ht="12" customHeight="1" thickBot="1" x14ac:dyDescent="0.35">
      <c r="A428" s="62"/>
      <c r="B428" s="155"/>
      <c r="C428" s="57"/>
      <c r="D428" s="58"/>
      <c r="E428" s="8"/>
      <c r="F428" s="59"/>
      <c r="G428" s="59"/>
      <c r="H428" s="60"/>
      <c r="I428" s="56"/>
      <c r="J428" s="61"/>
      <c r="K428" s="56"/>
      <c r="L428" s="61"/>
      <c r="M428" s="20"/>
      <c r="N428" s="156"/>
      <c r="O428" s="205"/>
      <c r="P428" s="162"/>
      <c r="Q428" s="158"/>
      <c r="R428" s="159"/>
      <c r="S428" s="160"/>
      <c r="T428" s="160"/>
      <c r="U428" s="163"/>
      <c r="V428" s="372"/>
      <c r="W428" s="75"/>
    </row>
    <row r="429" spans="1:23" s="55" customFormat="1" ht="12" customHeight="1" thickBot="1" x14ac:dyDescent="0.35">
      <c r="A429" s="164"/>
      <c r="B429" s="165"/>
      <c r="C429" s="165"/>
      <c r="D429" s="166">
        <f>SUM(D417:D428)</f>
        <v>0</v>
      </c>
      <c r="E429" s="167"/>
      <c r="F429" s="168"/>
      <c r="G429" s="168"/>
      <c r="H429" s="169"/>
      <c r="I429" s="170"/>
      <c r="J429" s="171"/>
      <c r="K429" s="170"/>
      <c r="L429" s="171"/>
      <c r="M429" s="172"/>
      <c r="N429" s="173"/>
      <c r="O429" s="167"/>
      <c r="P429" s="174"/>
      <c r="Q429" s="175">
        <f>SUM(Q417:Q428)</f>
        <v>0</v>
      </c>
      <c r="R429" s="176"/>
      <c r="S429" s="177"/>
      <c r="T429" s="177"/>
      <c r="U429" s="171"/>
      <c r="V429" s="178">
        <f t="shared" ref="V429" si="36">SUM(D429-Q429)</f>
        <v>0</v>
      </c>
      <c r="W429" s="113"/>
    </row>
    <row r="430" spans="1:23" s="55" customFormat="1" ht="12" customHeight="1" x14ac:dyDescent="0.3">
      <c r="A430" s="62"/>
      <c r="B430" s="154"/>
      <c r="C430" s="57"/>
      <c r="D430" s="58"/>
      <c r="E430" s="8"/>
      <c r="F430" s="59"/>
      <c r="G430" s="59"/>
      <c r="H430" s="60"/>
      <c r="I430" s="56"/>
      <c r="J430" s="61"/>
      <c r="K430" s="56"/>
      <c r="L430" s="61"/>
      <c r="M430" s="20"/>
      <c r="N430" s="148"/>
      <c r="O430" s="220" t="s">
        <v>97</v>
      </c>
      <c r="P430" s="149"/>
      <c r="Q430" s="150"/>
      <c r="R430" s="151"/>
      <c r="S430" s="152"/>
      <c r="T430" s="152"/>
      <c r="U430" s="153"/>
      <c r="V430" s="368"/>
      <c r="W430" s="75"/>
    </row>
    <row r="431" spans="1:23" s="55" customFormat="1" ht="12" customHeight="1" x14ac:dyDescent="0.3">
      <c r="A431" s="62"/>
      <c r="B431" s="154"/>
      <c r="C431" s="57"/>
      <c r="D431" s="58"/>
      <c r="E431" s="8"/>
      <c r="F431" s="59"/>
      <c r="G431" s="59"/>
      <c r="H431" s="60"/>
      <c r="I431" s="56"/>
      <c r="J431" s="61"/>
      <c r="K431" s="56"/>
      <c r="L431" s="61"/>
      <c r="M431" s="20"/>
      <c r="N431" s="148"/>
      <c r="O431" s="206"/>
      <c r="P431" s="149"/>
      <c r="Q431" s="150"/>
      <c r="R431" s="151"/>
      <c r="S431" s="152"/>
      <c r="T431" s="152"/>
      <c r="U431" s="153"/>
      <c r="V431" s="368"/>
      <c r="W431" s="75"/>
    </row>
    <row r="432" spans="1:23" s="55" customFormat="1" ht="12" customHeight="1" x14ac:dyDescent="0.3">
      <c r="A432" s="62"/>
      <c r="B432" s="154"/>
      <c r="C432" s="57"/>
      <c r="D432" s="58"/>
      <c r="E432" s="8"/>
      <c r="F432" s="59"/>
      <c r="G432" s="59"/>
      <c r="H432" s="60"/>
      <c r="I432" s="56"/>
      <c r="J432" s="61"/>
      <c r="K432" s="56"/>
      <c r="L432" s="61"/>
      <c r="M432" s="20"/>
      <c r="N432" s="148"/>
      <c r="O432" s="206"/>
      <c r="P432" s="149"/>
      <c r="Q432" s="150"/>
      <c r="R432" s="151"/>
      <c r="S432" s="152"/>
      <c r="T432" s="152"/>
      <c r="U432" s="153"/>
      <c r="V432" s="368"/>
      <c r="W432" s="75"/>
    </row>
    <row r="433" spans="1:23" s="55" customFormat="1" ht="12" customHeight="1" x14ac:dyDescent="0.3">
      <c r="A433" s="62"/>
      <c r="B433" s="154"/>
      <c r="C433" s="57"/>
      <c r="D433" s="58"/>
      <c r="E433" s="8"/>
      <c r="F433" s="59"/>
      <c r="G433" s="59"/>
      <c r="H433" s="60"/>
      <c r="I433" s="56"/>
      <c r="J433" s="61"/>
      <c r="K433" s="56"/>
      <c r="L433" s="61"/>
      <c r="M433" s="20"/>
      <c r="N433" s="148"/>
      <c r="O433" s="206"/>
      <c r="P433" s="149"/>
      <c r="Q433" s="150"/>
      <c r="R433" s="151"/>
      <c r="S433" s="152"/>
      <c r="T433" s="152"/>
      <c r="U433" s="153"/>
      <c r="V433" s="368"/>
      <c r="W433" s="75"/>
    </row>
    <row r="434" spans="1:23" s="55" customFormat="1" ht="12" customHeight="1" x14ac:dyDescent="0.3">
      <c r="A434" s="62"/>
      <c r="B434" s="154"/>
      <c r="C434" s="57"/>
      <c r="D434" s="58"/>
      <c r="E434" s="8"/>
      <c r="F434" s="59"/>
      <c r="G434" s="59"/>
      <c r="H434" s="60"/>
      <c r="I434" s="56"/>
      <c r="J434" s="61"/>
      <c r="K434" s="56"/>
      <c r="L434" s="61"/>
      <c r="M434" s="20"/>
      <c r="N434" s="148"/>
      <c r="O434" s="206"/>
      <c r="P434" s="149"/>
      <c r="Q434" s="150"/>
      <c r="R434" s="151"/>
      <c r="S434" s="152"/>
      <c r="T434" s="152"/>
      <c r="U434" s="153"/>
      <c r="V434" s="368"/>
      <c r="W434" s="75"/>
    </row>
    <row r="435" spans="1:23" s="55" customFormat="1" ht="12" customHeight="1" x14ac:dyDescent="0.3">
      <c r="A435" s="62"/>
      <c r="B435" s="154"/>
      <c r="C435" s="57"/>
      <c r="D435" s="58"/>
      <c r="E435" s="8"/>
      <c r="F435" s="59"/>
      <c r="G435" s="59"/>
      <c r="H435" s="60"/>
      <c r="I435" s="56"/>
      <c r="J435" s="61"/>
      <c r="K435" s="56"/>
      <c r="L435" s="61"/>
      <c r="M435" s="20"/>
      <c r="N435" s="148"/>
      <c r="O435" s="206"/>
      <c r="P435" s="179"/>
      <c r="Q435" s="150"/>
      <c r="R435" s="151"/>
      <c r="S435" s="152"/>
      <c r="T435" s="152"/>
      <c r="U435" s="180"/>
      <c r="V435" s="368"/>
      <c r="W435" s="75"/>
    </row>
    <row r="436" spans="1:23" s="55" customFormat="1" ht="12" customHeight="1" x14ac:dyDescent="0.3">
      <c r="A436" s="62"/>
      <c r="B436" s="154"/>
      <c r="C436" s="57"/>
      <c r="D436" s="58"/>
      <c r="E436" s="8"/>
      <c r="F436" s="59"/>
      <c r="G436" s="59"/>
      <c r="H436" s="60"/>
      <c r="I436" s="56"/>
      <c r="J436" s="61"/>
      <c r="K436" s="56"/>
      <c r="L436" s="61"/>
      <c r="M436" s="20"/>
      <c r="N436" s="148"/>
      <c r="O436" s="206"/>
      <c r="P436" s="179"/>
      <c r="Q436" s="150"/>
      <c r="R436" s="151"/>
      <c r="S436" s="152"/>
      <c r="T436" s="152"/>
      <c r="U436" s="180"/>
      <c r="V436" s="368"/>
      <c r="W436" s="75"/>
    </row>
    <row r="437" spans="1:23" s="55" customFormat="1" ht="12" customHeight="1" x14ac:dyDescent="0.3">
      <c r="A437" s="62"/>
      <c r="B437" s="154"/>
      <c r="C437" s="57"/>
      <c r="D437" s="58"/>
      <c r="E437" s="8"/>
      <c r="F437" s="59"/>
      <c r="G437" s="59"/>
      <c r="H437" s="60"/>
      <c r="I437" s="56"/>
      <c r="J437" s="61"/>
      <c r="K437" s="56"/>
      <c r="L437" s="61"/>
      <c r="M437" s="20"/>
      <c r="N437" s="148"/>
      <c r="O437" s="206"/>
      <c r="P437" s="179"/>
      <c r="Q437" s="150"/>
      <c r="R437" s="151"/>
      <c r="S437" s="152"/>
      <c r="T437" s="152"/>
      <c r="U437" s="180"/>
      <c r="V437" s="368"/>
      <c r="W437" s="75"/>
    </row>
    <row r="438" spans="1:23" s="55" customFormat="1" ht="12" customHeight="1" thickBot="1" x14ac:dyDescent="0.35">
      <c r="A438" s="62"/>
      <c r="B438" s="154"/>
      <c r="C438" s="57"/>
      <c r="D438" s="58"/>
      <c r="E438" s="8"/>
      <c r="F438" s="59"/>
      <c r="G438" s="59"/>
      <c r="H438" s="60"/>
      <c r="I438" s="56"/>
      <c r="J438" s="61"/>
      <c r="K438" s="56"/>
      <c r="L438" s="61"/>
      <c r="M438" s="20"/>
      <c r="N438" s="148"/>
      <c r="O438" s="206"/>
      <c r="P438" s="179"/>
      <c r="Q438" s="150"/>
      <c r="R438" s="151"/>
      <c r="S438" s="152"/>
      <c r="T438" s="152"/>
      <c r="U438" s="180"/>
      <c r="V438" s="368"/>
      <c r="W438" s="75"/>
    </row>
    <row r="439" spans="1:23" s="55" customFormat="1" ht="12" customHeight="1" thickBot="1" x14ac:dyDescent="0.35">
      <c r="A439" s="181"/>
      <c r="B439" s="182"/>
      <c r="C439" s="182"/>
      <c r="D439" s="183">
        <f>SUM(D430:D438)</f>
        <v>0</v>
      </c>
      <c r="E439" s="184"/>
      <c r="F439" s="185"/>
      <c r="G439" s="185"/>
      <c r="H439" s="186"/>
      <c r="I439" s="187"/>
      <c r="J439" s="188"/>
      <c r="K439" s="187"/>
      <c r="L439" s="188"/>
      <c r="M439" s="189"/>
      <c r="N439" s="190"/>
      <c r="O439" s="184"/>
      <c r="P439" s="191"/>
      <c r="Q439" s="192">
        <f>SUM(Q430:Q438)</f>
        <v>0</v>
      </c>
      <c r="R439" s="193"/>
      <c r="S439" s="194"/>
      <c r="T439" s="194"/>
      <c r="U439" s="188"/>
      <c r="V439" s="195">
        <f t="shared" ref="V439" si="37">SUM(D439-Q439)</f>
        <v>0</v>
      </c>
      <c r="W439" s="113"/>
    </row>
    <row r="440" spans="1:23" s="55" customFormat="1" ht="12" customHeight="1" x14ac:dyDescent="0.3">
      <c r="A440" s="62"/>
      <c r="B440" s="219"/>
      <c r="C440" s="57"/>
      <c r="D440" s="58"/>
      <c r="E440" s="8"/>
      <c r="F440" s="59"/>
      <c r="G440" s="59"/>
      <c r="H440" s="60"/>
      <c r="I440" s="56"/>
      <c r="J440" s="61"/>
      <c r="K440" s="56"/>
      <c r="L440" s="61"/>
      <c r="M440" s="20"/>
      <c r="N440" s="222"/>
      <c r="O440" s="223" t="s">
        <v>100</v>
      </c>
      <c r="P440" s="224"/>
      <c r="Q440" s="225"/>
      <c r="R440" s="226"/>
      <c r="S440" s="227"/>
      <c r="T440" s="227"/>
      <c r="U440" s="228"/>
      <c r="V440" s="369"/>
      <c r="W440" s="75"/>
    </row>
    <row r="441" spans="1:23" s="55" customFormat="1" ht="12" customHeight="1" x14ac:dyDescent="0.3">
      <c r="A441" s="62"/>
      <c r="B441" s="219"/>
      <c r="C441" s="57"/>
      <c r="D441" s="58"/>
      <c r="E441" s="8"/>
      <c r="F441" s="59"/>
      <c r="G441" s="59"/>
      <c r="H441" s="60"/>
      <c r="I441" s="56"/>
      <c r="J441" s="61"/>
      <c r="K441" s="56"/>
      <c r="L441" s="61"/>
      <c r="M441" s="20"/>
      <c r="N441" s="222"/>
      <c r="O441" s="229"/>
      <c r="P441" s="224"/>
      <c r="Q441" s="225"/>
      <c r="R441" s="226"/>
      <c r="S441" s="227"/>
      <c r="T441" s="227"/>
      <c r="U441" s="228"/>
      <c r="V441" s="369"/>
      <c r="W441" s="75"/>
    </row>
    <row r="442" spans="1:23" s="55" customFormat="1" ht="12" customHeight="1" x14ac:dyDescent="0.3">
      <c r="A442" s="62"/>
      <c r="B442" s="219"/>
      <c r="C442" s="57"/>
      <c r="D442" s="58"/>
      <c r="E442" s="8"/>
      <c r="F442" s="59"/>
      <c r="G442" s="59"/>
      <c r="H442" s="60"/>
      <c r="I442" s="56"/>
      <c r="J442" s="61"/>
      <c r="K442" s="56"/>
      <c r="L442" s="61"/>
      <c r="M442" s="20"/>
      <c r="N442" s="222"/>
      <c r="O442" s="229"/>
      <c r="P442" s="224"/>
      <c r="Q442" s="225"/>
      <c r="R442" s="226"/>
      <c r="S442" s="227"/>
      <c r="T442" s="227"/>
      <c r="U442" s="228"/>
      <c r="V442" s="369"/>
      <c r="W442" s="75"/>
    </row>
    <row r="443" spans="1:23" s="55" customFormat="1" ht="12" customHeight="1" x14ac:dyDescent="0.3">
      <c r="A443" s="62"/>
      <c r="B443" s="219"/>
      <c r="C443" s="57"/>
      <c r="D443" s="58"/>
      <c r="E443" s="8"/>
      <c r="F443" s="59"/>
      <c r="G443" s="59"/>
      <c r="H443" s="60"/>
      <c r="I443" s="56"/>
      <c r="J443" s="61"/>
      <c r="K443" s="56"/>
      <c r="L443" s="61"/>
      <c r="M443" s="20"/>
      <c r="N443" s="222"/>
      <c r="O443" s="229"/>
      <c r="P443" s="224"/>
      <c r="Q443" s="225"/>
      <c r="R443" s="226"/>
      <c r="S443" s="227"/>
      <c r="T443" s="227"/>
      <c r="U443" s="228"/>
      <c r="V443" s="369"/>
      <c r="W443" s="75"/>
    </row>
    <row r="444" spans="1:23" s="55" customFormat="1" ht="12" customHeight="1" x14ac:dyDescent="0.3">
      <c r="A444" s="62"/>
      <c r="B444" s="219"/>
      <c r="C444" s="57"/>
      <c r="D444" s="58"/>
      <c r="E444" s="8"/>
      <c r="F444" s="59"/>
      <c r="G444" s="59"/>
      <c r="H444" s="60"/>
      <c r="I444" s="56"/>
      <c r="J444" s="61"/>
      <c r="K444" s="56"/>
      <c r="L444" s="61"/>
      <c r="M444" s="20"/>
      <c r="N444" s="222"/>
      <c r="O444" s="229"/>
      <c r="P444" s="230"/>
      <c r="Q444" s="225"/>
      <c r="R444" s="226"/>
      <c r="S444" s="227"/>
      <c r="T444" s="227"/>
      <c r="U444" s="231"/>
      <c r="V444" s="369"/>
      <c r="W444" s="75"/>
    </row>
    <row r="445" spans="1:23" s="55" customFormat="1" ht="12" customHeight="1" x14ac:dyDescent="0.3">
      <c r="A445" s="62"/>
      <c r="B445" s="219"/>
      <c r="C445" s="57"/>
      <c r="D445" s="58"/>
      <c r="E445" s="8"/>
      <c r="F445" s="59"/>
      <c r="G445" s="59"/>
      <c r="H445" s="60"/>
      <c r="I445" s="56"/>
      <c r="J445" s="61"/>
      <c r="K445" s="56"/>
      <c r="L445" s="61"/>
      <c r="M445" s="20"/>
      <c r="N445" s="222"/>
      <c r="O445" s="229"/>
      <c r="P445" s="230"/>
      <c r="Q445" s="225"/>
      <c r="R445" s="226"/>
      <c r="S445" s="227"/>
      <c r="T445" s="227"/>
      <c r="U445" s="231"/>
      <c r="V445" s="369"/>
      <c r="W445" s="75"/>
    </row>
    <row r="446" spans="1:23" s="55" customFormat="1" ht="12" customHeight="1" x14ac:dyDescent="0.3">
      <c r="A446" s="62"/>
      <c r="B446" s="219"/>
      <c r="C446" s="57"/>
      <c r="D446" s="58"/>
      <c r="E446" s="8"/>
      <c r="F446" s="59"/>
      <c r="G446" s="59"/>
      <c r="H446" s="60"/>
      <c r="I446" s="56"/>
      <c r="J446" s="61"/>
      <c r="K446" s="56"/>
      <c r="L446" s="61"/>
      <c r="M446" s="20"/>
      <c r="N446" s="222"/>
      <c r="O446" s="229"/>
      <c r="P446" s="230"/>
      <c r="Q446" s="225"/>
      <c r="R446" s="226"/>
      <c r="S446" s="227"/>
      <c r="T446" s="227"/>
      <c r="U446" s="231"/>
      <c r="V446" s="369"/>
      <c r="W446" s="75"/>
    </row>
    <row r="447" spans="1:23" s="55" customFormat="1" ht="12" customHeight="1" x14ac:dyDescent="0.3">
      <c r="A447" s="62"/>
      <c r="B447" s="219"/>
      <c r="C447" s="57"/>
      <c r="D447" s="58"/>
      <c r="E447" s="8"/>
      <c r="F447" s="59"/>
      <c r="G447" s="59"/>
      <c r="H447" s="60"/>
      <c r="I447" s="56"/>
      <c r="J447" s="61"/>
      <c r="K447" s="56"/>
      <c r="L447" s="61"/>
      <c r="M447" s="20"/>
      <c r="N447" s="222"/>
      <c r="O447" s="229"/>
      <c r="P447" s="230"/>
      <c r="Q447" s="225"/>
      <c r="R447" s="226"/>
      <c r="S447" s="227"/>
      <c r="T447" s="227"/>
      <c r="U447" s="231"/>
      <c r="V447" s="369"/>
      <c r="W447" s="75"/>
    </row>
    <row r="448" spans="1:23" s="55" customFormat="1" ht="12" customHeight="1" x14ac:dyDescent="0.3">
      <c r="A448" s="62"/>
      <c r="B448" s="219"/>
      <c r="C448" s="57"/>
      <c r="D448" s="58"/>
      <c r="E448" s="8"/>
      <c r="F448" s="59"/>
      <c r="G448" s="59"/>
      <c r="H448" s="60"/>
      <c r="I448" s="56"/>
      <c r="J448" s="61"/>
      <c r="K448" s="56"/>
      <c r="L448" s="61"/>
      <c r="M448" s="20"/>
      <c r="N448" s="222"/>
      <c r="O448" s="229"/>
      <c r="P448" s="230"/>
      <c r="Q448" s="225"/>
      <c r="R448" s="226"/>
      <c r="S448" s="227"/>
      <c r="T448" s="227"/>
      <c r="U448" s="231"/>
      <c r="V448" s="369"/>
      <c r="W448" s="75"/>
    </row>
    <row r="449" spans="1:23" s="55" customFormat="1" ht="12" customHeight="1" x14ac:dyDescent="0.3">
      <c r="A449" s="62"/>
      <c r="B449" s="219"/>
      <c r="C449" s="57"/>
      <c r="D449" s="58"/>
      <c r="E449" s="8"/>
      <c r="F449" s="59"/>
      <c r="G449" s="59"/>
      <c r="H449" s="60"/>
      <c r="I449" s="56"/>
      <c r="J449" s="61"/>
      <c r="K449" s="56"/>
      <c r="L449" s="61"/>
      <c r="M449" s="20"/>
      <c r="N449" s="222"/>
      <c r="O449" s="229"/>
      <c r="P449" s="230"/>
      <c r="Q449" s="225"/>
      <c r="R449" s="226"/>
      <c r="S449" s="227"/>
      <c r="T449" s="227"/>
      <c r="U449" s="231"/>
      <c r="V449" s="369"/>
      <c r="W449" s="75"/>
    </row>
    <row r="450" spans="1:23" s="55" customFormat="1" ht="12" customHeight="1" x14ac:dyDescent="0.3">
      <c r="A450" s="62"/>
      <c r="B450" s="219"/>
      <c r="C450" s="57"/>
      <c r="D450" s="58"/>
      <c r="E450" s="8"/>
      <c r="F450" s="59"/>
      <c r="G450" s="59"/>
      <c r="H450" s="60"/>
      <c r="I450" s="56"/>
      <c r="J450" s="61"/>
      <c r="K450" s="56"/>
      <c r="L450" s="61"/>
      <c r="M450" s="20"/>
      <c r="N450" s="222"/>
      <c r="O450" s="229"/>
      <c r="P450" s="230"/>
      <c r="Q450" s="225"/>
      <c r="R450" s="226"/>
      <c r="S450" s="227"/>
      <c r="T450" s="227"/>
      <c r="U450" s="231"/>
      <c r="V450" s="369"/>
      <c r="W450" s="75"/>
    </row>
    <row r="451" spans="1:23" s="55" customFormat="1" ht="12" customHeight="1" thickBot="1" x14ac:dyDescent="0.35">
      <c r="A451" s="62"/>
      <c r="B451" s="219"/>
      <c r="C451" s="57"/>
      <c r="D451" s="58"/>
      <c r="E451" s="8"/>
      <c r="F451" s="59"/>
      <c r="G451" s="59"/>
      <c r="H451" s="60"/>
      <c r="I451" s="56"/>
      <c r="J451" s="61"/>
      <c r="K451" s="56"/>
      <c r="L451" s="61"/>
      <c r="M451" s="20"/>
      <c r="N451" s="222"/>
      <c r="O451" s="229"/>
      <c r="P451" s="230"/>
      <c r="Q451" s="225"/>
      <c r="R451" s="226"/>
      <c r="S451" s="227"/>
      <c r="T451" s="227"/>
      <c r="U451" s="231"/>
      <c r="V451" s="369"/>
      <c r="W451" s="75"/>
    </row>
    <row r="452" spans="1:23" s="55" customFormat="1" ht="12" customHeight="1" thickBot="1" x14ac:dyDescent="0.35">
      <c r="A452" s="232"/>
      <c r="B452" s="233"/>
      <c r="C452" s="233"/>
      <c r="D452" s="234">
        <f>SUM(D440:D451)</f>
        <v>0</v>
      </c>
      <c r="E452" s="235"/>
      <c r="F452" s="236"/>
      <c r="G452" s="236"/>
      <c r="H452" s="237"/>
      <c r="I452" s="238"/>
      <c r="J452" s="239"/>
      <c r="K452" s="238"/>
      <c r="L452" s="239"/>
      <c r="M452" s="240"/>
      <c r="N452" s="241"/>
      <c r="O452" s="235"/>
      <c r="P452" s="242"/>
      <c r="Q452" s="243">
        <f>SUM(Q440:Q451)</f>
        <v>0</v>
      </c>
      <c r="R452" s="244"/>
      <c r="S452" s="245"/>
      <c r="T452" s="245"/>
      <c r="U452" s="239"/>
      <c r="V452" s="246">
        <f t="shared" ref="V452" si="38">SUM(D452-Q452)</f>
        <v>0</v>
      </c>
      <c r="W452" s="113"/>
    </row>
    <row r="453" spans="1:23" s="55" customFormat="1" ht="12" customHeight="1" x14ac:dyDescent="0.3">
      <c r="A453" s="62"/>
      <c r="B453" s="247"/>
      <c r="C453" s="57"/>
      <c r="D453" s="58"/>
      <c r="E453" s="8"/>
      <c r="F453" s="59"/>
      <c r="G453" s="59"/>
      <c r="H453" s="60"/>
      <c r="I453" s="56"/>
      <c r="J453" s="61"/>
      <c r="K453" s="56"/>
      <c r="L453" s="61"/>
      <c r="M453" s="20"/>
      <c r="N453" s="248"/>
      <c r="O453" s="249" t="s">
        <v>70</v>
      </c>
      <c r="P453" s="250"/>
      <c r="Q453" s="251"/>
      <c r="R453" s="252"/>
      <c r="S453" s="253"/>
      <c r="T453" s="253"/>
      <c r="U453" s="254"/>
      <c r="V453" s="370"/>
      <c r="W453" s="75"/>
    </row>
    <row r="454" spans="1:23" s="55" customFormat="1" ht="12" customHeight="1" thickBot="1" x14ac:dyDescent="0.35">
      <c r="A454" s="62"/>
      <c r="B454" s="247"/>
      <c r="C454" s="57"/>
      <c r="D454" s="58"/>
      <c r="E454" s="8"/>
      <c r="F454" s="59"/>
      <c r="G454" s="59"/>
      <c r="H454" s="60"/>
      <c r="I454" s="56"/>
      <c r="J454" s="61"/>
      <c r="K454" s="56"/>
      <c r="L454" s="61"/>
      <c r="M454" s="20"/>
      <c r="N454" s="248"/>
      <c r="O454" s="255"/>
      <c r="P454" s="250"/>
      <c r="Q454" s="251"/>
      <c r="R454" s="252"/>
      <c r="S454" s="253"/>
      <c r="T454" s="253"/>
      <c r="U454" s="254"/>
      <c r="V454" s="370"/>
      <c r="W454" s="75"/>
    </row>
    <row r="455" spans="1:23" s="55" customFormat="1" ht="12" customHeight="1" thickBot="1" x14ac:dyDescent="0.35">
      <c r="A455" s="258"/>
      <c r="B455" s="259"/>
      <c r="C455" s="259"/>
      <c r="D455" s="260">
        <f>SUM(D453:D454)</f>
        <v>0</v>
      </c>
      <c r="E455" s="261"/>
      <c r="F455" s="262"/>
      <c r="G455" s="262"/>
      <c r="H455" s="263"/>
      <c r="I455" s="264"/>
      <c r="J455" s="265"/>
      <c r="K455" s="264"/>
      <c r="L455" s="265"/>
      <c r="M455" s="266"/>
      <c r="N455" s="267"/>
      <c r="O455" s="261"/>
      <c r="P455" s="268"/>
      <c r="Q455" s="269">
        <f>SUM(Q453:Q454)</f>
        <v>0</v>
      </c>
      <c r="R455" s="270"/>
      <c r="S455" s="271"/>
      <c r="T455" s="271"/>
      <c r="U455" s="265"/>
      <c r="V455" s="272">
        <f t="shared" ref="V455" si="39">SUM(D455-Q455)</f>
        <v>0</v>
      </c>
      <c r="W455" s="113"/>
    </row>
    <row r="456" spans="1:23" s="55" customFormat="1" ht="12" customHeight="1" thickBot="1" x14ac:dyDescent="0.35">
      <c r="A456" s="134"/>
      <c r="B456" s="135"/>
      <c r="C456" s="115"/>
      <c r="D456" s="119"/>
      <c r="E456" s="107"/>
      <c r="F456" s="120"/>
      <c r="G456" s="120"/>
      <c r="H456" s="121"/>
      <c r="I456" s="122"/>
      <c r="J456" s="116"/>
      <c r="K456" s="122"/>
      <c r="L456" s="116"/>
      <c r="M456" s="107"/>
      <c r="N456" s="123"/>
      <c r="O456" s="207"/>
      <c r="P456" s="124"/>
      <c r="Q456" s="107"/>
      <c r="R456" s="125"/>
      <c r="S456" s="126"/>
      <c r="T456" s="126"/>
      <c r="U456" s="116"/>
      <c r="V456" s="117"/>
      <c r="W456" s="114"/>
    </row>
    <row r="457" spans="1:23" s="55" customFormat="1" ht="15" customHeight="1" thickTop="1" thickBot="1" x14ac:dyDescent="0.35">
      <c r="A457" s="136"/>
      <c r="B457" s="137" t="s">
        <v>69</v>
      </c>
      <c r="C457" s="111"/>
      <c r="D457" s="138">
        <f>SUM(D429+D439+D452+D455)</f>
        <v>0</v>
      </c>
      <c r="E457" s="109"/>
      <c r="F457" s="108"/>
      <c r="G457" s="108"/>
      <c r="H457" s="127"/>
      <c r="I457" s="128"/>
      <c r="J457" s="118"/>
      <c r="K457" s="129"/>
      <c r="L457" s="118"/>
      <c r="M457" s="109"/>
      <c r="N457" s="130"/>
      <c r="O457" s="109"/>
      <c r="P457" s="131"/>
      <c r="Q457" s="109"/>
      <c r="R457" s="132"/>
      <c r="S457" s="133"/>
      <c r="T457" s="133"/>
      <c r="U457" s="118"/>
      <c r="V457" s="146">
        <f>SUM(V429+V439+V452+V455)</f>
        <v>0</v>
      </c>
      <c r="W457" s="112"/>
    </row>
    <row r="458" spans="1:23" s="55" customFormat="1" ht="12" customHeight="1" x14ac:dyDescent="0.3">
      <c r="A458" s="62"/>
      <c r="B458" s="155"/>
      <c r="C458" s="57"/>
      <c r="D458" s="58"/>
      <c r="E458" s="8"/>
      <c r="F458" s="59"/>
      <c r="G458" s="59"/>
      <c r="H458" s="60"/>
      <c r="I458" s="56"/>
      <c r="J458" s="61"/>
      <c r="K458" s="56"/>
      <c r="L458" s="61"/>
      <c r="M458" s="20"/>
      <c r="N458" s="156"/>
      <c r="O458" s="221" t="s">
        <v>98</v>
      </c>
      <c r="P458" s="157"/>
      <c r="Q458" s="158"/>
      <c r="R458" s="159"/>
      <c r="S458" s="160"/>
      <c r="T458" s="160"/>
      <c r="U458" s="161"/>
      <c r="V458" s="372"/>
      <c r="W458" s="75"/>
    </row>
    <row r="459" spans="1:23" s="55" customFormat="1" ht="12" customHeight="1" x14ac:dyDescent="0.3">
      <c r="A459" s="62"/>
      <c r="B459" s="155"/>
      <c r="C459" s="57"/>
      <c r="D459" s="58"/>
      <c r="E459" s="8"/>
      <c r="F459" s="59"/>
      <c r="G459" s="59"/>
      <c r="H459" s="60"/>
      <c r="I459" s="56"/>
      <c r="J459" s="61"/>
      <c r="K459" s="56"/>
      <c r="L459" s="61"/>
      <c r="M459" s="20"/>
      <c r="N459" s="156"/>
      <c r="O459" s="205"/>
      <c r="P459" s="157"/>
      <c r="Q459" s="158"/>
      <c r="R459" s="159"/>
      <c r="S459" s="160"/>
      <c r="T459" s="160"/>
      <c r="U459" s="161"/>
      <c r="V459" s="372"/>
      <c r="W459" s="75"/>
    </row>
    <row r="460" spans="1:23" s="55" customFormat="1" ht="12" customHeight="1" x14ac:dyDescent="0.3">
      <c r="A460" s="62"/>
      <c r="B460" s="155"/>
      <c r="C460" s="57"/>
      <c r="D460" s="58"/>
      <c r="E460" s="8"/>
      <c r="F460" s="59"/>
      <c r="G460" s="59"/>
      <c r="H460" s="60"/>
      <c r="I460" s="56"/>
      <c r="J460" s="61"/>
      <c r="K460" s="56"/>
      <c r="L460" s="61"/>
      <c r="M460" s="20"/>
      <c r="N460" s="156"/>
      <c r="O460" s="205"/>
      <c r="P460" s="157"/>
      <c r="Q460" s="158"/>
      <c r="R460" s="159"/>
      <c r="S460" s="160"/>
      <c r="T460" s="160"/>
      <c r="U460" s="161"/>
      <c r="V460" s="372"/>
      <c r="W460" s="75"/>
    </row>
    <row r="461" spans="1:23" s="55" customFormat="1" ht="12" customHeight="1" x14ac:dyDescent="0.3">
      <c r="A461" s="62"/>
      <c r="B461" s="155"/>
      <c r="C461" s="57"/>
      <c r="D461" s="58"/>
      <c r="E461" s="8"/>
      <c r="F461" s="59"/>
      <c r="G461" s="59"/>
      <c r="H461" s="60"/>
      <c r="I461" s="56"/>
      <c r="J461" s="61"/>
      <c r="K461" s="56"/>
      <c r="L461" s="61"/>
      <c r="M461" s="20"/>
      <c r="N461" s="156"/>
      <c r="O461" s="205"/>
      <c r="P461" s="157"/>
      <c r="Q461" s="158"/>
      <c r="R461" s="159"/>
      <c r="S461" s="160"/>
      <c r="T461" s="160"/>
      <c r="U461" s="161"/>
      <c r="V461" s="372"/>
      <c r="W461" s="75"/>
    </row>
    <row r="462" spans="1:23" s="55" customFormat="1" ht="12" customHeight="1" x14ac:dyDescent="0.3">
      <c r="A462" s="62"/>
      <c r="B462" s="155"/>
      <c r="C462" s="57"/>
      <c r="D462" s="58"/>
      <c r="E462" s="8"/>
      <c r="F462" s="59"/>
      <c r="G462" s="59"/>
      <c r="H462" s="60"/>
      <c r="I462" s="56"/>
      <c r="J462" s="61"/>
      <c r="K462" s="56"/>
      <c r="L462" s="61"/>
      <c r="M462" s="20"/>
      <c r="N462" s="156"/>
      <c r="O462" s="205"/>
      <c r="P462" s="162"/>
      <c r="Q462" s="158"/>
      <c r="R462" s="159"/>
      <c r="S462" s="160"/>
      <c r="T462" s="160"/>
      <c r="U462" s="163"/>
      <c r="V462" s="372"/>
      <c r="W462" s="75"/>
    </row>
    <row r="463" spans="1:23" s="55" customFormat="1" ht="12" customHeight="1" x14ac:dyDescent="0.3">
      <c r="A463" s="62"/>
      <c r="B463" s="155"/>
      <c r="C463" s="57"/>
      <c r="D463" s="58"/>
      <c r="E463" s="8"/>
      <c r="F463" s="59"/>
      <c r="G463" s="59"/>
      <c r="H463" s="60"/>
      <c r="I463" s="56"/>
      <c r="J463" s="61"/>
      <c r="K463" s="56"/>
      <c r="L463" s="61"/>
      <c r="M463" s="20"/>
      <c r="N463" s="156"/>
      <c r="O463" s="205"/>
      <c r="P463" s="162"/>
      <c r="Q463" s="158"/>
      <c r="R463" s="159"/>
      <c r="S463" s="160"/>
      <c r="T463" s="160"/>
      <c r="U463" s="163"/>
      <c r="V463" s="372"/>
      <c r="W463" s="75"/>
    </row>
    <row r="464" spans="1:23" s="55" customFormat="1" ht="12" customHeight="1" x14ac:dyDescent="0.3">
      <c r="A464" s="62"/>
      <c r="B464" s="155"/>
      <c r="C464" s="57"/>
      <c r="D464" s="58"/>
      <c r="E464" s="8"/>
      <c r="F464" s="59"/>
      <c r="G464" s="59"/>
      <c r="H464" s="60"/>
      <c r="I464" s="56"/>
      <c r="J464" s="61"/>
      <c r="K464" s="56"/>
      <c r="L464" s="61"/>
      <c r="M464" s="20"/>
      <c r="N464" s="156"/>
      <c r="O464" s="205"/>
      <c r="P464" s="162"/>
      <c r="Q464" s="158"/>
      <c r="R464" s="159"/>
      <c r="S464" s="160"/>
      <c r="T464" s="160"/>
      <c r="U464" s="163"/>
      <c r="V464" s="372"/>
      <c r="W464" s="75"/>
    </row>
    <row r="465" spans="1:23" s="55" customFormat="1" ht="12" customHeight="1" x14ac:dyDescent="0.3">
      <c r="A465" s="62"/>
      <c r="B465" s="155"/>
      <c r="C465" s="57"/>
      <c r="D465" s="58"/>
      <c r="E465" s="8"/>
      <c r="F465" s="59"/>
      <c r="G465" s="59"/>
      <c r="H465" s="60"/>
      <c r="I465" s="56"/>
      <c r="J465" s="61"/>
      <c r="K465" s="56"/>
      <c r="L465" s="61"/>
      <c r="M465" s="20"/>
      <c r="N465" s="156"/>
      <c r="O465" s="205"/>
      <c r="P465" s="162"/>
      <c r="Q465" s="158"/>
      <c r="R465" s="159"/>
      <c r="S465" s="160"/>
      <c r="T465" s="160"/>
      <c r="U465" s="163"/>
      <c r="V465" s="372"/>
      <c r="W465" s="75"/>
    </row>
    <row r="466" spans="1:23" s="55" customFormat="1" ht="12" customHeight="1" x14ac:dyDescent="0.3">
      <c r="A466" s="62"/>
      <c r="B466" s="155"/>
      <c r="C466" s="57"/>
      <c r="D466" s="58"/>
      <c r="E466" s="8"/>
      <c r="F466" s="59"/>
      <c r="G466" s="59"/>
      <c r="H466" s="60"/>
      <c r="I466" s="56"/>
      <c r="J466" s="61"/>
      <c r="K466" s="56"/>
      <c r="L466" s="61"/>
      <c r="M466" s="20"/>
      <c r="N466" s="156"/>
      <c r="O466" s="205"/>
      <c r="P466" s="162"/>
      <c r="Q466" s="158"/>
      <c r="R466" s="159"/>
      <c r="S466" s="160"/>
      <c r="T466" s="160"/>
      <c r="U466" s="163"/>
      <c r="V466" s="372"/>
      <c r="W466" s="75"/>
    </row>
    <row r="467" spans="1:23" s="55" customFormat="1" ht="12" customHeight="1" x14ac:dyDescent="0.3">
      <c r="A467" s="62"/>
      <c r="B467" s="155"/>
      <c r="C467" s="57"/>
      <c r="D467" s="58"/>
      <c r="E467" s="8"/>
      <c r="F467" s="59"/>
      <c r="G467" s="59"/>
      <c r="H467" s="60"/>
      <c r="I467" s="56"/>
      <c r="J467" s="61"/>
      <c r="K467" s="56"/>
      <c r="L467" s="61"/>
      <c r="M467" s="20"/>
      <c r="N467" s="156"/>
      <c r="O467" s="205"/>
      <c r="P467" s="162"/>
      <c r="Q467" s="158"/>
      <c r="R467" s="159"/>
      <c r="S467" s="160"/>
      <c r="T467" s="160"/>
      <c r="U467" s="163"/>
      <c r="V467" s="372"/>
      <c r="W467" s="75"/>
    </row>
    <row r="468" spans="1:23" s="55" customFormat="1" ht="12" customHeight="1" x14ac:dyDescent="0.3">
      <c r="A468" s="62"/>
      <c r="B468" s="155"/>
      <c r="C468" s="57"/>
      <c r="D468" s="58"/>
      <c r="E468" s="8"/>
      <c r="F468" s="59"/>
      <c r="G468" s="59"/>
      <c r="H468" s="60"/>
      <c r="I468" s="56"/>
      <c r="J468" s="61"/>
      <c r="K468" s="56"/>
      <c r="L468" s="61"/>
      <c r="M468" s="20"/>
      <c r="N468" s="156"/>
      <c r="O468" s="205"/>
      <c r="P468" s="162"/>
      <c r="Q468" s="158"/>
      <c r="R468" s="159"/>
      <c r="S468" s="160"/>
      <c r="T468" s="160"/>
      <c r="U468" s="163"/>
      <c r="V468" s="372"/>
      <c r="W468" s="75"/>
    </row>
    <row r="469" spans="1:23" s="55" customFormat="1" ht="12" customHeight="1" thickBot="1" x14ac:dyDescent="0.35">
      <c r="A469" s="62"/>
      <c r="B469" s="155"/>
      <c r="C469" s="57"/>
      <c r="D469" s="58"/>
      <c r="E469" s="8"/>
      <c r="F469" s="59"/>
      <c r="G469" s="59"/>
      <c r="H469" s="60"/>
      <c r="I469" s="56"/>
      <c r="J469" s="61"/>
      <c r="K469" s="56"/>
      <c r="L469" s="61"/>
      <c r="M469" s="20"/>
      <c r="N469" s="156"/>
      <c r="O469" s="205"/>
      <c r="P469" s="162"/>
      <c r="Q469" s="158"/>
      <c r="R469" s="159"/>
      <c r="S469" s="160"/>
      <c r="T469" s="160"/>
      <c r="U469" s="163"/>
      <c r="V469" s="372"/>
      <c r="W469" s="75"/>
    </row>
    <row r="470" spans="1:23" s="55" customFormat="1" ht="12" customHeight="1" thickBot="1" x14ac:dyDescent="0.35">
      <c r="A470" s="164"/>
      <c r="B470" s="165"/>
      <c r="C470" s="165"/>
      <c r="D470" s="166">
        <f>SUM(D458:D469)</f>
        <v>0</v>
      </c>
      <c r="E470" s="167"/>
      <c r="F470" s="168"/>
      <c r="G470" s="168"/>
      <c r="H470" s="169"/>
      <c r="I470" s="170"/>
      <c r="J470" s="171"/>
      <c r="K470" s="170"/>
      <c r="L470" s="171"/>
      <c r="M470" s="172"/>
      <c r="N470" s="173"/>
      <c r="O470" s="167"/>
      <c r="P470" s="174"/>
      <c r="Q470" s="175">
        <f>SUM(Q458:Q469)</f>
        <v>0</v>
      </c>
      <c r="R470" s="176"/>
      <c r="S470" s="177"/>
      <c r="T470" s="177"/>
      <c r="U470" s="171"/>
      <c r="V470" s="178">
        <f t="shared" ref="V470" si="40">SUM(D470-Q470)</f>
        <v>0</v>
      </c>
      <c r="W470" s="113"/>
    </row>
    <row r="471" spans="1:23" s="55" customFormat="1" ht="12" customHeight="1" x14ac:dyDescent="0.3">
      <c r="A471" s="62"/>
      <c r="B471" s="154"/>
      <c r="C471" s="57"/>
      <c r="D471" s="58"/>
      <c r="E471" s="8"/>
      <c r="F471" s="59"/>
      <c r="G471" s="59"/>
      <c r="H471" s="60"/>
      <c r="I471" s="56"/>
      <c r="J471" s="61"/>
      <c r="K471" s="56"/>
      <c r="L471" s="61"/>
      <c r="M471" s="20"/>
      <c r="N471" s="148"/>
      <c r="O471" s="220" t="s">
        <v>97</v>
      </c>
      <c r="P471" s="149"/>
      <c r="Q471" s="150"/>
      <c r="R471" s="151"/>
      <c r="S471" s="152"/>
      <c r="T471" s="152"/>
      <c r="U471" s="153"/>
      <c r="V471" s="368"/>
      <c r="W471" s="75"/>
    </row>
    <row r="472" spans="1:23" s="55" customFormat="1" ht="12" customHeight="1" x14ac:dyDescent="0.3">
      <c r="A472" s="62"/>
      <c r="B472" s="154"/>
      <c r="C472" s="57"/>
      <c r="D472" s="58"/>
      <c r="E472" s="8"/>
      <c r="F472" s="59"/>
      <c r="G472" s="59"/>
      <c r="H472" s="60"/>
      <c r="I472" s="56"/>
      <c r="J472" s="61"/>
      <c r="K472" s="56"/>
      <c r="L472" s="61"/>
      <c r="M472" s="20"/>
      <c r="N472" s="148"/>
      <c r="O472" s="206"/>
      <c r="P472" s="149"/>
      <c r="Q472" s="150"/>
      <c r="R472" s="151"/>
      <c r="S472" s="152"/>
      <c r="T472" s="152"/>
      <c r="U472" s="153"/>
      <c r="V472" s="368"/>
      <c r="W472" s="75"/>
    </row>
    <row r="473" spans="1:23" s="55" customFormat="1" ht="12" customHeight="1" x14ac:dyDescent="0.3">
      <c r="A473" s="62"/>
      <c r="B473" s="154"/>
      <c r="C473" s="57"/>
      <c r="D473" s="58"/>
      <c r="E473" s="8"/>
      <c r="F473" s="59"/>
      <c r="G473" s="59"/>
      <c r="H473" s="60"/>
      <c r="I473" s="56"/>
      <c r="J473" s="61"/>
      <c r="K473" s="56"/>
      <c r="L473" s="61"/>
      <c r="M473" s="20"/>
      <c r="N473" s="148"/>
      <c r="O473" s="206"/>
      <c r="P473" s="149"/>
      <c r="Q473" s="150"/>
      <c r="R473" s="151"/>
      <c r="S473" s="152"/>
      <c r="T473" s="152"/>
      <c r="U473" s="153"/>
      <c r="V473" s="368"/>
      <c r="W473" s="75"/>
    </row>
    <row r="474" spans="1:23" s="55" customFormat="1" ht="12" customHeight="1" x14ac:dyDescent="0.3">
      <c r="A474" s="62"/>
      <c r="B474" s="154"/>
      <c r="C474" s="57"/>
      <c r="D474" s="58"/>
      <c r="E474" s="8"/>
      <c r="F474" s="59"/>
      <c r="G474" s="59"/>
      <c r="H474" s="60"/>
      <c r="I474" s="56"/>
      <c r="J474" s="61"/>
      <c r="K474" s="56"/>
      <c r="L474" s="61"/>
      <c r="M474" s="20"/>
      <c r="N474" s="148"/>
      <c r="O474" s="206"/>
      <c r="P474" s="149"/>
      <c r="Q474" s="150"/>
      <c r="R474" s="151"/>
      <c r="S474" s="152"/>
      <c r="T474" s="152"/>
      <c r="U474" s="153"/>
      <c r="V474" s="368"/>
      <c r="W474" s="75"/>
    </row>
    <row r="475" spans="1:23" s="55" customFormat="1" ht="12" customHeight="1" x14ac:dyDescent="0.3">
      <c r="A475" s="62"/>
      <c r="B475" s="154"/>
      <c r="C475" s="57"/>
      <c r="D475" s="58"/>
      <c r="E475" s="8"/>
      <c r="F475" s="59"/>
      <c r="G475" s="59"/>
      <c r="H475" s="60"/>
      <c r="I475" s="56"/>
      <c r="J475" s="61"/>
      <c r="K475" s="56"/>
      <c r="L475" s="61"/>
      <c r="M475" s="20"/>
      <c r="N475" s="148"/>
      <c r="O475" s="206"/>
      <c r="P475" s="149"/>
      <c r="Q475" s="150"/>
      <c r="R475" s="151"/>
      <c r="S475" s="152"/>
      <c r="T475" s="152"/>
      <c r="U475" s="153"/>
      <c r="V475" s="368"/>
      <c r="W475" s="75"/>
    </row>
    <row r="476" spans="1:23" s="55" customFormat="1" ht="12" customHeight="1" x14ac:dyDescent="0.3">
      <c r="A476" s="62"/>
      <c r="B476" s="154"/>
      <c r="C476" s="57"/>
      <c r="D476" s="58"/>
      <c r="E476" s="8"/>
      <c r="F476" s="59"/>
      <c r="G476" s="59"/>
      <c r="H476" s="60"/>
      <c r="I476" s="56"/>
      <c r="J476" s="61"/>
      <c r="K476" s="56"/>
      <c r="L476" s="61"/>
      <c r="M476" s="20"/>
      <c r="N476" s="148"/>
      <c r="O476" s="206"/>
      <c r="P476" s="179"/>
      <c r="Q476" s="150"/>
      <c r="R476" s="151"/>
      <c r="S476" s="152"/>
      <c r="T476" s="152"/>
      <c r="U476" s="180"/>
      <c r="V476" s="368"/>
      <c r="W476" s="75"/>
    </row>
    <row r="477" spans="1:23" s="55" customFormat="1" ht="12" customHeight="1" x14ac:dyDescent="0.3">
      <c r="A477" s="62"/>
      <c r="B477" s="154"/>
      <c r="C477" s="57"/>
      <c r="D477" s="58"/>
      <c r="E477" s="8"/>
      <c r="F477" s="59"/>
      <c r="G477" s="59"/>
      <c r="H477" s="60"/>
      <c r="I477" s="56"/>
      <c r="J477" s="61"/>
      <c r="K477" s="56"/>
      <c r="L477" s="61"/>
      <c r="M477" s="20"/>
      <c r="N477" s="148"/>
      <c r="O477" s="206"/>
      <c r="P477" s="179"/>
      <c r="Q477" s="150"/>
      <c r="R477" s="151"/>
      <c r="S477" s="152"/>
      <c r="T477" s="152"/>
      <c r="U477" s="180"/>
      <c r="V477" s="368"/>
      <c r="W477" s="75"/>
    </row>
    <row r="478" spans="1:23" s="55" customFormat="1" ht="12" customHeight="1" x14ac:dyDescent="0.3">
      <c r="A478" s="62"/>
      <c r="B478" s="154"/>
      <c r="C478" s="57"/>
      <c r="D478" s="58"/>
      <c r="E478" s="8"/>
      <c r="F478" s="59"/>
      <c r="G478" s="59"/>
      <c r="H478" s="60"/>
      <c r="I478" s="56"/>
      <c r="J478" s="61"/>
      <c r="K478" s="56"/>
      <c r="L478" s="61"/>
      <c r="M478" s="20"/>
      <c r="N478" s="148"/>
      <c r="O478" s="206"/>
      <c r="P478" s="179"/>
      <c r="Q478" s="150"/>
      <c r="R478" s="151"/>
      <c r="S478" s="152"/>
      <c r="T478" s="152"/>
      <c r="U478" s="180"/>
      <c r="V478" s="368"/>
      <c r="W478" s="75"/>
    </row>
    <row r="479" spans="1:23" s="55" customFormat="1" ht="12" customHeight="1" thickBot="1" x14ac:dyDescent="0.35">
      <c r="A479" s="62"/>
      <c r="B479" s="154"/>
      <c r="C479" s="57"/>
      <c r="D479" s="58"/>
      <c r="E479" s="8"/>
      <c r="F479" s="59"/>
      <c r="G479" s="59"/>
      <c r="H479" s="60"/>
      <c r="I479" s="56"/>
      <c r="J479" s="61"/>
      <c r="K479" s="56"/>
      <c r="L479" s="61"/>
      <c r="M479" s="20"/>
      <c r="N479" s="148"/>
      <c r="O479" s="206"/>
      <c r="P479" s="179"/>
      <c r="Q479" s="150"/>
      <c r="R479" s="151"/>
      <c r="S479" s="152"/>
      <c r="T479" s="152"/>
      <c r="U479" s="180"/>
      <c r="V479" s="368"/>
      <c r="W479" s="75"/>
    </row>
    <row r="480" spans="1:23" s="55" customFormat="1" ht="12" customHeight="1" thickBot="1" x14ac:dyDescent="0.35">
      <c r="A480" s="181"/>
      <c r="B480" s="182"/>
      <c r="C480" s="182"/>
      <c r="D480" s="183">
        <f>SUM(D471:D479)</f>
        <v>0</v>
      </c>
      <c r="E480" s="184"/>
      <c r="F480" s="185"/>
      <c r="G480" s="185"/>
      <c r="H480" s="186"/>
      <c r="I480" s="187"/>
      <c r="J480" s="188"/>
      <c r="K480" s="187"/>
      <c r="L480" s="188"/>
      <c r="M480" s="189"/>
      <c r="N480" s="190"/>
      <c r="O480" s="184"/>
      <c r="P480" s="191"/>
      <c r="Q480" s="192">
        <f>SUM(Q471:Q479)</f>
        <v>0</v>
      </c>
      <c r="R480" s="193"/>
      <c r="S480" s="194"/>
      <c r="T480" s="194"/>
      <c r="U480" s="188"/>
      <c r="V480" s="195">
        <f t="shared" ref="V480" si="41">SUM(D480-Q480)</f>
        <v>0</v>
      </c>
      <c r="W480" s="113"/>
    </row>
    <row r="481" spans="1:23" s="55" customFormat="1" ht="12" customHeight="1" x14ac:dyDescent="0.3">
      <c r="A481" s="62"/>
      <c r="B481" s="219"/>
      <c r="C481" s="57"/>
      <c r="D481" s="58"/>
      <c r="E481" s="8"/>
      <c r="F481" s="59"/>
      <c r="G481" s="59"/>
      <c r="H481" s="60"/>
      <c r="I481" s="56"/>
      <c r="J481" s="61"/>
      <c r="K481" s="56"/>
      <c r="L481" s="61"/>
      <c r="M481" s="20"/>
      <c r="N481" s="222"/>
      <c r="O481" s="223" t="s">
        <v>100</v>
      </c>
      <c r="P481" s="224"/>
      <c r="Q481" s="225"/>
      <c r="R481" s="226"/>
      <c r="S481" s="227"/>
      <c r="T481" s="227"/>
      <c r="U481" s="228"/>
      <c r="V481" s="369"/>
      <c r="W481" s="75"/>
    </row>
    <row r="482" spans="1:23" s="55" customFormat="1" ht="12" customHeight="1" x14ac:dyDescent="0.3">
      <c r="A482" s="62"/>
      <c r="B482" s="219"/>
      <c r="C482" s="57"/>
      <c r="D482" s="58"/>
      <c r="E482" s="8"/>
      <c r="F482" s="59"/>
      <c r="G482" s="59"/>
      <c r="H482" s="60"/>
      <c r="I482" s="56"/>
      <c r="J482" s="61"/>
      <c r="K482" s="56"/>
      <c r="L482" s="61"/>
      <c r="M482" s="20"/>
      <c r="N482" s="222"/>
      <c r="O482" s="229"/>
      <c r="P482" s="224"/>
      <c r="Q482" s="225"/>
      <c r="R482" s="226"/>
      <c r="S482" s="227"/>
      <c r="T482" s="227"/>
      <c r="U482" s="228"/>
      <c r="V482" s="369"/>
      <c r="W482" s="75"/>
    </row>
    <row r="483" spans="1:23" s="55" customFormat="1" ht="12" customHeight="1" x14ac:dyDescent="0.3">
      <c r="A483" s="62"/>
      <c r="B483" s="219"/>
      <c r="C483" s="57"/>
      <c r="D483" s="58"/>
      <c r="E483" s="8"/>
      <c r="F483" s="59"/>
      <c r="G483" s="59"/>
      <c r="H483" s="60"/>
      <c r="I483" s="56"/>
      <c r="J483" s="61"/>
      <c r="K483" s="56"/>
      <c r="L483" s="61"/>
      <c r="M483" s="20"/>
      <c r="N483" s="222"/>
      <c r="O483" s="229"/>
      <c r="P483" s="224"/>
      <c r="Q483" s="225"/>
      <c r="R483" s="226"/>
      <c r="S483" s="227"/>
      <c r="T483" s="227"/>
      <c r="U483" s="228"/>
      <c r="V483" s="369"/>
      <c r="W483" s="75"/>
    </row>
    <row r="484" spans="1:23" s="55" customFormat="1" ht="12" customHeight="1" x14ac:dyDescent="0.3">
      <c r="A484" s="62"/>
      <c r="B484" s="219"/>
      <c r="C484" s="57"/>
      <c r="D484" s="58"/>
      <c r="E484" s="8"/>
      <c r="F484" s="59"/>
      <c r="G484" s="59"/>
      <c r="H484" s="60"/>
      <c r="I484" s="56"/>
      <c r="J484" s="61"/>
      <c r="K484" s="56"/>
      <c r="L484" s="61"/>
      <c r="M484" s="20"/>
      <c r="N484" s="222"/>
      <c r="O484" s="229"/>
      <c r="P484" s="224"/>
      <c r="Q484" s="225"/>
      <c r="R484" s="226"/>
      <c r="S484" s="227"/>
      <c r="T484" s="227"/>
      <c r="U484" s="228"/>
      <c r="V484" s="369"/>
      <c r="W484" s="75"/>
    </row>
    <row r="485" spans="1:23" s="55" customFormat="1" ht="12" customHeight="1" x14ac:dyDescent="0.3">
      <c r="A485" s="62"/>
      <c r="B485" s="219"/>
      <c r="C485" s="57"/>
      <c r="D485" s="58"/>
      <c r="E485" s="8"/>
      <c r="F485" s="59"/>
      <c r="G485" s="59"/>
      <c r="H485" s="60"/>
      <c r="I485" s="56"/>
      <c r="J485" s="61"/>
      <c r="K485" s="56"/>
      <c r="L485" s="61"/>
      <c r="M485" s="20"/>
      <c r="N485" s="222"/>
      <c r="O485" s="229"/>
      <c r="P485" s="230"/>
      <c r="Q485" s="225"/>
      <c r="R485" s="226"/>
      <c r="S485" s="227"/>
      <c r="T485" s="227"/>
      <c r="U485" s="231"/>
      <c r="V485" s="369"/>
      <c r="W485" s="75"/>
    </row>
    <row r="486" spans="1:23" s="55" customFormat="1" ht="12" customHeight="1" x14ac:dyDescent="0.3">
      <c r="A486" s="62"/>
      <c r="B486" s="219"/>
      <c r="C486" s="57"/>
      <c r="D486" s="58"/>
      <c r="E486" s="8"/>
      <c r="F486" s="59"/>
      <c r="G486" s="59"/>
      <c r="H486" s="60"/>
      <c r="I486" s="56"/>
      <c r="J486" s="61"/>
      <c r="K486" s="56"/>
      <c r="L486" s="61"/>
      <c r="M486" s="20"/>
      <c r="N486" s="222"/>
      <c r="O486" s="229"/>
      <c r="P486" s="230"/>
      <c r="Q486" s="225"/>
      <c r="R486" s="226"/>
      <c r="S486" s="227"/>
      <c r="T486" s="227"/>
      <c r="U486" s="231"/>
      <c r="V486" s="369"/>
      <c r="W486" s="75"/>
    </row>
    <row r="487" spans="1:23" s="55" customFormat="1" ht="12" customHeight="1" x14ac:dyDescent="0.3">
      <c r="A487" s="62"/>
      <c r="B487" s="219"/>
      <c r="C487" s="57"/>
      <c r="D487" s="58"/>
      <c r="E487" s="8"/>
      <c r="F487" s="59"/>
      <c r="G487" s="59"/>
      <c r="H487" s="60"/>
      <c r="I487" s="56"/>
      <c r="J487" s="61"/>
      <c r="K487" s="56"/>
      <c r="L487" s="61"/>
      <c r="M487" s="20"/>
      <c r="N487" s="222"/>
      <c r="O487" s="229"/>
      <c r="P487" s="230"/>
      <c r="Q487" s="225"/>
      <c r="R487" s="226"/>
      <c r="S487" s="227"/>
      <c r="T487" s="227"/>
      <c r="U487" s="231"/>
      <c r="V487" s="369"/>
      <c r="W487" s="75"/>
    </row>
    <row r="488" spans="1:23" s="55" customFormat="1" ht="12" customHeight="1" x14ac:dyDescent="0.3">
      <c r="A488" s="62"/>
      <c r="B488" s="219"/>
      <c r="C488" s="57"/>
      <c r="D488" s="58"/>
      <c r="E488" s="8"/>
      <c r="F488" s="59"/>
      <c r="G488" s="59"/>
      <c r="H488" s="60"/>
      <c r="I488" s="56"/>
      <c r="J488" s="61"/>
      <c r="K488" s="56"/>
      <c r="L488" s="61"/>
      <c r="M488" s="20"/>
      <c r="N488" s="222"/>
      <c r="O488" s="229"/>
      <c r="P488" s="230"/>
      <c r="Q488" s="225"/>
      <c r="R488" s="226"/>
      <c r="S488" s="227"/>
      <c r="T488" s="227"/>
      <c r="U488" s="231"/>
      <c r="V488" s="369"/>
      <c r="W488" s="75"/>
    </row>
    <row r="489" spans="1:23" s="55" customFormat="1" ht="12" customHeight="1" x14ac:dyDescent="0.3">
      <c r="A489" s="62"/>
      <c r="B489" s="219"/>
      <c r="C489" s="57"/>
      <c r="D489" s="58"/>
      <c r="E489" s="8"/>
      <c r="F489" s="59"/>
      <c r="G489" s="59"/>
      <c r="H489" s="60"/>
      <c r="I489" s="56"/>
      <c r="J489" s="61"/>
      <c r="K489" s="56"/>
      <c r="L489" s="61"/>
      <c r="M489" s="20"/>
      <c r="N489" s="222"/>
      <c r="O489" s="229"/>
      <c r="P489" s="230"/>
      <c r="Q489" s="225"/>
      <c r="R489" s="226"/>
      <c r="S489" s="227"/>
      <c r="T489" s="227"/>
      <c r="U489" s="231"/>
      <c r="V489" s="369"/>
      <c r="W489" s="75"/>
    </row>
    <row r="490" spans="1:23" s="55" customFormat="1" ht="12" customHeight="1" x14ac:dyDescent="0.3">
      <c r="A490" s="62"/>
      <c r="B490" s="219"/>
      <c r="C490" s="57"/>
      <c r="D490" s="58"/>
      <c r="E490" s="8"/>
      <c r="F490" s="59"/>
      <c r="G490" s="59"/>
      <c r="H490" s="60"/>
      <c r="I490" s="56"/>
      <c r="J490" s="61"/>
      <c r="K490" s="56"/>
      <c r="L490" s="61"/>
      <c r="M490" s="20"/>
      <c r="N490" s="222"/>
      <c r="O490" s="229"/>
      <c r="P490" s="230"/>
      <c r="Q490" s="225"/>
      <c r="R490" s="226"/>
      <c r="S490" s="227"/>
      <c r="T490" s="227"/>
      <c r="U490" s="231"/>
      <c r="V490" s="369"/>
      <c r="W490" s="75"/>
    </row>
    <row r="491" spans="1:23" s="55" customFormat="1" ht="12" customHeight="1" x14ac:dyDescent="0.3">
      <c r="A491" s="62"/>
      <c r="B491" s="219"/>
      <c r="C491" s="57"/>
      <c r="D491" s="58"/>
      <c r="E491" s="8"/>
      <c r="F491" s="59"/>
      <c r="G491" s="59"/>
      <c r="H491" s="60"/>
      <c r="I491" s="56"/>
      <c r="J491" s="61"/>
      <c r="K491" s="56"/>
      <c r="L491" s="61"/>
      <c r="M491" s="20"/>
      <c r="N491" s="222"/>
      <c r="O491" s="229"/>
      <c r="P491" s="230"/>
      <c r="Q491" s="225"/>
      <c r="R491" s="226"/>
      <c r="S491" s="227"/>
      <c r="T491" s="227"/>
      <c r="U491" s="231"/>
      <c r="V491" s="369"/>
      <c r="W491" s="75"/>
    </row>
    <row r="492" spans="1:23" s="55" customFormat="1" ht="12" customHeight="1" thickBot="1" x14ac:dyDescent="0.35">
      <c r="A492" s="62"/>
      <c r="B492" s="219"/>
      <c r="C492" s="57"/>
      <c r="D492" s="58"/>
      <c r="E492" s="8"/>
      <c r="F492" s="59"/>
      <c r="G492" s="59"/>
      <c r="H492" s="60"/>
      <c r="I492" s="56"/>
      <c r="J492" s="61"/>
      <c r="K492" s="56"/>
      <c r="L492" s="61"/>
      <c r="M492" s="20"/>
      <c r="N492" s="222"/>
      <c r="O492" s="229"/>
      <c r="P492" s="230"/>
      <c r="Q492" s="225"/>
      <c r="R492" s="226"/>
      <c r="S492" s="227"/>
      <c r="T492" s="227"/>
      <c r="U492" s="231"/>
      <c r="V492" s="369"/>
      <c r="W492" s="75"/>
    </row>
    <row r="493" spans="1:23" s="55" customFormat="1" ht="12" customHeight="1" thickBot="1" x14ac:dyDescent="0.35">
      <c r="A493" s="232"/>
      <c r="B493" s="233"/>
      <c r="C493" s="233"/>
      <c r="D493" s="234">
        <f>SUM(D481:D492)</f>
        <v>0</v>
      </c>
      <c r="E493" s="235"/>
      <c r="F493" s="236"/>
      <c r="G493" s="236"/>
      <c r="H493" s="237"/>
      <c r="I493" s="238"/>
      <c r="J493" s="239"/>
      <c r="K493" s="238"/>
      <c r="L493" s="239"/>
      <c r="M493" s="240"/>
      <c r="N493" s="241"/>
      <c r="O493" s="235"/>
      <c r="P493" s="242"/>
      <c r="Q493" s="243">
        <f>SUM(Q481:Q492)</f>
        <v>0</v>
      </c>
      <c r="R493" s="244"/>
      <c r="S493" s="245"/>
      <c r="T493" s="245"/>
      <c r="U493" s="239"/>
      <c r="V493" s="246">
        <f t="shared" ref="V493" si="42">SUM(D493-Q493)</f>
        <v>0</v>
      </c>
      <c r="W493" s="113"/>
    </row>
    <row r="494" spans="1:23" s="55" customFormat="1" ht="12" customHeight="1" x14ac:dyDescent="0.3">
      <c r="A494" s="62"/>
      <c r="B494" s="247"/>
      <c r="C494" s="57"/>
      <c r="D494" s="58"/>
      <c r="E494" s="8"/>
      <c r="F494" s="59"/>
      <c r="G494" s="59"/>
      <c r="H494" s="60"/>
      <c r="I494" s="56"/>
      <c r="J494" s="61"/>
      <c r="K494" s="56"/>
      <c r="L494" s="61"/>
      <c r="M494" s="20"/>
      <c r="N494" s="248"/>
      <c r="O494" s="249" t="s">
        <v>70</v>
      </c>
      <c r="P494" s="250"/>
      <c r="Q494" s="251"/>
      <c r="R494" s="252"/>
      <c r="S494" s="253"/>
      <c r="T494" s="253"/>
      <c r="U494" s="254"/>
      <c r="V494" s="370"/>
      <c r="W494" s="75"/>
    </row>
    <row r="495" spans="1:23" s="55" customFormat="1" ht="12" customHeight="1" thickBot="1" x14ac:dyDescent="0.35">
      <c r="A495" s="62"/>
      <c r="B495" s="247"/>
      <c r="C495" s="57"/>
      <c r="D495" s="58"/>
      <c r="E495" s="8"/>
      <c r="F495" s="59"/>
      <c r="G495" s="59"/>
      <c r="H495" s="60"/>
      <c r="I495" s="56"/>
      <c r="J495" s="61"/>
      <c r="K495" s="56"/>
      <c r="L495" s="61"/>
      <c r="M495" s="20"/>
      <c r="N495" s="248"/>
      <c r="O495" s="255"/>
      <c r="P495" s="250"/>
      <c r="Q495" s="251"/>
      <c r="R495" s="252"/>
      <c r="S495" s="253"/>
      <c r="T495" s="253"/>
      <c r="U495" s="254"/>
      <c r="V495" s="370"/>
      <c r="W495" s="75"/>
    </row>
    <row r="496" spans="1:23" s="55" customFormat="1" ht="12" customHeight="1" thickBot="1" x14ac:dyDescent="0.35">
      <c r="A496" s="258"/>
      <c r="B496" s="259"/>
      <c r="C496" s="259"/>
      <c r="D496" s="260">
        <f>SUM(D494:D495)</f>
        <v>0</v>
      </c>
      <c r="E496" s="261"/>
      <c r="F496" s="262"/>
      <c r="G496" s="262"/>
      <c r="H496" s="263"/>
      <c r="I496" s="264"/>
      <c r="J496" s="265"/>
      <c r="K496" s="264"/>
      <c r="L496" s="265"/>
      <c r="M496" s="266"/>
      <c r="N496" s="267"/>
      <c r="O496" s="261"/>
      <c r="P496" s="268"/>
      <c r="Q496" s="269">
        <f>SUM(Q494:Q495)</f>
        <v>0</v>
      </c>
      <c r="R496" s="270"/>
      <c r="S496" s="271"/>
      <c r="T496" s="271"/>
      <c r="U496" s="265"/>
      <c r="V496" s="272">
        <f t="shared" ref="V496" si="43">SUM(D496-Q496)</f>
        <v>0</v>
      </c>
      <c r="W496" s="113"/>
    </row>
    <row r="497" spans="1:23" s="55" customFormat="1" ht="12" customHeight="1" thickBot="1" x14ac:dyDescent="0.35">
      <c r="A497" s="134"/>
      <c r="B497" s="135"/>
      <c r="C497" s="115"/>
      <c r="D497" s="119"/>
      <c r="E497" s="107"/>
      <c r="F497" s="120"/>
      <c r="G497" s="120"/>
      <c r="H497" s="121"/>
      <c r="I497" s="122"/>
      <c r="J497" s="116"/>
      <c r="K497" s="122"/>
      <c r="L497" s="116"/>
      <c r="M497" s="107"/>
      <c r="N497" s="123"/>
      <c r="O497" s="207"/>
      <c r="P497" s="124"/>
      <c r="Q497" s="107"/>
      <c r="R497" s="125"/>
      <c r="S497" s="126"/>
      <c r="T497" s="126"/>
      <c r="U497" s="116"/>
      <c r="V497" s="117"/>
      <c r="W497" s="114"/>
    </row>
    <row r="498" spans="1:23" s="55" customFormat="1" ht="15" customHeight="1" thickTop="1" thickBot="1" x14ac:dyDescent="0.35">
      <c r="A498" s="136"/>
      <c r="B498" s="137" t="s">
        <v>69</v>
      </c>
      <c r="C498" s="111"/>
      <c r="D498" s="138">
        <f>SUM(D470+D480+D493+D496)</f>
        <v>0</v>
      </c>
      <c r="E498" s="109"/>
      <c r="F498" s="108"/>
      <c r="G498" s="108"/>
      <c r="H498" s="127"/>
      <c r="I498" s="128"/>
      <c r="J498" s="118"/>
      <c r="K498" s="129"/>
      <c r="L498" s="118"/>
      <c r="M498" s="109"/>
      <c r="N498" s="130"/>
      <c r="O498" s="109"/>
      <c r="P498" s="131"/>
      <c r="Q498" s="109"/>
      <c r="R498" s="132"/>
      <c r="S498" s="133"/>
      <c r="T498" s="133"/>
      <c r="U498" s="118"/>
      <c r="V498" s="146">
        <f>SUM(V470+V480+V493+V496)</f>
        <v>0</v>
      </c>
      <c r="W498" s="112"/>
    </row>
    <row r="499" spans="1:23" s="55" customFormat="1" ht="12" customHeight="1" x14ac:dyDescent="0.3">
      <c r="A499" s="62"/>
      <c r="B499" s="155"/>
      <c r="C499" s="57"/>
      <c r="D499" s="58"/>
      <c r="E499" s="8"/>
      <c r="F499" s="59"/>
      <c r="G499" s="59"/>
      <c r="H499" s="60"/>
      <c r="I499" s="56"/>
      <c r="J499" s="61"/>
      <c r="K499" s="56"/>
      <c r="L499" s="61"/>
      <c r="M499" s="20"/>
      <c r="N499" s="156"/>
      <c r="O499" s="221" t="s">
        <v>98</v>
      </c>
      <c r="P499" s="157"/>
      <c r="Q499" s="158"/>
      <c r="R499" s="159"/>
      <c r="S499" s="160"/>
      <c r="T499" s="160"/>
      <c r="U499" s="161"/>
      <c r="V499" s="372"/>
      <c r="W499" s="75"/>
    </row>
    <row r="500" spans="1:23" s="55" customFormat="1" ht="12" customHeight="1" x14ac:dyDescent="0.3">
      <c r="A500" s="62"/>
      <c r="B500" s="155"/>
      <c r="C500" s="57"/>
      <c r="D500" s="58"/>
      <c r="E500" s="8"/>
      <c r="F500" s="59"/>
      <c r="G500" s="59"/>
      <c r="H500" s="60"/>
      <c r="I500" s="56"/>
      <c r="J500" s="61"/>
      <c r="K500" s="56"/>
      <c r="L500" s="61"/>
      <c r="M500" s="20"/>
      <c r="N500" s="156"/>
      <c r="O500" s="205"/>
      <c r="P500" s="157"/>
      <c r="Q500" s="158"/>
      <c r="R500" s="159"/>
      <c r="S500" s="160"/>
      <c r="T500" s="160"/>
      <c r="U500" s="161"/>
      <c r="V500" s="372"/>
      <c r="W500" s="75"/>
    </row>
    <row r="501" spans="1:23" s="55" customFormat="1" ht="12" customHeight="1" x14ac:dyDescent="0.3">
      <c r="A501" s="62"/>
      <c r="B501" s="155"/>
      <c r="C501" s="57"/>
      <c r="D501" s="58"/>
      <c r="E501" s="8"/>
      <c r="F501" s="59"/>
      <c r="G501" s="59"/>
      <c r="H501" s="60"/>
      <c r="I501" s="56"/>
      <c r="J501" s="61"/>
      <c r="K501" s="56"/>
      <c r="L501" s="61"/>
      <c r="M501" s="20"/>
      <c r="N501" s="156"/>
      <c r="O501" s="205"/>
      <c r="P501" s="157"/>
      <c r="Q501" s="158"/>
      <c r="R501" s="159"/>
      <c r="S501" s="160"/>
      <c r="T501" s="160"/>
      <c r="U501" s="161"/>
      <c r="V501" s="372"/>
      <c r="W501" s="75"/>
    </row>
    <row r="502" spans="1:23" s="55" customFormat="1" ht="12" customHeight="1" x14ac:dyDescent="0.3">
      <c r="A502" s="62"/>
      <c r="B502" s="155"/>
      <c r="C502" s="57"/>
      <c r="D502" s="58"/>
      <c r="E502" s="8"/>
      <c r="F502" s="59"/>
      <c r="G502" s="59"/>
      <c r="H502" s="60"/>
      <c r="I502" s="56"/>
      <c r="J502" s="61"/>
      <c r="K502" s="56"/>
      <c r="L502" s="61"/>
      <c r="M502" s="20"/>
      <c r="N502" s="156"/>
      <c r="O502" s="205"/>
      <c r="P502" s="157"/>
      <c r="Q502" s="158"/>
      <c r="R502" s="159"/>
      <c r="S502" s="160"/>
      <c r="T502" s="160"/>
      <c r="U502" s="161"/>
      <c r="V502" s="372"/>
      <c r="W502" s="75"/>
    </row>
    <row r="503" spans="1:23" s="55" customFormat="1" ht="12" customHeight="1" x14ac:dyDescent="0.3">
      <c r="A503" s="62"/>
      <c r="B503" s="155"/>
      <c r="C503" s="57"/>
      <c r="D503" s="58"/>
      <c r="E503" s="8"/>
      <c r="F503" s="59"/>
      <c r="G503" s="59"/>
      <c r="H503" s="60"/>
      <c r="I503" s="56"/>
      <c r="J503" s="61"/>
      <c r="K503" s="56"/>
      <c r="L503" s="61"/>
      <c r="M503" s="20"/>
      <c r="N503" s="156"/>
      <c r="O503" s="205"/>
      <c r="P503" s="162"/>
      <c r="Q503" s="158"/>
      <c r="R503" s="159"/>
      <c r="S503" s="160"/>
      <c r="T503" s="160"/>
      <c r="U503" s="163"/>
      <c r="V503" s="372"/>
      <c r="W503" s="75"/>
    </row>
    <row r="504" spans="1:23" s="55" customFormat="1" ht="12" customHeight="1" x14ac:dyDescent="0.3">
      <c r="A504" s="62"/>
      <c r="B504" s="155"/>
      <c r="C504" s="57"/>
      <c r="D504" s="58"/>
      <c r="E504" s="8"/>
      <c r="F504" s="59"/>
      <c r="G504" s="59"/>
      <c r="H504" s="60"/>
      <c r="I504" s="56"/>
      <c r="J504" s="61"/>
      <c r="K504" s="56"/>
      <c r="L504" s="61"/>
      <c r="M504" s="20"/>
      <c r="N504" s="156"/>
      <c r="O504" s="205"/>
      <c r="P504" s="162"/>
      <c r="Q504" s="158"/>
      <c r="R504" s="159"/>
      <c r="S504" s="160"/>
      <c r="T504" s="160"/>
      <c r="U504" s="163"/>
      <c r="V504" s="372"/>
      <c r="W504" s="75"/>
    </row>
    <row r="505" spans="1:23" s="55" customFormat="1" ht="12" customHeight="1" x14ac:dyDescent="0.3">
      <c r="A505" s="62"/>
      <c r="B505" s="155"/>
      <c r="C505" s="57"/>
      <c r="D505" s="58"/>
      <c r="E505" s="8"/>
      <c r="F505" s="59"/>
      <c r="G505" s="59"/>
      <c r="H505" s="60"/>
      <c r="I505" s="56"/>
      <c r="J505" s="61"/>
      <c r="K505" s="56"/>
      <c r="L505" s="61"/>
      <c r="M505" s="20"/>
      <c r="N505" s="156"/>
      <c r="O505" s="205"/>
      <c r="P505" s="162"/>
      <c r="Q505" s="158"/>
      <c r="R505" s="159"/>
      <c r="S505" s="160"/>
      <c r="T505" s="160"/>
      <c r="U505" s="163"/>
      <c r="V505" s="372"/>
      <c r="W505" s="75"/>
    </row>
    <row r="506" spans="1:23" s="55" customFormat="1" ht="12" customHeight="1" x14ac:dyDescent="0.3">
      <c r="A506" s="62"/>
      <c r="B506" s="155"/>
      <c r="C506" s="57"/>
      <c r="D506" s="58"/>
      <c r="E506" s="8"/>
      <c r="F506" s="59"/>
      <c r="G506" s="59"/>
      <c r="H506" s="60"/>
      <c r="I506" s="56"/>
      <c r="J506" s="61"/>
      <c r="K506" s="56"/>
      <c r="L506" s="61"/>
      <c r="M506" s="20"/>
      <c r="N506" s="156"/>
      <c r="O506" s="205"/>
      <c r="P506" s="162"/>
      <c r="Q506" s="158"/>
      <c r="R506" s="159"/>
      <c r="S506" s="160"/>
      <c r="T506" s="160"/>
      <c r="U506" s="163"/>
      <c r="V506" s="372"/>
      <c r="W506" s="75"/>
    </row>
    <row r="507" spans="1:23" s="55" customFormat="1" ht="12" customHeight="1" x14ac:dyDescent="0.3">
      <c r="A507" s="62"/>
      <c r="B507" s="155"/>
      <c r="C507" s="57"/>
      <c r="D507" s="58"/>
      <c r="E507" s="8"/>
      <c r="F507" s="59"/>
      <c r="G507" s="59"/>
      <c r="H507" s="60"/>
      <c r="I507" s="56"/>
      <c r="J507" s="61"/>
      <c r="K507" s="56"/>
      <c r="L507" s="61"/>
      <c r="M507" s="20"/>
      <c r="N507" s="156"/>
      <c r="O507" s="205"/>
      <c r="P507" s="162"/>
      <c r="Q507" s="158"/>
      <c r="R507" s="159"/>
      <c r="S507" s="160"/>
      <c r="T507" s="160"/>
      <c r="U507" s="163"/>
      <c r="V507" s="372"/>
      <c r="W507" s="75"/>
    </row>
    <row r="508" spans="1:23" s="55" customFormat="1" ht="12" customHeight="1" x14ac:dyDescent="0.3">
      <c r="A508" s="62"/>
      <c r="B508" s="155"/>
      <c r="C508" s="57"/>
      <c r="D508" s="58"/>
      <c r="E508" s="8"/>
      <c r="F508" s="59"/>
      <c r="G508" s="59"/>
      <c r="H508" s="60"/>
      <c r="I508" s="56"/>
      <c r="J508" s="61"/>
      <c r="K508" s="56"/>
      <c r="L508" s="61"/>
      <c r="M508" s="20"/>
      <c r="N508" s="156"/>
      <c r="O508" s="205"/>
      <c r="P508" s="162"/>
      <c r="Q508" s="158"/>
      <c r="R508" s="159"/>
      <c r="S508" s="160"/>
      <c r="T508" s="160"/>
      <c r="U508" s="163"/>
      <c r="V508" s="372"/>
      <c r="W508" s="75"/>
    </row>
    <row r="509" spans="1:23" s="55" customFormat="1" ht="12" customHeight="1" x14ac:dyDescent="0.3">
      <c r="A509" s="62"/>
      <c r="B509" s="155"/>
      <c r="C509" s="57"/>
      <c r="D509" s="58"/>
      <c r="E509" s="8"/>
      <c r="F509" s="59"/>
      <c r="G509" s="59"/>
      <c r="H509" s="60"/>
      <c r="I509" s="56"/>
      <c r="J509" s="61"/>
      <c r="K509" s="56"/>
      <c r="L509" s="61"/>
      <c r="M509" s="20"/>
      <c r="N509" s="156"/>
      <c r="O509" s="205"/>
      <c r="P509" s="162"/>
      <c r="Q509" s="158"/>
      <c r="R509" s="159"/>
      <c r="S509" s="160"/>
      <c r="T509" s="160"/>
      <c r="U509" s="163"/>
      <c r="V509" s="372"/>
      <c r="W509" s="75"/>
    </row>
    <row r="510" spans="1:23" s="55" customFormat="1" ht="12" customHeight="1" thickBot="1" x14ac:dyDescent="0.35">
      <c r="A510" s="62"/>
      <c r="B510" s="155"/>
      <c r="C510" s="57"/>
      <c r="D510" s="58"/>
      <c r="E510" s="8"/>
      <c r="F510" s="59"/>
      <c r="G510" s="59"/>
      <c r="H510" s="60"/>
      <c r="I510" s="56"/>
      <c r="J510" s="61"/>
      <c r="K510" s="56"/>
      <c r="L510" s="61"/>
      <c r="M510" s="20"/>
      <c r="N510" s="156"/>
      <c r="O510" s="205"/>
      <c r="P510" s="162"/>
      <c r="Q510" s="158"/>
      <c r="R510" s="159"/>
      <c r="S510" s="160"/>
      <c r="T510" s="160"/>
      <c r="U510" s="163"/>
      <c r="V510" s="372"/>
      <c r="W510" s="75"/>
    </row>
    <row r="511" spans="1:23" s="55" customFormat="1" ht="12" customHeight="1" thickBot="1" x14ac:dyDescent="0.35">
      <c r="A511" s="164"/>
      <c r="B511" s="165"/>
      <c r="C511" s="165"/>
      <c r="D511" s="166">
        <f>SUM(D499:D510)</f>
        <v>0</v>
      </c>
      <c r="E511" s="167"/>
      <c r="F511" s="168"/>
      <c r="G511" s="168"/>
      <c r="H511" s="169"/>
      <c r="I511" s="170"/>
      <c r="J511" s="171"/>
      <c r="K511" s="170"/>
      <c r="L511" s="171"/>
      <c r="M511" s="172"/>
      <c r="N511" s="173"/>
      <c r="O511" s="167"/>
      <c r="P511" s="174"/>
      <c r="Q511" s="175">
        <f>SUM(Q499:Q510)</f>
        <v>0</v>
      </c>
      <c r="R511" s="176"/>
      <c r="S511" s="177"/>
      <c r="T511" s="177"/>
      <c r="U511" s="171"/>
      <c r="V511" s="178">
        <f t="shared" ref="V511" si="44">SUM(D511-Q511)</f>
        <v>0</v>
      </c>
      <c r="W511" s="113"/>
    </row>
    <row r="512" spans="1:23" s="55" customFormat="1" ht="12" customHeight="1" x14ac:dyDescent="0.3">
      <c r="A512" s="62"/>
      <c r="B512" s="154"/>
      <c r="C512" s="57"/>
      <c r="D512" s="58"/>
      <c r="E512" s="8"/>
      <c r="F512" s="59"/>
      <c r="G512" s="59"/>
      <c r="H512" s="60"/>
      <c r="I512" s="56"/>
      <c r="J512" s="61"/>
      <c r="K512" s="56"/>
      <c r="L512" s="61"/>
      <c r="M512" s="20"/>
      <c r="N512" s="148"/>
      <c r="O512" s="220" t="s">
        <v>97</v>
      </c>
      <c r="P512" s="149"/>
      <c r="Q512" s="150"/>
      <c r="R512" s="151"/>
      <c r="S512" s="152"/>
      <c r="T512" s="152"/>
      <c r="U512" s="153"/>
      <c r="V512" s="368"/>
      <c r="W512" s="75"/>
    </row>
    <row r="513" spans="1:23" s="55" customFormat="1" ht="12" customHeight="1" x14ac:dyDescent="0.3">
      <c r="A513" s="62"/>
      <c r="B513" s="154"/>
      <c r="C513" s="57"/>
      <c r="D513" s="58"/>
      <c r="E513" s="8"/>
      <c r="F513" s="59"/>
      <c r="G513" s="59"/>
      <c r="H513" s="60"/>
      <c r="I513" s="56"/>
      <c r="J513" s="61"/>
      <c r="K513" s="56"/>
      <c r="L513" s="61"/>
      <c r="M513" s="20"/>
      <c r="N513" s="148"/>
      <c r="O513" s="206"/>
      <c r="P513" s="149"/>
      <c r="Q513" s="150"/>
      <c r="R513" s="151"/>
      <c r="S513" s="152"/>
      <c r="T513" s="152"/>
      <c r="U513" s="153"/>
      <c r="V513" s="368"/>
      <c r="W513" s="75"/>
    </row>
    <row r="514" spans="1:23" s="55" customFormat="1" ht="12" customHeight="1" x14ac:dyDescent="0.3">
      <c r="A514" s="62"/>
      <c r="B514" s="154"/>
      <c r="C514" s="57"/>
      <c r="D514" s="58"/>
      <c r="E514" s="8"/>
      <c r="F514" s="59"/>
      <c r="G514" s="59"/>
      <c r="H514" s="60"/>
      <c r="I514" s="56"/>
      <c r="J514" s="61"/>
      <c r="K514" s="56"/>
      <c r="L514" s="61"/>
      <c r="M514" s="20"/>
      <c r="N514" s="148"/>
      <c r="O514" s="206"/>
      <c r="P514" s="149"/>
      <c r="Q514" s="150"/>
      <c r="R514" s="151"/>
      <c r="S514" s="152"/>
      <c r="T514" s="152"/>
      <c r="U514" s="153"/>
      <c r="V514" s="368"/>
      <c r="W514" s="75"/>
    </row>
    <row r="515" spans="1:23" s="55" customFormat="1" ht="12" customHeight="1" x14ac:dyDescent="0.3">
      <c r="A515" s="62"/>
      <c r="B515" s="154"/>
      <c r="C515" s="57"/>
      <c r="D515" s="58"/>
      <c r="E515" s="8"/>
      <c r="F515" s="59"/>
      <c r="G515" s="59"/>
      <c r="H515" s="60"/>
      <c r="I515" s="56"/>
      <c r="J515" s="61"/>
      <c r="K515" s="56"/>
      <c r="L515" s="61"/>
      <c r="M515" s="20"/>
      <c r="N515" s="148"/>
      <c r="O515" s="206"/>
      <c r="P515" s="149"/>
      <c r="Q515" s="150"/>
      <c r="R515" s="151"/>
      <c r="S515" s="152"/>
      <c r="T515" s="152"/>
      <c r="U515" s="153"/>
      <c r="V515" s="368"/>
      <c r="W515" s="75"/>
    </row>
    <row r="516" spans="1:23" s="55" customFormat="1" ht="12" customHeight="1" x14ac:dyDescent="0.3">
      <c r="A516" s="62"/>
      <c r="B516" s="154"/>
      <c r="C516" s="57"/>
      <c r="D516" s="58"/>
      <c r="E516" s="8"/>
      <c r="F516" s="59"/>
      <c r="G516" s="59"/>
      <c r="H516" s="60"/>
      <c r="I516" s="56"/>
      <c r="J516" s="61"/>
      <c r="K516" s="56"/>
      <c r="L516" s="61"/>
      <c r="M516" s="20"/>
      <c r="N516" s="148"/>
      <c r="O516" s="206"/>
      <c r="P516" s="149"/>
      <c r="Q516" s="150"/>
      <c r="R516" s="151"/>
      <c r="S516" s="152"/>
      <c r="T516" s="152"/>
      <c r="U516" s="153"/>
      <c r="V516" s="368"/>
      <c r="W516" s="75"/>
    </row>
    <row r="517" spans="1:23" s="55" customFormat="1" ht="12" customHeight="1" x14ac:dyDescent="0.3">
      <c r="A517" s="62"/>
      <c r="B517" s="154"/>
      <c r="C517" s="57"/>
      <c r="D517" s="58"/>
      <c r="E517" s="8"/>
      <c r="F517" s="59"/>
      <c r="G517" s="59"/>
      <c r="H517" s="60"/>
      <c r="I517" s="56"/>
      <c r="J517" s="61"/>
      <c r="K517" s="56"/>
      <c r="L517" s="61"/>
      <c r="M517" s="20"/>
      <c r="N517" s="148"/>
      <c r="O517" s="206"/>
      <c r="P517" s="179"/>
      <c r="Q517" s="150"/>
      <c r="R517" s="151"/>
      <c r="S517" s="152"/>
      <c r="T517" s="152"/>
      <c r="U517" s="180"/>
      <c r="V517" s="368"/>
      <c r="W517" s="75"/>
    </row>
    <row r="518" spans="1:23" s="55" customFormat="1" ht="12" customHeight="1" x14ac:dyDescent="0.3">
      <c r="A518" s="62"/>
      <c r="B518" s="154"/>
      <c r="C518" s="57"/>
      <c r="D518" s="58"/>
      <c r="E518" s="8"/>
      <c r="F518" s="59"/>
      <c r="G518" s="59"/>
      <c r="H518" s="60"/>
      <c r="I518" s="56"/>
      <c r="J518" s="61"/>
      <c r="K518" s="56"/>
      <c r="L518" s="61"/>
      <c r="M518" s="20"/>
      <c r="N518" s="148"/>
      <c r="O518" s="206"/>
      <c r="P518" s="179"/>
      <c r="Q518" s="150"/>
      <c r="R518" s="151"/>
      <c r="S518" s="152"/>
      <c r="T518" s="152"/>
      <c r="U518" s="180"/>
      <c r="V518" s="368"/>
      <c r="W518" s="75"/>
    </row>
    <row r="519" spans="1:23" s="55" customFormat="1" ht="12" customHeight="1" x14ac:dyDescent="0.3">
      <c r="A519" s="62"/>
      <c r="B519" s="154"/>
      <c r="C519" s="57"/>
      <c r="D519" s="58"/>
      <c r="E519" s="8"/>
      <c r="F519" s="59"/>
      <c r="G519" s="59"/>
      <c r="H519" s="60"/>
      <c r="I519" s="56"/>
      <c r="J519" s="61"/>
      <c r="K519" s="56"/>
      <c r="L519" s="61"/>
      <c r="M519" s="20"/>
      <c r="N519" s="148"/>
      <c r="O519" s="206"/>
      <c r="P519" s="179"/>
      <c r="Q519" s="150"/>
      <c r="R519" s="151"/>
      <c r="S519" s="152"/>
      <c r="T519" s="152"/>
      <c r="U519" s="180"/>
      <c r="V519" s="368"/>
      <c r="W519" s="75"/>
    </row>
    <row r="520" spans="1:23" s="55" customFormat="1" ht="12" customHeight="1" thickBot="1" x14ac:dyDescent="0.35">
      <c r="A520" s="62"/>
      <c r="B520" s="154"/>
      <c r="C520" s="57"/>
      <c r="D520" s="58"/>
      <c r="E520" s="8"/>
      <c r="F520" s="59"/>
      <c r="G520" s="59"/>
      <c r="H520" s="60"/>
      <c r="I520" s="56"/>
      <c r="J520" s="61"/>
      <c r="K520" s="56"/>
      <c r="L520" s="61"/>
      <c r="M520" s="20"/>
      <c r="N520" s="148"/>
      <c r="O520" s="206"/>
      <c r="P520" s="179"/>
      <c r="Q520" s="150"/>
      <c r="R520" s="151"/>
      <c r="S520" s="152"/>
      <c r="T520" s="152"/>
      <c r="U520" s="180"/>
      <c r="V520" s="368"/>
      <c r="W520" s="75"/>
    </row>
    <row r="521" spans="1:23" s="55" customFormat="1" ht="12" customHeight="1" thickBot="1" x14ac:dyDescent="0.35">
      <c r="A521" s="181"/>
      <c r="B521" s="182"/>
      <c r="C521" s="182"/>
      <c r="D521" s="183">
        <f>SUM(D512:D520)</f>
        <v>0</v>
      </c>
      <c r="E521" s="184"/>
      <c r="F521" s="185"/>
      <c r="G521" s="185"/>
      <c r="H521" s="186"/>
      <c r="I521" s="187"/>
      <c r="J521" s="188"/>
      <c r="K521" s="187"/>
      <c r="L521" s="188"/>
      <c r="M521" s="189"/>
      <c r="N521" s="190"/>
      <c r="O521" s="184"/>
      <c r="P521" s="191"/>
      <c r="Q521" s="192">
        <f>SUM(Q512:Q520)</f>
        <v>0</v>
      </c>
      <c r="R521" s="193"/>
      <c r="S521" s="194"/>
      <c r="T521" s="194"/>
      <c r="U521" s="188"/>
      <c r="V521" s="195">
        <f t="shared" ref="V521" si="45">SUM(D521-Q521)</f>
        <v>0</v>
      </c>
      <c r="W521" s="113"/>
    </row>
    <row r="522" spans="1:23" s="55" customFormat="1" ht="12" customHeight="1" x14ac:dyDescent="0.3">
      <c r="A522" s="62"/>
      <c r="B522" s="219"/>
      <c r="C522" s="57"/>
      <c r="D522" s="58"/>
      <c r="E522" s="8"/>
      <c r="F522" s="59"/>
      <c r="G522" s="59"/>
      <c r="H522" s="60"/>
      <c r="I522" s="56"/>
      <c r="J522" s="61"/>
      <c r="K522" s="56"/>
      <c r="L522" s="61"/>
      <c r="M522" s="20"/>
      <c r="N522" s="222"/>
      <c r="O522" s="223" t="s">
        <v>100</v>
      </c>
      <c r="P522" s="224"/>
      <c r="Q522" s="225"/>
      <c r="R522" s="226"/>
      <c r="S522" s="227"/>
      <c r="T522" s="227"/>
      <c r="U522" s="228"/>
      <c r="V522" s="369"/>
      <c r="W522" s="75"/>
    </row>
    <row r="523" spans="1:23" s="55" customFormat="1" ht="12" customHeight="1" x14ac:dyDescent="0.3">
      <c r="A523" s="62"/>
      <c r="B523" s="219"/>
      <c r="C523" s="57"/>
      <c r="D523" s="58"/>
      <c r="E523" s="8"/>
      <c r="F523" s="59"/>
      <c r="G523" s="59"/>
      <c r="H523" s="60"/>
      <c r="I523" s="56"/>
      <c r="J523" s="61"/>
      <c r="K523" s="56"/>
      <c r="L523" s="61"/>
      <c r="M523" s="20"/>
      <c r="N523" s="222"/>
      <c r="O523" s="229"/>
      <c r="P523" s="224"/>
      <c r="Q523" s="225"/>
      <c r="R523" s="226"/>
      <c r="S523" s="227"/>
      <c r="T523" s="227"/>
      <c r="U523" s="228"/>
      <c r="V523" s="369"/>
      <c r="W523" s="75"/>
    </row>
    <row r="524" spans="1:23" s="55" customFormat="1" ht="12" customHeight="1" x14ac:dyDescent="0.3">
      <c r="A524" s="62"/>
      <c r="B524" s="219"/>
      <c r="C524" s="57"/>
      <c r="D524" s="58"/>
      <c r="E524" s="8"/>
      <c r="F524" s="59"/>
      <c r="G524" s="59"/>
      <c r="H524" s="60"/>
      <c r="I524" s="56"/>
      <c r="J524" s="61"/>
      <c r="K524" s="56"/>
      <c r="L524" s="61"/>
      <c r="M524" s="20"/>
      <c r="N524" s="222"/>
      <c r="O524" s="229"/>
      <c r="P524" s="224"/>
      <c r="Q524" s="225"/>
      <c r="R524" s="226"/>
      <c r="S524" s="227"/>
      <c r="T524" s="227"/>
      <c r="U524" s="228"/>
      <c r="V524" s="369"/>
      <c r="W524" s="75"/>
    </row>
    <row r="525" spans="1:23" s="55" customFormat="1" ht="12" customHeight="1" x14ac:dyDescent="0.3">
      <c r="A525" s="62"/>
      <c r="B525" s="219"/>
      <c r="C525" s="57"/>
      <c r="D525" s="58"/>
      <c r="E525" s="8"/>
      <c r="F525" s="59"/>
      <c r="G525" s="59"/>
      <c r="H525" s="60"/>
      <c r="I525" s="56"/>
      <c r="J525" s="61"/>
      <c r="K525" s="56"/>
      <c r="L525" s="61"/>
      <c r="M525" s="20"/>
      <c r="N525" s="222"/>
      <c r="O525" s="229"/>
      <c r="P525" s="224"/>
      <c r="Q525" s="225"/>
      <c r="R525" s="226"/>
      <c r="S525" s="227"/>
      <c r="T525" s="227"/>
      <c r="U525" s="228"/>
      <c r="V525" s="369"/>
      <c r="W525" s="75"/>
    </row>
    <row r="526" spans="1:23" s="55" customFormat="1" ht="12" customHeight="1" x14ac:dyDescent="0.3">
      <c r="A526" s="62"/>
      <c r="B526" s="219"/>
      <c r="C526" s="57"/>
      <c r="D526" s="58"/>
      <c r="E526" s="8"/>
      <c r="F526" s="59"/>
      <c r="G526" s="59"/>
      <c r="H526" s="60"/>
      <c r="I526" s="56"/>
      <c r="J526" s="61"/>
      <c r="K526" s="56"/>
      <c r="L526" s="61"/>
      <c r="M526" s="20"/>
      <c r="N526" s="222"/>
      <c r="O526" s="229"/>
      <c r="P526" s="230"/>
      <c r="Q526" s="225"/>
      <c r="R526" s="226"/>
      <c r="S526" s="227"/>
      <c r="T526" s="227"/>
      <c r="U526" s="231"/>
      <c r="V526" s="369"/>
      <c r="W526" s="75"/>
    </row>
    <row r="527" spans="1:23" s="55" customFormat="1" ht="12" customHeight="1" x14ac:dyDescent="0.3">
      <c r="A527" s="62"/>
      <c r="B527" s="219"/>
      <c r="C527" s="57"/>
      <c r="D527" s="58"/>
      <c r="E527" s="8"/>
      <c r="F527" s="59"/>
      <c r="G527" s="59"/>
      <c r="H527" s="60"/>
      <c r="I527" s="56"/>
      <c r="J527" s="61"/>
      <c r="K527" s="56"/>
      <c r="L527" s="61"/>
      <c r="M527" s="20"/>
      <c r="N527" s="222"/>
      <c r="O527" s="229"/>
      <c r="P527" s="230"/>
      <c r="Q527" s="225"/>
      <c r="R527" s="226"/>
      <c r="S527" s="227"/>
      <c r="T527" s="227"/>
      <c r="U527" s="231"/>
      <c r="V527" s="369"/>
      <c r="W527" s="75"/>
    </row>
    <row r="528" spans="1:23" s="55" customFormat="1" ht="12" customHeight="1" x14ac:dyDescent="0.3">
      <c r="A528" s="62"/>
      <c r="B528" s="219"/>
      <c r="C528" s="57"/>
      <c r="D528" s="58"/>
      <c r="E528" s="8"/>
      <c r="F528" s="59"/>
      <c r="G528" s="59"/>
      <c r="H528" s="60"/>
      <c r="I528" s="56"/>
      <c r="J528" s="61"/>
      <c r="K528" s="56"/>
      <c r="L528" s="61"/>
      <c r="M528" s="20"/>
      <c r="N528" s="222"/>
      <c r="O528" s="229"/>
      <c r="P528" s="230"/>
      <c r="Q528" s="225"/>
      <c r="R528" s="226"/>
      <c r="S528" s="227"/>
      <c r="T528" s="227"/>
      <c r="U528" s="231"/>
      <c r="V528" s="369"/>
      <c r="W528" s="75"/>
    </row>
    <row r="529" spans="1:23" s="55" customFormat="1" ht="12" customHeight="1" x14ac:dyDescent="0.3">
      <c r="A529" s="62"/>
      <c r="B529" s="219"/>
      <c r="C529" s="57"/>
      <c r="D529" s="58"/>
      <c r="E529" s="8"/>
      <c r="F529" s="59"/>
      <c r="G529" s="59"/>
      <c r="H529" s="60"/>
      <c r="I529" s="56"/>
      <c r="J529" s="61"/>
      <c r="K529" s="56"/>
      <c r="L529" s="61"/>
      <c r="M529" s="20"/>
      <c r="N529" s="222"/>
      <c r="O529" s="229"/>
      <c r="P529" s="230"/>
      <c r="Q529" s="225"/>
      <c r="R529" s="226"/>
      <c r="S529" s="227"/>
      <c r="T529" s="227"/>
      <c r="U529" s="231"/>
      <c r="V529" s="369"/>
      <c r="W529" s="75"/>
    </row>
    <row r="530" spans="1:23" s="55" customFormat="1" ht="12" customHeight="1" x14ac:dyDescent="0.3">
      <c r="A530" s="62"/>
      <c r="B530" s="219"/>
      <c r="C530" s="57"/>
      <c r="D530" s="58"/>
      <c r="E530" s="8"/>
      <c r="F530" s="59"/>
      <c r="G530" s="59"/>
      <c r="H530" s="60"/>
      <c r="I530" s="56"/>
      <c r="J530" s="61"/>
      <c r="K530" s="56"/>
      <c r="L530" s="61"/>
      <c r="M530" s="20"/>
      <c r="N530" s="222"/>
      <c r="O530" s="229"/>
      <c r="P530" s="230"/>
      <c r="Q530" s="225"/>
      <c r="R530" s="226"/>
      <c r="S530" s="227"/>
      <c r="T530" s="227"/>
      <c r="U530" s="231"/>
      <c r="V530" s="369"/>
      <c r="W530" s="75"/>
    </row>
    <row r="531" spans="1:23" s="55" customFormat="1" ht="12" customHeight="1" x14ac:dyDescent="0.3">
      <c r="A531" s="62"/>
      <c r="B531" s="219"/>
      <c r="C531" s="57"/>
      <c r="D531" s="58"/>
      <c r="E531" s="8"/>
      <c r="F531" s="59"/>
      <c r="G531" s="59"/>
      <c r="H531" s="60"/>
      <c r="I531" s="56"/>
      <c r="J531" s="61"/>
      <c r="K531" s="56"/>
      <c r="L531" s="61"/>
      <c r="M531" s="20"/>
      <c r="N531" s="222"/>
      <c r="O531" s="229"/>
      <c r="P531" s="230"/>
      <c r="Q531" s="225"/>
      <c r="R531" s="226"/>
      <c r="S531" s="227"/>
      <c r="T531" s="227"/>
      <c r="U531" s="231"/>
      <c r="V531" s="369"/>
      <c r="W531" s="75"/>
    </row>
    <row r="532" spans="1:23" s="55" customFormat="1" ht="12" customHeight="1" x14ac:dyDescent="0.3">
      <c r="A532" s="62"/>
      <c r="B532" s="219"/>
      <c r="C532" s="57"/>
      <c r="D532" s="58"/>
      <c r="E532" s="8"/>
      <c r="F532" s="59"/>
      <c r="G532" s="59"/>
      <c r="H532" s="60"/>
      <c r="I532" s="56"/>
      <c r="J532" s="61"/>
      <c r="K532" s="56"/>
      <c r="L532" s="61"/>
      <c r="M532" s="20"/>
      <c r="N532" s="222"/>
      <c r="O532" s="229"/>
      <c r="P532" s="230"/>
      <c r="Q532" s="225"/>
      <c r="R532" s="226"/>
      <c r="S532" s="227"/>
      <c r="T532" s="227"/>
      <c r="U532" s="231"/>
      <c r="V532" s="369"/>
      <c r="W532" s="75"/>
    </row>
    <row r="533" spans="1:23" s="55" customFormat="1" ht="12" customHeight="1" thickBot="1" x14ac:dyDescent="0.35">
      <c r="A533" s="62"/>
      <c r="B533" s="219"/>
      <c r="C533" s="57"/>
      <c r="D533" s="58"/>
      <c r="E533" s="8"/>
      <c r="F533" s="59"/>
      <c r="G533" s="59"/>
      <c r="H533" s="60"/>
      <c r="I533" s="56"/>
      <c r="J533" s="61"/>
      <c r="K533" s="56"/>
      <c r="L533" s="61"/>
      <c r="M533" s="20"/>
      <c r="N533" s="222"/>
      <c r="O533" s="229"/>
      <c r="P533" s="230"/>
      <c r="Q533" s="225"/>
      <c r="R533" s="226"/>
      <c r="S533" s="227"/>
      <c r="T533" s="227"/>
      <c r="U533" s="231"/>
      <c r="V533" s="369"/>
      <c r="W533" s="75"/>
    </row>
    <row r="534" spans="1:23" s="55" customFormat="1" ht="12" customHeight="1" thickBot="1" x14ac:dyDescent="0.35">
      <c r="A534" s="232"/>
      <c r="B534" s="233"/>
      <c r="C534" s="233"/>
      <c r="D534" s="234">
        <f>SUM(D522:D533)</f>
        <v>0</v>
      </c>
      <c r="E534" s="235"/>
      <c r="F534" s="236"/>
      <c r="G534" s="236"/>
      <c r="H534" s="237"/>
      <c r="I534" s="238"/>
      <c r="J534" s="239"/>
      <c r="K534" s="238"/>
      <c r="L534" s="239"/>
      <c r="M534" s="240"/>
      <c r="N534" s="241"/>
      <c r="O534" s="235"/>
      <c r="P534" s="242"/>
      <c r="Q534" s="243">
        <f>SUM(Q522:Q533)</f>
        <v>0</v>
      </c>
      <c r="R534" s="244"/>
      <c r="S534" s="245"/>
      <c r="T534" s="245"/>
      <c r="U534" s="239"/>
      <c r="V534" s="246">
        <f t="shared" ref="V534" si="46">SUM(D534-Q534)</f>
        <v>0</v>
      </c>
      <c r="W534" s="113"/>
    </row>
    <row r="535" spans="1:23" s="55" customFormat="1" ht="12" customHeight="1" x14ac:dyDescent="0.3">
      <c r="A535" s="62"/>
      <c r="B535" s="247"/>
      <c r="C535" s="57"/>
      <c r="D535" s="58"/>
      <c r="E535" s="8"/>
      <c r="F535" s="59"/>
      <c r="G535" s="59"/>
      <c r="H535" s="60"/>
      <c r="I535" s="56"/>
      <c r="J535" s="61"/>
      <c r="K535" s="56"/>
      <c r="L535" s="61"/>
      <c r="M535" s="20"/>
      <c r="N535" s="248"/>
      <c r="O535" s="249" t="s">
        <v>70</v>
      </c>
      <c r="P535" s="250"/>
      <c r="Q535" s="251"/>
      <c r="R535" s="252"/>
      <c r="S535" s="253"/>
      <c r="T535" s="253"/>
      <c r="U535" s="254"/>
      <c r="V535" s="370"/>
      <c r="W535" s="75"/>
    </row>
    <row r="536" spans="1:23" s="55" customFormat="1" ht="12" customHeight="1" thickBot="1" x14ac:dyDescent="0.35">
      <c r="A536" s="62"/>
      <c r="B536" s="247"/>
      <c r="C536" s="57"/>
      <c r="D536" s="58"/>
      <c r="E536" s="8"/>
      <c r="F536" s="59"/>
      <c r="G536" s="59"/>
      <c r="H536" s="60"/>
      <c r="I536" s="56"/>
      <c r="J536" s="61"/>
      <c r="K536" s="56"/>
      <c r="L536" s="61"/>
      <c r="M536" s="20"/>
      <c r="N536" s="248"/>
      <c r="O536" s="255"/>
      <c r="P536" s="256"/>
      <c r="Q536" s="251"/>
      <c r="R536" s="252"/>
      <c r="S536" s="253"/>
      <c r="T536" s="253"/>
      <c r="U536" s="257"/>
      <c r="V536" s="370"/>
      <c r="W536" s="75"/>
    </row>
    <row r="537" spans="1:23" s="55" customFormat="1" ht="12" customHeight="1" thickBot="1" x14ac:dyDescent="0.35">
      <c r="A537" s="258"/>
      <c r="B537" s="259"/>
      <c r="C537" s="259"/>
      <c r="D537" s="260">
        <f>SUM(D535:D536)</f>
        <v>0</v>
      </c>
      <c r="E537" s="261"/>
      <c r="F537" s="262"/>
      <c r="G537" s="262"/>
      <c r="H537" s="263"/>
      <c r="I537" s="264"/>
      <c r="J537" s="265"/>
      <c r="K537" s="264"/>
      <c r="L537" s="265"/>
      <c r="M537" s="266"/>
      <c r="N537" s="267"/>
      <c r="O537" s="261"/>
      <c r="P537" s="268"/>
      <c r="Q537" s="269">
        <f>SUM(Q535:Q536)</f>
        <v>0</v>
      </c>
      <c r="R537" s="270"/>
      <c r="S537" s="271"/>
      <c r="T537" s="271"/>
      <c r="U537" s="265"/>
      <c r="V537" s="272">
        <f t="shared" ref="V537" si="47">SUM(D537-Q537)</f>
        <v>0</v>
      </c>
      <c r="W537" s="113"/>
    </row>
    <row r="538" spans="1:23" s="55" customFormat="1" ht="12" customHeight="1" thickBot="1" x14ac:dyDescent="0.35">
      <c r="A538" s="134"/>
      <c r="B538" s="135"/>
      <c r="C538" s="115"/>
      <c r="D538" s="119"/>
      <c r="E538" s="107"/>
      <c r="F538" s="120"/>
      <c r="G538" s="120"/>
      <c r="H538" s="121"/>
      <c r="I538" s="122"/>
      <c r="J538" s="116"/>
      <c r="K538" s="122"/>
      <c r="L538" s="116"/>
      <c r="M538" s="107"/>
      <c r="N538" s="123"/>
      <c r="O538" s="207"/>
      <c r="P538" s="124"/>
      <c r="Q538" s="107"/>
      <c r="R538" s="125"/>
      <c r="S538" s="126"/>
      <c r="T538" s="126"/>
      <c r="U538" s="116"/>
      <c r="V538" s="117"/>
      <c r="W538" s="114"/>
    </row>
    <row r="539" spans="1:23" s="55" customFormat="1" ht="15" customHeight="1" thickTop="1" thickBot="1" x14ac:dyDescent="0.35">
      <c r="A539" s="136"/>
      <c r="B539" s="137" t="s">
        <v>69</v>
      </c>
      <c r="C539" s="111"/>
      <c r="D539" s="138">
        <f>SUM(D511+D521+D534+D537)</f>
        <v>0</v>
      </c>
      <c r="E539" s="109"/>
      <c r="F539" s="108"/>
      <c r="G539" s="108"/>
      <c r="H539" s="127"/>
      <c r="I539" s="128"/>
      <c r="J539" s="118"/>
      <c r="K539" s="129"/>
      <c r="L539" s="118"/>
      <c r="M539" s="109"/>
      <c r="N539" s="130"/>
      <c r="O539" s="109"/>
      <c r="P539" s="131"/>
      <c r="Q539" s="109"/>
      <c r="R539" s="132"/>
      <c r="S539" s="133"/>
      <c r="T539" s="133"/>
      <c r="U539" s="118"/>
      <c r="V539" s="146">
        <f>SUM(V511+V521+V534+V537)</f>
        <v>0</v>
      </c>
      <c r="W539" s="112"/>
    </row>
    <row r="540" spans="1:23" ht="12" customHeight="1" x14ac:dyDescent="0.3">
      <c r="A540" s="80"/>
      <c r="B540" s="81"/>
      <c r="C540" s="82"/>
      <c r="D540" s="83"/>
      <c r="E540" s="84"/>
      <c r="F540" s="85"/>
      <c r="G540" s="85"/>
      <c r="H540" s="85"/>
      <c r="I540" s="82"/>
      <c r="J540" s="83"/>
      <c r="K540" s="82"/>
      <c r="L540" s="83"/>
      <c r="M540" s="84"/>
      <c r="N540" s="82"/>
      <c r="O540" s="84"/>
      <c r="P540" s="86"/>
      <c r="Q540" s="87"/>
      <c r="R540" s="82"/>
      <c r="S540" s="83"/>
      <c r="T540" s="83"/>
      <c r="U540" s="83"/>
      <c r="V540" s="88"/>
    </row>
    <row r="541" spans="1:23" ht="12" customHeight="1" thickBot="1" x14ac:dyDescent="0.35">
      <c r="A541" s="89"/>
      <c r="B541" s="90"/>
      <c r="C541" s="91"/>
      <c r="D541" s="92"/>
      <c r="E541" s="93"/>
      <c r="F541" s="94"/>
      <c r="G541" s="94"/>
      <c r="H541" s="94"/>
      <c r="I541" s="91"/>
      <c r="J541" s="92"/>
      <c r="K541" s="91"/>
      <c r="L541" s="92"/>
      <c r="M541" s="93"/>
      <c r="N541" s="91"/>
      <c r="O541" s="93"/>
      <c r="P541" s="95"/>
      <c r="Q541" s="96"/>
      <c r="R541" s="91"/>
      <c r="S541" s="92"/>
      <c r="T541" s="92"/>
      <c r="U541" s="92"/>
      <c r="V541" s="97"/>
    </row>
    <row r="542" spans="1:23" ht="21" customHeight="1" x14ac:dyDescent="0.3">
      <c r="A542" s="98"/>
      <c r="B542" s="139" t="s">
        <v>101</v>
      </c>
      <c r="C542" s="371">
        <f>SUM(D59+D129+D170+D211+D252+D293+D334+D375+D416+D457+D498+D537)</f>
        <v>23261.1</v>
      </c>
      <c r="D542" s="371"/>
      <c r="E542" s="99" t="s">
        <v>54</v>
      </c>
      <c r="J542" s="3"/>
      <c r="L542" s="3"/>
      <c r="M542" s="3"/>
      <c r="P542" s="3"/>
      <c r="Q542" s="3"/>
      <c r="S542" s="3"/>
      <c r="T542" s="3"/>
      <c r="U542" s="3"/>
      <c r="V542" s="142">
        <f>SUM(V59+V129+V170+V211+V252+V293+V334+V375+V416+V457+V498+V537)</f>
        <v>23261.1</v>
      </c>
    </row>
  </sheetData>
  <autoFilter ref="A1:X1" xr:uid="{00000000-0009-0000-0000-000001000000}"/>
  <customSheetViews>
    <customSheetView guid="{1110E1F2-650B-4DFF-A7F0-4E78F9AB6EA7}" showPageBreaks="1" view="pageLayout" topLeftCell="A45">
      <selection activeCell="G45" sqref="G45"/>
    </customSheetView>
  </customSheetViews>
  <mergeCells count="48">
    <mergeCell ref="V266:V274"/>
    <mergeCell ref="V276:V287"/>
    <mergeCell ref="V289:V290"/>
    <mergeCell ref="V294:V305"/>
    <mergeCell ref="V2:V16"/>
    <mergeCell ref="V18:V33"/>
    <mergeCell ref="V35:V54"/>
    <mergeCell ref="V253:V264"/>
    <mergeCell ref="V212:V223"/>
    <mergeCell ref="V225:V233"/>
    <mergeCell ref="V235:V246"/>
    <mergeCell ref="V248:V249"/>
    <mergeCell ref="V82:V102"/>
    <mergeCell ref="V104:V123"/>
    <mergeCell ref="V166:V167"/>
    <mergeCell ref="V171:V182"/>
    <mergeCell ref="V184:V192"/>
    <mergeCell ref="V194:V205"/>
    <mergeCell ref="V207:V208"/>
    <mergeCell ref="V60:V80"/>
    <mergeCell ref="V125:V126"/>
    <mergeCell ref="V130:V141"/>
    <mergeCell ref="V143:V151"/>
    <mergeCell ref="V153:V164"/>
    <mergeCell ref="V307:V315"/>
    <mergeCell ref="V317:V328"/>
    <mergeCell ref="V330:V331"/>
    <mergeCell ref="V335:V346"/>
    <mergeCell ref="V348:V356"/>
    <mergeCell ref="V358:V369"/>
    <mergeCell ref="V371:V372"/>
    <mergeCell ref="V376:V387"/>
    <mergeCell ref="V389:V397"/>
    <mergeCell ref="V399:V410"/>
    <mergeCell ref="V412:V413"/>
    <mergeCell ref="V417:V428"/>
    <mergeCell ref="V430:V438"/>
    <mergeCell ref="V440:V451"/>
    <mergeCell ref="V453:V454"/>
    <mergeCell ref="V512:V520"/>
    <mergeCell ref="V522:V533"/>
    <mergeCell ref="V535:V536"/>
    <mergeCell ref="C542:D542"/>
    <mergeCell ref="V458:V469"/>
    <mergeCell ref="V471:V479"/>
    <mergeCell ref="V481:V492"/>
    <mergeCell ref="V494:V495"/>
    <mergeCell ref="V499:V510"/>
  </mergeCells>
  <pageMargins left="0.7" right="0.7" top="0.75" bottom="0.75" header="0.3" footer="0.3"/>
  <pageSetup paperSize="9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9966"/>
  </sheetPr>
  <dimension ref="A1:AO79"/>
  <sheetViews>
    <sheetView zoomScale="80" zoomScaleNormal="80" workbookViewId="0">
      <selection activeCell="C12" sqref="C12:D12"/>
    </sheetView>
  </sheetViews>
  <sheetFormatPr defaultRowHeight="14.4" x14ac:dyDescent="0.3"/>
  <cols>
    <col min="1" max="1" width="9.109375" style="33" customWidth="1"/>
    <col min="2" max="2" width="17.6640625" style="31" customWidth="1"/>
    <col min="3" max="6" width="3.6640625" style="28" customWidth="1"/>
    <col min="7" max="7" width="4" style="28" customWidth="1"/>
    <col min="8" max="33" width="3.6640625" style="28" customWidth="1"/>
    <col min="34" max="34" width="3.6640625" style="22" customWidth="1"/>
    <col min="35" max="35" width="6.6640625" style="35" customWidth="1"/>
    <col min="36" max="36" width="7.88671875" style="197" customWidth="1"/>
    <col min="37" max="37" width="2.44140625" style="22" customWidth="1"/>
    <col min="38" max="38" width="3.33203125" style="21" customWidth="1"/>
    <col min="39" max="39" width="18.33203125" style="26" customWidth="1"/>
    <col min="40" max="40" width="9.109375" style="24"/>
    <col min="41" max="41" width="9.109375" style="26"/>
  </cols>
  <sheetData>
    <row r="1" spans="1:41" s="22" customFormat="1" x14ac:dyDescent="0.3">
      <c r="A1" s="39"/>
      <c r="B1" s="72"/>
      <c r="C1" s="73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24"/>
      <c r="AI1" s="41"/>
      <c r="AJ1" s="196"/>
      <c r="AK1" s="24"/>
      <c r="AL1" s="47"/>
      <c r="AM1" s="48"/>
      <c r="AN1" s="24"/>
      <c r="AO1" s="46"/>
    </row>
    <row r="2" spans="1:41" x14ac:dyDescent="0.3">
      <c r="A2" s="74" t="s">
        <v>47</v>
      </c>
      <c r="B2" s="52" t="s">
        <v>32</v>
      </c>
      <c r="C2" s="30">
        <v>1</v>
      </c>
      <c r="D2" s="29">
        <v>2</v>
      </c>
      <c r="E2" s="29">
        <v>3</v>
      </c>
      <c r="F2" s="54">
        <v>4</v>
      </c>
      <c r="G2" s="54">
        <v>5</v>
      </c>
      <c r="H2" s="63">
        <v>6</v>
      </c>
      <c r="I2" s="54">
        <v>7</v>
      </c>
      <c r="J2" s="54">
        <v>8</v>
      </c>
      <c r="K2" s="29">
        <v>9</v>
      </c>
      <c r="L2" s="29">
        <v>10</v>
      </c>
      <c r="M2" s="54">
        <v>11</v>
      </c>
      <c r="N2" s="54">
        <v>12</v>
      </c>
      <c r="O2" s="54">
        <v>13</v>
      </c>
      <c r="P2" s="54">
        <v>14</v>
      </c>
      <c r="Q2" s="54">
        <v>15</v>
      </c>
      <c r="R2" s="29">
        <v>16</v>
      </c>
      <c r="S2" s="29">
        <v>17</v>
      </c>
      <c r="T2" s="54">
        <v>18</v>
      </c>
      <c r="U2" s="54">
        <v>19</v>
      </c>
      <c r="V2" s="54">
        <v>20</v>
      </c>
      <c r="W2" s="54">
        <v>21</v>
      </c>
      <c r="X2" s="54">
        <v>22</v>
      </c>
      <c r="Y2" s="29">
        <v>23</v>
      </c>
      <c r="Z2" s="29">
        <v>24</v>
      </c>
      <c r="AA2" s="54">
        <v>25</v>
      </c>
      <c r="AB2" s="54">
        <v>26</v>
      </c>
      <c r="AC2" s="54">
        <v>27</v>
      </c>
      <c r="AD2" s="54">
        <v>28</v>
      </c>
      <c r="AE2" s="54">
        <v>29</v>
      </c>
      <c r="AF2" s="29">
        <v>30</v>
      </c>
      <c r="AG2" s="29">
        <v>31</v>
      </c>
      <c r="AI2" s="34" t="s">
        <v>45</v>
      </c>
      <c r="AJ2" s="198" t="s">
        <v>46</v>
      </c>
      <c r="AK2" s="23"/>
      <c r="AL2" s="69"/>
      <c r="AM2" s="70" t="s">
        <v>40</v>
      </c>
    </row>
    <row r="3" spans="1:41" x14ac:dyDescent="0.3">
      <c r="A3" s="51" t="s">
        <v>28</v>
      </c>
      <c r="B3" s="50" t="s">
        <v>102</v>
      </c>
      <c r="C3" s="29"/>
      <c r="D3" s="29"/>
      <c r="E3" s="63"/>
      <c r="F3" s="54" t="s">
        <v>148</v>
      </c>
      <c r="G3" s="54" t="s">
        <v>148</v>
      </c>
      <c r="H3" s="29" t="s">
        <v>148</v>
      </c>
      <c r="I3" s="54" t="s">
        <v>148</v>
      </c>
      <c r="J3" s="54" t="s">
        <v>148</v>
      </c>
      <c r="K3" s="63"/>
      <c r="L3" s="63"/>
      <c r="M3" s="362" t="s">
        <v>148</v>
      </c>
      <c r="N3" s="54" t="s">
        <v>148</v>
      </c>
      <c r="O3" s="54" t="s">
        <v>148</v>
      </c>
      <c r="P3" s="54" t="s">
        <v>148</v>
      </c>
      <c r="Q3" s="54" t="s">
        <v>148</v>
      </c>
      <c r="R3" s="29"/>
      <c r="S3" s="29"/>
      <c r="T3" s="54" t="s">
        <v>148</v>
      </c>
      <c r="U3" s="54" t="s">
        <v>148</v>
      </c>
      <c r="V3" s="54" t="s">
        <v>148</v>
      </c>
      <c r="W3" s="54" t="s">
        <v>148</v>
      </c>
      <c r="X3" s="54" t="s">
        <v>148</v>
      </c>
      <c r="Y3" s="63"/>
      <c r="Z3" s="63"/>
      <c r="AA3" s="366" t="s">
        <v>148</v>
      </c>
      <c r="AB3" s="366" t="s">
        <v>148</v>
      </c>
      <c r="AC3" s="366" t="s">
        <v>148</v>
      </c>
      <c r="AD3" s="366" t="s">
        <v>148</v>
      </c>
      <c r="AE3" s="366" t="s">
        <v>148</v>
      </c>
      <c r="AF3" s="63"/>
      <c r="AG3" s="63"/>
      <c r="AK3" s="27"/>
      <c r="AL3" s="28" t="s">
        <v>41</v>
      </c>
      <c r="AM3" s="26" t="s">
        <v>42</v>
      </c>
    </row>
    <row r="4" spans="1:41" s="100" customFormat="1" x14ac:dyDescent="0.3">
      <c r="A4" s="51"/>
      <c r="B4" s="50" t="s">
        <v>111</v>
      </c>
      <c r="C4" s="29"/>
      <c r="D4" s="29"/>
      <c r="E4" s="63"/>
      <c r="F4" s="145" t="s">
        <v>148</v>
      </c>
      <c r="G4" s="54" t="s">
        <v>148</v>
      </c>
      <c r="H4" s="29" t="s">
        <v>148</v>
      </c>
      <c r="I4" s="54" t="s">
        <v>148</v>
      </c>
      <c r="J4" s="54" t="s">
        <v>148</v>
      </c>
      <c r="K4" s="63"/>
      <c r="L4" s="63"/>
      <c r="M4" s="362" t="s">
        <v>148</v>
      </c>
      <c r="N4" s="54" t="s">
        <v>148</v>
      </c>
      <c r="O4" s="54" t="s">
        <v>148</v>
      </c>
      <c r="P4" s="54" t="s">
        <v>148</v>
      </c>
      <c r="Q4" s="54" t="s">
        <v>148</v>
      </c>
      <c r="R4" s="29"/>
      <c r="S4" s="29"/>
      <c r="T4" s="54" t="s">
        <v>148</v>
      </c>
      <c r="U4" s="54" t="s">
        <v>148</v>
      </c>
      <c r="V4" s="54" t="s">
        <v>148</v>
      </c>
      <c r="W4" s="54" t="s">
        <v>148</v>
      </c>
      <c r="X4" s="54" t="s">
        <v>148</v>
      </c>
      <c r="Y4" s="63"/>
      <c r="Z4" s="63"/>
      <c r="AA4" s="366" t="s">
        <v>148</v>
      </c>
      <c r="AB4" s="366" t="s">
        <v>148</v>
      </c>
      <c r="AC4" s="366" t="s">
        <v>148</v>
      </c>
      <c r="AD4" s="366" t="s">
        <v>148</v>
      </c>
      <c r="AE4" s="366" t="s">
        <v>148</v>
      </c>
      <c r="AF4" s="63"/>
      <c r="AG4" s="63"/>
      <c r="AH4" s="22"/>
      <c r="AI4" s="35"/>
      <c r="AJ4" s="197"/>
      <c r="AK4" s="27"/>
      <c r="AL4" s="28"/>
      <c r="AM4" s="26"/>
      <c r="AN4" s="24"/>
      <c r="AO4" s="26"/>
    </row>
    <row r="5" spans="1:41" x14ac:dyDescent="0.3">
      <c r="A5" s="39"/>
      <c r="B5" s="50" t="s">
        <v>103</v>
      </c>
      <c r="C5" s="29"/>
      <c r="D5" s="29"/>
      <c r="E5" s="63"/>
      <c r="F5" s="145" t="s">
        <v>148</v>
      </c>
      <c r="G5" s="54" t="s">
        <v>148</v>
      </c>
      <c r="H5" s="29" t="s">
        <v>148</v>
      </c>
      <c r="I5" s="54" t="s">
        <v>148</v>
      </c>
      <c r="J5" s="143" t="s">
        <v>148</v>
      </c>
      <c r="K5" s="29"/>
      <c r="L5" s="63"/>
      <c r="M5" s="362" t="s">
        <v>148</v>
      </c>
      <c r="N5" s="54" t="s">
        <v>148</v>
      </c>
      <c r="O5" s="54" t="s">
        <v>148</v>
      </c>
      <c r="P5" s="54" t="s">
        <v>148</v>
      </c>
      <c r="Q5" s="54" t="s">
        <v>148</v>
      </c>
      <c r="R5" s="29" t="s">
        <v>148</v>
      </c>
      <c r="S5" s="364" t="s">
        <v>148</v>
      </c>
      <c r="T5" s="54" t="s">
        <v>148</v>
      </c>
      <c r="U5" s="54" t="s">
        <v>148</v>
      </c>
      <c r="V5" s="54" t="s">
        <v>148</v>
      </c>
      <c r="W5" s="54" t="s">
        <v>148</v>
      </c>
      <c r="X5" s="54" t="s">
        <v>148</v>
      </c>
      <c r="Y5" s="63"/>
      <c r="Z5" s="63"/>
      <c r="AA5" s="366" t="s">
        <v>148</v>
      </c>
      <c r="AB5" s="366" t="s">
        <v>148</v>
      </c>
      <c r="AC5" s="366" t="s">
        <v>148</v>
      </c>
      <c r="AD5" s="366" t="s">
        <v>148</v>
      </c>
      <c r="AE5" s="366" t="s">
        <v>148</v>
      </c>
      <c r="AF5" s="63"/>
      <c r="AG5" s="63"/>
      <c r="AK5" s="27"/>
      <c r="AL5" s="64">
        <v>0</v>
      </c>
      <c r="AM5" s="37" t="s">
        <v>43</v>
      </c>
    </row>
    <row r="6" spans="1:41" x14ac:dyDescent="0.3">
      <c r="A6" s="39"/>
      <c r="B6" s="50" t="s">
        <v>104</v>
      </c>
      <c r="C6" s="63"/>
      <c r="D6" s="63"/>
      <c r="E6" s="69"/>
      <c r="F6" s="145" t="s">
        <v>148</v>
      </c>
      <c r="G6" s="145" t="s">
        <v>148</v>
      </c>
      <c r="H6" s="360" t="s">
        <v>148</v>
      </c>
      <c r="I6" s="54" t="s">
        <v>148</v>
      </c>
      <c r="J6" s="54" t="s">
        <v>148</v>
      </c>
      <c r="K6" s="29" t="s">
        <v>148</v>
      </c>
      <c r="L6" s="30" t="s">
        <v>148</v>
      </c>
      <c r="M6" s="35" t="s">
        <v>148</v>
      </c>
      <c r="N6" s="35" t="s">
        <v>148</v>
      </c>
      <c r="O6" s="35" t="s">
        <v>148</v>
      </c>
      <c r="P6" s="54" t="s">
        <v>148</v>
      </c>
      <c r="Q6" s="363" t="s">
        <v>148</v>
      </c>
      <c r="R6" s="30"/>
      <c r="S6" s="30"/>
      <c r="T6" s="54" t="s">
        <v>148</v>
      </c>
      <c r="U6" s="143" t="s">
        <v>148</v>
      </c>
      <c r="V6" s="54" t="s">
        <v>148</v>
      </c>
      <c r="W6" s="54" t="s">
        <v>148</v>
      </c>
      <c r="X6" s="54" t="s">
        <v>148</v>
      </c>
      <c r="Y6" s="29"/>
      <c r="Z6" s="29"/>
      <c r="AA6" s="366" t="s">
        <v>148</v>
      </c>
      <c r="AB6" s="366" t="s">
        <v>148</v>
      </c>
      <c r="AC6" s="366" t="s">
        <v>148</v>
      </c>
      <c r="AD6" s="366" t="s">
        <v>148</v>
      </c>
      <c r="AE6" s="366" t="s">
        <v>148</v>
      </c>
      <c r="AF6" s="29"/>
      <c r="AG6" s="29"/>
      <c r="AK6" s="27"/>
      <c r="AL6" s="36"/>
      <c r="AM6" s="25" t="s">
        <v>44</v>
      </c>
    </row>
    <row r="7" spans="1:41" s="22" customFormat="1" x14ac:dyDescent="0.3">
      <c r="A7" s="39"/>
      <c r="B7" s="68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354"/>
      <c r="AA7" s="354"/>
      <c r="AB7" s="354"/>
      <c r="AC7" s="354"/>
      <c r="AD7" s="354"/>
      <c r="AE7" s="354"/>
      <c r="AF7" s="354"/>
      <c r="AG7" s="354"/>
      <c r="AH7" s="24"/>
      <c r="AI7" s="41"/>
      <c r="AJ7" s="196"/>
      <c r="AK7" s="24"/>
      <c r="AL7" s="47"/>
      <c r="AM7" s="48"/>
      <c r="AN7" s="24"/>
      <c r="AO7" s="46"/>
    </row>
    <row r="8" spans="1:41" x14ac:dyDescent="0.3">
      <c r="A8" s="51" t="s">
        <v>48</v>
      </c>
      <c r="B8" s="52" t="s">
        <v>32</v>
      </c>
      <c r="C8" s="54">
        <v>1</v>
      </c>
      <c r="D8" s="54">
        <v>2</v>
      </c>
      <c r="E8" s="54">
        <v>3</v>
      </c>
      <c r="F8" s="54">
        <v>4</v>
      </c>
      <c r="G8" s="54">
        <v>5</v>
      </c>
      <c r="H8" s="29">
        <v>6</v>
      </c>
      <c r="I8" s="29">
        <v>7</v>
      </c>
      <c r="J8" s="54">
        <v>8</v>
      </c>
      <c r="K8" s="54">
        <v>9</v>
      </c>
      <c r="L8" s="54">
        <v>10</v>
      </c>
      <c r="M8" s="54">
        <v>11</v>
      </c>
      <c r="N8" s="54">
        <v>12</v>
      </c>
      <c r="O8" s="29">
        <v>13</v>
      </c>
      <c r="P8" s="29">
        <v>14</v>
      </c>
      <c r="Q8" s="54">
        <v>15</v>
      </c>
      <c r="R8" s="54">
        <v>16</v>
      </c>
      <c r="S8" s="54">
        <v>17</v>
      </c>
      <c r="T8" s="54">
        <v>18</v>
      </c>
      <c r="U8" s="54">
        <v>19</v>
      </c>
      <c r="V8" s="29">
        <v>20</v>
      </c>
      <c r="W8" s="29">
        <v>21</v>
      </c>
      <c r="X8" s="54">
        <v>22</v>
      </c>
      <c r="Y8" s="54">
        <v>23</v>
      </c>
      <c r="Z8" s="54">
        <v>24</v>
      </c>
      <c r="AA8" s="54">
        <v>25</v>
      </c>
      <c r="AB8" s="54">
        <v>26</v>
      </c>
      <c r="AC8" s="29">
        <v>27</v>
      </c>
      <c r="AD8" s="357">
        <v>28</v>
      </c>
      <c r="AE8" s="355"/>
      <c r="AF8" s="355"/>
      <c r="AG8" s="355"/>
      <c r="AI8" s="34" t="s">
        <v>45</v>
      </c>
      <c r="AJ8" s="198" t="s">
        <v>46</v>
      </c>
      <c r="AK8" s="23"/>
      <c r="AL8" s="69"/>
      <c r="AM8" s="70" t="s">
        <v>40</v>
      </c>
    </row>
    <row r="9" spans="1:41" x14ac:dyDescent="0.3">
      <c r="A9" s="51" t="s">
        <v>53</v>
      </c>
      <c r="B9" s="50" t="s">
        <v>102</v>
      </c>
      <c r="C9" s="54" t="s">
        <v>148</v>
      </c>
      <c r="D9" s="54" t="s">
        <v>148</v>
      </c>
      <c r="E9" s="64"/>
      <c r="F9" s="64"/>
      <c r="G9" s="64"/>
      <c r="H9" s="29"/>
      <c r="I9" s="29"/>
      <c r="J9" s="54"/>
      <c r="K9" s="64"/>
      <c r="L9" s="64"/>
      <c r="M9" s="200"/>
      <c r="N9" s="54"/>
      <c r="O9" s="29"/>
      <c r="P9" s="29"/>
      <c r="Q9" s="54"/>
      <c r="R9" s="54"/>
      <c r="S9" s="54"/>
      <c r="T9" s="54"/>
      <c r="U9" s="64"/>
      <c r="V9" s="63"/>
      <c r="W9" s="63"/>
      <c r="X9" s="64"/>
      <c r="Y9" s="64"/>
      <c r="Z9" s="64"/>
      <c r="AA9" s="64"/>
      <c r="AB9" s="64"/>
      <c r="AC9" s="63"/>
      <c r="AD9" s="358"/>
      <c r="AE9" s="356"/>
      <c r="AF9" s="356"/>
      <c r="AG9" s="356"/>
      <c r="AK9" s="27"/>
      <c r="AL9" s="28" t="s">
        <v>41</v>
      </c>
      <c r="AM9" s="26" t="s">
        <v>42</v>
      </c>
    </row>
    <row r="10" spans="1:41" s="100" customFormat="1" x14ac:dyDescent="0.3">
      <c r="A10" s="51"/>
      <c r="B10" s="50" t="s">
        <v>111</v>
      </c>
      <c r="C10" s="54" t="s">
        <v>148</v>
      </c>
      <c r="D10" s="54" t="s">
        <v>148</v>
      </c>
      <c r="E10" s="64"/>
      <c r="F10" s="71"/>
      <c r="G10" s="64"/>
      <c r="H10" s="29"/>
      <c r="I10" s="29"/>
      <c r="J10" s="54"/>
      <c r="K10" s="64"/>
      <c r="L10" s="64"/>
      <c r="M10" s="200"/>
      <c r="N10" s="54"/>
      <c r="O10" s="29"/>
      <c r="P10" s="29"/>
      <c r="Q10" s="54"/>
      <c r="R10" s="54"/>
      <c r="S10" s="54"/>
      <c r="T10" s="54"/>
      <c r="U10" s="64"/>
      <c r="V10" s="63"/>
      <c r="W10" s="63"/>
      <c r="X10" s="64"/>
      <c r="Y10" s="64"/>
      <c r="Z10" s="64"/>
      <c r="AA10" s="64"/>
      <c r="AB10" s="64"/>
      <c r="AC10" s="63"/>
      <c r="AD10" s="358"/>
      <c r="AE10" s="356"/>
      <c r="AF10" s="356"/>
      <c r="AG10" s="356"/>
      <c r="AH10" s="22"/>
      <c r="AI10" s="35"/>
      <c r="AJ10" s="197"/>
      <c r="AK10" s="27"/>
      <c r="AL10" s="28"/>
      <c r="AM10" s="26"/>
      <c r="AN10" s="24"/>
      <c r="AO10" s="26"/>
    </row>
    <row r="11" spans="1:41" x14ac:dyDescent="0.3">
      <c r="A11" s="39"/>
      <c r="B11" s="50" t="s">
        <v>103</v>
      </c>
      <c r="C11" s="65" t="s">
        <v>148</v>
      </c>
      <c r="D11" s="54" t="s">
        <v>148</v>
      </c>
      <c r="E11" s="64"/>
      <c r="F11" s="200"/>
      <c r="G11" s="54"/>
      <c r="H11" s="29"/>
      <c r="I11" s="29"/>
      <c r="J11" s="143"/>
      <c r="K11" s="54"/>
      <c r="L11" s="64"/>
      <c r="M11" s="200"/>
      <c r="N11" s="54"/>
      <c r="O11" s="29"/>
      <c r="P11" s="29"/>
      <c r="Q11" s="54"/>
      <c r="R11" s="54"/>
      <c r="S11" s="64"/>
      <c r="T11" s="64"/>
      <c r="U11" s="64"/>
      <c r="V11" s="63"/>
      <c r="W11" s="63"/>
      <c r="X11" s="64"/>
      <c r="Y11" s="64"/>
      <c r="Z11" s="64"/>
      <c r="AA11" s="64"/>
      <c r="AB11" s="64"/>
      <c r="AC11" s="63"/>
      <c r="AD11" s="358"/>
      <c r="AE11" s="356"/>
      <c r="AF11" s="356"/>
      <c r="AG11" s="356"/>
      <c r="AK11" s="27"/>
      <c r="AL11" s="64">
        <v>0</v>
      </c>
      <c r="AM11" s="37" t="s">
        <v>43</v>
      </c>
    </row>
    <row r="12" spans="1:41" x14ac:dyDescent="0.3">
      <c r="A12" s="39"/>
      <c r="B12" s="50" t="s">
        <v>104</v>
      </c>
      <c r="C12" s="366" t="s">
        <v>148</v>
      </c>
      <c r="D12" s="366" t="s">
        <v>148</v>
      </c>
      <c r="E12" s="71"/>
      <c r="F12" s="71"/>
      <c r="G12" s="71"/>
      <c r="H12" s="69"/>
      <c r="I12" s="63"/>
      <c r="J12" s="64"/>
      <c r="K12" s="64"/>
      <c r="L12" s="35"/>
      <c r="M12" s="35"/>
      <c r="N12" s="35"/>
      <c r="O12" s="30"/>
      <c r="P12" s="63"/>
      <c r="Q12" s="64"/>
      <c r="R12" s="35"/>
      <c r="S12" s="35"/>
      <c r="T12" s="35"/>
      <c r="U12" s="66"/>
      <c r="V12" s="29"/>
      <c r="W12" s="63"/>
      <c r="X12" s="213"/>
      <c r="Y12" s="54"/>
      <c r="Z12" s="54"/>
      <c r="AA12" s="54"/>
      <c r="AB12" s="54"/>
      <c r="AC12" s="63"/>
      <c r="AD12" s="358"/>
      <c r="AE12" s="356"/>
      <c r="AF12" s="355"/>
      <c r="AG12" s="355"/>
      <c r="AK12" s="27"/>
      <c r="AL12" s="36"/>
      <c r="AM12" s="25" t="s">
        <v>44</v>
      </c>
    </row>
    <row r="13" spans="1:41" s="22" customFormat="1" x14ac:dyDescent="0.3">
      <c r="A13" s="39"/>
      <c r="B13" s="68"/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354"/>
      <c r="AH13" s="24"/>
      <c r="AI13" s="41"/>
      <c r="AJ13" s="196"/>
      <c r="AK13" s="24"/>
      <c r="AL13" s="47"/>
      <c r="AM13" s="48"/>
      <c r="AN13" s="24"/>
      <c r="AO13" s="46"/>
    </row>
    <row r="14" spans="1:41" x14ac:dyDescent="0.3">
      <c r="A14" s="51" t="s">
        <v>49</v>
      </c>
      <c r="B14" s="52" t="s">
        <v>32</v>
      </c>
      <c r="C14" s="54">
        <v>1</v>
      </c>
      <c r="D14" s="54">
        <v>2</v>
      </c>
      <c r="E14" s="54">
        <v>3</v>
      </c>
      <c r="F14" s="54">
        <v>4</v>
      </c>
      <c r="G14" s="54">
        <v>5</v>
      </c>
      <c r="H14" s="29">
        <v>6</v>
      </c>
      <c r="I14" s="29">
        <v>7</v>
      </c>
      <c r="J14" s="54">
        <v>8</v>
      </c>
      <c r="K14" s="54">
        <v>9</v>
      </c>
      <c r="L14" s="54">
        <v>10</v>
      </c>
      <c r="M14" s="54">
        <v>11</v>
      </c>
      <c r="N14" s="54">
        <v>12</v>
      </c>
      <c r="O14" s="29">
        <v>13</v>
      </c>
      <c r="P14" s="29">
        <v>14</v>
      </c>
      <c r="Q14" s="54">
        <v>15</v>
      </c>
      <c r="R14" s="54">
        <v>16</v>
      </c>
      <c r="S14" s="54">
        <v>17</v>
      </c>
      <c r="T14" s="54">
        <v>18</v>
      </c>
      <c r="U14" s="54">
        <v>19</v>
      </c>
      <c r="V14" s="29">
        <v>20</v>
      </c>
      <c r="W14" s="29">
        <v>21</v>
      </c>
      <c r="X14" s="54">
        <v>22</v>
      </c>
      <c r="Y14" s="54">
        <v>23</v>
      </c>
      <c r="Z14" s="54">
        <v>24</v>
      </c>
      <c r="AA14" s="54">
        <v>25</v>
      </c>
      <c r="AB14" s="54">
        <v>26</v>
      </c>
      <c r="AC14" s="29">
        <v>27</v>
      </c>
      <c r="AD14" s="29">
        <v>28</v>
      </c>
      <c r="AE14" s="145">
        <v>29</v>
      </c>
      <c r="AF14" s="145">
        <v>30</v>
      </c>
      <c r="AG14" s="145">
        <v>31</v>
      </c>
      <c r="AI14" s="34" t="s">
        <v>45</v>
      </c>
      <c r="AJ14" s="198" t="s">
        <v>46</v>
      </c>
      <c r="AK14" s="23"/>
      <c r="AL14" s="69"/>
      <c r="AM14" s="70" t="s">
        <v>40</v>
      </c>
    </row>
    <row r="15" spans="1:41" x14ac:dyDescent="0.3">
      <c r="A15" s="51" t="s">
        <v>26</v>
      </c>
      <c r="B15" s="50" t="s">
        <v>102</v>
      </c>
      <c r="C15" s="54"/>
      <c r="D15" s="54"/>
      <c r="E15" s="64"/>
      <c r="F15" s="64"/>
      <c r="G15" s="64"/>
      <c r="H15" s="29"/>
      <c r="I15" s="29"/>
      <c r="J15" s="54"/>
      <c r="K15" s="64"/>
      <c r="L15" s="64"/>
      <c r="M15" s="200"/>
      <c r="N15" s="54"/>
      <c r="O15" s="29"/>
      <c r="P15" s="29"/>
      <c r="Q15" s="54"/>
      <c r="R15" s="54"/>
      <c r="S15" s="54"/>
      <c r="T15" s="54"/>
      <c r="U15" s="64"/>
      <c r="V15" s="63"/>
      <c r="W15" s="63"/>
      <c r="X15" s="64"/>
      <c r="Y15" s="64"/>
      <c r="Z15" s="64"/>
      <c r="AA15" s="64"/>
      <c r="AB15" s="64"/>
      <c r="AC15" s="63"/>
      <c r="AD15" s="63"/>
      <c r="AE15" s="64"/>
      <c r="AF15" s="64"/>
      <c r="AG15" s="64"/>
      <c r="AK15" s="27"/>
      <c r="AL15" s="28" t="s">
        <v>41</v>
      </c>
      <c r="AM15" s="26" t="s">
        <v>42</v>
      </c>
    </row>
    <row r="16" spans="1:41" s="100" customFormat="1" x14ac:dyDescent="0.3">
      <c r="A16" s="51"/>
      <c r="B16" s="50" t="s">
        <v>111</v>
      </c>
      <c r="C16" s="54"/>
      <c r="D16" s="54"/>
      <c r="E16" s="64"/>
      <c r="F16" s="71"/>
      <c r="G16" s="64"/>
      <c r="H16" s="29"/>
      <c r="I16" s="29"/>
      <c r="J16" s="54"/>
      <c r="K16" s="64"/>
      <c r="L16" s="64"/>
      <c r="M16" s="200"/>
      <c r="N16" s="54"/>
      <c r="O16" s="29"/>
      <c r="P16" s="29"/>
      <c r="Q16" s="54"/>
      <c r="R16" s="54"/>
      <c r="S16" s="54"/>
      <c r="T16" s="54"/>
      <c r="U16" s="64"/>
      <c r="V16" s="63"/>
      <c r="W16" s="63"/>
      <c r="X16" s="64"/>
      <c r="Y16" s="64"/>
      <c r="Z16" s="64"/>
      <c r="AA16" s="64"/>
      <c r="AB16" s="64"/>
      <c r="AC16" s="63"/>
      <c r="AD16" s="63"/>
      <c r="AE16" s="64"/>
      <c r="AF16" s="64"/>
      <c r="AG16" s="64"/>
      <c r="AH16" s="22"/>
      <c r="AI16" s="35"/>
      <c r="AJ16" s="197"/>
      <c r="AK16" s="27"/>
      <c r="AL16" s="28"/>
      <c r="AM16" s="26"/>
      <c r="AN16" s="24"/>
      <c r="AO16" s="26"/>
    </row>
    <row r="17" spans="1:41" x14ac:dyDescent="0.3">
      <c r="A17" s="39"/>
      <c r="B17" s="50" t="s">
        <v>103</v>
      </c>
      <c r="C17" s="65"/>
      <c r="D17" s="54"/>
      <c r="E17" s="64"/>
      <c r="F17" s="200"/>
      <c r="G17" s="54"/>
      <c r="H17" s="29"/>
      <c r="I17" s="29"/>
      <c r="J17" s="143"/>
      <c r="K17" s="54"/>
      <c r="L17" s="64"/>
      <c r="M17" s="200"/>
      <c r="N17" s="54"/>
      <c r="O17" s="29"/>
      <c r="P17" s="29"/>
      <c r="Q17" s="54"/>
      <c r="R17" s="54"/>
      <c r="S17" s="64"/>
      <c r="T17" s="64"/>
      <c r="U17" s="64"/>
      <c r="V17" s="63"/>
      <c r="W17" s="63"/>
      <c r="X17" s="64"/>
      <c r="Y17" s="64"/>
      <c r="Z17" s="64"/>
      <c r="AA17" s="64"/>
      <c r="AB17" s="64"/>
      <c r="AC17" s="63"/>
      <c r="AD17" s="63"/>
      <c r="AE17" s="64"/>
      <c r="AF17" s="64"/>
      <c r="AG17" s="64"/>
      <c r="AK17" s="27"/>
      <c r="AL17" s="64">
        <v>0</v>
      </c>
      <c r="AM17" s="37" t="s">
        <v>43</v>
      </c>
    </row>
    <row r="18" spans="1:41" x14ac:dyDescent="0.3">
      <c r="A18" s="39"/>
      <c r="B18" s="50" t="s">
        <v>104</v>
      </c>
      <c r="C18" s="64"/>
      <c r="D18" s="64"/>
      <c r="E18" s="71"/>
      <c r="F18" s="71"/>
      <c r="G18" s="71"/>
      <c r="H18" s="69"/>
      <c r="I18" s="63"/>
      <c r="J18" s="64"/>
      <c r="K18" s="64"/>
      <c r="L18" s="35"/>
      <c r="M18" s="35"/>
      <c r="N18" s="35"/>
      <c r="O18" s="30"/>
      <c r="P18" s="63"/>
      <c r="Q18" s="64"/>
      <c r="R18" s="35"/>
      <c r="S18" s="35"/>
      <c r="T18" s="35"/>
      <c r="U18" s="66"/>
      <c r="V18" s="29"/>
      <c r="W18" s="63"/>
      <c r="X18" s="213"/>
      <c r="Y18" s="54"/>
      <c r="Z18" s="54"/>
      <c r="AA18" s="54"/>
      <c r="AB18" s="54"/>
      <c r="AC18" s="63"/>
      <c r="AD18" s="63"/>
      <c r="AE18" s="64"/>
      <c r="AF18" s="54"/>
      <c r="AG18" s="54"/>
      <c r="AK18" s="27"/>
      <c r="AL18" s="36"/>
      <c r="AM18" s="25" t="s">
        <v>44</v>
      </c>
    </row>
    <row r="19" spans="1:41" s="22" customFormat="1" x14ac:dyDescent="0.3">
      <c r="A19" s="39"/>
      <c r="B19" s="40"/>
      <c r="C19" s="354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  <c r="AD19" s="354"/>
      <c r="AE19" s="354"/>
      <c r="AF19" s="354"/>
      <c r="AG19" s="354"/>
      <c r="AH19" s="24"/>
      <c r="AI19" s="41"/>
      <c r="AJ19" s="196"/>
      <c r="AK19" s="24"/>
      <c r="AL19" s="47"/>
      <c r="AM19" s="48"/>
      <c r="AN19" s="24"/>
      <c r="AO19" s="46"/>
    </row>
    <row r="20" spans="1:41" x14ac:dyDescent="0.3">
      <c r="A20" s="51" t="s">
        <v>50</v>
      </c>
      <c r="B20" s="52" t="s">
        <v>32</v>
      </c>
      <c r="C20" s="54">
        <v>1</v>
      </c>
      <c r="D20" s="63">
        <v>2</v>
      </c>
      <c r="E20" s="29">
        <v>3</v>
      </c>
      <c r="F20" s="29">
        <v>4</v>
      </c>
      <c r="G20" s="63">
        <v>5</v>
      </c>
      <c r="H20" s="54">
        <v>6</v>
      </c>
      <c r="I20" s="54">
        <v>7</v>
      </c>
      <c r="J20" s="54">
        <v>8</v>
      </c>
      <c r="K20" s="54">
        <v>9</v>
      </c>
      <c r="L20" s="29">
        <v>10</v>
      </c>
      <c r="M20" s="29">
        <v>11</v>
      </c>
      <c r="N20" s="54">
        <v>12</v>
      </c>
      <c r="O20" s="54">
        <v>13</v>
      </c>
      <c r="P20" s="54">
        <v>14</v>
      </c>
      <c r="Q20" s="54">
        <v>15</v>
      </c>
      <c r="R20" s="54">
        <v>16</v>
      </c>
      <c r="S20" s="29">
        <v>17</v>
      </c>
      <c r="T20" s="29">
        <v>18</v>
      </c>
      <c r="U20" s="54">
        <v>19</v>
      </c>
      <c r="V20" s="54">
        <v>20</v>
      </c>
      <c r="W20" s="54">
        <v>21</v>
      </c>
      <c r="X20" s="54">
        <v>22</v>
      </c>
      <c r="Y20" s="54">
        <v>23</v>
      </c>
      <c r="Z20" s="29">
        <v>24</v>
      </c>
      <c r="AA20" s="29">
        <v>25</v>
      </c>
      <c r="AB20" s="54">
        <v>26</v>
      </c>
      <c r="AC20" s="54">
        <v>27</v>
      </c>
      <c r="AD20" s="54">
        <v>28</v>
      </c>
      <c r="AE20" s="54">
        <v>29</v>
      </c>
      <c r="AF20" s="54">
        <v>30</v>
      </c>
      <c r="AG20" s="355"/>
      <c r="AI20" s="34" t="s">
        <v>45</v>
      </c>
      <c r="AJ20" s="198" t="s">
        <v>46</v>
      </c>
      <c r="AK20" s="23"/>
      <c r="AL20" s="69"/>
      <c r="AM20" s="70" t="s">
        <v>40</v>
      </c>
    </row>
    <row r="21" spans="1:41" x14ac:dyDescent="0.3">
      <c r="A21" s="51" t="s">
        <v>27</v>
      </c>
      <c r="B21" s="50" t="s">
        <v>102</v>
      </c>
      <c r="C21" s="54"/>
      <c r="D21" s="29"/>
      <c r="E21" s="63"/>
      <c r="F21" s="63"/>
      <c r="G21" s="63"/>
      <c r="H21" s="54"/>
      <c r="I21" s="54"/>
      <c r="J21" s="54"/>
      <c r="K21" s="64"/>
      <c r="L21" s="63"/>
      <c r="M21" s="214"/>
      <c r="N21" s="54"/>
      <c r="O21" s="54"/>
      <c r="P21" s="54"/>
      <c r="Q21" s="54"/>
      <c r="R21" s="54"/>
      <c r="S21" s="29"/>
      <c r="T21" s="29"/>
      <c r="U21" s="64"/>
      <c r="V21" s="64"/>
      <c r="W21" s="64"/>
      <c r="X21" s="64"/>
      <c r="Y21" s="64"/>
      <c r="Z21" s="63"/>
      <c r="AA21" s="63"/>
      <c r="AB21" s="64"/>
      <c r="AC21" s="64"/>
      <c r="AD21" s="64"/>
      <c r="AE21" s="64"/>
      <c r="AF21" s="64"/>
      <c r="AG21" s="356"/>
      <c r="AK21" s="27"/>
      <c r="AL21" s="28" t="s">
        <v>41</v>
      </c>
      <c r="AM21" s="26" t="s">
        <v>42</v>
      </c>
    </row>
    <row r="22" spans="1:41" s="100" customFormat="1" x14ac:dyDescent="0.3">
      <c r="A22" s="51"/>
      <c r="B22" s="50" t="s">
        <v>111</v>
      </c>
      <c r="C22" s="54"/>
      <c r="D22" s="29"/>
      <c r="E22" s="63"/>
      <c r="F22" s="69"/>
      <c r="G22" s="63"/>
      <c r="H22" s="54"/>
      <c r="I22" s="54"/>
      <c r="J22" s="54"/>
      <c r="K22" s="64"/>
      <c r="L22" s="63"/>
      <c r="M22" s="214"/>
      <c r="N22" s="54"/>
      <c r="O22" s="54"/>
      <c r="P22" s="54"/>
      <c r="Q22" s="54"/>
      <c r="R22" s="54"/>
      <c r="S22" s="29"/>
      <c r="T22" s="29"/>
      <c r="U22" s="64"/>
      <c r="V22" s="64"/>
      <c r="W22" s="64"/>
      <c r="X22" s="64"/>
      <c r="Y22" s="64"/>
      <c r="Z22" s="63"/>
      <c r="AA22" s="63"/>
      <c r="AB22" s="64"/>
      <c r="AC22" s="64"/>
      <c r="AD22" s="64"/>
      <c r="AE22" s="64"/>
      <c r="AF22" s="64"/>
      <c r="AG22" s="356"/>
      <c r="AH22" s="22"/>
      <c r="AI22" s="35"/>
      <c r="AJ22" s="197"/>
      <c r="AK22" s="27"/>
      <c r="AL22" s="28"/>
      <c r="AM22" s="26"/>
      <c r="AN22" s="24"/>
      <c r="AO22" s="26"/>
    </row>
    <row r="23" spans="1:41" x14ac:dyDescent="0.3">
      <c r="A23" s="39"/>
      <c r="B23" s="50" t="s">
        <v>103</v>
      </c>
      <c r="C23" s="65"/>
      <c r="D23" s="29"/>
      <c r="E23" s="63"/>
      <c r="F23" s="214"/>
      <c r="G23" s="29"/>
      <c r="H23" s="54"/>
      <c r="I23" s="54"/>
      <c r="J23" s="143"/>
      <c r="K23" s="54"/>
      <c r="L23" s="63"/>
      <c r="M23" s="214"/>
      <c r="N23" s="54"/>
      <c r="O23" s="54"/>
      <c r="P23" s="54"/>
      <c r="Q23" s="54"/>
      <c r="R23" s="54"/>
      <c r="S23" s="63"/>
      <c r="T23" s="63"/>
      <c r="U23" s="64"/>
      <c r="V23" s="64"/>
      <c r="W23" s="64"/>
      <c r="X23" s="64"/>
      <c r="Y23" s="64"/>
      <c r="Z23" s="63"/>
      <c r="AA23" s="63"/>
      <c r="AB23" s="64"/>
      <c r="AC23" s="64"/>
      <c r="AD23" s="64"/>
      <c r="AE23" s="64"/>
      <c r="AF23" s="64"/>
      <c r="AG23" s="356"/>
      <c r="AK23" s="27"/>
      <c r="AL23" s="64">
        <v>0</v>
      </c>
      <c r="AM23" s="37" t="s">
        <v>43</v>
      </c>
    </row>
    <row r="24" spans="1:41" x14ac:dyDescent="0.3">
      <c r="A24" s="39"/>
      <c r="B24" s="50" t="s">
        <v>104</v>
      </c>
      <c r="C24" s="64"/>
      <c r="D24" s="63"/>
      <c r="E24" s="69"/>
      <c r="F24" s="69"/>
      <c r="G24" s="69"/>
      <c r="H24" s="71"/>
      <c r="I24" s="64"/>
      <c r="J24" s="64"/>
      <c r="K24" s="64"/>
      <c r="L24" s="30"/>
      <c r="M24" s="30"/>
      <c r="N24" s="35"/>
      <c r="O24" s="35"/>
      <c r="P24" s="64"/>
      <c r="Q24" s="64"/>
      <c r="R24" s="35"/>
      <c r="S24" s="30"/>
      <c r="T24" s="30"/>
      <c r="U24" s="66"/>
      <c r="V24" s="54"/>
      <c r="W24" s="64"/>
      <c r="X24" s="213"/>
      <c r="Y24" s="54"/>
      <c r="Z24" s="29"/>
      <c r="AA24" s="29"/>
      <c r="AB24" s="54"/>
      <c r="AC24" s="64"/>
      <c r="AD24" s="64"/>
      <c r="AE24" s="64"/>
      <c r="AF24" s="54"/>
      <c r="AG24" s="355"/>
      <c r="AK24" s="27"/>
      <c r="AL24" s="36"/>
      <c r="AM24" s="25" t="s">
        <v>44</v>
      </c>
    </row>
    <row r="25" spans="1:41" s="22" customFormat="1" x14ac:dyDescent="0.3">
      <c r="A25" s="39"/>
      <c r="B25" s="40"/>
      <c r="C25" s="354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  <c r="AF25" s="354"/>
      <c r="AG25" s="354"/>
      <c r="AH25" s="24"/>
      <c r="AI25" s="41"/>
      <c r="AJ25" s="196"/>
      <c r="AK25" s="24"/>
      <c r="AL25" s="47"/>
      <c r="AM25" s="48"/>
      <c r="AN25" s="24"/>
      <c r="AO25" s="46"/>
    </row>
    <row r="26" spans="1:41" x14ac:dyDescent="0.3">
      <c r="A26" s="51" t="s">
        <v>51</v>
      </c>
      <c r="B26" s="52" t="s">
        <v>32</v>
      </c>
      <c r="C26" s="63">
        <v>1</v>
      </c>
      <c r="D26" s="29">
        <v>2</v>
      </c>
      <c r="E26" s="54">
        <v>3</v>
      </c>
      <c r="F26" s="54">
        <v>4</v>
      </c>
      <c r="G26" s="54">
        <v>5</v>
      </c>
      <c r="H26" s="54">
        <v>6</v>
      </c>
      <c r="I26" s="54">
        <v>7</v>
      </c>
      <c r="J26" s="63">
        <v>8</v>
      </c>
      <c r="K26" s="29">
        <v>9</v>
      </c>
      <c r="L26" s="54">
        <v>10</v>
      </c>
      <c r="M26" s="54">
        <v>11</v>
      </c>
      <c r="N26" s="54">
        <v>12</v>
      </c>
      <c r="O26" s="54">
        <v>13</v>
      </c>
      <c r="P26" s="54">
        <v>14</v>
      </c>
      <c r="Q26" s="29">
        <v>15</v>
      </c>
      <c r="R26" s="29">
        <v>16</v>
      </c>
      <c r="S26" s="54">
        <v>17</v>
      </c>
      <c r="T26" s="54">
        <v>18</v>
      </c>
      <c r="U26" s="54">
        <v>19</v>
      </c>
      <c r="V26" s="54">
        <v>20</v>
      </c>
      <c r="W26" s="54">
        <v>21</v>
      </c>
      <c r="X26" s="29">
        <v>22</v>
      </c>
      <c r="Y26" s="29">
        <v>23</v>
      </c>
      <c r="Z26" s="54">
        <v>24</v>
      </c>
      <c r="AA26" s="54">
        <v>25</v>
      </c>
      <c r="AB26" s="54">
        <v>26</v>
      </c>
      <c r="AC26" s="54">
        <v>27</v>
      </c>
      <c r="AD26" s="54">
        <v>28</v>
      </c>
      <c r="AE26" s="29">
        <v>29</v>
      </c>
      <c r="AF26" s="29">
        <v>30</v>
      </c>
      <c r="AG26" s="54">
        <v>31</v>
      </c>
      <c r="AI26" s="34" t="s">
        <v>45</v>
      </c>
      <c r="AJ26" s="198" t="s">
        <v>46</v>
      </c>
      <c r="AK26" s="23"/>
      <c r="AL26" s="69"/>
      <c r="AM26" s="70" t="s">
        <v>40</v>
      </c>
    </row>
    <row r="27" spans="1:41" x14ac:dyDescent="0.3">
      <c r="A27" s="51" t="s">
        <v>19</v>
      </c>
      <c r="B27" s="50" t="s">
        <v>102</v>
      </c>
      <c r="C27" s="29"/>
      <c r="D27" s="29"/>
      <c r="E27" s="64"/>
      <c r="F27" s="64"/>
      <c r="G27" s="64"/>
      <c r="H27" s="54"/>
      <c r="I27" s="54"/>
      <c r="J27" s="29"/>
      <c r="K27" s="63"/>
      <c r="L27" s="64"/>
      <c r="M27" s="200"/>
      <c r="N27" s="54"/>
      <c r="O27" s="54"/>
      <c r="P27" s="54"/>
      <c r="Q27" s="29"/>
      <c r="R27" s="29"/>
      <c r="S27" s="54"/>
      <c r="T27" s="54"/>
      <c r="U27" s="64"/>
      <c r="V27" s="64"/>
      <c r="W27" s="64"/>
      <c r="X27" s="63"/>
      <c r="Y27" s="63"/>
      <c r="Z27" s="64"/>
      <c r="AA27" s="64"/>
      <c r="AB27" s="64"/>
      <c r="AC27" s="64"/>
      <c r="AD27" s="64"/>
      <c r="AE27" s="63"/>
      <c r="AF27" s="63"/>
      <c r="AG27" s="64"/>
      <c r="AK27" s="27"/>
      <c r="AL27" s="28" t="s">
        <v>41</v>
      </c>
      <c r="AM27" s="26" t="s">
        <v>42</v>
      </c>
    </row>
    <row r="28" spans="1:41" s="100" customFormat="1" x14ac:dyDescent="0.3">
      <c r="A28" s="51"/>
      <c r="B28" s="50" t="s">
        <v>111</v>
      </c>
      <c r="C28" s="29"/>
      <c r="D28" s="29"/>
      <c r="E28" s="64"/>
      <c r="F28" s="71"/>
      <c r="G28" s="64"/>
      <c r="H28" s="54"/>
      <c r="I28" s="54"/>
      <c r="J28" s="29"/>
      <c r="K28" s="63"/>
      <c r="L28" s="64"/>
      <c r="M28" s="200"/>
      <c r="N28" s="54"/>
      <c r="O28" s="54"/>
      <c r="P28" s="54"/>
      <c r="Q28" s="29"/>
      <c r="R28" s="29"/>
      <c r="S28" s="54"/>
      <c r="T28" s="54"/>
      <c r="U28" s="64"/>
      <c r="V28" s="64"/>
      <c r="W28" s="64"/>
      <c r="X28" s="63"/>
      <c r="Y28" s="63"/>
      <c r="Z28" s="64"/>
      <c r="AA28" s="64"/>
      <c r="AB28" s="64"/>
      <c r="AC28" s="64"/>
      <c r="AD28" s="64"/>
      <c r="AE28" s="63"/>
      <c r="AF28" s="63"/>
      <c r="AG28" s="64"/>
      <c r="AH28" s="22"/>
      <c r="AI28" s="35"/>
      <c r="AJ28" s="197"/>
      <c r="AK28" s="27"/>
      <c r="AL28" s="28"/>
      <c r="AM28" s="26"/>
      <c r="AN28" s="24"/>
      <c r="AO28" s="26"/>
    </row>
    <row r="29" spans="1:41" x14ac:dyDescent="0.3">
      <c r="A29" s="39"/>
      <c r="B29" s="50" t="s">
        <v>103</v>
      </c>
      <c r="C29" s="147"/>
      <c r="D29" s="29"/>
      <c r="E29" s="64"/>
      <c r="F29" s="200"/>
      <c r="G29" s="54"/>
      <c r="H29" s="54"/>
      <c r="I29" s="54"/>
      <c r="J29" s="211"/>
      <c r="K29" s="29"/>
      <c r="L29" s="64"/>
      <c r="M29" s="200"/>
      <c r="N29" s="54"/>
      <c r="O29" s="54"/>
      <c r="P29" s="54"/>
      <c r="Q29" s="29"/>
      <c r="R29" s="29"/>
      <c r="S29" s="64"/>
      <c r="T29" s="64"/>
      <c r="U29" s="64"/>
      <c r="V29" s="64"/>
      <c r="W29" s="64"/>
      <c r="X29" s="63"/>
      <c r="Y29" s="63"/>
      <c r="Z29" s="64"/>
      <c r="AA29" s="64"/>
      <c r="AB29" s="64"/>
      <c r="AC29" s="64"/>
      <c r="AD29" s="64"/>
      <c r="AE29" s="63"/>
      <c r="AF29" s="63"/>
      <c r="AG29" s="64"/>
      <c r="AK29" s="27"/>
      <c r="AL29" s="64">
        <v>0</v>
      </c>
      <c r="AM29" s="37" t="s">
        <v>43</v>
      </c>
    </row>
    <row r="30" spans="1:41" x14ac:dyDescent="0.3">
      <c r="A30" s="39"/>
      <c r="B30" s="50" t="s">
        <v>104</v>
      </c>
      <c r="C30" s="63"/>
      <c r="D30" s="63"/>
      <c r="E30" s="71"/>
      <c r="F30" s="71"/>
      <c r="G30" s="71"/>
      <c r="H30" s="71"/>
      <c r="I30" s="64"/>
      <c r="J30" s="63"/>
      <c r="K30" s="63"/>
      <c r="L30" s="35"/>
      <c r="M30" s="35"/>
      <c r="N30" s="35"/>
      <c r="O30" s="35"/>
      <c r="P30" s="64"/>
      <c r="Q30" s="63"/>
      <c r="R30" s="30"/>
      <c r="S30" s="35"/>
      <c r="T30" s="35"/>
      <c r="U30" s="66"/>
      <c r="V30" s="54"/>
      <c r="W30" s="64"/>
      <c r="X30" s="202"/>
      <c r="Y30" s="29"/>
      <c r="Z30" s="54"/>
      <c r="AA30" s="54"/>
      <c r="AB30" s="54"/>
      <c r="AC30" s="64"/>
      <c r="AD30" s="64"/>
      <c r="AE30" s="63"/>
      <c r="AF30" s="29"/>
      <c r="AG30" s="54"/>
      <c r="AK30" s="27"/>
      <c r="AL30" s="36"/>
      <c r="AM30" s="25" t="s">
        <v>44</v>
      </c>
    </row>
    <row r="31" spans="1:41" s="22" customFormat="1" x14ac:dyDescent="0.3">
      <c r="A31" s="39"/>
      <c r="B31" s="40"/>
      <c r="C31" s="354"/>
      <c r="D31" s="354"/>
      <c r="E31" s="354"/>
      <c r="F31" s="354"/>
      <c r="G31" s="354"/>
      <c r="H31" s="354"/>
      <c r="I31" s="354"/>
      <c r="J31" s="354"/>
      <c r="K31" s="354"/>
      <c r="L31" s="354"/>
      <c r="M31" s="354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4"/>
      <c r="AC31" s="354"/>
      <c r="AD31" s="354"/>
      <c r="AE31" s="354"/>
      <c r="AF31" s="354"/>
      <c r="AG31" s="354"/>
      <c r="AH31" s="24"/>
      <c r="AI31" s="41"/>
      <c r="AJ31" s="196"/>
      <c r="AK31" s="24"/>
      <c r="AL31" s="47"/>
      <c r="AM31" s="48"/>
      <c r="AN31" s="24"/>
      <c r="AO31" s="46"/>
    </row>
    <row r="32" spans="1:41" x14ac:dyDescent="0.3">
      <c r="A32" s="51" t="s">
        <v>52</v>
      </c>
      <c r="B32" s="52" t="s">
        <v>32</v>
      </c>
      <c r="C32" s="54">
        <v>1</v>
      </c>
      <c r="D32" s="54">
        <v>2</v>
      </c>
      <c r="E32" s="54">
        <v>3</v>
      </c>
      <c r="F32" s="54">
        <v>4</v>
      </c>
      <c r="G32" s="29">
        <v>5</v>
      </c>
      <c r="H32" s="29">
        <v>6</v>
      </c>
      <c r="I32" s="54">
        <v>7</v>
      </c>
      <c r="J32" s="54">
        <v>8</v>
      </c>
      <c r="K32" s="54">
        <v>9</v>
      </c>
      <c r="L32" s="54">
        <v>10</v>
      </c>
      <c r="M32" s="54">
        <v>11</v>
      </c>
      <c r="N32" s="29">
        <v>12</v>
      </c>
      <c r="O32" s="29">
        <v>13</v>
      </c>
      <c r="P32" s="54">
        <v>14</v>
      </c>
      <c r="Q32" s="54">
        <v>15</v>
      </c>
      <c r="R32" s="54">
        <v>16</v>
      </c>
      <c r="S32" s="54">
        <v>17</v>
      </c>
      <c r="T32" s="54">
        <v>18</v>
      </c>
      <c r="U32" s="29">
        <v>19</v>
      </c>
      <c r="V32" s="29">
        <v>20</v>
      </c>
      <c r="W32" s="54">
        <v>21</v>
      </c>
      <c r="X32" s="54">
        <v>22</v>
      </c>
      <c r="Y32" s="54">
        <v>23</v>
      </c>
      <c r="Z32" s="54">
        <v>24</v>
      </c>
      <c r="AA32" s="54">
        <v>25</v>
      </c>
      <c r="AB32" s="29">
        <v>26</v>
      </c>
      <c r="AC32" s="29">
        <v>27</v>
      </c>
      <c r="AD32" s="54">
        <v>28</v>
      </c>
      <c r="AE32" s="54">
        <v>29</v>
      </c>
      <c r="AF32" s="54">
        <v>30</v>
      </c>
      <c r="AG32" s="355"/>
      <c r="AI32" s="34" t="s">
        <v>45</v>
      </c>
      <c r="AJ32" s="198" t="s">
        <v>46</v>
      </c>
      <c r="AK32" s="23"/>
      <c r="AL32" s="69"/>
      <c r="AM32" s="70" t="s">
        <v>40</v>
      </c>
    </row>
    <row r="33" spans="1:41" x14ac:dyDescent="0.3">
      <c r="A33" s="51" t="s">
        <v>20</v>
      </c>
      <c r="B33" s="50" t="s">
        <v>102</v>
      </c>
      <c r="C33" s="54"/>
      <c r="D33" s="54"/>
      <c r="E33" s="64"/>
      <c r="F33" s="64"/>
      <c r="G33" s="63"/>
      <c r="H33" s="29"/>
      <c r="I33" s="54"/>
      <c r="J33" s="54"/>
      <c r="K33" s="64"/>
      <c r="L33" s="64"/>
      <c r="M33" s="200"/>
      <c r="N33" s="29"/>
      <c r="O33" s="29"/>
      <c r="P33" s="54"/>
      <c r="Q33" s="54"/>
      <c r="R33" s="54"/>
      <c r="S33" s="54"/>
      <c r="T33" s="54"/>
      <c r="U33" s="63"/>
      <c r="V33" s="63"/>
      <c r="W33" s="64"/>
      <c r="X33" s="64"/>
      <c r="Y33" s="64"/>
      <c r="Z33" s="64"/>
      <c r="AA33" s="64"/>
      <c r="AB33" s="63"/>
      <c r="AC33" s="63"/>
      <c r="AD33" s="64"/>
      <c r="AE33" s="64"/>
      <c r="AF33" s="64"/>
      <c r="AG33" s="356"/>
      <c r="AK33" s="27"/>
      <c r="AL33" s="28" t="s">
        <v>41</v>
      </c>
      <c r="AM33" s="26" t="s">
        <v>42</v>
      </c>
    </row>
    <row r="34" spans="1:41" s="100" customFormat="1" x14ac:dyDescent="0.3">
      <c r="A34" s="51"/>
      <c r="B34" s="50" t="s">
        <v>111</v>
      </c>
      <c r="C34" s="54"/>
      <c r="D34" s="54"/>
      <c r="E34" s="64"/>
      <c r="F34" s="71"/>
      <c r="G34" s="63"/>
      <c r="H34" s="29"/>
      <c r="I34" s="54"/>
      <c r="J34" s="54"/>
      <c r="K34" s="64"/>
      <c r="L34" s="64"/>
      <c r="M34" s="200"/>
      <c r="N34" s="29"/>
      <c r="O34" s="29"/>
      <c r="P34" s="54"/>
      <c r="Q34" s="54"/>
      <c r="R34" s="54"/>
      <c r="S34" s="54"/>
      <c r="T34" s="54"/>
      <c r="U34" s="63"/>
      <c r="V34" s="63"/>
      <c r="W34" s="64"/>
      <c r="X34" s="64"/>
      <c r="Y34" s="64"/>
      <c r="Z34" s="64"/>
      <c r="AA34" s="64"/>
      <c r="AB34" s="63"/>
      <c r="AC34" s="63"/>
      <c r="AD34" s="64"/>
      <c r="AE34" s="64"/>
      <c r="AF34" s="64"/>
      <c r="AG34" s="356"/>
      <c r="AH34" s="22"/>
      <c r="AI34" s="35"/>
      <c r="AJ34" s="197"/>
      <c r="AK34" s="27"/>
      <c r="AL34" s="28"/>
      <c r="AM34" s="26"/>
      <c r="AN34" s="24"/>
      <c r="AO34" s="26"/>
    </row>
    <row r="35" spans="1:41" x14ac:dyDescent="0.3">
      <c r="A35" s="39"/>
      <c r="B35" s="50" t="s">
        <v>103</v>
      </c>
      <c r="C35" s="65"/>
      <c r="D35" s="54"/>
      <c r="E35" s="64"/>
      <c r="F35" s="200"/>
      <c r="G35" s="29"/>
      <c r="H35" s="29"/>
      <c r="I35" s="54"/>
      <c r="J35" s="143"/>
      <c r="K35" s="54"/>
      <c r="L35" s="64"/>
      <c r="M35" s="200"/>
      <c r="N35" s="29"/>
      <c r="O35" s="29"/>
      <c r="P35" s="54"/>
      <c r="Q35" s="54"/>
      <c r="R35" s="54"/>
      <c r="S35" s="64"/>
      <c r="T35" s="64"/>
      <c r="U35" s="63"/>
      <c r="V35" s="63"/>
      <c r="W35" s="64"/>
      <c r="X35" s="64"/>
      <c r="Y35" s="64"/>
      <c r="Z35" s="64"/>
      <c r="AA35" s="64"/>
      <c r="AB35" s="63"/>
      <c r="AC35" s="63"/>
      <c r="AD35" s="64"/>
      <c r="AE35" s="64"/>
      <c r="AF35" s="64"/>
      <c r="AG35" s="356"/>
      <c r="AK35" s="27"/>
      <c r="AL35" s="64">
        <v>0</v>
      </c>
      <c r="AM35" s="37" t="s">
        <v>43</v>
      </c>
    </row>
    <row r="36" spans="1:41" x14ac:dyDescent="0.3">
      <c r="A36" s="39"/>
      <c r="B36" s="50" t="s">
        <v>104</v>
      </c>
      <c r="C36" s="64"/>
      <c r="D36" s="64"/>
      <c r="E36" s="71"/>
      <c r="F36" s="71"/>
      <c r="G36" s="69"/>
      <c r="H36" s="69"/>
      <c r="I36" s="64"/>
      <c r="J36" s="64"/>
      <c r="K36" s="64"/>
      <c r="L36" s="35"/>
      <c r="M36" s="35"/>
      <c r="N36" s="30"/>
      <c r="O36" s="30"/>
      <c r="P36" s="64"/>
      <c r="Q36" s="64"/>
      <c r="R36" s="35"/>
      <c r="S36" s="35"/>
      <c r="T36" s="35"/>
      <c r="U36" s="215"/>
      <c r="V36" s="29"/>
      <c r="W36" s="64"/>
      <c r="X36" s="213"/>
      <c r="Y36" s="54"/>
      <c r="Z36" s="54"/>
      <c r="AA36" s="54"/>
      <c r="AB36" s="29"/>
      <c r="AC36" s="63"/>
      <c r="AD36" s="64"/>
      <c r="AE36" s="64"/>
      <c r="AF36" s="54"/>
      <c r="AG36" s="355"/>
      <c r="AK36" s="27"/>
      <c r="AL36" s="36"/>
      <c r="AM36" s="25" t="s">
        <v>44</v>
      </c>
    </row>
    <row r="37" spans="1:41" s="22" customFormat="1" x14ac:dyDescent="0.3">
      <c r="A37" s="39"/>
      <c r="B37" s="40"/>
      <c r="C37" s="354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  <c r="AD37" s="354"/>
      <c r="AE37" s="354"/>
      <c r="AF37" s="354"/>
      <c r="AG37" s="354"/>
      <c r="AH37" s="24"/>
      <c r="AI37" s="41"/>
      <c r="AJ37" s="196"/>
      <c r="AK37" s="24"/>
      <c r="AL37" s="41"/>
      <c r="AM37" s="24"/>
      <c r="AN37" s="24"/>
      <c r="AO37" s="46"/>
    </row>
    <row r="38" spans="1:41" x14ac:dyDescent="0.3">
      <c r="A38" s="51" t="s">
        <v>33</v>
      </c>
      <c r="B38" s="52" t="s">
        <v>32</v>
      </c>
      <c r="C38" s="54">
        <v>1</v>
      </c>
      <c r="D38" s="54">
        <v>2</v>
      </c>
      <c r="E38" s="29">
        <v>3</v>
      </c>
      <c r="F38" s="29">
        <v>4</v>
      </c>
      <c r="G38" s="63">
        <v>5</v>
      </c>
      <c r="H38" s="54">
        <v>6</v>
      </c>
      <c r="I38" s="54">
        <v>7</v>
      </c>
      <c r="J38" s="54">
        <v>8</v>
      </c>
      <c r="K38" s="54">
        <v>9</v>
      </c>
      <c r="L38" s="29">
        <v>10</v>
      </c>
      <c r="M38" s="29">
        <v>11</v>
      </c>
      <c r="N38" s="54">
        <v>12</v>
      </c>
      <c r="O38" s="54">
        <v>13</v>
      </c>
      <c r="P38" s="54">
        <v>14</v>
      </c>
      <c r="Q38" s="54">
        <v>15</v>
      </c>
      <c r="R38" s="54">
        <v>16</v>
      </c>
      <c r="S38" s="29">
        <v>17</v>
      </c>
      <c r="T38" s="29">
        <v>18</v>
      </c>
      <c r="U38" s="54">
        <v>19</v>
      </c>
      <c r="V38" s="54">
        <v>20</v>
      </c>
      <c r="W38" s="54">
        <v>21</v>
      </c>
      <c r="X38" s="54">
        <v>22</v>
      </c>
      <c r="Y38" s="54">
        <v>23</v>
      </c>
      <c r="Z38" s="29">
        <v>24</v>
      </c>
      <c r="AA38" s="29">
        <v>25</v>
      </c>
      <c r="AB38" s="54">
        <v>26</v>
      </c>
      <c r="AC38" s="54">
        <v>27</v>
      </c>
      <c r="AD38" s="54">
        <v>28</v>
      </c>
      <c r="AE38" s="54">
        <v>29</v>
      </c>
      <c r="AF38" s="54">
        <v>30</v>
      </c>
      <c r="AG38" s="29">
        <v>31</v>
      </c>
      <c r="AI38" s="34" t="s">
        <v>45</v>
      </c>
      <c r="AJ38" s="198" t="s">
        <v>46</v>
      </c>
      <c r="AK38" s="23"/>
      <c r="AL38" s="69"/>
      <c r="AM38" s="70" t="s">
        <v>40</v>
      </c>
    </row>
    <row r="39" spans="1:41" x14ac:dyDescent="0.3">
      <c r="A39" s="51" t="s">
        <v>21</v>
      </c>
      <c r="B39" s="50" t="s">
        <v>102</v>
      </c>
      <c r="C39" s="54"/>
      <c r="D39" s="54"/>
      <c r="E39" s="63"/>
      <c r="F39" s="63"/>
      <c r="G39" s="63"/>
      <c r="H39" s="54"/>
      <c r="I39" s="54"/>
      <c r="J39" s="54"/>
      <c r="K39" s="64"/>
      <c r="L39" s="63"/>
      <c r="M39" s="214"/>
      <c r="N39" s="54"/>
      <c r="O39" s="54"/>
      <c r="P39" s="54"/>
      <c r="Q39" s="54"/>
      <c r="R39" s="54"/>
      <c r="S39" s="29"/>
      <c r="T39" s="29"/>
      <c r="U39" s="64"/>
      <c r="V39" s="64"/>
      <c r="W39" s="64"/>
      <c r="X39" s="64"/>
      <c r="Y39" s="64"/>
      <c r="Z39" s="63"/>
      <c r="AA39" s="63"/>
      <c r="AB39" s="64"/>
      <c r="AC39" s="64"/>
      <c r="AD39" s="64"/>
      <c r="AE39" s="64"/>
      <c r="AF39" s="64"/>
      <c r="AG39" s="63"/>
      <c r="AK39" s="27"/>
      <c r="AL39" s="28" t="s">
        <v>41</v>
      </c>
      <c r="AM39" s="26" t="s">
        <v>42</v>
      </c>
    </row>
    <row r="40" spans="1:41" s="100" customFormat="1" x14ac:dyDescent="0.3">
      <c r="A40" s="51"/>
      <c r="B40" s="50" t="s">
        <v>111</v>
      </c>
      <c r="C40" s="54"/>
      <c r="D40" s="54"/>
      <c r="E40" s="63"/>
      <c r="F40" s="69"/>
      <c r="G40" s="63"/>
      <c r="H40" s="54"/>
      <c r="I40" s="54"/>
      <c r="J40" s="54"/>
      <c r="K40" s="64"/>
      <c r="L40" s="63"/>
      <c r="M40" s="214"/>
      <c r="N40" s="54"/>
      <c r="O40" s="54"/>
      <c r="P40" s="54"/>
      <c r="Q40" s="54"/>
      <c r="R40" s="54"/>
      <c r="S40" s="29"/>
      <c r="T40" s="29"/>
      <c r="U40" s="64"/>
      <c r="V40" s="64"/>
      <c r="W40" s="64"/>
      <c r="X40" s="64"/>
      <c r="Y40" s="64"/>
      <c r="Z40" s="63"/>
      <c r="AA40" s="63"/>
      <c r="AB40" s="64"/>
      <c r="AC40" s="64"/>
      <c r="AD40" s="64"/>
      <c r="AE40" s="64"/>
      <c r="AF40" s="64"/>
      <c r="AG40" s="63"/>
      <c r="AH40" s="22"/>
      <c r="AI40" s="35"/>
      <c r="AJ40" s="197"/>
      <c r="AK40" s="27"/>
      <c r="AL40" s="28"/>
      <c r="AM40" s="26"/>
      <c r="AN40" s="24"/>
      <c r="AO40" s="26"/>
    </row>
    <row r="41" spans="1:41" x14ac:dyDescent="0.3">
      <c r="A41" s="39"/>
      <c r="B41" s="50" t="s">
        <v>103</v>
      </c>
      <c r="C41" s="65"/>
      <c r="D41" s="54"/>
      <c r="E41" s="63"/>
      <c r="F41" s="214"/>
      <c r="G41" s="29"/>
      <c r="H41" s="54"/>
      <c r="I41" s="54"/>
      <c r="J41" s="143"/>
      <c r="K41" s="54"/>
      <c r="L41" s="63"/>
      <c r="M41" s="214"/>
      <c r="N41" s="54"/>
      <c r="O41" s="54"/>
      <c r="P41" s="54"/>
      <c r="Q41" s="54"/>
      <c r="R41" s="54"/>
      <c r="S41" s="63"/>
      <c r="T41" s="63"/>
      <c r="U41" s="64"/>
      <c r="V41" s="64"/>
      <c r="W41" s="64"/>
      <c r="X41" s="64"/>
      <c r="Y41" s="64"/>
      <c r="Z41" s="63"/>
      <c r="AA41" s="63"/>
      <c r="AB41" s="64"/>
      <c r="AC41" s="64"/>
      <c r="AD41" s="64"/>
      <c r="AE41" s="64"/>
      <c r="AF41" s="64"/>
      <c r="AG41" s="63"/>
      <c r="AK41" s="27"/>
      <c r="AL41" s="64">
        <v>0</v>
      </c>
      <c r="AM41" s="37" t="s">
        <v>43</v>
      </c>
    </row>
    <row r="42" spans="1:41" x14ac:dyDescent="0.3">
      <c r="A42" s="39"/>
      <c r="B42" s="50" t="s">
        <v>104</v>
      </c>
      <c r="C42" s="64"/>
      <c r="D42" s="64"/>
      <c r="E42" s="69"/>
      <c r="F42" s="69"/>
      <c r="G42" s="69"/>
      <c r="H42" s="71"/>
      <c r="I42" s="64"/>
      <c r="J42" s="64"/>
      <c r="K42" s="64"/>
      <c r="L42" s="30"/>
      <c r="M42" s="30"/>
      <c r="N42" s="35"/>
      <c r="O42" s="35"/>
      <c r="P42" s="64"/>
      <c r="Q42" s="64"/>
      <c r="R42" s="35"/>
      <c r="S42" s="30"/>
      <c r="T42" s="30"/>
      <c r="U42" s="66"/>
      <c r="V42" s="54"/>
      <c r="W42" s="64"/>
      <c r="X42" s="213"/>
      <c r="Y42" s="54"/>
      <c r="Z42" s="29"/>
      <c r="AA42" s="29"/>
      <c r="AB42" s="54"/>
      <c r="AC42" s="64"/>
      <c r="AD42" s="64"/>
      <c r="AE42" s="64"/>
      <c r="AF42" s="54"/>
      <c r="AG42" s="29"/>
      <c r="AK42" s="27"/>
      <c r="AL42" s="36"/>
      <c r="AM42" s="25" t="s">
        <v>44</v>
      </c>
    </row>
    <row r="43" spans="1:41" s="22" customFormat="1" x14ac:dyDescent="0.3">
      <c r="A43" s="39"/>
      <c r="B43" s="68"/>
      <c r="C43" s="354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4"/>
      <c r="X43" s="354"/>
      <c r="Y43" s="354"/>
      <c r="Z43" s="354"/>
      <c r="AA43" s="354"/>
      <c r="AB43" s="354"/>
      <c r="AC43" s="354"/>
      <c r="AD43" s="354"/>
      <c r="AE43" s="354"/>
      <c r="AF43" s="354"/>
      <c r="AG43" s="354"/>
      <c r="AH43" s="24"/>
      <c r="AI43" s="41"/>
      <c r="AJ43" s="196"/>
      <c r="AK43" s="24"/>
      <c r="AL43" s="47"/>
      <c r="AM43" s="48"/>
      <c r="AN43" s="24"/>
      <c r="AO43" s="46"/>
    </row>
    <row r="44" spans="1:41" x14ac:dyDescent="0.3">
      <c r="A44" s="51" t="s">
        <v>34</v>
      </c>
      <c r="B44" s="52" t="s">
        <v>32</v>
      </c>
      <c r="C44" s="29">
        <v>1</v>
      </c>
      <c r="D44" s="54">
        <v>2</v>
      </c>
      <c r="E44" s="54">
        <v>3</v>
      </c>
      <c r="F44" s="54">
        <v>4</v>
      </c>
      <c r="G44" s="54">
        <v>5</v>
      </c>
      <c r="H44" s="54">
        <v>6</v>
      </c>
      <c r="I44" s="29">
        <v>7</v>
      </c>
      <c r="J44" s="29">
        <v>8</v>
      </c>
      <c r="K44" s="54">
        <v>9</v>
      </c>
      <c r="L44" s="54">
        <v>10</v>
      </c>
      <c r="M44" s="54">
        <v>11</v>
      </c>
      <c r="N44" s="54">
        <v>12</v>
      </c>
      <c r="O44" s="54">
        <v>13</v>
      </c>
      <c r="P44" s="29">
        <v>14</v>
      </c>
      <c r="Q44" s="29">
        <v>15</v>
      </c>
      <c r="R44" s="54">
        <v>16</v>
      </c>
      <c r="S44" s="54">
        <v>17</v>
      </c>
      <c r="T44" s="54">
        <v>18</v>
      </c>
      <c r="U44" s="54">
        <v>19</v>
      </c>
      <c r="V44" s="54">
        <v>20</v>
      </c>
      <c r="W44" s="29">
        <v>21</v>
      </c>
      <c r="X44" s="29">
        <v>22</v>
      </c>
      <c r="Y44" s="54">
        <v>23</v>
      </c>
      <c r="Z44" s="54">
        <v>24</v>
      </c>
      <c r="AA44" s="54">
        <v>25</v>
      </c>
      <c r="AB44" s="54">
        <v>26</v>
      </c>
      <c r="AC44" s="54">
        <v>27</v>
      </c>
      <c r="AD44" s="29">
        <v>28</v>
      </c>
      <c r="AE44" s="29">
        <v>29</v>
      </c>
      <c r="AF44" s="54">
        <v>30</v>
      </c>
      <c r="AG44" s="54">
        <v>31</v>
      </c>
      <c r="AI44" s="34" t="s">
        <v>45</v>
      </c>
      <c r="AJ44" s="198" t="s">
        <v>46</v>
      </c>
      <c r="AK44" s="23"/>
      <c r="AL44" s="69"/>
      <c r="AM44" s="70" t="s">
        <v>40</v>
      </c>
    </row>
    <row r="45" spans="1:41" x14ac:dyDescent="0.3">
      <c r="A45" s="51" t="s">
        <v>22</v>
      </c>
      <c r="B45" s="50" t="s">
        <v>102</v>
      </c>
      <c r="C45" s="29"/>
      <c r="D45" s="54"/>
      <c r="E45" s="64"/>
      <c r="F45" s="64"/>
      <c r="G45" s="64"/>
      <c r="H45" s="54"/>
      <c r="I45" s="29"/>
      <c r="J45" s="29"/>
      <c r="K45" s="64"/>
      <c r="L45" s="64"/>
      <c r="M45" s="200"/>
      <c r="N45" s="54"/>
      <c r="O45" s="54"/>
      <c r="P45" s="29"/>
      <c r="Q45" s="29"/>
      <c r="R45" s="54"/>
      <c r="S45" s="54"/>
      <c r="T45" s="54"/>
      <c r="U45" s="64"/>
      <c r="V45" s="64"/>
      <c r="W45" s="63"/>
      <c r="X45" s="63"/>
      <c r="Y45" s="64"/>
      <c r="Z45" s="64"/>
      <c r="AA45" s="64"/>
      <c r="AB45" s="64"/>
      <c r="AC45" s="64"/>
      <c r="AD45" s="63"/>
      <c r="AE45" s="63"/>
      <c r="AF45" s="64"/>
      <c r="AG45" s="64"/>
      <c r="AK45" s="27"/>
      <c r="AL45" s="28" t="s">
        <v>41</v>
      </c>
      <c r="AM45" s="26" t="s">
        <v>42</v>
      </c>
    </row>
    <row r="46" spans="1:41" s="100" customFormat="1" x14ac:dyDescent="0.3">
      <c r="A46" s="51"/>
      <c r="B46" s="50" t="s">
        <v>111</v>
      </c>
      <c r="C46" s="29"/>
      <c r="D46" s="54"/>
      <c r="E46" s="64"/>
      <c r="F46" s="71"/>
      <c r="G46" s="64"/>
      <c r="H46" s="54"/>
      <c r="I46" s="29"/>
      <c r="J46" s="29"/>
      <c r="K46" s="64"/>
      <c r="L46" s="64"/>
      <c r="M46" s="200"/>
      <c r="N46" s="54"/>
      <c r="O46" s="54"/>
      <c r="P46" s="29"/>
      <c r="Q46" s="29"/>
      <c r="R46" s="54"/>
      <c r="S46" s="54"/>
      <c r="T46" s="54"/>
      <c r="U46" s="64"/>
      <c r="V46" s="64"/>
      <c r="W46" s="63"/>
      <c r="X46" s="63"/>
      <c r="Y46" s="64"/>
      <c r="Z46" s="64"/>
      <c r="AA46" s="64"/>
      <c r="AB46" s="64"/>
      <c r="AC46" s="64"/>
      <c r="AD46" s="63"/>
      <c r="AE46" s="63"/>
      <c r="AF46" s="64"/>
      <c r="AG46" s="64"/>
      <c r="AH46" s="22"/>
      <c r="AI46" s="35"/>
      <c r="AJ46" s="197"/>
      <c r="AK46" s="27"/>
      <c r="AL46" s="28"/>
      <c r="AM46" s="26"/>
      <c r="AN46" s="24"/>
      <c r="AO46" s="26"/>
    </row>
    <row r="47" spans="1:41" x14ac:dyDescent="0.3">
      <c r="A47" s="39"/>
      <c r="B47" s="50" t="s">
        <v>103</v>
      </c>
      <c r="C47" s="147"/>
      <c r="D47" s="54"/>
      <c r="E47" s="64"/>
      <c r="F47" s="200"/>
      <c r="G47" s="54"/>
      <c r="H47" s="54"/>
      <c r="I47" s="29"/>
      <c r="J47" s="211"/>
      <c r="K47" s="54"/>
      <c r="L47" s="64"/>
      <c r="M47" s="200"/>
      <c r="N47" s="54"/>
      <c r="O47" s="54"/>
      <c r="P47" s="29"/>
      <c r="Q47" s="29"/>
      <c r="R47" s="54"/>
      <c r="S47" s="64"/>
      <c r="T47" s="64"/>
      <c r="U47" s="64"/>
      <c r="V47" s="64"/>
      <c r="W47" s="63"/>
      <c r="X47" s="63"/>
      <c r="Y47" s="64"/>
      <c r="Z47" s="64"/>
      <c r="AA47" s="64"/>
      <c r="AB47" s="64"/>
      <c r="AC47" s="64"/>
      <c r="AD47" s="63"/>
      <c r="AE47" s="63"/>
      <c r="AF47" s="64"/>
      <c r="AG47" s="64"/>
      <c r="AK47" s="27"/>
      <c r="AL47" s="64">
        <v>0</v>
      </c>
      <c r="AM47" s="37" t="s">
        <v>43</v>
      </c>
    </row>
    <row r="48" spans="1:41" ht="14.25" customHeight="1" x14ac:dyDescent="0.3">
      <c r="A48" s="39"/>
      <c r="B48" s="50" t="s">
        <v>104</v>
      </c>
      <c r="C48" s="63"/>
      <c r="D48" s="64"/>
      <c r="E48" s="71"/>
      <c r="F48" s="71"/>
      <c r="G48" s="71"/>
      <c r="H48" s="71"/>
      <c r="I48" s="63"/>
      <c r="J48" s="63"/>
      <c r="K48" s="64"/>
      <c r="L48" s="35"/>
      <c r="M48" s="35"/>
      <c r="N48" s="35"/>
      <c r="O48" s="35"/>
      <c r="P48" s="63"/>
      <c r="Q48" s="63"/>
      <c r="R48" s="35"/>
      <c r="S48" s="35"/>
      <c r="T48" s="35"/>
      <c r="U48" s="66"/>
      <c r="V48" s="54"/>
      <c r="W48" s="63"/>
      <c r="X48" s="202"/>
      <c r="Y48" s="54"/>
      <c r="Z48" s="54"/>
      <c r="AA48" s="54"/>
      <c r="AB48" s="54"/>
      <c r="AC48" s="64"/>
      <c r="AD48" s="63"/>
      <c r="AE48" s="63"/>
      <c r="AF48" s="54"/>
      <c r="AG48" s="54"/>
      <c r="AK48" s="27"/>
      <c r="AL48" s="36"/>
      <c r="AM48" s="25" t="s">
        <v>44</v>
      </c>
    </row>
    <row r="49" spans="1:41" s="22" customFormat="1" x14ac:dyDescent="0.3">
      <c r="A49" s="39"/>
      <c r="B49" s="68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4"/>
      <c r="X49" s="354"/>
      <c r="Y49" s="354"/>
      <c r="Z49" s="354"/>
      <c r="AA49" s="354"/>
      <c r="AB49" s="354"/>
      <c r="AC49" s="354"/>
      <c r="AD49" s="354"/>
      <c r="AE49" s="354"/>
      <c r="AF49" s="354"/>
      <c r="AG49" s="354"/>
      <c r="AH49" s="24"/>
      <c r="AI49" s="41"/>
      <c r="AJ49" s="196"/>
      <c r="AK49" s="24"/>
      <c r="AL49" s="47"/>
      <c r="AM49" s="48"/>
      <c r="AN49" s="24"/>
      <c r="AO49" s="46"/>
    </row>
    <row r="50" spans="1:41" x14ac:dyDescent="0.3">
      <c r="A50" s="51" t="s">
        <v>35</v>
      </c>
      <c r="B50" s="52" t="s">
        <v>32</v>
      </c>
      <c r="C50" s="63">
        <v>1</v>
      </c>
      <c r="D50" s="54">
        <v>2</v>
      </c>
      <c r="E50" s="54">
        <v>3</v>
      </c>
      <c r="F50" s="29">
        <v>4</v>
      </c>
      <c r="G50" s="29">
        <v>5</v>
      </c>
      <c r="H50" s="54">
        <v>6</v>
      </c>
      <c r="I50" s="54">
        <v>7</v>
      </c>
      <c r="J50" s="54">
        <v>8</v>
      </c>
      <c r="K50" s="54">
        <v>9</v>
      </c>
      <c r="L50" s="54">
        <v>10</v>
      </c>
      <c r="M50" s="29">
        <v>11</v>
      </c>
      <c r="N50" s="29">
        <v>12</v>
      </c>
      <c r="O50" s="54">
        <v>13</v>
      </c>
      <c r="P50" s="54">
        <v>14</v>
      </c>
      <c r="Q50" s="63">
        <v>15</v>
      </c>
      <c r="R50" s="54">
        <v>16</v>
      </c>
      <c r="S50" s="54">
        <v>17</v>
      </c>
      <c r="T50" s="29">
        <v>18</v>
      </c>
      <c r="U50" s="29">
        <v>19</v>
      </c>
      <c r="V50" s="54">
        <v>20</v>
      </c>
      <c r="W50" s="54">
        <v>21</v>
      </c>
      <c r="X50" s="54">
        <v>22</v>
      </c>
      <c r="Y50" s="54">
        <v>23</v>
      </c>
      <c r="Z50" s="54">
        <v>24</v>
      </c>
      <c r="AA50" s="29">
        <v>25</v>
      </c>
      <c r="AB50" s="29">
        <v>26</v>
      </c>
      <c r="AC50" s="54">
        <v>27</v>
      </c>
      <c r="AD50" s="54">
        <v>28</v>
      </c>
      <c r="AE50" s="54">
        <v>29</v>
      </c>
      <c r="AF50" s="54">
        <v>30</v>
      </c>
      <c r="AG50" s="355"/>
      <c r="AI50" s="34" t="s">
        <v>45</v>
      </c>
      <c r="AJ50" s="198" t="s">
        <v>46</v>
      </c>
      <c r="AK50" s="23"/>
      <c r="AL50" s="69"/>
      <c r="AM50" s="70" t="s">
        <v>40</v>
      </c>
    </row>
    <row r="51" spans="1:41" x14ac:dyDescent="0.3">
      <c r="A51" s="51" t="s">
        <v>29</v>
      </c>
      <c r="B51" s="50" t="s">
        <v>102</v>
      </c>
      <c r="C51" s="29"/>
      <c r="D51" s="54"/>
      <c r="E51" s="64"/>
      <c r="F51" s="63"/>
      <c r="G51" s="63"/>
      <c r="H51" s="54"/>
      <c r="I51" s="54"/>
      <c r="J51" s="54"/>
      <c r="K51" s="64"/>
      <c r="L51" s="64"/>
      <c r="M51" s="214"/>
      <c r="N51" s="29"/>
      <c r="O51" s="54"/>
      <c r="P51" s="54"/>
      <c r="Q51" s="29"/>
      <c r="R51" s="54"/>
      <c r="S51" s="54"/>
      <c r="T51" s="29"/>
      <c r="U51" s="63"/>
      <c r="V51" s="64"/>
      <c r="W51" s="64"/>
      <c r="X51" s="64"/>
      <c r="Y51" s="64"/>
      <c r="Z51" s="64"/>
      <c r="AA51" s="63"/>
      <c r="AB51" s="63"/>
      <c r="AC51" s="64"/>
      <c r="AD51" s="64"/>
      <c r="AE51" s="64"/>
      <c r="AF51" s="64"/>
      <c r="AG51" s="356"/>
      <c r="AK51" s="27"/>
      <c r="AL51" s="28" t="s">
        <v>41</v>
      </c>
      <c r="AM51" s="26" t="s">
        <v>42</v>
      </c>
    </row>
    <row r="52" spans="1:41" s="100" customFormat="1" x14ac:dyDescent="0.3">
      <c r="A52" s="51"/>
      <c r="B52" s="50" t="s">
        <v>111</v>
      </c>
      <c r="C52" s="29"/>
      <c r="D52" s="54"/>
      <c r="E52" s="64"/>
      <c r="F52" s="69"/>
      <c r="G52" s="63"/>
      <c r="H52" s="54"/>
      <c r="I52" s="54"/>
      <c r="J52" s="54"/>
      <c r="K52" s="64"/>
      <c r="L52" s="64"/>
      <c r="M52" s="214"/>
      <c r="N52" s="29"/>
      <c r="O52" s="54"/>
      <c r="P52" s="54"/>
      <c r="Q52" s="29"/>
      <c r="R52" s="54"/>
      <c r="S52" s="54"/>
      <c r="T52" s="29"/>
      <c r="U52" s="63"/>
      <c r="V52" s="64"/>
      <c r="W52" s="64"/>
      <c r="X52" s="64"/>
      <c r="Y52" s="64"/>
      <c r="Z52" s="64"/>
      <c r="AA52" s="63"/>
      <c r="AB52" s="63"/>
      <c r="AC52" s="64"/>
      <c r="AD52" s="64"/>
      <c r="AE52" s="64"/>
      <c r="AF52" s="64"/>
      <c r="AG52" s="356"/>
      <c r="AH52" s="22"/>
      <c r="AI52" s="35"/>
      <c r="AJ52" s="197"/>
      <c r="AK52" s="27"/>
      <c r="AL52" s="28"/>
      <c r="AM52" s="26"/>
      <c r="AN52" s="24"/>
      <c r="AO52" s="26"/>
    </row>
    <row r="53" spans="1:41" x14ac:dyDescent="0.3">
      <c r="A53" s="39"/>
      <c r="B53" s="50" t="s">
        <v>103</v>
      </c>
      <c r="C53" s="147"/>
      <c r="D53" s="54"/>
      <c r="E53" s="64"/>
      <c r="F53" s="214"/>
      <c r="G53" s="29"/>
      <c r="H53" s="54"/>
      <c r="I53" s="54"/>
      <c r="J53" s="143"/>
      <c r="K53" s="54"/>
      <c r="L53" s="64"/>
      <c r="M53" s="214"/>
      <c r="N53" s="29"/>
      <c r="O53" s="54"/>
      <c r="P53" s="54"/>
      <c r="Q53" s="29"/>
      <c r="R53" s="54"/>
      <c r="S53" s="64"/>
      <c r="T53" s="63"/>
      <c r="U53" s="63"/>
      <c r="V53" s="64"/>
      <c r="W53" s="64"/>
      <c r="X53" s="64"/>
      <c r="Y53" s="64"/>
      <c r="Z53" s="64"/>
      <c r="AA53" s="63"/>
      <c r="AB53" s="63"/>
      <c r="AC53" s="64"/>
      <c r="AD53" s="64"/>
      <c r="AE53" s="64"/>
      <c r="AF53" s="64"/>
      <c r="AG53" s="356"/>
      <c r="AK53" s="27"/>
      <c r="AL53" s="64">
        <v>0</v>
      </c>
      <c r="AM53" s="37" t="s">
        <v>43</v>
      </c>
    </row>
    <row r="54" spans="1:41" x14ac:dyDescent="0.3">
      <c r="A54" s="39"/>
      <c r="B54" s="50" t="s">
        <v>104</v>
      </c>
      <c r="C54" s="63"/>
      <c r="D54" s="64"/>
      <c r="E54" s="71"/>
      <c r="F54" s="69"/>
      <c r="G54" s="69"/>
      <c r="H54" s="71"/>
      <c r="I54" s="64"/>
      <c r="J54" s="64"/>
      <c r="K54" s="64"/>
      <c r="L54" s="35"/>
      <c r="M54" s="30"/>
      <c r="N54" s="30"/>
      <c r="O54" s="35"/>
      <c r="P54" s="64"/>
      <c r="Q54" s="63"/>
      <c r="R54" s="35"/>
      <c r="S54" s="35"/>
      <c r="T54" s="30"/>
      <c r="U54" s="215"/>
      <c r="V54" s="54"/>
      <c r="W54" s="64"/>
      <c r="X54" s="213"/>
      <c r="Y54" s="54"/>
      <c r="Z54" s="54"/>
      <c r="AA54" s="29"/>
      <c r="AB54" s="29"/>
      <c r="AC54" s="64"/>
      <c r="AD54" s="64"/>
      <c r="AE54" s="64"/>
      <c r="AF54" s="54"/>
      <c r="AG54" s="355"/>
      <c r="AK54" s="27"/>
      <c r="AL54" s="36"/>
      <c r="AM54" s="25" t="s">
        <v>44</v>
      </c>
    </row>
    <row r="55" spans="1:41" s="22" customFormat="1" x14ac:dyDescent="0.3">
      <c r="A55" s="39"/>
      <c r="B55" s="40"/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4"/>
      <c r="AG55" s="354"/>
      <c r="AH55" s="24"/>
      <c r="AI55" s="41"/>
      <c r="AJ55" s="196"/>
      <c r="AK55" s="24"/>
      <c r="AL55" s="47"/>
      <c r="AM55" s="48"/>
      <c r="AN55" s="24"/>
      <c r="AO55" s="46"/>
    </row>
    <row r="56" spans="1:41" x14ac:dyDescent="0.3">
      <c r="A56" s="51" t="s">
        <v>36</v>
      </c>
      <c r="B56" s="52" t="s">
        <v>32</v>
      </c>
      <c r="C56" s="54">
        <v>1</v>
      </c>
      <c r="D56" s="29">
        <v>2</v>
      </c>
      <c r="E56" s="29">
        <v>3</v>
      </c>
      <c r="F56" s="54">
        <v>4</v>
      </c>
      <c r="G56" s="54">
        <v>5</v>
      </c>
      <c r="H56" s="54">
        <v>6</v>
      </c>
      <c r="I56" s="54">
        <v>7</v>
      </c>
      <c r="J56" s="54">
        <v>8</v>
      </c>
      <c r="K56" s="29">
        <v>9</v>
      </c>
      <c r="L56" s="29">
        <v>10</v>
      </c>
      <c r="M56" s="54">
        <v>11</v>
      </c>
      <c r="N56" s="54">
        <v>12</v>
      </c>
      <c r="O56" s="54">
        <v>13</v>
      </c>
      <c r="P56" s="54">
        <v>14</v>
      </c>
      <c r="Q56" s="54">
        <v>15</v>
      </c>
      <c r="R56" s="29">
        <v>16</v>
      </c>
      <c r="S56" s="29">
        <v>17</v>
      </c>
      <c r="T56" s="54">
        <v>18</v>
      </c>
      <c r="U56" s="54">
        <v>19</v>
      </c>
      <c r="V56" s="54">
        <v>20</v>
      </c>
      <c r="W56" s="54">
        <v>21</v>
      </c>
      <c r="X56" s="54">
        <v>22</v>
      </c>
      <c r="Y56" s="29">
        <v>23</v>
      </c>
      <c r="Z56" s="29">
        <v>24</v>
      </c>
      <c r="AA56" s="54">
        <v>25</v>
      </c>
      <c r="AB56" s="54">
        <v>26</v>
      </c>
      <c r="AC56" s="54">
        <v>27</v>
      </c>
      <c r="AD56" s="54">
        <v>28</v>
      </c>
      <c r="AE56" s="54">
        <v>29</v>
      </c>
      <c r="AF56" s="29">
        <v>30</v>
      </c>
      <c r="AG56" s="29">
        <v>31</v>
      </c>
      <c r="AI56" s="34" t="s">
        <v>45</v>
      </c>
      <c r="AJ56" s="198" t="s">
        <v>46</v>
      </c>
      <c r="AK56" s="23"/>
      <c r="AL56" s="69"/>
      <c r="AM56" s="70" t="s">
        <v>40</v>
      </c>
    </row>
    <row r="57" spans="1:41" x14ac:dyDescent="0.3">
      <c r="A57" s="51" t="s">
        <v>39</v>
      </c>
      <c r="B57" s="50" t="s">
        <v>102</v>
      </c>
      <c r="C57" s="54"/>
      <c r="D57" s="29"/>
      <c r="E57" s="63"/>
      <c r="F57" s="64"/>
      <c r="G57" s="64"/>
      <c r="H57" s="54"/>
      <c r="I57" s="54"/>
      <c r="J57" s="54"/>
      <c r="K57" s="63"/>
      <c r="L57" s="63"/>
      <c r="M57" s="200"/>
      <c r="N57" s="54"/>
      <c r="O57" s="54"/>
      <c r="P57" s="54"/>
      <c r="Q57" s="54"/>
      <c r="R57" s="29"/>
      <c r="S57" s="29"/>
      <c r="T57" s="54"/>
      <c r="U57" s="64"/>
      <c r="V57" s="64"/>
      <c r="W57" s="64"/>
      <c r="X57" s="64"/>
      <c r="Y57" s="63"/>
      <c r="Z57" s="63"/>
      <c r="AA57" s="64"/>
      <c r="AB57" s="64"/>
      <c r="AC57" s="64"/>
      <c r="AD57" s="64"/>
      <c r="AE57" s="64"/>
      <c r="AF57" s="63"/>
      <c r="AG57" s="63"/>
      <c r="AK57" s="27"/>
      <c r="AL57" s="28" t="s">
        <v>41</v>
      </c>
      <c r="AM57" s="26" t="s">
        <v>42</v>
      </c>
    </row>
    <row r="58" spans="1:41" s="100" customFormat="1" x14ac:dyDescent="0.3">
      <c r="A58" s="51"/>
      <c r="B58" s="50" t="s">
        <v>111</v>
      </c>
      <c r="C58" s="54"/>
      <c r="D58" s="29"/>
      <c r="E58" s="63"/>
      <c r="F58" s="71"/>
      <c r="G58" s="64"/>
      <c r="H58" s="54"/>
      <c r="I58" s="54"/>
      <c r="J58" s="54"/>
      <c r="K58" s="63"/>
      <c r="L58" s="63"/>
      <c r="M58" s="200"/>
      <c r="N58" s="54"/>
      <c r="O58" s="54"/>
      <c r="P58" s="54"/>
      <c r="Q58" s="54"/>
      <c r="R58" s="29"/>
      <c r="S58" s="29"/>
      <c r="T58" s="54"/>
      <c r="U58" s="64"/>
      <c r="V58" s="64"/>
      <c r="W58" s="64"/>
      <c r="X58" s="64"/>
      <c r="Y58" s="63"/>
      <c r="Z58" s="63"/>
      <c r="AA58" s="64"/>
      <c r="AB58" s="64"/>
      <c r="AC58" s="64"/>
      <c r="AD58" s="64"/>
      <c r="AE58" s="64"/>
      <c r="AF58" s="63"/>
      <c r="AG58" s="63"/>
      <c r="AH58" s="22"/>
      <c r="AI58" s="35"/>
      <c r="AJ58" s="197"/>
      <c r="AK58" s="27"/>
      <c r="AL58" s="28"/>
      <c r="AM58" s="26"/>
      <c r="AN58" s="24"/>
      <c r="AO58" s="26"/>
    </row>
    <row r="59" spans="1:41" ht="12.75" customHeight="1" x14ac:dyDescent="0.3">
      <c r="A59" s="39"/>
      <c r="B59" s="50" t="s">
        <v>103</v>
      </c>
      <c r="C59" s="65"/>
      <c r="D59" s="29"/>
      <c r="E59" s="63"/>
      <c r="F59" s="200"/>
      <c r="G59" s="54"/>
      <c r="H59" s="54"/>
      <c r="I59" s="54"/>
      <c r="J59" s="143"/>
      <c r="K59" s="29"/>
      <c r="L59" s="63"/>
      <c r="M59" s="200"/>
      <c r="N59" s="54"/>
      <c r="O59" s="54"/>
      <c r="P59" s="54"/>
      <c r="Q59" s="54"/>
      <c r="R59" s="29"/>
      <c r="S59" s="63"/>
      <c r="T59" s="64"/>
      <c r="U59" s="64"/>
      <c r="V59" s="64"/>
      <c r="W59" s="64"/>
      <c r="X59" s="64"/>
      <c r="Y59" s="63"/>
      <c r="Z59" s="63"/>
      <c r="AA59" s="64"/>
      <c r="AB59" s="64"/>
      <c r="AC59" s="64"/>
      <c r="AD59" s="64"/>
      <c r="AE59" s="64"/>
      <c r="AF59" s="63"/>
      <c r="AG59" s="63"/>
      <c r="AK59" s="27"/>
      <c r="AL59" s="64">
        <v>0</v>
      </c>
      <c r="AM59" s="37" t="s">
        <v>43</v>
      </c>
    </row>
    <row r="60" spans="1:41" x14ac:dyDescent="0.3">
      <c r="A60" s="39"/>
      <c r="B60" s="50" t="s">
        <v>104</v>
      </c>
      <c r="C60" s="64"/>
      <c r="D60" s="63"/>
      <c r="E60" s="69"/>
      <c r="F60" s="71"/>
      <c r="G60" s="71"/>
      <c r="H60" s="71"/>
      <c r="I60" s="64"/>
      <c r="J60" s="64"/>
      <c r="K60" s="63"/>
      <c r="L60" s="30"/>
      <c r="M60" s="35"/>
      <c r="N60" s="35"/>
      <c r="O60" s="35"/>
      <c r="P60" s="64"/>
      <c r="Q60" s="64"/>
      <c r="R60" s="30"/>
      <c r="S60" s="30"/>
      <c r="T60" s="35"/>
      <c r="U60" s="66"/>
      <c r="V60" s="54"/>
      <c r="W60" s="64"/>
      <c r="X60" s="213"/>
      <c r="Y60" s="29"/>
      <c r="Z60" s="29"/>
      <c r="AA60" s="54"/>
      <c r="AB60" s="54"/>
      <c r="AC60" s="64"/>
      <c r="AD60" s="64"/>
      <c r="AE60" s="64"/>
      <c r="AF60" s="29"/>
      <c r="AG60" s="29"/>
      <c r="AK60" s="27"/>
      <c r="AL60" s="36"/>
      <c r="AM60" s="25" t="s">
        <v>44</v>
      </c>
    </row>
    <row r="61" spans="1:41" s="22" customFormat="1" x14ac:dyDescent="0.3">
      <c r="A61" s="39"/>
      <c r="B61" s="40"/>
      <c r="C61" s="354"/>
      <c r="D61" s="354"/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354"/>
      <c r="P61" s="354"/>
      <c r="Q61" s="354"/>
      <c r="R61" s="354"/>
      <c r="S61" s="354"/>
      <c r="T61" s="354"/>
      <c r="U61" s="354"/>
      <c r="V61" s="354"/>
      <c r="W61" s="354"/>
      <c r="X61" s="354"/>
      <c r="Y61" s="354"/>
      <c r="Z61" s="354"/>
      <c r="AA61" s="354"/>
      <c r="AB61" s="354"/>
      <c r="AC61" s="354"/>
      <c r="AD61" s="354"/>
      <c r="AE61" s="354"/>
      <c r="AF61" s="354"/>
      <c r="AG61" s="354"/>
      <c r="AH61" s="24"/>
      <c r="AI61" s="41"/>
      <c r="AJ61" s="196"/>
      <c r="AK61" s="24"/>
      <c r="AL61" s="47"/>
      <c r="AM61" s="48"/>
      <c r="AN61" s="24"/>
      <c r="AO61" s="46"/>
    </row>
    <row r="62" spans="1:41" x14ac:dyDescent="0.3">
      <c r="A62" s="51" t="s">
        <v>37</v>
      </c>
      <c r="B62" s="52" t="s">
        <v>32</v>
      </c>
      <c r="C62" s="63">
        <v>1</v>
      </c>
      <c r="D62" s="54">
        <v>2</v>
      </c>
      <c r="E62" s="54">
        <v>3</v>
      </c>
      <c r="F62" s="54">
        <v>4</v>
      </c>
      <c r="G62" s="54">
        <v>5</v>
      </c>
      <c r="H62" s="29">
        <v>6</v>
      </c>
      <c r="I62" s="29">
        <v>7</v>
      </c>
      <c r="J62" s="54">
        <v>8</v>
      </c>
      <c r="K62" s="54">
        <v>9</v>
      </c>
      <c r="L62" s="54">
        <v>10</v>
      </c>
      <c r="M62" s="54">
        <v>11</v>
      </c>
      <c r="N62" s="54">
        <v>12</v>
      </c>
      <c r="O62" s="29">
        <v>13</v>
      </c>
      <c r="P62" s="29">
        <v>14</v>
      </c>
      <c r="Q62" s="54">
        <v>15</v>
      </c>
      <c r="R62" s="54">
        <v>16</v>
      </c>
      <c r="S62" s="63">
        <v>17</v>
      </c>
      <c r="T62" s="54">
        <v>18</v>
      </c>
      <c r="U62" s="54">
        <v>19</v>
      </c>
      <c r="V62" s="29">
        <v>20</v>
      </c>
      <c r="W62" s="29">
        <v>21</v>
      </c>
      <c r="X62" s="54">
        <v>22</v>
      </c>
      <c r="Y62" s="54">
        <v>23</v>
      </c>
      <c r="Z62" s="54">
        <v>24</v>
      </c>
      <c r="AA62" s="54">
        <v>25</v>
      </c>
      <c r="AB62" s="54">
        <v>26</v>
      </c>
      <c r="AC62" s="29">
        <v>27</v>
      </c>
      <c r="AD62" s="29">
        <v>28</v>
      </c>
      <c r="AE62" s="54">
        <v>29</v>
      </c>
      <c r="AF62" s="67">
        <v>30</v>
      </c>
      <c r="AG62" s="355"/>
      <c r="AI62" s="34" t="s">
        <v>45</v>
      </c>
      <c r="AJ62" s="198" t="s">
        <v>46</v>
      </c>
      <c r="AK62" s="23"/>
      <c r="AL62" s="69"/>
      <c r="AM62" s="70" t="s">
        <v>40</v>
      </c>
    </row>
    <row r="63" spans="1:41" x14ac:dyDescent="0.3">
      <c r="A63" s="51" t="s">
        <v>30</v>
      </c>
      <c r="B63" s="50" t="s">
        <v>102</v>
      </c>
      <c r="C63" s="29"/>
      <c r="D63" s="54"/>
      <c r="E63" s="64"/>
      <c r="F63" s="64"/>
      <c r="G63" s="64"/>
      <c r="H63" s="29"/>
      <c r="I63" s="29"/>
      <c r="J63" s="54"/>
      <c r="K63" s="64"/>
      <c r="L63" s="64"/>
      <c r="M63" s="200"/>
      <c r="N63" s="54"/>
      <c r="O63" s="29"/>
      <c r="P63" s="29"/>
      <c r="Q63" s="54"/>
      <c r="R63" s="54"/>
      <c r="S63" s="29"/>
      <c r="T63" s="54"/>
      <c r="U63" s="64"/>
      <c r="V63" s="63"/>
      <c r="W63" s="63"/>
      <c r="X63" s="64"/>
      <c r="Y63" s="64"/>
      <c r="Z63" s="64"/>
      <c r="AA63" s="64"/>
      <c r="AB63" s="64"/>
      <c r="AC63" s="63"/>
      <c r="AD63" s="63"/>
      <c r="AE63" s="64"/>
      <c r="AF63" s="208"/>
      <c r="AG63" s="356"/>
      <c r="AK63" s="27"/>
      <c r="AL63" s="28" t="s">
        <v>41</v>
      </c>
      <c r="AM63" s="26" t="s">
        <v>42</v>
      </c>
    </row>
    <row r="64" spans="1:41" s="100" customFormat="1" x14ac:dyDescent="0.3">
      <c r="A64" s="51"/>
      <c r="B64" s="50" t="s">
        <v>111</v>
      </c>
      <c r="C64" s="29"/>
      <c r="D64" s="54"/>
      <c r="E64" s="64"/>
      <c r="F64" s="71"/>
      <c r="G64" s="64"/>
      <c r="H64" s="29"/>
      <c r="I64" s="29"/>
      <c r="J64" s="54"/>
      <c r="K64" s="64"/>
      <c r="L64" s="64"/>
      <c r="M64" s="200"/>
      <c r="N64" s="54"/>
      <c r="O64" s="29"/>
      <c r="P64" s="29"/>
      <c r="Q64" s="54"/>
      <c r="R64" s="54"/>
      <c r="S64" s="29"/>
      <c r="T64" s="54"/>
      <c r="U64" s="64"/>
      <c r="V64" s="63"/>
      <c r="W64" s="63"/>
      <c r="X64" s="64"/>
      <c r="Y64" s="64"/>
      <c r="Z64" s="64"/>
      <c r="AA64" s="64"/>
      <c r="AB64" s="64"/>
      <c r="AC64" s="63"/>
      <c r="AD64" s="63"/>
      <c r="AE64" s="64"/>
      <c r="AF64" s="208"/>
      <c r="AG64" s="356"/>
      <c r="AH64" s="22"/>
      <c r="AI64" s="35"/>
      <c r="AJ64" s="197"/>
      <c r="AK64" s="27"/>
      <c r="AL64" s="28"/>
      <c r="AM64" s="26"/>
      <c r="AN64" s="24"/>
      <c r="AO64" s="26"/>
    </row>
    <row r="65" spans="1:41" x14ac:dyDescent="0.3">
      <c r="A65" s="39"/>
      <c r="B65" s="50" t="s">
        <v>103</v>
      </c>
      <c r="C65" s="147"/>
      <c r="D65" s="54"/>
      <c r="E65" s="64"/>
      <c r="F65" s="200"/>
      <c r="G65" s="54"/>
      <c r="H65" s="29"/>
      <c r="I65" s="29"/>
      <c r="J65" s="143"/>
      <c r="K65" s="54"/>
      <c r="L65" s="64"/>
      <c r="M65" s="200"/>
      <c r="N65" s="54"/>
      <c r="O65" s="29"/>
      <c r="P65" s="29"/>
      <c r="Q65" s="54"/>
      <c r="R65" s="54"/>
      <c r="S65" s="63"/>
      <c r="T65" s="64"/>
      <c r="U65" s="64"/>
      <c r="V65" s="63"/>
      <c r="W65" s="63"/>
      <c r="X65" s="64"/>
      <c r="Y65" s="64"/>
      <c r="Z65" s="64"/>
      <c r="AA65" s="64"/>
      <c r="AB65" s="64"/>
      <c r="AC65" s="63"/>
      <c r="AD65" s="63"/>
      <c r="AE65" s="64"/>
      <c r="AF65" s="208"/>
      <c r="AG65" s="356"/>
      <c r="AK65" s="27"/>
      <c r="AL65" s="64">
        <v>0</v>
      </c>
      <c r="AM65" s="37" t="s">
        <v>43</v>
      </c>
    </row>
    <row r="66" spans="1:41" x14ac:dyDescent="0.3">
      <c r="A66" s="39"/>
      <c r="B66" s="50" t="s">
        <v>104</v>
      </c>
      <c r="C66" s="63"/>
      <c r="D66" s="64"/>
      <c r="E66" s="71"/>
      <c r="F66" s="71"/>
      <c r="G66" s="71"/>
      <c r="H66" s="69"/>
      <c r="I66" s="63"/>
      <c r="J66" s="64"/>
      <c r="K66" s="64"/>
      <c r="L66" s="35"/>
      <c r="M66" s="35"/>
      <c r="N66" s="35"/>
      <c r="O66" s="30"/>
      <c r="P66" s="63"/>
      <c r="Q66" s="64"/>
      <c r="R66" s="35"/>
      <c r="S66" s="30"/>
      <c r="T66" s="35"/>
      <c r="U66" s="66"/>
      <c r="V66" s="29"/>
      <c r="W66" s="63"/>
      <c r="X66" s="213"/>
      <c r="Y66" s="54"/>
      <c r="Z66" s="54"/>
      <c r="AA66" s="54"/>
      <c r="AB66" s="54"/>
      <c r="AC66" s="63"/>
      <c r="AD66" s="63"/>
      <c r="AE66" s="64"/>
      <c r="AF66" s="67"/>
      <c r="AG66" s="355"/>
      <c r="AK66" s="27"/>
      <c r="AL66" s="36"/>
      <c r="AM66" s="25" t="s">
        <v>44</v>
      </c>
    </row>
    <row r="67" spans="1:41" s="22" customFormat="1" x14ac:dyDescent="0.3">
      <c r="A67" s="39"/>
      <c r="B67" s="40"/>
      <c r="C67" s="354"/>
      <c r="D67" s="354"/>
      <c r="E67" s="354"/>
      <c r="F67" s="354"/>
      <c r="G67" s="354"/>
      <c r="H67" s="354"/>
      <c r="I67" s="354"/>
      <c r="J67" s="354"/>
      <c r="K67" s="354"/>
      <c r="L67" s="354"/>
      <c r="M67" s="354"/>
      <c r="N67" s="354"/>
      <c r="O67" s="354"/>
      <c r="P67" s="354"/>
      <c r="Q67" s="354"/>
      <c r="R67" s="354"/>
      <c r="S67" s="354"/>
      <c r="T67" s="354"/>
      <c r="U67" s="354"/>
      <c r="V67" s="354"/>
      <c r="W67" s="354"/>
      <c r="X67" s="354"/>
      <c r="Y67" s="354"/>
      <c r="Z67" s="354"/>
      <c r="AA67" s="354"/>
      <c r="AB67" s="354"/>
      <c r="AC67" s="354"/>
      <c r="AD67" s="354"/>
      <c r="AE67" s="354"/>
      <c r="AF67" s="354"/>
      <c r="AG67" s="354"/>
      <c r="AH67" s="24"/>
      <c r="AI67" s="41"/>
      <c r="AJ67" s="196"/>
      <c r="AK67" s="24"/>
      <c r="AL67" s="47"/>
      <c r="AM67" s="48"/>
      <c r="AN67" s="24"/>
      <c r="AO67" s="46"/>
    </row>
    <row r="68" spans="1:41" x14ac:dyDescent="0.3">
      <c r="A68" s="51" t="s">
        <v>38</v>
      </c>
      <c r="B68" s="52" t="s">
        <v>32</v>
      </c>
      <c r="C68" s="54">
        <v>1</v>
      </c>
      <c r="D68" s="54">
        <v>2</v>
      </c>
      <c r="E68" s="54">
        <v>3</v>
      </c>
      <c r="F68" s="29">
        <v>4</v>
      </c>
      <c r="G68" s="29">
        <v>5</v>
      </c>
      <c r="H68" s="54">
        <v>6</v>
      </c>
      <c r="I68" s="54">
        <v>7</v>
      </c>
      <c r="J68" s="54">
        <v>8</v>
      </c>
      <c r="K68" s="54">
        <v>9</v>
      </c>
      <c r="L68" s="54">
        <v>10</v>
      </c>
      <c r="M68" s="29">
        <v>11</v>
      </c>
      <c r="N68" s="29">
        <v>12</v>
      </c>
      <c r="O68" s="54">
        <v>13</v>
      </c>
      <c r="P68" s="54">
        <v>14</v>
      </c>
      <c r="Q68" s="54">
        <v>15</v>
      </c>
      <c r="R68" s="54">
        <v>16</v>
      </c>
      <c r="S68" s="54">
        <v>17</v>
      </c>
      <c r="T68" s="29">
        <v>18</v>
      </c>
      <c r="U68" s="29">
        <v>19</v>
      </c>
      <c r="V68" s="54">
        <v>20</v>
      </c>
      <c r="W68" s="54">
        <v>21</v>
      </c>
      <c r="X68" s="54">
        <v>22</v>
      </c>
      <c r="Y68" s="54">
        <v>23</v>
      </c>
      <c r="Z68" s="29">
        <v>24</v>
      </c>
      <c r="AA68" s="29">
        <v>25</v>
      </c>
      <c r="AB68" s="29">
        <v>26</v>
      </c>
      <c r="AC68" s="54">
        <v>27</v>
      </c>
      <c r="AD68" s="54">
        <v>28</v>
      </c>
      <c r="AE68" s="54">
        <v>29</v>
      </c>
      <c r="AF68" s="54">
        <v>30</v>
      </c>
      <c r="AG68" s="54">
        <v>31</v>
      </c>
      <c r="AI68" s="34" t="s">
        <v>45</v>
      </c>
      <c r="AJ68" s="198" t="s">
        <v>46</v>
      </c>
      <c r="AK68" s="23"/>
      <c r="AL68" s="69"/>
      <c r="AM68" s="70" t="s">
        <v>40</v>
      </c>
    </row>
    <row r="69" spans="1:41" x14ac:dyDescent="0.3">
      <c r="A69" s="51" t="s">
        <v>31</v>
      </c>
      <c r="B69" s="50" t="s">
        <v>102</v>
      </c>
      <c r="C69" s="54"/>
      <c r="D69" s="54"/>
      <c r="E69" s="64"/>
      <c r="F69" s="63"/>
      <c r="G69" s="63"/>
      <c r="H69" s="54"/>
      <c r="I69" s="54"/>
      <c r="J69" s="54"/>
      <c r="K69" s="64"/>
      <c r="L69" s="64"/>
      <c r="M69" s="214"/>
      <c r="N69" s="29"/>
      <c r="O69" s="54"/>
      <c r="P69" s="54"/>
      <c r="Q69" s="54"/>
      <c r="R69" s="54"/>
      <c r="S69" s="54"/>
      <c r="T69" s="29"/>
      <c r="U69" s="63"/>
      <c r="V69" s="64"/>
      <c r="W69" s="64"/>
      <c r="X69" s="64"/>
      <c r="Y69" s="64"/>
      <c r="Z69" s="63"/>
      <c r="AA69" s="63"/>
      <c r="AB69" s="63"/>
      <c r="AC69" s="64"/>
      <c r="AD69" s="64"/>
      <c r="AE69" s="64"/>
      <c r="AF69" s="64"/>
      <c r="AG69" s="64"/>
      <c r="AK69" s="27"/>
      <c r="AL69" s="28" t="s">
        <v>41</v>
      </c>
      <c r="AM69" s="26" t="s">
        <v>42</v>
      </c>
    </row>
    <row r="70" spans="1:41" s="100" customFormat="1" x14ac:dyDescent="0.3">
      <c r="A70" s="51"/>
      <c r="B70" s="50" t="s">
        <v>111</v>
      </c>
      <c r="C70" s="54"/>
      <c r="D70" s="54"/>
      <c r="E70" s="64"/>
      <c r="F70" s="69"/>
      <c r="G70" s="63"/>
      <c r="H70" s="54"/>
      <c r="I70" s="54"/>
      <c r="J70" s="54"/>
      <c r="K70" s="64"/>
      <c r="L70" s="64"/>
      <c r="M70" s="214"/>
      <c r="N70" s="29"/>
      <c r="O70" s="54"/>
      <c r="P70" s="54"/>
      <c r="Q70" s="54"/>
      <c r="R70" s="54"/>
      <c r="S70" s="54"/>
      <c r="T70" s="29"/>
      <c r="U70" s="63"/>
      <c r="V70" s="64"/>
      <c r="W70" s="64"/>
      <c r="X70" s="64"/>
      <c r="Y70" s="64"/>
      <c r="Z70" s="63"/>
      <c r="AA70" s="63"/>
      <c r="AB70" s="63"/>
      <c r="AC70" s="64"/>
      <c r="AD70" s="64"/>
      <c r="AE70" s="64"/>
      <c r="AF70" s="64"/>
      <c r="AG70" s="64"/>
      <c r="AH70" s="22"/>
      <c r="AI70" s="35"/>
      <c r="AJ70" s="197"/>
      <c r="AK70" s="27"/>
      <c r="AL70" s="28"/>
      <c r="AM70" s="26"/>
      <c r="AN70" s="24"/>
      <c r="AO70" s="26"/>
    </row>
    <row r="71" spans="1:41" x14ac:dyDescent="0.3">
      <c r="A71" s="39"/>
      <c r="B71" s="50" t="s">
        <v>103</v>
      </c>
      <c r="C71" s="65"/>
      <c r="D71" s="54"/>
      <c r="E71" s="64"/>
      <c r="F71" s="214"/>
      <c r="G71" s="29"/>
      <c r="H71" s="54"/>
      <c r="I71" s="54"/>
      <c r="J71" s="143"/>
      <c r="K71" s="54"/>
      <c r="L71" s="64"/>
      <c r="M71" s="214"/>
      <c r="N71" s="29"/>
      <c r="O71" s="54"/>
      <c r="P71" s="54"/>
      <c r="Q71" s="54"/>
      <c r="R71" s="54"/>
      <c r="S71" s="64"/>
      <c r="T71" s="63"/>
      <c r="U71" s="63"/>
      <c r="V71" s="64"/>
      <c r="W71" s="64"/>
      <c r="X71" s="64"/>
      <c r="Y71" s="64"/>
      <c r="Z71" s="63"/>
      <c r="AA71" s="63"/>
      <c r="AB71" s="63"/>
      <c r="AC71" s="64"/>
      <c r="AD71" s="64"/>
      <c r="AE71" s="64"/>
      <c r="AF71" s="64"/>
      <c r="AG71" s="64"/>
      <c r="AK71" s="27"/>
      <c r="AL71" s="64">
        <v>0</v>
      </c>
      <c r="AM71" s="37" t="s">
        <v>43</v>
      </c>
    </row>
    <row r="72" spans="1:41" x14ac:dyDescent="0.3">
      <c r="A72" s="39"/>
      <c r="B72" s="50" t="s">
        <v>104</v>
      </c>
      <c r="C72" s="64"/>
      <c r="D72" s="64"/>
      <c r="E72" s="71"/>
      <c r="F72" s="69"/>
      <c r="G72" s="69"/>
      <c r="H72" s="71"/>
      <c r="I72" s="64"/>
      <c r="J72" s="64"/>
      <c r="K72" s="64"/>
      <c r="L72" s="35"/>
      <c r="M72" s="30"/>
      <c r="N72" s="30"/>
      <c r="O72" s="35"/>
      <c r="P72" s="64"/>
      <c r="Q72" s="64"/>
      <c r="R72" s="35"/>
      <c r="S72" s="35"/>
      <c r="T72" s="30"/>
      <c r="U72" s="215"/>
      <c r="V72" s="54"/>
      <c r="W72" s="64"/>
      <c r="X72" s="213"/>
      <c r="Y72" s="54"/>
      <c r="Z72" s="29"/>
      <c r="AA72" s="29"/>
      <c r="AB72" s="29"/>
      <c r="AC72" s="64"/>
      <c r="AD72" s="64"/>
      <c r="AE72" s="64"/>
      <c r="AF72" s="54"/>
      <c r="AG72" s="54"/>
      <c r="AK72" s="27"/>
      <c r="AL72" s="36"/>
      <c r="AM72" s="25" t="s">
        <v>44</v>
      </c>
    </row>
    <row r="73" spans="1:41" s="22" customFormat="1" x14ac:dyDescent="0.3">
      <c r="A73" s="39"/>
      <c r="B73" s="40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24"/>
      <c r="AI73" s="41"/>
      <c r="AJ73" s="196"/>
      <c r="AK73" s="24"/>
      <c r="AL73" s="41"/>
      <c r="AM73" s="24"/>
      <c r="AN73" s="24"/>
      <c r="AO73" s="46"/>
    </row>
    <row r="74" spans="1:41" s="24" customFormat="1" x14ac:dyDescent="0.3">
      <c r="A74" s="39"/>
      <c r="B74" s="45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I74" s="41"/>
      <c r="AJ74" s="196"/>
      <c r="AL74" s="41"/>
      <c r="AO74" s="46"/>
    </row>
    <row r="75" spans="1:41" x14ac:dyDescent="0.3">
      <c r="A75" s="38"/>
      <c r="B75" s="43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I75" s="44"/>
      <c r="AJ75" s="199"/>
      <c r="AM75" s="49"/>
    </row>
    <row r="79" spans="1:41" x14ac:dyDescent="0.3">
      <c r="B79" s="32"/>
    </row>
  </sheetData>
  <sortState xmlns:xlrd2="http://schemas.microsoft.com/office/spreadsheetml/2017/richdata2" ref="A38:AG38">
    <sortCondition descending="1" ref="Y38"/>
  </sortState>
  <customSheetViews>
    <customSheetView guid="{1110E1F2-650B-4DFF-A7F0-4E78F9AB6EA7}" scale="80">
      <selection activeCell="N19" sqref="N19"/>
    </customSheetView>
  </customSheetView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"/>
  <sheetViews>
    <sheetView workbookViewId="0">
      <selection activeCell="K27" sqref="K27"/>
    </sheetView>
  </sheetViews>
  <sheetFormatPr defaultRowHeight="14.4" x14ac:dyDescent="0.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</sheetPr>
  <dimension ref="A1:O31"/>
  <sheetViews>
    <sheetView zoomScale="68" zoomScaleNormal="68" workbookViewId="0">
      <selection activeCell="Q14" sqref="Q14"/>
    </sheetView>
  </sheetViews>
  <sheetFormatPr defaultColWidth="9.109375" defaultRowHeight="20.100000000000001" customHeight="1" x14ac:dyDescent="0.3"/>
  <cols>
    <col min="1" max="1" width="9.33203125" style="280" customWidth="1"/>
    <col min="2" max="2" width="29.109375" style="280" customWidth="1"/>
    <col min="3" max="3" width="18.109375" style="280" customWidth="1"/>
    <col min="4" max="4" width="14.5546875" style="280" customWidth="1"/>
    <col min="5" max="5" width="13.88671875" style="280" customWidth="1"/>
    <col min="6" max="6" width="14.88671875" style="280" customWidth="1"/>
    <col min="7" max="7" width="13.88671875" style="280" customWidth="1"/>
    <col min="8" max="8" width="19.109375" style="280" customWidth="1"/>
    <col min="9" max="9" width="16.88671875" style="280" customWidth="1"/>
    <col min="10" max="10" width="14.6640625" style="280" customWidth="1"/>
    <col min="11" max="11" width="13.109375" style="280" customWidth="1"/>
    <col min="12" max="12" width="17" style="280" customWidth="1"/>
    <col min="13" max="13" width="18.33203125" style="280" customWidth="1"/>
    <col min="14" max="14" width="16.6640625" style="280" customWidth="1"/>
    <col min="15" max="15" width="31" style="280" customWidth="1"/>
    <col min="16" max="16384" width="9.109375" style="280"/>
  </cols>
  <sheetData>
    <row r="1" spans="1:15" ht="20.100000000000001" customHeight="1" x14ac:dyDescent="0.3">
      <c r="A1" s="279"/>
      <c r="B1" s="274" t="s">
        <v>71</v>
      </c>
      <c r="C1" s="275" t="s">
        <v>28</v>
      </c>
      <c r="D1" s="275" t="s">
        <v>72</v>
      </c>
      <c r="E1" s="275" t="s">
        <v>26</v>
      </c>
      <c r="F1" s="275" t="s">
        <v>73</v>
      </c>
      <c r="G1" s="275" t="s">
        <v>74</v>
      </c>
      <c r="H1" s="276" t="s">
        <v>75</v>
      </c>
      <c r="I1" s="277" t="s">
        <v>76</v>
      </c>
      <c r="J1" s="275" t="s">
        <v>22</v>
      </c>
      <c r="K1" s="275" t="s">
        <v>29</v>
      </c>
      <c r="L1" s="275" t="s">
        <v>77</v>
      </c>
      <c r="M1" s="275" t="s">
        <v>30</v>
      </c>
      <c r="N1" s="275" t="s">
        <v>31</v>
      </c>
      <c r="O1" s="278" t="s">
        <v>78</v>
      </c>
    </row>
    <row r="2" spans="1:15" ht="20.100000000000001" customHeight="1" x14ac:dyDescent="0.3">
      <c r="A2" s="279"/>
      <c r="B2" s="281" t="s">
        <v>79</v>
      </c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3">
        <f t="shared" ref="O2:O14" si="0">SUM(C2:N2)</f>
        <v>0</v>
      </c>
    </row>
    <row r="3" spans="1:15" ht="20.100000000000001" customHeight="1" x14ac:dyDescent="0.3">
      <c r="A3" s="279"/>
      <c r="B3" s="284" t="s">
        <v>80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6">
        <f t="shared" si="0"/>
        <v>0</v>
      </c>
    </row>
    <row r="4" spans="1:15" ht="20.100000000000001" customHeight="1" x14ac:dyDescent="0.3">
      <c r="A4" s="279"/>
      <c r="B4" s="281" t="s">
        <v>81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3">
        <f t="shared" ref="O4" si="1">SUM(C4:N4)</f>
        <v>0</v>
      </c>
    </row>
    <row r="5" spans="1:15" ht="20.100000000000001" customHeight="1" x14ac:dyDescent="0.3">
      <c r="A5" s="279"/>
      <c r="B5" s="288" t="s">
        <v>82</v>
      </c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90">
        <f t="shared" si="0"/>
        <v>0</v>
      </c>
    </row>
    <row r="6" spans="1:15" ht="20.100000000000001" customHeight="1" x14ac:dyDescent="0.3">
      <c r="A6" s="279"/>
      <c r="B6" s="291" t="s">
        <v>83</v>
      </c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6">
        <f t="shared" si="0"/>
        <v>0</v>
      </c>
    </row>
    <row r="7" spans="1:15" ht="20.100000000000001" customHeight="1" x14ac:dyDescent="0.3">
      <c r="A7" s="279"/>
      <c r="B7" s="292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  <c r="N7" s="293"/>
      <c r="O7" s="294">
        <f t="shared" si="0"/>
        <v>0</v>
      </c>
    </row>
    <row r="8" spans="1:15" ht="20.100000000000001" customHeight="1" x14ac:dyDescent="0.3">
      <c r="A8" s="279"/>
      <c r="B8" s="295"/>
      <c r="C8" s="296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7">
        <f t="shared" si="0"/>
        <v>0</v>
      </c>
    </row>
    <row r="9" spans="1:15" ht="20.100000000000001" customHeight="1" x14ac:dyDescent="0.3">
      <c r="A9" s="279"/>
      <c r="B9" s="298" t="s">
        <v>84</v>
      </c>
      <c r="C9" s="299"/>
      <c r="D9" s="299"/>
      <c r="E9" s="299"/>
      <c r="F9" s="299"/>
      <c r="G9" s="299"/>
      <c r="H9" s="299"/>
      <c r="I9" s="299"/>
      <c r="J9" s="299"/>
      <c r="K9" s="299"/>
      <c r="L9" s="299"/>
      <c r="M9" s="299"/>
      <c r="N9" s="299"/>
      <c r="O9" s="300">
        <f t="shared" si="0"/>
        <v>0</v>
      </c>
    </row>
    <row r="10" spans="1:15" ht="20.100000000000001" customHeight="1" x14ac:dyDescent="0.3">
      <c r="A10" s="279"/>
      <c r="B10" s="301" t="s">
        <v>85</v>
      </c>
      <c r="C10" s="302"/>
      <c r="D10" s="302"/>
      <c r="E10" s="302"/>
      <c r="F10" s="302"/>
      <c r="G10" s="302"/>
      <c r="H10" s="302"/>
      <c r="I10" s="302"/>
      <c r="J10" s="302"/>
      <c r="K10" s="302"/>
      <c r="L10" s="302"/>
      <c r="M10" s="302"/>
      <c r="N10" s="302"/>
      <c r="O10" s="303">
        <f t="shared" si="0"/>
        <v>0</v>
      </c>
    </row>
    <row r="11" spans="1:15" ht="20.100000000000001" customHeight="1" x14ac:dyDescent="0.3">
      <c r="A11" s="279"/>
      <c r="B11" s="295" t="s">
        <v>86</v>
      </c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297">
        <f t="shared" si="0"/>
        <v>0</v>
      </c>
    </row>
    <row r="12" spans="1:15" ht="20.100000000000001" customHeight="1" x14ac:dyDescent="0.3">
      <c r="A12" s="279"/>
      <c r="B12" s="305" t="s">
        <v>87</v>
      </c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7">
        <f t="shared" si="0"/>
        <v>0</v>
      </c>
    </row>
    <row r="13" spans="1:15" ht="20.100000000000001" customHeight="1" x14ac:dyDescent="0.3">
      <c r="A13" s="279"/>
      <c r="B13" s="308" t="s">
        <v>88</v>
      </c>
      <c r="C13" s="309"/>
      <c r="D13" s="309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O13" s="310">
        <f t="shared" si="0"/>
        <v>0</v>
      </c>
    </row>
    <row r="14" spans="1:15" ht="20.100000000000001" customHeight="1" x14ac:dyDescent="0.3">
      <c r="A14" s="279"/>
      <c r="B14" s="311"/>
      <c r="C14" s="312"/>
      <c r="D14" s="312"/>
      <c r="E14" s="312"/>
      <c r="F14" s="312"/>
      <c r="G14" s="312"/>
      <c r="H14" s="312"/>
      <c r="I14" s="312"/>
      <c r="J14" s="312"/>
      <c r="K14" s="312"/>
      <c r="L14" s="312"/>
      <c r="M14" s="312"/>
      <c r="N14" s="312"/>
      <c r="O14" s="312">
        <f t="shared" si="0"/>
        <v>0</v>
      </c>
    </row>
    <row r="15" spans="1:15" ht="20.100000000000001" customHeight="1" x14ac:dyDescent="0.3">
      <c r="A15" s="279"/>
      <c r="B15" s="313" t="s">
        <v>89</v>
      </c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5">
        <f t="shared" ref="O15:O23" si="2">SUM(C15:N15)</f>
        <v>0</v>
      </c>
    </row>
    <row r="16" spans="1:15" ht="20.100000000000001" customHeight="1" x14ac:dyDescent="0.3">
      <c r="A16" s="279"/>
      <c r="B16" s="316" t="s">
        <v>90</v>
      </c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  <c r="O16" s="318">
        <f t="shared" si="2"/>
        <v>0</v>
      </c>
    </row>
    <row r="17" spans="1:15" ht="20.100000000000001" customHeight="1" x14ac:dyDescent="0.3">
      <c r="A17" s="279"/>
      <c r="B17" s="319"/>
      <c r="C17" s="320"/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1">
        <f>SUM(C17:N17)</f>
        <v>0</v>
      </c>
    </row>
    <row r="18" spans="1:15" ht="20.100000000000001" customHeight="1" x14ac:dyDescent="0.3">
      <c r="A18" s="279"/>
      <c r="B18" s="288"/>
      <c r="C18" s="289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322">
        <f t="shared" si="2"/>
        <v>0</v>
      </c>
    </row>
    <row r="19" spans="1:15" ht="20.100000000000001" customHeight="1" x14ac:dyDescent="0.3">
      <c r="A19" s="279"/>
      <c r="B19" s="284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286">
        <f t="shared" si="2"/>
        <v>0</v>
      </c>
    </row>
    <row r="20" spans="1:15" ht="20.100000000000001" customHeight="1" x14ac:dyDescent="0.3">
      <c r="A20" s="279"/>
      <c r="B20" s="284"/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286">
        <f t="shared" si="2"/>
        <v>0</v>
      </c>
    </row>
    <row r="21" spans="1:15" ht="20.100000000000001" customHeight="1" x14ac:dyDescent="0.3">
      <c r="A21" s="279"/>
      <c r="B21" s="324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322">
        <f t="shared" si="2"/>
        <v>0</v>
      </c>
    </row>
    <row r="22" spans="1:15" ht="20.100000000000001" customHeight="1" x14ac:dyDescent="0.3">
      <c r="A22" s="279"/>
      <c r="B22" s="325"/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5"/>
      <c r="O22" s="286">
        <f t="shared" si="2"/>
        <v>0</v>
      </c>
    </row>
    <row r="23" spans="1:15" ht="20.100000000000001" customHeight="1" x14ac:dyDescent="0.3">
      <c r="A23" s="279"/>
      <c r="B23" s="326"/>
      <c r="C23" s="327"/>
      <c r="D23" s="327"/>
      <c r="E23" s="327"/>
      <c r="F23" s="327"/>
      <c r="G23" s="327"/>
      <c r="H23" s="327"/>
      <c r="I23" s="327"/>
      <c r="J23" s="327"/>
      <c r="K23" s="327"/>
      <c r="L23" s="327"/>
      <c r="M23" s="327"/>
      <c r="N23" s="327"/>
      <c r="O23" s="290">
        <f t="shared" si="2"/>
        <v>0</v>
      </c>
    </row>
    <row r="24" spans="1:15" ht="20.100000000000001" customHeight="1" x14ac:dyDescent="0.3">
      <c r="A24" s="279"/>
      <c r="B24" s="328" t="s">
        <v>91</v>
      </c>
      <c r="C24" s="329">
        <f t="shared" ref="C24:O24" si="3">SUM(C2:C23)</f>
        <v>0</v>
      </c>
      <c r="D24" s="329">
        <f t="shared" si="3"/>
        <v>0</v>
      </c>
      <c r="E24" s="329">
        <f t="shared" si="3"/>
        <v>0</v>
      </c>
      <c r="F24" s="329">
        <f t="shared" si="3"/>
        <v>0</v>
      </c>
      <c r="G24" s="329">
        <f t="shared" si="3"/>
        <v>0</v>
      </c>
      <c r="H24" s="329">
        <f t="shared" si="3"/>
        <v>0</v>
      </c>
      <c r="I24" s="329">
        <f t="shared" si="3"/>
        <v>0</v>
      </c>
      <c r="J24" s="329">
        <f>SUM(J2:J23)</f>
        <v>0</v>
      </c>
      <c r="K24" s="329">
        <f t="shared" si="3"/>
        <v>0</v>
      </c>
      <c r="L24" s="329">
        <f t="shared" si="3"/>
        <v>0</v>
      </c>
      <c r="M24" s="329">
        <f t="shared" si="3"/>
        <v>0</v>
      </c>
      <c r="N24" s="329">
        <f t="shared" si="3"/>
        <v>0</v>
      </c>
      <c r="O24" s="330">
        <f t="shared" si="3"/>
        <v>0</v>
      </c>
    </row>
    <row r="25" spans="1:15" ht="20.100000000000001" customHeight="1" x14ac:dyDescent="0.3">
      <c r="A25" s="331" t="s">
        <v>92</v>
      </c>
      <c r="B25" s="332"/>
      <c r="C25" s="333"/>
      <c r="D25" s="333"/>
      <c r="E25" s="333"/>
      <c r="F25" s="334"/>
      <c r="G25" s="335"/>
      <c r="H25" s="333"/>
      <c r="I25" s="333"/>
      <c r="J25" s="333"/>
      <c r="K25" s="333"/>
      <c r="L25" s="333"/>
      <c r="M25" s="333"/>
      <c r="N25" s="333"/>
      <c r="O25" s="333"/>
    </row>
    <row r="26" spans="1:15" ht="20.100000000000001" customHeight="1" thickBot="1" x14ac:dyDescent="0.35">
      <c r="A26" s="331" t="s">
        <v>93</v>
      </c>
      <c r="B26" s="336" t="s">
        <v>94</v>
      </c>
      <c r="C26" s="337">
        <v>0</v>
      </c>
      <c r="D26" s="338">
        <v>0</v>
      </c>
      <c r="E26" s="338">
        <v>0</v>
      </c>
      <c r="F26" s="338">
        <v>0</v>
      </c>
      <c r="G26" s="338">
        <v>0</v>
      </c>
      <c r="H26" s="338">
        <v>0</v>
      </c>
      <c r="I26" s="338">
        <v>0</v>
      </c>
      <c r="J26" s="338">
        <v>0</v>
      </c>
      <c r="K26" s="338">
        <v>0</v>
      </c>
      <c r="L26" s="338">
        <v>0</v>
      </c>
      <c r="M26" s="337">
        <v>0</v>
      </c>
      <c r="N26" s="337">
        <v>0</v>
      </c>
      <c r="O26" s="339">
        <f>SUM(C26:N26)</f>
        <v>0</v>
      </c>
    </row>
    <row r="27" spans="1:15" ht="20.100000000000001" customHeight="1" x14ac:dyDescent="0.3">
      <c r="A27" s="340">
        <v>0</v>
      </c>
      <c r="B27" s="288"/>
      <c r="C27" s="341"/>
      <c r="D27" s="341"/>
      <c r="E27" s="341"/>
      <c r="F27" s="341"/>
      <c r="G27" s="341"/>
      <c r="H27" s="341"/>
      <c r="I27" s="341"/>
      <c r="J27" s="341"/>
      <c r="K27" s="341"/>
      <c r="L27" s="341"/>
      <c r="M27" s="341"/>
      <c r="N27" s="342"/>
      <c r="O27" s="343">
        <f>SUM(O26-O24)+A27</f>
        <v>0</v>
      </c>
    </row>
    <row r="28" spans="1:15" ht="20.100000000000001" customHeight="1" thickBot="1" x14ac:dyDescent="0.35">
      <c r="A28" s="340">
        <v>0</v>
      </c>
      <c r="B28" s="344" t="s">
        <v>95</v>
      </c>
      <c r="C28" s="345">
        <f t="shared" ref="C28:N28" si="4">SUM(C26-C24)</f>
        <v>0</v>
      </c>
      <c r="D28" s="345">
        <f t="shared" si="4"/>
        <v>0</v>
      </c>
      <c r="E28" s="345">
        <f t="shared" si="4"/>
        <v>0</v>
      </c>
      <c r="F28" s="345">
        <f t="shared" si="4"/>
        <v>0</v>
      </c>
      <c r="G28" s="345">
        <f t="shared" si="4"/>
        <v>0</v>
      </c>
      <c r="H28" s="345">
        <f t="shared" si="4"/>
        <v>0</v>
      </c>
      <c r="I28" s="345">
        <f t="shared" si="4"/>
        <v>0</v>
      </c>
      <c r="J28" s="345">
        <f>SUM(J26-J24)</f>
        <v>0</v>
      </c>
      <c r="K28" s="345">
        <f>SUM(K26-K24)</f>
        <v>0</v>
      </c>
      <c r="L28" s="345">
        <f t="shared" si="4"/>
        <v>0</v>
      </c>
      <c r="M28" s="345">
        <f t="shared" si="4"/>
        <v>0</v>
      </c>
      <c r="N28" s="346">
        <f t="shared" si="4"/>
        <v>0</v>
      </c>
      <c r="O28" s="347">
        <f>SUM(C28:N28)+A28</f>
        <v>0</v>
      </c>
    </row>
    <row r="29" spans="1:15" ht="20.100000000000001" customHeight="1" x14ac:dyDescent="0.3">
      <c r="A29" s="279"/>
      <c r="B29" s="348" t="s">
        <v>96</v>
      </c>
      <c r="C29" s="349"/>
      <c r="E29" s="350"/>
      <c r="F29" s="350"/>
      <c r="G29" s="350"/>
    </row>
    <row r="30" spans="1:15" ht="20.100000000000001" customHeight="1" x14ac:dyDescent="0.3">
      <c r="A30" s="279"/>
      <c r="B30" s="351"/>
      <c r="C30" s="352"/>
      <c r="E30" s="353"/>
      <c r="F30" s="353"/>
      <c r="G30" s="353"/>
    </row>
    <row r="31" spans="1:15" ht="20.100000000000001" customHeight="1" x14ac:dyDescent="0.3">
      <c r="A31" s="279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KOEFICIENT autá</vt:lpstr>
      <vt:lpstr>2021</vt:lpstr>
      <vt:lpstr>Vodiči - dochádzka</vt:lpstr>
      <vt:lpstr>autá rozmery </vt:lpstr>
      <vt:lpstr>skutočnosť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2021-02-05T14:39:47Z</dcterms:modified>
</cp:coreProperties>
</file>