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15135" windowHeight="9300"/>
  </bookViews>
  <sheets>
    <sheet name="UVOD" sheetId="1" r:id="rId1"/>
    <sheet name="AKTIVA" sheetId="2" r:id="rId2"/>
    <sheet name="PASIVA" sheetId="3" r:id="rId3"/>
  </sheets>
  <definedNames>
    <definedName name="_xlnm.Print_Area" localSheetId="1">AKTIVA!$A$1:$H$73</definedName>
    <definedName name="_xlnm.Print_Area" localSheetId="2">PASIVA!$A$1:$I$49</definedName>
  </definedNames>
  <calcPr calcId="125725"/>
</workbook>
</file>

<file path=xl/calcChain.xml><?xml version="1.0" encoding="utf-8"?>
<calcChain xmlns="http://schemas.openxmlformats.org/spreadsheetml/2006/main">
  <c r="D8" i="2"/>
  <c r="D7" s="1"/>
  <c r="E8"/>
  <c r="E7" s="1"/>
  <c r="G8"/>
  <c r="I8"/>
  <c r="J8"/>
  <c r="L8"/>
  <c r="F9"/>
  <c r="F8" s="1"/>
  <c r="I9"/>
  <c r="J9"/>
  <c r="K9"/>
  <c r="L9"/>
  <c r="F10"/>
  <c r="K10" s="1"/>
  <c r="I10"/>
  <c r="J10"/>
  <c r="L10"/>
  <c r="F11"/>
  <c r="I11"/>
  <c r="J11"/>
  <c r="K11"/>
  <c r="L11"/>
  <c r="F12"/>
  <c r="K12" s="1"/>
  <c r="I12"/>
  <c r="J12"/>
  <c r="L12"/>
  <c r="F13"/>
  <c r="I13"/>
  <c r="J13"/>
  <c r="K13"/>
  <c r="L13"/>
  <c r="F14"/>
  <c r="K14" s="1"/>
  <c r="I14"/>
  <c r="J14"/>
  <c r="L14"/>
  <c r="D15"/>
  <c r="E15"/>
  <c r="G15"/>
  <c r="L15" s="1"/>
  <c r="I15"/>
  <c r="J15"/>
  <c r="I16"/>
  <c r="K16"/>
  <c r="L16"/>
  <c r="I17"/>
  <c r="K17"/>
  <c r="L17"/>
  <c r="F18"/>
  <c r="F15" s="1"/>
  <c r="K15" s="1"/>
  <c r="I18"/>
  <c r="J18"/>
  <c r="K18"/>
  <c r="L18"/>
  <c r="F19"/>
  <c r="K19" s="1"/>
  <c r="I19"/>
  <c r="J19"/>
  <c r="L19"/>
  <c r="F20"/>
  <c r="I20"/>
  <c r="J20"/>
  <c r="K20"/>
  <c r="L20"/>
  <c r="F21"/>
  <c r="K21" s="1"/>
  <c r="I21"/>
  <c r="J21"/>
  <c r="L21"/>
  <c r="F22"/>
  <c r="I22"/>
  <c r="J22"/>
  <c r="K22"/>
  <c r="L22"/>
  <c r="F23"/>
  <c r="K23" s="1"/>
  <c r="I23"/>
  <c r="J23"/>
  <c r="L23"/>
  <c r="F24"/>
  <c r="I24"/>
  <c r="J24"/>
  <c r="K24"/>
  <c r="L24"/>
  <c r="F25"/>
  <c r="K25" s="1"/>
  <c r="I25"/>
  <c r="J25"/>
  <c r="L25"/>
  <c r="F26"/>
  <c r="I26"/>
  <c r="J26"/>
  <c r="K26"/>
  <c r="L26"/>
  <c r="D27"/>
  <c r="E27"/>
  <c r="G27"/>
  <c r="I27"/>
  <c r="J27"/>
  <c r="L27"/>
  <c r="F28"/>
  <c r="K28" s="1"/>
  <c r="I28"/>
  <c r="J28"/>
  <c r="L28"/>
  <c r="F29"/>
  <c r="I29"/>
  <c r="J29"/>
  <c r="K29"/>
  <c r="L29"/>
  <c r="F30"/>
  <c r="F27" s="1"/>
  <c r="K27" s="1"/>
  <c r="I30"/>
  <c r="J30"/>
  <c r="L30"/>
  <c r="F31"/>
  <c r="I31"/>
  <c r="J31"/>
  <c r="K31"/>
  <c r="L31"/>
  <c r="F32"/>
  <c r="K32" s="1"/>
  <c r="I32"/>
  <c r="J32"/>
  <c r="L32"/>
  <c r="F33"/>
  <c r="I33"/>
  <c r="J33"/>
  <c r="K33"/>
  <c r="L33"/>
  <c r="F34"/>
  <c r="K34" s="1"/>
  <c r="I34"/>
  <c r="J34"/>
  <c r="L34"/>
  <c r="D42"/>
  <c r="D41" s="1"/>
  <c r="I41" s="1"/>
  <c r="E42"/>
  <c r="E41" s="1"/>
  <c r="J41" s="1"/>
  <c r="G42"/>
  <c r="I42"/>
  <c r="J42"/>
  <c r="L42"/>
  <c r="F43"/>
  <c r="F42" s="1"/>
  <c r="I43"/>
  <c r="J43"/>
  <c r="K43"/>
  <c r="L43"/>
  <c r="F44"/>
  <c r="K44" s="1"/>
  <c r="I44"/>
  <c r="J44"/>
  <c r="L44"/>
  <c r="F45"/>
  <c r="I45"/>
  <c r="J45"/>
  <c r="K45"/>
  <c r="L45"/>
  <c r="F46"/>
  <c r="K46" s="1"/>
  <c r="I46"/>
  <c r="J46"/>
  <c r="L46"/>
  <c r="F47"/>
  <c r="I47"/>
  <c r="J47"/>
  <c r="K47"/>
  <c r="L47"/>
  <c r="F48"/>
  <c r="K48" s="1"/>
  <c r="I48"/>
  <c r="J48"/>
  <c r="L48"/>
  <c r="D49"/>
  <c r="E49"/>
  <c r="G49"/>
  <c r="I49"/>
  <c r="J49"/>
  <c r="L49"/>
  <c r="F50"/>
  <c r="F49" s="1"/>
  <c r="K49" s="1"/>
  <c r="I50"/>
  <c r="J50"/>
  <c r="K50"/>
  <c r="L50"/>
  <c r="F51"/>
  <c r="K51" s="1"/>
  <c r="I51"/>
  <c r="J51"/>
  <c r="L51"/>
  <c r="F52"/>
  <c r="I52"/>
  <c r="J52"/>
  <c r="K52"/>
  <c r="L52"/>
  <c r="F53"/>
  <c r="K53" s="1"/>
  <c r="I53"/>
  <c r="J53"/>
  <c r="L53"/>
  <c r="D54"/>
  <c r="E54"/>
  <c r="G54"/>
  <c r="I54"/>
  <c r="J54"/>
  <c r="L54"/>
  <c r="F55"/>
  <c r="F54" s="1"/>
  <c r="K54" s="1"/>
  <c r="I55"/>
  <c r="J55"/>
  <c r="K55"/>
  <c r="L55"/>
  <c r="F56"/>
  <c r="K56" s="1"/>
  <c r="I56"/>
  <c r="J56"/>
  <c r="L56"/>
  <c r="I57"/>
  <c r="K57"/>
  <c r="L57"/>
  <c r="I58"/>
  <c r="K58"/>
  <c r="L58"/>
  <c r="I59"/>
  <c r="K59"/>
  <c r="L59"/>
  <c r="F60"/>
  <c r="K60" s="1"/>
  <c r="I60"/>
  <c r="J60"/>
  <c r="L60"/>
  <c r="F61"/>
  <c r="I61"/>
  <c r="J61"/>
  <c r="K61"/>
  <c r="L61"/>
  <c r="F62"/>
  <c r="K62" s="1"/>
  <c r="I62"/>
  <c r="J62"/>
  <c r="L62"/>
  <c r="D63"/>
  <c r="E63"/>
  <c r="G63"/>
  <c r="I63"/>
  <c r="J63"/>
  <c r="L63"/>
  <c r="I64"/>
  <c r="K64"/>
  <c r="L64"/>
  <c r="I65"/>
  <c r="K65"/>
  <c r="L65"/>
  <c r="I66"/>
  <c r="K66"/>
  <c r="L66"/>
  <c r="F67"/>
  <c r="F63" s="1"/>
  <c r="K63" s="1"/>
  <c r="I67"/>
  <c r="J67"/>
  <c r="L67"/>
  <c r="F68"/>
  <c r="I68"/>
  <c r="J68"/>
  <c r="K68"/>
  <c r="L68"/>
  <c r="D69"/>
  <c r="E69"/>
  <c r="F69"/>
  <c r="G69"/>
  <c r="I69"/>
  <c r="J69"/>
  <c r="K69"/>
  <c r="L69"/>
  <c r="I70"/>
  <c r="J70"/>
  <c r="K70"/>
  <c r="L70"/>
  <c r="I71"/>
  <c r="J71"/>
  <c r="K71"/>
  <c r="L71"/>
  <c r="D7" i="3"/>
  <c r="E7"/>
  <c r="E6" s="1"/>
  <c r="G7"/>
  <c r="G8"/>
  <c r="H8"/>
  <c r="G9"/>
  <c r="H9"/>
  <c r="G10"/>
  <c r="H10"/>
  <c r="G11"/>
  <c r="H11"/>
  <c r="G12"/>
  <c r="H12"/>
  <c r="D13"/>
  <c r="G13" s="1"/>
  <c r="E13"/>
  <c r="H13" s="1"/>
  <c r="G14"/>
  <c r="H14"/>
  <c r="G15"/>
  <c r="H15"/>
  <c r="G16"/>
  <c r="H16"/>
  <c r="G17"/>
  <c r="H17"/>
  <c r="H18"/>
  <c r="D20"/>
  <c r="D19" s="1"/>
  <c r="G19" s="1"/>
  <c r="E20"/>
  <c r="H20" s="1"/>
  <c r="G21"/>
  <c r="H21"/>
  <c r="G22"/>
  <c r="H22"/>
  <c r="G23"/>
  <c r="H23"/>
  <c r="D24"/>
  <c r="G24" s="1"/>
  <c r="E24"/>
  <c r="H24" s="1"/>
  <c r="G25"/>
  <c r="H25"/>
  <c r="G26"/>
  <c r="H26"/>
  <c r="G27"/>
  <c r="H27"/>
  <c r="G28"/>
  <c r="H28"/>
  <c r="G29"/>
  <c r="H29"/>
  <c r="G30"/>
  <c r="H30"/>
  <c r="G31"/>
  <c r="H31"/>
  <c r="D32"/>
  <c r="G32" s="1"/>
  <c r="E32"/>
  <c r="H32" s="1"/>
  <c r="G33"/>
  <c r="H33"/>
  <c r="G34"/>
  <c r="H34"/>
  <c r="G35"/>
  <c r="H35"/>
  <c r="G36"/>
  <c r="H36"/>
  <c r="G37"/>
  <c r="H37"/>
  <c r="G38"/>
  <c r="H38"/>
  <c r="G39"/>
  <c r="H39"/>
  <c r="G40"/>
  <c r="H40"/>
  <c r="G41"/>
  <c r="H41"/>
  <c r="D42"/>
  <c r="G42" s="1"/>
  <c r="E42"/>
  <c r="H42"/>
  <c r="G43"/>
  <c r="H43"/>
  <c r="G44"/>
  <c r="H44"/>
  <c r="G45"/>
  <c r="H45"/>
  <c r="D46"/>
  <c r="G46" s="1"/>
  <c r="E46"/>
  <c r="H46" s="1"/>
  <c r="G47"/>
  <c r="H47"/>
  <c r="G48"/>
  <c r="H48"/>
  <c r="G41" i="2" l="1"/>
  <c r="L41" s="1"/>
  <c r="G7"/>
  <c r="F41"/>
  <c r="K41" s="1"/>
  <c r="K42"/>
  <c r="J7"/>
  <c r="E72"/>
  <c r="J72" s="1"/>
  <c r="D72"/>
  <c r="I72" s="1"/>
  <c r="I7"/>
  <c r="H6" i="3"/>
  <c r="F7" i="2"/>
  <c r="K8"/>
  <c r="L7"/>
  <c r="G72"/>
  <c r="L72" s="1"/>
  <c r="E19" i="3"/>
  <c r="H19" s="1"/>
  <c r="G20"/>
  <c r="H7"/>
  <c r="H5"/>
  <c r="K67" i="2"/>
  <c r="K30"/>
  <c r="K7" l="1"/>
  <c r="F72"/>
  <c r="E49" i="3"/>
  <c r="H49" s="1"/>
  <c r="G5" l="1"/>
  <c r="D18" s="1"/>
  <c r="K72" i="2"/>
  <c r="G18" i="3" l="1"/>
  <c r="D6"/>
  <c r="D49" l="1"/>
  <c r="G49" s="1"/>
  <c r="G6"/>
</calcChain>
</file>

<file path=xl/sharedStrings.xml><?xml version="1.0" encoding="utf-8"?>
<sst xmlns="http://schemas.openxmlformats.org/spreadsheetml/2006/main" count="331" uniqueCount="274">
  <si>
    <t xml:space="preserve">                Súvaha Úč NUJ 1 - 01</t>
  </si>
  <si>
    <t xml:space="preserve">SÚVAHA </t>
  </si>
  <si>
    <t>(v eurách zaokrúhlene na dve desatinné miesta)</t>
  </si>
  <si>
    <t xml:space="preserve">Za bežné účtovné </t>
  </si>
  <si>
    <t xml:space="preserve">     mesiac</t>
  </si>
  <si>
    <t>rok</t>
  </si>
  <si>
    <t>mesiac</t>
  </si>
  <si>
    <t>obdobie od</t>
  </si>
  <si>
    <t xml:space="preserve">    do</t>
  </si>
  <si>
    <t>Za bezprostredne</t>
  </si>
  <si>
    <t>predchádzajúce</t>
  </si>
  <si>
    <t>účtovné obdobie</t>
  </si>
  <si>
    <t>Účtovná závierka:</t>
  </si>
  <si>
    <t>Daňové identifikačné číslo</t>
  </si>
  <si>
    <t xml:space="preserve">  -</t>
  </si>
  <si>
    <t>riadna</t>
  </si>
  <si>
    <t>mimoriadna</t>
  </si>
  <si>
    <t>priebežná</t>
  </si>
  <si>
    <t>IČO</t>
  </si>
  <si>
    <t>SID</t>
  </si>
  <si>
    <t>[*ICO*]</t>
  </si>
  <si>
    <t>/</t>
  </si>
  <si>
    <t>Kód SK NACE</t>
  </si>
  <si>
    <t>-</t>
  </si>
  <si>
    <t>Názov účtovnej jednotky</t>
  </si>
  <si>
    <t>Sídlo účtovnej jednotky</t>
  </si>
  <si>
    <t>Ulica a číslo</t>
  </si>
  <si>
    <t>PSČ</t>
  </si>
  <si>
    <t>Názov obce</t>
  </si>
  <si>
    <t>Smerové číslo telefónu</t>
  </si>
  <si>
    <t>Číslo telefónu</t>
  </si>
  <si>
    <t>Číslo faxu</t>
  </si>
  <si>
    <t>E-mailová adresa</t>
  </si>
  <si>
    <t>Podpisový záznam osoby zodpovednej za vedenie účtovníctva:</t>
  </si>
  <si>
    <t>Podpisový záznam osoby zodpovednej za zostavenie účtovnej závierky:</t>
  </si>
  <si>
    <t>Podpisový záznam štatutárneho orgánu alebo člena štatutárneho orgánu účtovnej jednotky:</t>
  </si>
  <si>
    <t xml:space="preserve"> Súvaha (Úč NUJ 1 - 01)</t>
  </si>
  <si>
    <t>/ SID</t>
  </si>
  <si>
    <t>Strana aktív</t>
  </si>
  <si>
    <t xml:space="preserve">č.r. </t>
  </si>
  <si>
    <t xml:space="preserve">   Bežné účtovné obdobie</t>
  </si>
  <si>
    <t>Bezprostredne predchádzajúce účtovné obdobie</t>
  </si>
  <si>
    <t xml:space="preserve">Brutto </t>
  </si>
  <si>
    <t>Korekcia</t>
  </si>
  <si>
    <t>Netto</t>
  </si>
  <si>
    <t>a</t>
  </si>
  <si>
    <t>b</t>
  </si>
  <si>
    <t>A. NEOBEŽNÝ MAJETOK SPOLU       r. 002+009+021</t>
  </si>
  <si>
    <t>001</t>
  </si>
  <si>
    <t>1.</t>
  </si>
  <si>
    <t>Dlhodobý nehmotný majetok   r. 003 až r. 008</t>
  </si>
  <si>
    <t>002</t>
  </si>
  <si>
    <t>Nehmotné výsledky z vývojovej a obdobnej činnosti                                       012-(072+091AÚ)</t>
  </si>
  <si>
    <t>003</t>
  </si>
  <si>
    <t>Softvér                                       013-(073+091AÚ)</t>
  </si>
  <si>
    <t>004</t>
  </si>
  <si>
    <t>Oceniteľné práva                       014-(074+091AÚ)</t>
  </si>
  <si>
    <t>005</t>
  </si>
  <si>
    <t>Ostatný dlhodobý nehmotný majetok                                                           (018+019)-(078+079+091AÚ)</t>
  </si>
  <si>
    <t>006</t>
  </si>
  <si>
    <t>Obstaranie dlhodobého nehmotného majetku                                                                (041-093)</t>
  </si>
  <si>
    <t>007</t>
  </si>
  <si>
    <t>Poskytnuté preddavky na dlhodobý nehmotný majetok                                              (051-095AÚ)</t>
  </si>
  <si>
    <t>008</t>
  </si>
  <si>
    <t>2.</t>
  </si>
  <si>
    <t>Dlhodobý hmotný majetok        r. 010 až r. 020</t>
  </si>
  <si>
    <t>009</t>
  </si>
  <si>
    <t>Pozemky                                                         (031)</t>
  </si>
  <si>
    <t>010</t>
  </si>
  <si>
    <t>x</t>
  </si>
  <si>
    <t>Umelecké diela a zbierky                                (032)</t>
  </si>
  <si>
    <t>011</t>
  </si>
  <si>
    <t>Stavby                                        021-(081-092AÚ)</t>
  </si>
  <si>
    <t>012</t>
  </si>
  <si>
    <t>Samostatné hnuteľné veci a súbory hnuteľných vecí                                            022-(082+092AÚ)</t>
  </si>
  <si>
    <t>013</t>
  </si>
  <si>
    <t>Dopravné prostriedky                023-(083+092AÚ)</t>
  </si>
  <si>
    <t>014</t>
  </si>
  <si>
    <t>Pestovateľské celky trvalých porastov                           025-(085+092AÚ)</t>
  </si>
  <si>
    <t>015</t>
  </si>
  <si>
    <t>Základné stádo a ťažné zvieratá                         026-(086+092AÚ)</t>
  </si>
  <si>
    <t>016</t>
  </si>
  <si>
    <t>Drobný dlhodobý hmotný majetok                              028-(088+092AÚ)</t>
  </si>
  <si>
    <t>017</t>
  </si>
  <si>
    <t>Ostatný dlhodobý hmotný majetok                            029-(089+092AÚ)</t>
  </si>
  <si>
    <t>018</t>
  </si>
  <si>
    <t>Obstaranie dlhodobého hmotného majetku                                   (042-094)</t>
  </si>
  <si>
    <t>019</t>
  </si>
  <si>
    <t>Poskytnuté preddavky na dlhodobý hmotný majetok                                                (052-095AÚ)</t>
  </si>
  <si>
    <t>020</t>
  </si>
  <si>
    <t>3 .</t>
  </si>
  <si>
    <t>Dlhodobý finančný majetok       r. 022 až r. 028</t>
  </si>
  <si>
    <t>021</t>
  </si>
  <si>
    <t>Podielové cenné papiere a podiely v obchodných spoločnostiach v ovládanej osobe                                            (061-096AÚ)</t>
  </si>
  <si>
    <t>022</t>
  </si>
  <si>
    <t>Podielové cenné papiere a podiely v obchodných spoločnostiach s podstatným vplyvom                  (062-096AÚ)</t>
  </si>
  <si>
    <t>023</t>
  </si>
  <si>
    <t>Dlhové cenné papiere držané do splatnosti              (065-096AÚ)</t>
  </si>
  <si>
    <t>024</t>
  </si>
  <si>
    <t>Pôžičky podnikom v skupine a ostatné pôžičky                        (066+067)-(096AÚ)</t>
  </si>
  <si>
    <t>025</t>
  </si>
  <si>
    <t xml:space="preserve">Ostatný dlhodobý finančný majetok                                        (069-096AÚ)  </t>
  </si>
  <si>
    <t>026</t>
  </si>
  <si>
    <t>Obstaranie dlhodobého finančného majetku                    (043-096AÚ)</t>
  </si>
  <si>
    <t>027</t>
  </si>
  <si>
    <t>Poskytnuté preddavky na dlhodobý finančný majetok                                               (053-096AÚ)</t>
  </si>
  <si>
    <t>028</t>
  </si>
  <si>
    <t xml:space="preserve">Bežné účtovné obdobie  </t>
  </si>
  <si>
    <t>B. OBEŽNÝ MAJETOK  SPOLU  r. 030+037+042+051</t>
  </si>
  <si>
    <t>029</t>
  </si>
  <si>
    <t>Zásoby                                           r. 031 až r. 036</t>
  </si>
  <si>
    <t>030</t>
  </si>
  <si>
    <t>Materiál                                          (112+119)-(191)</t>
  </si>
  <si>
    <t>031</t>
  </si>
  <si>
    <t>Nedokončená výroba a polotovary vlastnej výroby                          (121+122)-(192+193)</t>
  </si>
  <si>
    <t>032</t>
  </si>
  <si>
    <t>Výrobky                                                   (123-194)</t>
  </si>
  <si>
    <t>033</t>
  </si>
  <si>
    <t>Zvieratá                                                    (124-195)</t>
  </si>
  <si>
    <t>034</t>
  </si>
  <si>
    <t>Tovar                                             (132+139)-(196)</t>
  </si>
  <si>
    <t>035</t>
  </si>
  <si>
    <t>Poskytnuté prevádzkové preddavky na zásoby                                              (314AÚ-391AÚ)</t>
  </si>
  <si>
    <t>036</t>
  </si>
  <si>
    <t>Dlhodobé pohľadávky                r. 038 až r. 041</t>
  </si>
  <si>
    <t>037</t>
  </si>
  <si>
    <t xml:space="preserve">Pohľadávky z obchodného styku                    (311AÚ až 314AÚ )-(391AÚ)   </t>
  </si>
  <si>
    <t>038</t>
  </si>
  <si>
    <t>Ostatné pohľadávky                      (315AÚ-391AÚ)</t>
  </si>
  <si>
    <t>039</t>
  </si>
  <si>
    <t>Pohľadávky voči účastníkom združení                       (358AÚ-391AÚ)</t>
  </si>
  <si>
    <t>040</t>
  </si>
  <si>
    <t>Iné pohľadávky                     (335AÚ+373AÚ+375AÚ+378AÚ)-(391AÚ)</t>
  </si>
  <si>
    <t>041</t>
  </si>
  <si>
    <t>3.</t>
  </si>
  <si>
    <t>Krátkodobé pohľadávky            r. 043 až r. 050</t>
  </si>
  <si>
    <t>042</t>
  </si>
  <si>
    <t xml:space="preserve">Pohľadávky z obchodného styku                 (311AÚ až 314AÚ )-(391AÚ) </t>
  </si>
  <si>
    <t>043</t>
  </si>
  <si>
    <t>044</t>
  </si>
  <si>
    <t>Zúčtovanie so Sociálnou poisťovňou a zdravotnými poisťovňami                                (336)</t>
  </si>
  <si>
    <t>045</t>
  </si>
  <si>
    <t xml:space="preserve">Daňové pohľadávky                            (341 až 345) </t>
  </si>
  <si>
    <t>046</t>
  </si>
  <si>
    <t>Pohľadávky z dôvodu finančných vzťahov k štátnemu rozpočtu a rozpočtom územnej samosprávy                                            (346+348)</t>
  </si>
  <si>
    <t>047</t>
  </si>
  <si>
    <t>Pohľadávky voči účastníkom združení         (358AÚ-391AÚ)</t>
  </si>
  <si>
    <t>048</t>
  </si>
  <si>
    <t>Spojovací účet pri združení                (396-391AÚ)</t>
  </si>
  <si>
    <t>049</t>
  </si>
  <si>
    <t>050</t>
  </si>
  <si>
    <t>4.</t>
  </si>
  <si>
    <t>Finančné účty                               r. 052 až r. 056</t>
  </si>
  <si>
    <t>051</t>
  </si>
  <si>
    <t>Pokladnica                                               (211+213)</t>
  </si>
  <si>
    <t>052</t>
  </si>
  <si>
    <t>Bankové účty                                     (221AÚ+261)</t>
  </si>
  <si>
    <t>053</t>
  </si>
  <si>
    <t>Bankové účty s dobou viazanosti dlhšou ako 1 rok (221AÚ)</t>
  </si>
  <si>
    <t>054</t>
  </si>
  <si>
    <t>Krátkodobý finančný majetok (251+253+255+256+257)-(291AÚ)</t>
  </si>
  <si>
    <t>055</t>
  </si>
  <si>
    <t>Obstaranie krátkodobého finančného majetku                  (259-291AÚ)</t>
  </si>
  <si>
    <t>056</t>
  </si>
  <si>
    <t>C. ČASOVÉ ROZLÍŠENIE SPOLU           r. 058 a r.059</t>
  </si>
  <si>
    <t>057</t>
  </si>
  <si>
    <t>Náklady budúcich období                                 (381)</t>
  </si>
  <si>
    <t>058</t>
  </si>
  <si>
    <t>Príjmy budúcich období                                    (385)</t>
  </si>
  <si>
    <t>059</t>
  </si>
  <si>
    <t>MAJETOK SPOLU                               r. 001+029+057</t>
  </si>
  <si>
    <t>060</t>
  </si>
  <si>
    <t>Strana pasív</t>
  </si>
  <si>
    <t xml:space="preserve">  Bežné účtovné obdobie</t>
  </si>
  <si>
    <t>A. VLASTNÉ ZDROJE KRYTIA MAJETKU SPOLU             r. 062 + r. 068 + r. 072 + r. 073</t>
  </si>
  <si>
    <t>061</t>
  </si>
  <si>
    <t>Imanie a peňažné fondy              r. 063 až r. 067</t>
  </si>
  <si>
    <t>062</t>
  </si>
  <si>
    <t>Základné imanie                                               (411)</t>
  </si>
  <si>
    <t>063</t>
  </si>
  <si>
    <t>Peňažné fondy tvorené podľa osob.predpisu (412)</t>
  </si>
  <si>
    <t>064</t>
  </si>
  <si>
    <t>Fond reprodukcie                                            (413)</t>
  </si>
  <si>
    <t>065</t>
  </si>
  <si>
    <t>Oceňovacie rozdiely z precenenia majetku a záväzkov                                                         (414)</t>
  </si>
  <si>
    <t>066</t>
  </si>
  <si>
    <t>Oceňovacie rozdiely z precenenia kapitálových účastín                                                            (415)</t>
  </si>
  <si>
    <t>067</t>
  </si>
  <si>
    <t>Fondy tvorené zo zisku             r. 069 až r. 071</t>
  </si>
  <si>
    <t>068</t>
  </si>
  <si>
    <t>Rezervný fond                                                 (421)</t>
  </si>
  <si>
    <t>069</t>
  </si>
  <si>
    <t>Fondy tvorené zo zisku                                   (423)</t>
  </si>
  <si>
    <t>070</t>
  </si>
  <si>
    <t>Ostatné fondy                                                  (427)</t>
  </si>
  <si>
    <t>071</t>
  </si>
  <si>
    <t>Nevysporiadaný výsledok hospodárenia minulých rokov                                     (+ ; - 428)</t>
  </si>
  <si>
    <t>072</t>
  </si>
  <si>
    <t>Výsledok hospodárenia za účtovné obdobie  r. 060 - (r. 062 + r. 068 + r. 072 + r. 074 + r. 101)</t>
  </si>
  <si>
    <t>073</t>
  </si>
  <si>
    <t>B. CUDZIE ZDROJE SPOLU  r.075+r.079+r.087+r.097</t>
  </si>
  <si>
    <t>074</t>
  </si>
  <si>
    <t>Rezervy                                         r. 076 až r. 078</t>
  </si>
  <si>
    <t>075</t>
  </si>
  <si>
    <t>Rezervy zákonné                                       (451AÚ)</t>
  </si>
  <si>
    <t>076</t>
  </si>
  <si>
    <t>Ostatné rezervy                                         (459AÚ)</t>
  </si>
  <si>
    <t>077</t>
  </si>
  <si>
    <t>Krátkodobé rezervy              (323+451AÚ+459AÚ)</t>
  </si>
  <si>
    <t>078</t>
  </si>
  <si>
    <t>Dlhodobé záväzky                        r. 080 až r. 086</t>
  </si>
  <si>
    <t>079</t>
  </si>
  <si>
    <t>Záväzky zo sociálneho fondu                         (472)</t>
  </si>
  <si>
    <t>080</t>
  </si>
  <si>
    <t>Vydané dlhopisy                                              (473)</t>
  </si>
  <si>
    <t>081</t>
  </si>
  <si>
    <t>Záväzky z nájmu                                        (474AÚ)</t>
  </si>
  <si>
    <t>082</t>
  </si>
  <si>
    <t>Dlhodobé prijaté preddavky                             (475)</t>
  </si>
  <si>
    <t>083</t>
  </si>
  <si>
    <t>Dlhodobé nevyfakturované dodávky               (476)</t>
  </si>
  <si>
    <t>084</t>
  </si>
  <si>
    <t>Dlhodobé zmenky na úhradu                           (478)</t>
  </si>
  <si>
    <t>085</t>
  </si>
  <si>
    <t>Ostatné dlhodobé záväzky            (373AÚ+479AÚ)</t>
  </si>
  <si>
    <t>086</t>
  </si>
  <si>
    <t>Krátkodobé záväzky                    r. 088 až r. 096</t>
  </si>
  <si>
    <t>087</t>
  </si>
  <si>
    <t>Záväzky z obchodného styku                                                   (321 až 326) okrem 323</t>
  </si>
  <si>
    <t>088</t>
  </si>
  <si>
    <t>Záväzky voči zamestnancom                  (331+333)</t>
  </si>
  <si>
    <t>089</t>
  </si>
  <si>
    <t>Zúčtovanie so Sociálnou poisťovňou a zdravotnými poisťovňami                                 (336)</t>
  </si>
  <si>
    <t>090</t>
  </si>
  <si>
    <t>Daňové záväzky                                  (341 až 345)</t>
  </si>
  <si>
    <t>091</t>
  </si>
  <si>
    <t>Záväzky z dôvodu finančných vzťahov k štátnemu rozpočtu a rozpočtom územnej samosprávy  (346+348)</t>
  </si>
  <si>
    <t>092</t>
  </si>
  <si>
    <t>Záväzky z upísaných nesplatených cenných papierov a vkladov                                          (367)</t>
  </si>
  <si>
    <t>093</t>
  </si>
  <si>
    <t>Záväzky voči účastníkom združení                (368)</t>
  </si>
  <si>
    <t>094</t>
  </si>
  <si>
    <t>Spojovací účet pri združení                            (396)</t>
  </si>
  <si>
    <t>095</t>
  </si>
  <si>
    <t>Ostatné záväzky      (379+373AÚ+474AÚ+479AÚ)</t>
  </si>
  <si>
    <t>096</t>
  </si>
  <si>
    <t>Bankové výpomoci a pôžičky   r. 098 až r. 100</t>
  </si>
  <si>
    <t>097</t>
  </si>
  <si>
    <t>Dlhodobé bankové úvery                           (461AÚ)</t>
  </si>
  <si>
    <t>098</t>
  </si>
  <si>
    <t>Bežné bankové úvery                (231+232+461AÚ)</t>
  </si>
  <si>
    <t>099</t>
  </si>
  <si>
    <t>Prijaté krátkodobé finančné výpomoci     (241+249)</t>
  </si>
  <si>
    <t>100</t>
  </si>
  <si>
    <t>C. ČASOVÉ ROZLÍŠENIE SPOLU           r.102 a r. 103</t>
  </si>
  <si>
    <t>101</t>
  </si>
  <si>
    <t>Výdavky budúcich období                               (383)</t>
  </si>
  <si>
    <t>102</t>
  </si>
  <si>
    <t>Výnosy budúcich období                                (384)</t>
  </si>
  <si>
    <t>103</t>
  </si>
  <si>
    <t>VLASTNÉ ZDROJE A CUDZIE ZDROJE SPOLU          r. 061 + r. 074 + r.101</t>
  </si>
  <si>
    <t>104</t>
  </si>
  <si>
    <t>37955942</t>
  </si>
  <si>
    <t xml:space="preserve">  k 31.12.2021</t>
  </si>
  <si>
    <t>2021</t>
  </si>
  <si>
    <t>12</t>
  </si>
  <si>
    <t>2020</t>
  </si>
  <si>
    <t>200</t>
  </si>
  <si>
    <t>Evanjelická základná škola Zlatice Oravcovej</t>
  </si>
  <si>
    <t>Daxnerova 42</t>
  </si>
  <si>
    <t>97901</t>
  </si>
  <si>
    <t>Rimavská Sobota</t>
  </si>
  <si>
    <t>eskola@rsnet.sk</t>
  </si>
  <si>
    <t>Zostavené dňa: 23.2.2022</t>
  </si>
</sst>
</file>

<file path=xl/styles.xml><?xml version="1.0" encoding="utf-8"?>
<styleSheet xmlns="http://schemas.openxmlformats.org/spreadsheetml/2006/main">
  <fonts count="10">
    <font>
      <sz val="10"/>
      <color indexed="8"/>
      <name val="Arial"/>
    </font>
    <font>
      <sz val="8"/>
      <color indexed="8"/>
      <name val="Arial"/>
    </font>
    <font>
      <b/>
      <sz val="8"/>
      <color indexed="8"/>
      <name val="Arial"/>
    </font>
    <font>
      <sz val="10"/>
      <color indexed="8"/>
      <name val="Arial"/>
    </font>
    <font>
      <b/>
      <sz val="12"/>
      <color indexed="8"/>
      <name val="Arial"/>
    </font>
    <font>
      <b/>
      <sz val="10"/>
      <color indexed="8"/>
      <name val="Arial"/>
    </font>
    <font>
      <sz val="10"/>
      <color indexed="8"/>
      <name val="Tahoma"/>
    </font>
    <font>
      <sz val="8"/>
      <color indexed="8"/>
      <name val="Arial CE"/>
    </font>
    <font>
      <b/>
      <sz val="8"/>
      <color indexed="8"/>
      <name val="Arial CE"/>
    </font>
    <font>
      <u/>
      <sz val="10"/>
      <color theme="10"/>
      <name val="Arial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</cellStyleXfs>
  <cellXfs count="176">
    <xf numFmtId="0" fontId="0" fillId="0" borderId="0" xfId="0"/>
    <xf numFmtId="0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/>
    <xf numFmtId="0" fontId="5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/>
    </xf>
    <xf numFmtId="0" fontId="3" fillId="0" borderId="0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>
      <alignment vertical="top" wrapText="1"/>
    </xf>
    <xf numFmtId="0" fontId="3" fillId="0" borderId="1" xfId="0" applyNumberFormat="1" applyFont="1" applyFill="1" applyBorder="1" applyAlignment="1" applyProtection="1">
      <protection locked="0"/>
    </xf>
    <xf numFmtId="0" fontId="3" fillId="0" borderId="3" xfId="0" applyNumberFormat="1" applyFont="1" applyFill="1" applyBorder="1" applyAlignment="1" applyProtection="1">
      <protection locked="0"/>
    </xf>
    <xf numFmtId="0" fontId="3" fillId="0" borderId="5" xfId="0" applyNumberFormat="1" applyFont="1" applyFill="1" applyBorder="1" applyAlignment="1" applyProtection="1"/>
    <xf numFmtId="0" fontId="3" fillId="0" borderId="6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>
      <protection locked="0"/>
    </xf>
    <xf numFmtId="49" fontId="3" fillId="0" borderId="0" xfId="0" applyNumberFormat="1" applyFont="1" applyFill="1" applyBorder="1" applyAlignment="1" applyProtection="1">
      <protection locked="0"/>
    </xf>
    <xf numFmtId="0" fontId="3" fillId="0" borderId="7" xfId="0" applyNumberFormat="1" applyFont="1" applyFill="1" applyBorder="1" applyAlignment="1" applyProtection="1">
      <protection locked="0"/>
    </xf>
    <xf numFmtId="0" fontId="5" fillId="0" borderId="0" xfId="0" applyNumberFormat="1" applyFont="1" applyFill="1" applyBorder="1" applyAlignment="1" applyProtection="1">
      <alignment horizontal="center" vertical="center"/>
    </xf>
    <xf numFmtId="49" fontId="3" fillId="0" borderId="0" xfId="0" applyNumberFormat="1" applyFont="1" applyFill="1" applyBorder="1" applyAlignment="1" applyProtection="1"/>
    <xf numFmtId="0" fontId="1" fillId="0" borderId="0" xfId="0" applyNumberFormat="1" applyFont="1" applyFill="1" applyBorder="1" applyAlignment="1" applyProtection="1">
      <alignment horizontal="center" vertical="center"/>
    </xf>
    <xf numFmtId="49" fontId="3" fillId="0" borderId="7" xfId="0" applyNumberFormat="1" applyFont="1" applyFill="1" applyBorder="1" applyAlignment="1" applyProtection="1">
      <protection locked="0"/>
    </xf>
    <xf numFmtId="0" fontId="1" fillId="0" borderId="8" xfId="0" applyNumberFormat="1" applyFont="1" applyFill="1" applyBorder="1" applyAlignment="1" applyProtection="1"/>
    <xf numFmtId="0" fontId="3" fillId="0" borderId="7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>
      <alignment horizontal="right"/>
    </xf>
    <xf numFmtId="0" fontId="3" fillId="0" borderId="0" xfId="0" applyNumberFormat="1" applyFont="1" applyFill="1" applyBorder="1" applyAlignment="1" applyProtection="1">
      <alignment horizontal="right" vertical="center"/>
    </xf>
    <xf numFmtId="0" fontId="1" fillId="0" borderId="0" xfId="0" applyNumberFormat="1" applyFont="1" applyFill="1" applyBorder="1" applyAlignment="1" applyProtection="1">
      <protection locked="0"/>
    </xf>
    <xf numFmtId="49" fontId="3" fillId="0" borderId="4" xfId="0" applyNumberFormat="1" applyFont="1" applyFill="1" applyBorder="1" applyAlignment="1" applyProtection="1">
      <protection locked="0"/>
    </xf>
    <xf numFmtId="49" fontId="2" fillId="0" borderId="14" xfId="0" applyNumberFormat="1" applyFont="1" applyFill="1" applyBorder="1" applyAlignment="1" applyProtection="1">
      <alignment horizontal="center" vertical="center" wrapText="1"/>
    </xf>
    <xf numFmtId="49" fontId="2" fillId="0" borderId="15" xfId="0" applyNumberFormat="1" applyFont="1" applyFill="1" applyBorder="1" applyAlignment="1" applyProtection="1">
      <alignment horizontal="center" vertical="center" wrapText="1"/>
    </xf>
    <xf numFmtId="49" fontId="2" fillId="0" borderId="7" xfId="0" applyNumberFormat="1" applyFont="1" applyFill="1" applyBorder="1" applyAlignment="1" applyProtection="1">
      <alignment horizontal="center" vertical="center" wrapText="1" shrinkToFit="1"/>
    </xf>
    <xf numFmtId="49" fontId="2" fillId="0" borderId="7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vertical="center"/>
    </xf>
    <xf numFmtId="49" fontId="2" fillId="0" borderId="5" xfId="0" applyNumberFormat="1" applyFont="1" applyFill="1" applyBorder="1" applyAlignment="1" applyProtection="1">
      <alignment horizontal="center" vertical="center"/>
    </xf>
    <xf numFmtId="2" fontId="2" fillId="0" borderId="14" xfId="0" applyNumberFormat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/>
    <xf numFmtId="49" fontId="2" fillId="0" borderId="1" xfId="0" applyNumberFormat="1" applyFont="1" applyFill="1" applyBorder="1" applyAlignment="1" applyProtection="1">
      <alignment vertical="center" wrapText="1"/>
    </xf>
    <xf numFmtId="49" fontId="2" fillId="0" borderId="1" xfId="0" applyNumberFormat="1" applyFont="1" applyFill="1" applyBorder="1" applyAlignment="1" applyProtection="1">
      <alignment horizontal="center" vertical="center"/>
    </xf>
    <xf numFmtId="2" fontId="2" fillId="0" borderId="7" xfId="0" applyNumberFormat="1" applyFont="1" applyFill="1" applyBorder="1" applyAlignment="1" applyProtection="1">
      <alignment horizontal="right" vertical="center"/>
    </xf>
    <xf numFmtId="49" fontId="2" fillId="0" borderId="5" xfId="0" applyNumberFormat="1" applyFont="1" applyFill="1" applyBorder="1" applyAlignment="1" applyProtection="1">
      <alignment horizontal="center" vertical="top" wrapText="1"/>
    </xf>
    <xf numFmtId="49" fontId="1" fillId="0" borderId="11" xfId="0" applyNumberFormat="1" applyFont="1" applyFill="1" applyBorder="1" applyAlignment="1" applyProtection="1">
      <alignment vertical="center" wrapText="1"/>
    </xf>
    <xf numFmtId="2" fontId="1" fillId="0" borderId="7" xfId="0" applyNumberFormat="1" applyFont="1" applyFill="1" applyBorder="1" applyAlignment="1" applyProtection="1">
      <alignment horizontal="right" vertical="center"/>
      <protection locked="0"/>
    </xf>
    <xf numFmtId="2" fontId="1" fillId="0" borderId="7" xfId="0" applyNumberFormat="1" applyFont="1" applyFill="1" applyBorder="1" applyAlignment="1" applyProtection="1">
      <alignment horizontal="right" vertical="center"/>
    </xf>
    <xf numFmtId="49" fontId="1" fillId="0" borderId="7" xfId="0" applyNumberFormat="1" applyFont="1" applyFill="1" applyBorder="1" applyAlignment="1" applyProtection="1">
      <alignment vertical="center" wrapText="1"/>
    </xf>
    <xf numFmtId="49" fontId="1" fillId="0" borderId="7" xfId="0" applyNumberFormat="1" applyFont="1" applyFill="1" applyBorder="1" applyAlignment="1" applyProtection="1">
      <alignment horizontal="center" vertical="center"/>
    </xf>
    <xf numFmtId="49" fontId="2" fillId="0" borderId="7" xfId="0" applyNumberFormat="1" applyFont="1" applyFill="1" applyBorder="1" applyAlignment="1" applyProtection="1">
      <alignment horizontal="center" vertical="center"/>
    </xf>
    <xf numFmtId="2" fontId="1" fillId="0" borderId="7" xfId="0" applyNumberFormat="1" applyFont="1" applyFill="1" applyBorder="1" applyAlignment="1" applyProtection="1">
      <alignment horizontal="center" vertical="center"/>
    </xf>
    <xf numFmtId="49" fontId="2" fillId="0" borderId="2" xfId="0" applyNumberFormat="1" applyFont="1" applyFill="1" applyBorder="1" applyAlignment="1" applyProtection="1">
      <alignment vertical="center" wrapText="1"/>
    </xf>
    <xf numFmtId="49" fontId="1" fillId="0" borderId="3" xfId="0" applyNumberFormat="1" applyFont="1" applyFill="1" applyBorder="1" applyAlignment="1" applyProtection="1">
      <alignment vertical="center" wrapText="1"/>
    </xf>
    <xf numFmtId="49" fontId="3" fillId="0" borderId="0" xfId="0" applyNumberFormat="1" applyFont="1" applyFill="1" applyBorder="1" applyAlignment="1" applyProtection="1">
      <alignment horizontal="center" vertical="top"/>
    </xf>
    <xf numFmtId="49" fontId="1" fillId="0" borderId="0" xfId="0" applyNumberFormat="1" applyFont="1" applyFill="1" applyBorder="1" applyAlignment="1" applyProtection="1">
      <alignment vertical="center" wrapText="1"/>
    </xf>
    <xf numFmtId="49" fontId="1" fillId="0" borderId="0" xfId="0" applyNumberFormat="1" applyFont="1" applyFill="1" applyBorder="1" applyAlignment="1" applyProtection="1">
      <alignment horizontal="center" vertical="center"/>
    </xf>
    <xf numFmtId="2" fontId="1" fillId="0" borderId="0" xfId="0" applyNumberFormat="1" applyFont="1" applyFill="1" applyBorder="1" applyAlignment="1" applyProtection="1">
      <alignment horizontal="right" vertical="center"/>
      <protection locked="0"/>
    </xf>
    <xf numFmtId="2" fontId="1" fillId="0" borderId="0" xfId="0" applyNumberFormat="1" applyFont="1" applyFill="1" applyBorder="1" applyAlignment="1" applyProtection="1">
      <alignment horizontal="right" vertical="center"/>
    </xf>
    <xf numFmtId="49" fontId="3" fillId="0" borderId="4" xfId="0" applyNumberFormat="1" applyFont="1" applyFill="1" applyBorder="1" applyAlignment="1" applyProtection="1">
      <alignment horizontal="center" vertical="top"/>
    </xf>
    <xf numFmtId="49" fontId="1" fillId="0" borderId="4" xfId="0" applyNumberFormat="1" applyFont="1" applyFill="1" applyBorder="1" applyAlignment="1" applyProtection="1">
      <alignment vertical="center" wrapText="1"/>
    </xf>
    <xf numFmtId="49" fontId="1" fillId="0" borderId="4" xfId="0" applyNumberFormat="1" applyFont="1" applyFill="1" applyBorder="1" applyAlignment="1" applyProtection="1">
      <alignment horizontal="center" vertical="center"/>
    </xf>
    <xf numFmtId="2" fontId="1" fillId="0" borderId="4" xfId="0" applyNumberFormat="1" applyFont="1" applyFill="1" applyBorder="1" applyAlignment="1" applyProtection="1">
      <alignment horizontal="right" vertical="center"/>
      <protection locked="0"/>
    </xf>
    <xf numFmtId="2" fontId="1" fillId="0" borderId="4" xfId="0" applyNumberFormat="1" applyFont="1" applyFill="1" applyBorder="1" applyAlignment="1" applyProtection="1">
      <alignment horizontal="right" vertical="center"/>
    </xf>
    <xf numFmtId="49" fontId="2" fillId="0" borderId="14" xfId="0" applyNumberFormat="1" applyFont="1" applyFill="1" applyBorder="1" applyAlignment="1" applyProtection="1">
      <alignment horizontal="center" vertical="center" wrapText="1" shrinkToFit="1"/>
    </xf>
    <xf numFmtId="49" fontId="2" fillId="0" borderId="6" xfId="0" applyNumberFormat="1" applyFont="1" applyFill="1" applyBorder="1" applyAlignment="1" applyProtection="1">
      <alignment horizontal="center" vertical="center" wrapText="1"/>
    </xf>
    <xf numFmtId="49" fontId="2" fillId="0" borderId="14" xfId="0" applyNumberFormat="1" applyFont="1" applyFill="1" applyBorder="1" applyAlignment="1" applyProtection="1">
      <alignment horizontal="center" vertical="center"/>
    </xf>
    <xf numFmtId="49" fontId="1" fillId="0" borderId="5" xfId="0" applyNumberFormat="1" applyFont="1" applyFill="1" applyBorder="1" applyAlignment="1" applyProtection="1">
      <alignment horizontal="center" vertical="center"/>
    </xf>
    <xf numFmtId="49" fontId="2" fillId="0" borderId="15" xfId="0" applyNumberFormat="1" applyFont="1" applyFill="1" applyBorder="1" applyAlignment="1" applyProtection="1">
      <alignment horizontal="center" vertical="top" wrapText="1"/>
    </xf>
    <xf numFmtId="49" fontId="2" fillId="0" borderId="7" xfId="0" applyNumberFormat="1" applyFont="1" applyFill="1" applyBorder="1" applyAlignment="1" applyProtection="1">
      <alignment vertical="center" wrapText="1"/>
    </xf>
    <xf numFmtId="49" fontId="1" fillId="0" borderId="7" xfId="0" applyNumberFormat="1" applyFont="1" applyFill="1" applyBorder="1" applyAlignment="1" applyProtection="1">
      <alignment horizontal="center" vertical="center" wrapText="1"/>
    </xf>
    <xf numFmtId="2" fontId="1" fillId="0" borderId="7" xfId="0" applyNumberFormat="1" applyFont="1" applyFill="1" applyBorder="1" applyAlignment="1" applyProtection="1">
      <alignment horizontal="right" vertical="center" wrapText="1"/>
      <protection locked="0"/>
    </xf>
    <xf numFmtId="0" fontId="1" fillId="0" borderId="0" xfId="0" applyNumberFormat="1" applyFont="1" applyFill="1" applyBorder="1" applyAlignment="1" applyProtection="1">
      <alignment wrapText="1"/>
    </xf>
    <xf numFmtId="49" fontId="1" fillId="0" borderId="7" xfId="0" applyNumberFormat="1" applyFont="1" applyFill="1" applyBorder="1" applyAlignment="1" applyProtection="1">
      <alignment vertical="center"/>
    </xf>
    <xf numFmtId="49" fontId="1" fillId="0" borderId="0" xfId="0" applyNumberFormat="1" applyFont="1" applyFill="1" applyBorder="1" applyAlignment="1" applyProtection="1">
      <alignment horizontal="right" vertical="center"/>
    </xf>
    <xf numFmtId="0" fontId="7" fillId="0" borderId="0" xfId="0" applyNumberFormat="1" applyFont="1" applyFill="1" applyBorder="1" applyAlignment="1" applyProtection="1"/>
    <xf numFmtId="2" fontId="7" fillId="0" borderId="0" xfId="0" applyNumberFormat="1" applyFont="1" applyFill="1" applyBorder="1" applyAlignment="1" applyProtection="1"/>
    <xf numFmtId="0" fontId="3" fillId="0" borderId="7" xfId="0" applyNumberFormat="1" applyFont="1" applyFill="1" applyBorder="1" applyAlignment="1" applyProtection="1">
      <alignment horizontal="right" vertical="center"/>
      <protection locked="0"/>
    </xf>
    <xf numFmtId="2" fontId="2" fillId="0" borderId="7" xfId="0" applyNumberFormat="1" applyFont="1" applyFill="1" applyBorder="1" applyAlignment="1" applyProtection="1">
      <alignment horizontal="center" vertical="center" wrapText="1"/>
    </xf>
    <xf numFmtId="2" fontId="2" fillId="0" borderId="14" xfId="0" applyNumberFormat="1" applyFont="1" applyFill="1" applyBorder="1" applyAlignment="1" applyProtection="1">
      <alignment horizontal="right" vertical="center" wrapText="1"/>
    </xf>
    <xf numFmtId="2" fontId="7" fillId="0" borderId="0" xfId="0" applyNumberFormat="1" applyFont="1" applyFill="1" applyBorder="1" applyAlignment="1" applyProtection="1">
      <alignment horizontal="right" vertical="top" wrapText="1"/>
    </xf>
    <xf numFmtId="2" fontId="7" fillId="0" borderId="0" xfId="0" applyNumberFormat="1" applyFont="1" applyFill="1" applyBorder="1" applyAlignment="1" applyProtection="1">
      <alignment wrapText="1"/>
    </xf>
    <xf numFmtId="0" fontId="7" fillId="0" borderId="0" xfId="0" applyNumberFormat="1" applyFont="1" applyFill="1" applyBorder="1" applyAlignment="1" applyProtection="1">
      <alignment horizontal="right" vertical="top" wrapText="1"/>
    </xf>
    <xf numFmtId="49" fontId="1" fillId="0" borderId="1" xfId="0" applyNumberFormat="1" applyFont="1" applyFill="1" applyBorder="1" applyAlignment="1" applyProtection="1">
      <alignment vertical="center" wrapText="1"/>
    </xf>
    <xf numFmtId="49" fontId="7" fillId="0" borderId="1" xfId="0" applyNumberFormat="1" applyFont="1" applyFill="1" applyBorder="1" applyAlignment="1" applyProtection="1">
      <alignment vertical="center" wrapText="1"/>
    </xf>
    <xf numFmtId="49" fontId="1" fillId="0" borderId="12" xfId="0" applyNumberFormat="1" applyFont="1" applyFill="1" applyBorder="1" applyAlignment="1" applyProtection="1">
      <alignment vertical="center" wrapText="1"/>
    </xf>
    <xf numFmtId="49" fontId="1" fillId="0" borderId="14" xfId="0" applyNumberFormat="1" applyFont="1" applyFill="1" applyBorder="1" applyAlignment="1" applyProtection="1">
      <alignment horizontal="center" vertical="center"/>
    </xf>
    <xf numFmtId="49" fontId="1" fillId="0" borderId="15" xfId="0" applyNumberFormat="1" applyFont="1" applyFill="1" applyBorder="1" applyAlignment="1" applyProtection="1">
      <alignment horizontal="center" vertical="center"/>
    </xf>
    <xf numFmtId="49" fontId="8" fillId="0" borderId="0" xfId="0" applyNumberFormat="1" applyFont="1" applyFill="1" applyBorder="1" applyAlignment="1" applyProtection="1">
      <alignment vertical="center" wrapText="1"/>
    </xf>
    <xf numFmtId="49" fontId="2" fillId="0" borderId="5" xfId="0" applyNumberFormat="1" applyFont="1" applyFill="1" applyBorder="1" applyAlignment="1" applyProtection="1">
      <alignment horizontal="center" vertical="center" wrapText="1"/>
    </xf>
    <xf numFmtId="2" fontId="2" fillId="0" borderId="7" xfId="0" applyNumberFormat="1" applyFont="1" applyFill="1" applyBorder="1" applyAlignment="1" applyProtection="1">
      <alignment horizontal="right" vertical="center" wrapText="1"/>
      <protection locked="0"/>
    </xf>
    <xf numFmtId="2" fontId="7" fillId="0" borderId="0" xfId="0" applyNumberFormat="1" applyFont="1" applyFill="1" applyBorder="1" applyAlignment="1" applyProtection="1">
      <alignment vertical="top" wrapText="1"/>
    </xf>
    <xf numFmtId="0" fontId="7" fillId="0" borderId="0" xfId="0" applyNumberFormat="1" applyFont="1" applyFill="1" applyBorder="1" applyAlignment="1" applyProtection="1">
      <alignment vertical="top" wrapText="1"/>
    </xf>
    <xf numFmtId="2" fontId="2" fillId="0" borderId="7" xfId="0" applyNumberFormat="1" applyFont="1" applyFill="1" applyBorder="1" applyAlignment="1" applyProtection="1">
      <alignment horizontal="right" vertical="center"/>
      <protection locked="0"/>
    </xf>
    <xf numFmtId="49" fontId="2" fillId="0" borderId="15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vertical="center"/>
    </xf>
    <xf numFmtId="2" fontId="1" fillId="0" borderId="15" xfId="0" applyNumberFormat="1" applyFont="1" applyFill="1" applyBorder="1" applyAlignment="1" applyProtection="1">
      <alignment horizontal="right" vertical="center"/>
      <protection locked="0"/>
    </xf>
    <xf numFmtId="49" fontId="7" fillId="0" borderId="7" xfId="0" applyNumberFormat="1" applyFont="1" applyFill="1" applyBorder="1" applyAlignment="1" applyProtection="1">
      <alignment vertical="center"/>
    </xf>
    <xf numFmtId="49" fontId="1" fillId="0" borderId="16" xfId="0" applyNumberFormat="1" applyFont="1" applyFill="1" applyBorder="1" applyAlignment="1" applyProtection="1">
      <alignment horizontal="center" vertical="center"/>
    </xf>
    <xf numFmtId="49" fontId="8" fillId="0" borderId="7" xfId="0" applyNumberFormat="1" applyFont="1" applyFill="1" applyBorder="1" applyAlignment="1" applyProtection="1">
      <alignment vertical="center"/>
    </xf>
    <xf numFmtId="49" fontId="7" fillId="0" borderId="7" xfId="0" applyNumberFormat="1" applyFont="1" applyFill="1" applyBorder="1" applyAlignment="1" applyProtection="1">
      <alignment vertical="center" wrapText="1"/>
    </xf>
    <xf numFmtId="2" fontId="1" fillId="0" borderId="5" xfId="0" applyNumberFormat="1" applyFont="1" applyFill="1" applyBorder="1" applyAlignment="1" applyProtection="1">
      <alignment horizontal="right" vertical="center"/>
      <protection locked="0"/>
    </xf>
    <xf numFmtId="49" fontId="7" fillId="0" borderId="1" xfId="0" applyNumberFormat="1" applyFont="1" applyFill="1" applyBorder="1" applyAlignment="1" applyProtection="1">
      <alignment vertical="center"/>
    </xf>
    <xf numFmtId="49" fontId="1" fillId="0" borderId="15" xfId="0" applyNumberFormat="1" applyFont="1" applyFill="1" applyBorder="1" applyAlignment="1" applyProtection="1">
      <alignment vertical="center" wrapText="1"/>
    </xf>
    <xf numFmtId="49" fontId="1" fillId="0" borderId="14" xfId="0" applyNumberFormat="1" applyFont="1" applyFill="1" applyBorder="1" applyAlignment="1" applyProtection="1">
      <alignment vertical="center" wrapText="1"/>
    </xf>
    <xf numFmtId="49" fontId="1" fillId="0" borderId="15" xfId="0" applyNumberFormat="1" applyFont="1" applyFill="1" applyBorder="1" applyAlignment="1" applyProtection="1">
      <alignment vertical="center"/>
    </xf>
    <xf numFmtId="0" fontId="3" fillId="0" borderId="0" xfId="0" applyNumberFormat="1" applyFont="1" applyFill="1" applyBorder="1" applyAlignment="1" applyProtection="1">
      <alignment vertical="top" wrapText="1"/>
    </xf>
    <xf numFmtId="0" fontId="3" fillId="0" borderId="4" xfId="0" applyNumberFormat="1" applyFont="1" applyFill="1" applyBorder="1" applyAlignment="1" applyProtection="1"/>
    <xf numFmtId="0" fontId="3" fillId="0" borderId="1" xfId="0" applyNumberFormat="1" applyFont="1" applyFill="1" applyBorder="1" applyAlignment="1" applyProtection="1">
      <protection locked="0"/>
    </xf>
    <xf numFmtId="0" fontId="3" fillId="0" borderId="2" xfId="0" applyNumberFormat="1" applyFont="1" applyFill="1" applyBorder="1" applyAlignment="1" applyProtection="1">
      <protection locked="0"/>
    </xf>
    <xf numFmtId="0" fontId="3" fillId="0" borderId="3" xfId="0" applyNumberFormat="1" applyFont="1" applyFill="1" applyBorder="1" applyAlignment="1" applyProtection="1">
      <protection locked="0"/>
    </xf>
    <xf numFmtId="0" fontId="3" fillId="0" borderId="0" xfId="0" applyNumberFormat="1" applyFont="1" applyFill="1" applyBorder="1" applyAlignment="1" applyProtection="1"/>
    <xf numFmtId="0" fontId="1" fillId="0" borderId="1" xfId="0" applyNumberFormat="1" applyFont="1" applyFill="1" applyBorder="1" applyAlignment="1" applyProtection="1">
      <protection locked="0"/>
    </xf>
    <xf numFmtId="0" fontId="1" fillId="0" borderId="3" xfId="0" applyNumberFormat="1" applyFont="1" applyFill="1" applyBorder="1" applyAlignment="1" applyProtection="1">
      <protection locked="0"/>
    </xf>
    <xf numFmtId="49" fontId="3" fillId="0" borderId="2" xfId="0" applyNumberFormat="1" applyFont="1" applyFill="1" applyBorder="1" applyAlignment="1" applyProtection="1">
      <protection locked="0"/>
    </xf>
    <xf numFmtId="49" fontId="3" fillId="0" borderId="3" xfId="0" applyNumberFormat="1" applyFont="1" applyFill="1" applyBorder="1" applyAlignment="1" applyProtection="1">
      <protection locked="0"/>
    </xf>
    <xf numFmtId="0" fontId="3" fillId="0" borderId="4" xfId="0" applyNumberFormat="1" applyFont="1" applyFill="1" applyBorder="1" applyAlignment="1" applyProtection="1">
      <alignment vertical="top" wrapText="1"/>
    </xf>
    <xf numFmtId="0" fontId="3" fillId="0" borderId="0" xfId="0" applyNumberFormat="1" applyFont="1" applyFill="1" applyBorder="1" applyAlignment="1" applyProtection="1">
      <alignment vertical="top"/>
    </xf>
    <xf numFmtId="0" fontId="5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>
      <alignment horizontal="center"/>
      <protection locked="0"/>
    </xf>
    <xf numFmtId="0" fontId="4" fillId="0" borderId="0" xfId="0" applyNumberFormat="1" applyFont="1" applyFill="1" applyBorder="1" applyAlignment="1" applyProtection="1">
      <alignment horizontal="center"/>
    </xf>
    <xf numFmtId="0" fontId="1" fillId="0" borderId="9" xfId="0" applyNumberFormat="1" applyFont="1" applyFill="1" applyBorder="1" applyAlignment="1" applyProtection="1">
      <alignment vertical="top" wrapText="1"/>
      <protection locked="0"/>
    </xf>
    <xf numFmtId="0" fontId="1" fillId="0" borderId="8" xfId="0" applyNumberFormat="1" applyFont="1" applyFill="1" applyBorder="1" applyAlignment="1" applyProtection="1">
      <alignment vertical="top" wrapText="1"/>
      <protection locked="0"/>
    </xf>
    <xf numFmtId="0" fontId="1" fillId="0" borderId="10" xfId="0" applyNumberFormat="1" applyFont="1" applyFill="1" applyBorder="1" applyAlignment="1" applyProtection="1">
      <alignment vertical="top" wrapText="1"/>
      <protection locked="0"/>
    </xf>
    <xf numFmtId="0" fontId="1" fillId="0" borderId="11" xfId="0" applyNumberFormat="1" applyFont="1" applyFill="1" applyBorder="1" applyAlignment="1" applyProtection="1">
      <alignment vertical="top" wrapText="1"/>
      <protection locked="0"/>
    </xf>
    <xf numFmtId="0" fontId="1" fillId="0" borderId="0" xfId="0" applyNumberFormat="1" applyFont="1" applyFill="1" applyBorder="1" applyAlignment="1" applyProtection="1">
      <alignment vertical="top" wrapText="1"/>
      <protection locked="0"/>
    </xf>
    <xf numFmtId="0" fontId="1" fillId="0" borderId="6" xfId="0" applyNumberFormat="1" applyFont="1" applyFill="1" applyBorder="1" applyAlignment="1" applyProtection="1">
      <alignment vertical="top" wrapText="1"/>
      <protection locked="0"/>
    </xf>
    <xf numFmtId="0" fontId="1" fillId="0" borderId="12" xfId="0" applyNumberFormat="1" applyFont="1" applyFill="1" applyBorder="1" applyAlignment="1" applyProtection="1">
      <alignment vertical="top" wrapText="1"/>
      <protection locked="0"/>
    </xf>
    <xf numFmtId="0" fontId="1" fillId="0" borderId="4" xfId="0" applyNumberFormat="1" applyFont="1" applyFill="1" applyBorder="1" applyAlignment="1" applyProtection="1">
      <alignment vertical="top" wrapText="1"/>
      <protection locked="0"/>
    </xf>
    <xf numFmtId="0" fontId="1" fillId="0" borderId="13" xfId="0" applyNumberFormat="1" applyFont="1" applyFill="1" applyBorder="1" applyAlignment="1" applyProtection="1">
      <alignment vertical="top" wrapText="1"/>
      <protection locked="0"/>
    </xf>
    <xf numFmtId="0" fontId="3" fillId="0" borderId="1" xfId="0" applyNumberFormat="1" applyFont="1" applyFill="1" applyBorder="1" applyAlignment="1" applyProtection="1"/>
    <xf numFmtId="0" fontId="3" fillId="0" borderId="2" xfId="0" applyNumberFormat="1" applyFont="1" applyFill="1" applyBorder="1" applyAlignment="1" applyProtection="1"/>
    <xf numFmtId="0" fontId="3" fillId="0" borderId="3" xfId="0" applyNumberFormat="1" applyFont="1" applyFill="1" applyBorder="1" applyAlignment="1" applyProtection="1"/>
    <xf numFmtId="0" fontId="1" fillId="0" borderId="2" xfId="0" applyNumberFormat="1" applyFont="1" applyFill="1" applyBorder="1" applyAlignment="1" applyProtection="1">
      <protection locked="0"/>
    </xf>
    <xf numFmtId="0" fontId="3" fillId="0" borderId="1" xfId="0" applyNumberFormat="1" applyFont="1" applyFill="1" applyBorder="1" applyAlignment="1" applyProtection="1">
      <alignment horizontal="center"/>
    </xf>
    <xf numFmtId="0" fontId="3" fillId="0" borderId="2" xfId="0" applyNumberFormat="1" applyFont="1" applyFill="1" applyBorder="1" applyAlignment="1" applyProtection="1">
      <alignment horizontal="center"/>
    </xf>
    <xf numFmtId="0" fontId="3" fillId="0" borderId="3" xfId="0" applyNumberFormat="1" applyFont="1" applyFill="1" applyBorder="1" applyAlignment="1" applyProtection="1">
      <alignment horizontal="center"/>
    </xf>
    <xf numFmtId="0" fontId="1" fillId="0" borderId="0" xfId="0" applyNumberFormat="1" applyFont="1" applyFill="1" applyBorder="1" applyAlignment="1" applyProtection="1"/>
    <xf numFmtId="2" fontId="1" fillId="0" borderId="1" xfId="0" applyNumberFormat="1" applyFont="1" applyFill="1" applyBorder="1" applyAlignment="1" applyProtection="1">
      <alignment horizontal="right" vertical="center"/>
      <protection locked="0"/>
    </xf>
    <xf numFmtId="2" fontId="1" fillId="0" borderId="3" xfId="0" applyNumberFormat="1" applyFont="1" applyFill="1" applyBorder="1" applyAlignment="1" applyProtection="1">
      <alignment horizontal="right" vertical="center"/>
      <protection locked="0"/>
    </xf>
    <xf numFmtId="2" fontId="2" fillId="0" borderId="1" xfId="0" applyNumberFormat="1" applyFont="1" applyFill="1" applyBorder="1" applyAlignment="1" applyProtection="1">
      <alignment horizontal="right" vertical="center"/>
    </xf>
    <xf numFmtId="2" fontId="2" fillId="0" borderId="3" xfId="0" applyNumberFormat="1" applyFont="1" applyFill="1" applyBorder="1" applyAlignment="1" applyProtection="1">
      <alignment horizontal="right" vertical="center"/>
    </xf>
    <xf numFmtId="49" fontId="2" fillId="0" borderId="14" xfId="0" applyNumberFormat="1" applyFont="1" applyFill="1" applyBorder="1" applyAlignment="1" applyProtection="1">
      <alignment horizontal="center" vertical="center" wrapText="1"/>
    </xf>
    <xf numFmtId="49" fontId="2" fillId="0" borderId="15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49" fontId="2" fillId="0" borderId="3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vertical="center"/>
    </xf>
    <xf numFmtId="49" fontId="2" fillId="0" borderId="2" xfId="0" applyNumberFormat="1" applyFont="1" applyFill="1" applyBorder="1" applyAlignment="1" applyProtection="1">
      <alignment vertical="center"/>
    </xf>
    <xf numFmtId="49" fontId="2" fillId="0" borderId="1" xfId="0" applyNumberFormat="1" applyFont="1" applyFill="1" applyBorder="1" applyAlignment="1" applyProtection="1">
      <alignment vertical="center" wrapText="1"/>
    </xf>
    <xf numFmtId="49" fontId="2" fillId="0" borderId="2" xfId="0" applyNumberFormat="1" applyFont="1" applyFill="1" applyBorder="1" applyAlignment="1" applyProtection="1">
      <alignment vertical="center" wrapText="1"/>
    </xf>
    <xf numFmtId="49" fontId="2" fillId="0" borderId="1" xfId="0" applyNumberFormat="1" applyFont="1" applyFill="1" applyBorder="1" applyAlignment="1" applyProtection="1">
      <alignment horizontal="center"/>
    </xf>
    <xf numFmtId="49" fontId="2" fillId="0" borderId="3" xfId="0" applyNumberFormat="1" applyFont="1" applyFill="1" applyBorder="1" applyAlignment="1" applyProtection="1">
      <alignment horizontal="center"/>
    </xf>
    <xf numFmtId="49" fontId="2" fillId="0" borderId="14" xfId="0" applyNumberFormat="1" applyFont="1" applyFill="1" applyBorder="1" applyAlignment="1" applyProtection="1">
      <alignment horizontal="center" vertical="top" wrapText="1"/>
    </xf>
    <xf numFmtId="49" fontId="2" fillId="0" borderId="5" xfId="0" applyNumberFormat="1" applyFont="1" applyFill="1" applyBorder="1" applyAlignment="1" applyProtection="1">
      <alignment horizontal="center" vertical="top" wrapText="1"/>
    </xf>
    <xf numFmtId="49" fontId="2" fillId="0" borderId="15" xfId="0" applyNumberFormat="1" applyFont="1" applyFill="1" applyBorder="1" applyAlignment="1" applyProtection="1">
      <alignment horizontal="center" vertical="top" wrapText="1"/>
    </xf>
    <xf numFmtId="49" fontId="2" fillId="0" borderId="9" xfId="0" applyNumberFormat="1" applyFont="1" applyFill="1" applyBorder="1" applyAlignment="1" applyProtection="1">
      <alignment horizontal="center" vertical="center" wrapText="1"/>
    </xf>
    <xf numFmtId="49" fontId="2" fillId="0" borderId="10" xfId="0" applyNumberFormat="1" applyFont="1" applyFill="1" applyBorder="1" applyAlignment="1" applyProtection="1">
      <alignment horizontal="center" vertical="center" wrapText="1"/>
    </xf>
    <xf numFmtId="49" fontId="2" fillId="0" borderId="12" xfId="0" applyNumberFormat="1" applyFont="1" applyFill="1" applyBorder="1" applyAlignment="1" applyProtection="1">
      <alignment horizontal="center" vertical="center" wrapText="1"/>
    </xf>
    <xf numFmtId="49" fontId="2" fillId="0" borderId="13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 shrinkToFit="1"/>
    </xf>
    <xf numFmtId="49" fontId="2" fillId="0" borderId="2" xfId="0" applyNumberFormat="1" applyFont="1" applyFill="1" applyBorder="1" applyAlignment="1" applyProtection="1">
      <alignment horizontal="center" vertical="center" wrapText="1" shrinkToFit="1"/>
    </xf>
    <xf numFmtId="49" fontId="2" fillId="0" borderId="3" xfId="0" applyNumberFormat="1" applyFont="1" applyFill="1" applyBorder="1" applyAlignment="1" applyProtection="1">
      <alignment horizontal="center" vertical="center" wrapText="1" shrinkToFit="1"/>
    </xf>
    <xf numFmtId="49" fontId="2" fillId="0" borderId="14" xfId="0" applyNumberFormat="1" applyFont="1" applyFill="1" applyBorder="1" applyAlignment="1" applyProtection="1">
      <alignment horizontal="center" vertical="top"/>
    </xf>
    <xf numFmtId="49" fontId="2" fillId="0" borderId="5" xfId="0" applyNumberFormat="1" applyFont="1" applyFill="1" applyBorder="1" applyAlignment="1" applyProtection="1">
      <alignment horizontal="center" vertical="top"/>
    </xf>
    <xf numFmtId="49" fontId="2" fillId="0" borderId="15" xfId="0" applyNumberFormat="1" applyFont="1" applyFill="1" applyBorder="1" applyAlignment="1" applyProtection="1">
      <alignment horizontal="center" vertical="top"/>
    </xf>
    <xf numFmtId="49" fontId="2" fillId="0" borderId="2" xfId="0" applyNumberFormat="1" applyFont="1" applyFill="1" applyBorder="1" applyAlignment="1" applyProtection="1">
      <alignment horizontal="center" vertical="center" wrapText="1"/>
    </xf>
    <xf numFmtId="49" fontId="2" fillId="0" borderId="3" xfId="0" applyNumberFormat="1" applyFont="1" applyFill="1" applyBorder="1" applyAlignment="1" applyProtection="1">
      <alignment vertical="center"/>
    </xf>
    <xf numFmtId="49" fontId="2" fillId="0" borderId="9" xfId="0" applyNumberFormat="1" applyFont="1" applyFill="1" applyBorder="1" applyAlignment="1" applyProtection="1">
      <alignment horizontal="center" vertical="center"/>
    </xf>
    <xf numFmtId="49" fontId="2" fillId="0" borderId="10" xfId="0" applyNumberFormat="1" applyFont="1" applyFill="1" applyBorder="1" applyAlignment="1" applyProtection="1">
      <alignment horizontal="center" vertical="center"/>
    </xf>
    <xf numFmtId="49" fontId="2" fillId="0" borderId="12" xfId="0" applyNumberFormat="1" applyFont="1" applyFill="1" applyBorder="1" applyAlignment="1" applyProtection="1">
      <alignment horizontal="center" vertical="center"/>
    </xf>
    <xf numFmtId="49" fontId="2" fillId="0" borderId="13" xfId="0" applyNumberFormat="1" applyFont="1" applyFill="1" applyBorder="1" applyAlignment="1" applyProtection="1">
      <alignment horizontal="center" vertical="center"/>
    </xf>
    <xf numFmtId="2" fontId="2" fillId="0" borderId="1" xfId="0" applyNumberFormat="1" applyFont="1" applyFill="1" applyBorder="1" applyAlignment="1" applyProtection="1">
      <alignment horizontal="right" vertical="center" wrapText="1"/>
    </xf>
    <xf numFmtId="2" fontId="2" fillId="0" borderId="3" xfId="0" applyNumberFormat="1" applyFont="1" applyFill="1" applyBorder="1" applyAlignment="1" applyProtection="1">
      <alignment horizontal="right" vertical="center" wrapText="1"/>
    </xf>
    <xf numFmtId="49" fontId="2" fillId="0" borderId="8" xfId="0" applyNumberFormat="1" applyFont="1" applyFill="1" applyBorder="1" applyAlignment="1" applyProtection="1">
      <alignment horizontal="center" vertical="center" wrapText="1"/>
    </xf>
    <xf numFmtId="2" fontId="2" fillId="0" borderId="1" xfId="0" applyNumberFormat="1" applyFont="1" applyFill="1" applyBorder="1" applyAlignment="1" applyProtection="1">
      <alignment horizontal="center" vertical="center" wrapText="1"/>
    </xf>
    <xf numFmtId="2" fontId="2" fillId="0" borderId="3" xfId="0" applyNumberFormat="1" applyFont="1" applyFill="1" applyBorder="1" applyAlignment="1" applyProtection="1">
      <alignment horizontal="center" vertical="center" wrapText="1"/>
    </xf>
    <xf numFmtId="49" fontId="2" fillId="0" borderId="2" xfId="0" applyNumberFormat="1" applyFont="1" applyFill="1" applyBorder="1" applyAlignment="1" applyProtection="1">
      <alignment horizontal="center"/>
    </xf>
    <xf numFmtId="49" fontId="2" fillId="0" borderId="3" xfId="0" applyNumberFormat="1" applyFont="1" applyFill="1" applyBorder="1" applyAlignment="1" applyProtection="1">
      <alignment vertical="center" wrapText="1"/>
    </xf>
    <xf numFmtId="2" fontId="2" fillId="0" borderId="1" xfId="0" applyNumberFormat="1" applyFont="1" applyFill="1" applyBorder="1" applyAlignment="1" applyProtection="1">
      <alignment horizontal="right" vertical="center"/>
      <protection locked="0"/>
    </xf>
    <xf numFmtId="2" fontId="2" fillId="0" borderId="3" xfId="0" applyNumberFormat="1" applyFont="1" applyFill="1" applyBorder="1" applyAlignment="1" applyProtection="1">
      <alignment horizontal="right" vertical="center"/>
      <protection locked="0"/>
    </xf>
    <xf numFmtId="49" fontId="0" fillId="0" borderId="7" xfId="0" applyNumberFormat="1" applyFill="1" applyBorder="1" applyAlignment="1" applyProtection="1">
      <protection locked="0"/>
    </xf>
    <xf numFmtId="49" fontId="0" fillId="0" borderId="1" xfId="0" applyNumberFormat="1" applyFill="1" applyBorder="1" applyAlignment="1" applyProtection="1">
      <protection locked="0"/>
    </xf>
    <xf numFmtId="0" fontId="0" fillId="0" borderId="7" xfId="0" applyNumberFormat="1" applyFill="1" applyBorder="1" applyAlignment="1" applyProtection="1">
      <protection locked="0"/>
    </xf>
    <xf numFmtId="0" fontId="0" fillId="0" borderId="1" xfId="0" applyNumberFormat="1" applyFill="1" applyBorder="1" applyAlignment="1" applyProtection="1">
      <protection locked="0"/>
    </xf>
    <xf numFmtId="0" fontId="9" fillId="0" borderId="1" xfId="1" applyNumberFormat="1" applyFill="1" applyBorder="1" applyAlignment="1" applyProtection="1">
      <protection locked="0"/>
    </xf>
  </cellXfs>
  <cellStyles count="2">
    <cellStyle name="Hypertextové prepojenie" xfId="1" builtinId="8"/>
    <cellStyle name="normálne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eskola@rsnet.s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V57"/>
  <sheetViews>
    <sheetView tabSelected="1" topLeftCell="A4" zoomScaleNormal="100" workbookViewId="0">
      <selection activeCell="AL44" sqref="AL44"/>
    </sheetView>
  </sheetViews>
  <sheetFormatPr defaultColWidth="10.28515625" defaultRowHeight="12.75" customHeight="1"/>
  <cols>
    <col min="1" max="3" width="2.5703125" style="1" customWidth="1"/>
    <col min="4" max="4" width="2.42578125" style="1" customWidth="1"/>
    <col min="5" max="29" width="2.5703125" style="1" customWidth="1"/>
    <col min="30" max="30" width="3.28515625" style="1" customWidth="1"/>
    <col min="31" max="31" width="2.85546875" style="1" customWidth="1"/>
    <col min="32" max="33" width="2.5703125" style="1" customWidth="1"/>
    <col min="34" max="256" width="9.140625" style="1" customWidth="1"/>
  </cols>
  <sheetData>
    <row r="1" spans="1:33">
      <c r="N1" s="2"/>
      <c r="O1" s="2"/>
      <c r="P1" s="2"/>
    </row>
    <row r="2" spans="1:33">
      <c r="N2" s="2"/>
      <c r="O2" s="2"/>
      <c r="P2" s="2"/>
    </row>
    <row r="3" spans="1:33">
      <c r="S3" s="125" t="s">
        <v>0</v>
      </c>
      <c r="T3" s="126"/>
      <c r="U3" s="126"/>
      <c r="V3" s="126"/>
      <c r="W3" s="126"/>
      <c r="X3" s="126"/>
      <c r="Y3" s="126"/>
      <c r="Z3" s="126"/>
      <c r="AA3" s="126"/>
      <c r="AB3" s="126"/>
      <c r="AC3" s="127"/>
    </row>
    <row r="6" spans="1:33" ht="14.1" customHeight="1">
      <c r="A6" s="111" t="s">
        <v>1</v>
      </c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  <c r="P6" s="111"/>
      <c r="Q6" s="111"/>
      <c r="R6" s="111"/>
      <c r="S6" s="111"/>
      <c r="T6" s="111"/>
      <c r="U6" s="111"/>
      <c r="V6" s="111"/>
      <c r="W6" s="111"/>
      <c r="X6" s="111"/>
      <c r="Y6" s="111"/>
      <c r="Z6" s="111"/>
      <c r="AA6" s="111"/>
      <c r="AB6" s="111"/>
      <c r="AC6" s="111"/>
      <c r="AD6" s="111"/>
      <c r="AE6" s="111"/>
    </row>
    <row r="7" spans="1:33"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</row>
    <row r="8" spans="1:33">
      <c r="L8" s="110" t="s">
        <v>263</v>
      </c>
      <c r="M8" s="110"/>
      <c r="N8" s="110"/>
      <c r="O8" s="110"/>
      <c r="P8" s="110"/>
      <c r="Q8" s="110"/>
      <c r="R8" s="110"/>
      <c r="S8" s="110"/>
      <c r="T8" s="110"/>
      <c r="U8" s="110"/>
    </row>
    <row r="9" spans="1:33">
      <c r="A9" s="109" t="s">
        <v>2</v>
      </c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109"/>
      <c r="AA9" s="109"/>
      <c r="AB9" s="109"/>
      <c r="AC9" s="109"/>
      <c r="AD9" s="109"/>
      <c r="AE9" s="109"/>
      <c r="AF9" s="109"/>
      <c r="AG9" s="109"/>
    </row>
    <row r="10" spans="1:33">
      <c r="M10" s="4"/>
      <c r="N10" s="4"/>
      <c r="O10" s="4"/>
      <c r="P10" s="4"/>
      <c r="Q10" s="4"/>
      <c r="R10" s="4"/>
      <c r="S10" s="4"/>
      <c r="T10" s="4"/>
      <c r="U10" s="4"/>
      <c r="V10" s="4"/>
    </row>
    <row r="12" spans="1:33">
      <c r="A12" s="5"/>
      <c r="B12" s="102" t="s">
        <v>3</v>
      </c>
      <c r="C12" s="102"/>
      <c r="D12" s="102"/>
      <c r="E12" s="102"/>
      <c r="F12" s="102"/>
      <c r="G12" s="102"/>
      <c r="H12" s="97" t="s">
        <v>4</v>
      </c>
      <c r="I12" s="97"/>
      <c r="J12" s="97"/>
      <c r="K12" s="97"/>
      <c r="L12" s="107" t="s">
        <v>5</v>
      </c>
      <c r="M12" s="107"/>
      <c r="N12" s="6"/>
      <c r="O12" s="6"/>
      <c r="P12" s="6"/>
      <c r="Q12" s="5"/>
      <c r="R12" s="5"/>
      <c r="S12" s="5"/>
      <c r="T12" s="97" t="s">
        <v>6</v>
      </c>
      <c r="U12" s="97"/>
      <c r="V12" s="97"/>
      <c r="W12" s="97"/>
      <c r="X12" s="5"/>
      <c r="Y12" s="5"/>
      <c r="Z12" s="107" t="s">
        <v>5</v>
      </c>
      <c r="AA12" s="107"/>
      <c r="AB12" s="6"/>
      <c r="AC12" s="5"/>
      <c r="AD12" s="5"/>
      <c r="AE12" s="5"/>
      <c r="AF12" s="5"/>
      <c r="AG12" s="5"/>
    </row>
    <row r="13" spans="1:33">
      <c r="A13" s="5"/>
      <c r="B13" s="102" t="s">
        <v>7</v>
      </c>
      <c r="C13" s="102"/>
      <c r="D13" s="102"/>
      <c r="E13" s="102"/>
      <c r="F13" s="102"/>
      <c r="G13" s="102"/>
      <c r="H13" s="5"/>
      <c r="I13" s="7">
        <v>0</v>
      </c>
      <c r="J13" s="8">
        <v>1</v>
      </c>
      <c r="K13" s="9"/>
      <c r="L13" s="172" t="s">
        <v>264</v>
      </c>
      <c r="M13" s="105"/>
      <c r="N13" s="105"/>
      <c r="O13" s="106"/>
      <c r="P13" s="5"/>
      <c r="Q13" s="5"/>
      <c r="R13" s="97" t="s">
        <v>8</v>
      </c>
      <c r="S13" s="97"/>
      <c r="T13" s="172" t="s">
        <v>265</v>
      </c>
      <c r="U13" s="106"/>
      <c r="V13" s="5"/>
      <c r="W13" s="5"/>
      <c r="X13" s="5"/>
      <c r="Y13" s="10"/>
      <c r="Z13" s="172" t="s">
        <v>264</v>
      </c>
      <c r="AA13" s="105"/>
      <c r="AB13" s="105"/>
      <c r="AC13" s="106"/>
      <c r="AD13" s="5"/>
      <c r="AE13" s="5"/>
      <c r="AF13" s="5"/>
      <c r="AG13" s="5"/>
    </row>
    <row r="14" spans="1:33">
      <c r="A14" s="5"/>
      <c r="B14" s="5"/>
      <c r="C14" s="6"/>
      <c r="D14" s="6"/>
      <c r="E14" s="6"/>
      <c r="F14" s="6"/>
      <c r="G14" s="6"/>
      <c r="H14" s="5"/>
      <c r="I14" s="11"/>
      <c r="J14" s="11"/>
      <c r="K14" s="5"/>
      <c r="L14" s="12"/>
      <c r="M14" s="12"/>
      <c r="N14" s="12"/>
      <c r="O14" s="12"/>
      <c r="P14" s="5"/>
      <c r="Q14" s="5"/>
      <c r="R14" s="6"/>
      <c r="S14" s="6"/>
      <c r="T14" s="12"/>
      <c r="U14" s="12"/>
      <c r="V14" s="5"/>
      <c r="W14" s="5"/>
      <c r="X14" s="5"/>
      <c r="Y14" s="5"/>
      <c r="Z14" s="12"/>
      <c r="AA14" s="12"/>
      <c r="AB14" s="12"/>
      <c r="AC14" s="12"/>
      <c r="AD14" s="5"/>
      <c r="AE14" s="5"/>
      <c r="AF14" s="5"/>
      <c r="AG14" s="5"/>
    </row>
    <row r="15" spans="1:33">
      <c r="A15" s="5"/>
      <c r="B15" s="102" t="s">
        <v>9</v>
      </c>
      <c r="C15" s="102"/>
      <c r="D15" s="102"/>
      <c r="E15" s="102"/>
      <c r="F15" s="102"/>
      <c r="G15" s="102"/>
      <c r="H15" s="97" t="s">
        <v>4</v>
      </c>
      <c r="I15" s="97"/>
      <c r="J15" s="97"/>
      <c r="K15" s="97"/>
      <c r="L15" s="107" t="s">
        <v>5</v>
      </c>
      <c r="M15" s="107"/>
      <c r="N15" s="6"/>
      <c r="O15" s="6"/>
      <c r="P15" s="6"/>
      <c r="Q15" s="5"/>
      <c r="R15" s="5"/>
      <c r="S15" s="5"/>
      <c r="T15" s="97" t="s">
        <v>6</v>
      </c>
      <c r="U15" s="97"/>
      <c r="V15" s="97"/>
      <c r="W15" s="97"/>
      <c r="X15" s="5"/>
      <c r="Y15" s="5"/>
      <c r="Z15" s="107" t="s">
        <v>5</v>
      </c>
      <c r="AA15" s="107"/>
      <c r="AB15" s="6"/>
      <c r="AC15" s="5"/>
      <c r="AD15" s="5"/>
      <c r="AE15" s="5"/>
      <c r="AF15" s="5"/>
      <c r="AG15" s="5"/>
    </row>
    <row r="16" spans="1:33">
      <c r="A16" s="5"/>
      <c r="B16" s="97" t="s">
        <v>10</v>
      </c>
      <c r="C16" s="97"/>
      <c r="D16" s="97"/>
      <c r="E16" s="97"/>
      <c r="F16" s="97"/>
      <c r="G16" s="97"/>
      <c r="H16" s="5"/>
      <c r="I16" s="7">
        <v>0</v>
      </c>
      <c r="J16" s="8">
        <v>1</v>
      </c>
      <c r="K16" s="9"/>
      <c r="L16" s="172" t="s">
        <v>266</v>
      </c>
      <c r="M16" s="105"/>
      <c r="N16" s="105"/>
      <c r="O16" s="106"/>
      <c r="P16" s="5"/>
      <c r="Q16" s="5"/>
      <c r="R16" s="97" t="s">
        <v>8</v>
      </c>
      <c r="S16" s="97"/>
      <c r="T16" s="172" t="s">
        <v>265</v>
      </c>
      <c r="U16" s="106"/>
      <c r="V16" s="5"/>
      <c r="W16" s="5"/>
      <c r="X16" s="5"/>
      <c r="Y16" s="10"/>
      <c r="Z16" s="172" t="s">
        <v>266</v>
      </c>
      <c r="AA16" s="105"/>
      <c r="AB16" s="105"/>
      <c r="AC16" s="106"/>
      <c r="AD16" s="5"/>
      <c r="AE16" s="5"/>
      <c r="AF16" s="5"/>
      <c r="AG16" s="5"/>
    </row>
    <row r="17" spans="1:33">
      <c r="A17" s="5"/>
      <c r="B17" s="102" t="s">
        <v>11</v>
      </c>
      <c r="C17" s="102"/>
      <c r="D17" s="102"/>
      <c r="E17" s="102"/>
      <c r="F17" s="102"/>
      <c r="G17" s="102"/>
      <c r="H17" s="5"/>
      <c r="I17" s="11"/>
      <c r="J17" s="11"/>
      <c r="K17" s="5"/>
      <c r="L17" s="12"/>
      <c r="M17" s="12"/>
      <c r="N17" s="12"/>
      <c r="O17" s="12"/>
      <c r="P17" s="5"/>
      <c r="Q17" s="5"/>
      <c r="R17" s="6"/>
      <c r="S17" s="6"/>
      <c r="T17" s="12"/>
      <c r="U17" s="12"/>
      <c r="V17" s="5"/>
      <c r="W17" s="5"/>
      <c r="X17" s="5"/>
      <c r="Y17" s="5"/>
      <c r="Z17" s="12"/>
      <c r="AA17" s="12"/>
      <c r="AB17" s="12"/>
      <c r="AC17" s="12"/>
      <c r="AD17" s="5"/>
      <c r="AE17" s="5"/>
      <c r="AF17" s="5"/>
      <c r="AG17" s="5"/>
    </row>
    <row r="18" spans="1:33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6"/>
      <c r="M18" s="6"/>
      <c r="N18" s="6"/>
      <c r="O18" s="5"/>
      <c r="P18" s="6"/>
      <c r="Q18" s="6"/>
      <c r="R18" s="6"/>
      <c r="S18" s="6"/>
      <c r="T18" s="5"/>
      <c r="U18" s="5"/>
      <c r="V18" s="5"/>
      <c r="W18" s="6"/>
      <c r="X18" s="6"/>
      <c r="Y18" s="6"/>
      <c r="Z18" s="5"/>
      <c r="AA18" s="5"/>
      <c r="AB18" s="6"/>
      <c r="AC18" s="6"/>
      <c r="AD18" s="6"/>
      <c r="AE18" s="6"/>
      <c r="AF18" s="5"/>
      <c r="AG18" s="5"/>
    </row>
    <row r="19" spans="1:33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97" t="s">
        <v>12</v>
      </c>
      <c r="Q19" s="97"/>
      <c r="R19" s="97"/>
      <c r="S19" s="97"/>
      <c r="T19" s="97"/>
      <c r="U19" s="97"/>
      <c r="V19" s="97"/>
      <c r="W19" s="97"/>
      <c r="X19" s="97"/>
      <c r="Y19" s="97"/>
      <c r="Z19" s="5"/>
      <c r="AA19" s="5"/>
      <c r="AB19" s="5"/>
      <c r="AC19" s="5"/>
      <c r="AD19" s="5"/>
      <c r="AE19" s="5"/>
      <c r="AF19" s="5"/>
      <c r="AG19" s="5"/>
    </row>
    <row r="20" spans="1:33">
      <c r="A20" s="5"/>
      <c r="B20" s="102" t="s">
        <v>13</v>
      </c>
      <c r="C20" s="102"/>
      <c r="D20" s="102"/>
      <c r="E20" s="102"/>
      <c r="F20" s="102"/>
      <c r="G20" s="102"/>
      <c r="H20" s="102"/>
      <c r="I20" s="102"/>
      <c r="J20" s="102"/>
      <c r="K20" s="102"/>
      <c r="L20" s="5"/>
      <c r="M20" s="5"/>
      <c r="N20" s="5"/>
      <c r="O20" s="5"/>
      <c r="P20" s="5"/>
      <c r="Q20" s="5"/>
      <c r="R20" s="5"/>
      <c r="S20" s="6"/>
      <c r="T20" s="6"/>
      <c r="U20" s="6"/>
      <c r="V20" s="6"/>
      <c r="W20" s="6"/>
      <c r="X20" s="6"/>
      <c r="Y20" s="6"/>
      <c r="Z20" s="5"/>
      <c r="AA20" s="5"/>
      <c r="AB20" s="5"/>
      <c r="AC20" s="5"/>
      <c r="AD20" s="5"/>
      <c r="AE20" s="5"/>
      <c r="AF20" s="5"/>
      <c r="AG20" s="5"/>
    </row>
    <row r="21" spans="1:33">
      <c r="A21" s="5"/>
      <c r="B21" s="121">
        <v>2021862997</v>
      </c>
      <c r="C21" s="122"/>
      <c r="D21" s="122"/>
      <c r="E21" s="122"/>
      <c r="F21" s="122"/>
      <c r="G21" s="122"/>
      <c r="H21" s="122"/>
      <c r="I21" s="122"/>
      <c r="J21" s="122"/>
      <c r="K21" s="123"/>
      <c r="L21" s="5"/>
      <c r="M21" s="5"/>
      <c r="N21" s="5"/>
      <c r="O21" s="5"/>
      <c r="P21" s="173" t="s">
        <v>69</v>
      </c>
      <c r="Q21" s="5" t="s">
        <v>14</v>
      </c>
      <c r="R21" s="97" t="s">
        <v>15</v>
      </c>
      <c r="S21" s="97"/>
      <c r="T21" s="97"/>
      <c r="U21" s="97"/>
      <c r="V21" s="6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</row>
    <row r="22" spans="1:33">
      <c r="A22" s="5"/>
      <c r="B22" s="6"/>
      <c r="C22" s="6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13"/>
      <c r="Q22" s="5" t="s">
        <v>14</v>
      </c>
      <c r="R22" s="102" t="s">
        <v>16</v>
      </c>
      <c r="S22" s="102"/>
      <c r="T22" s="102"/>
      <c r="U22" s="102"/>
      <c r="V22" s="6"/>
      <c r="W22" s="6"/>
      <c r="X22" s="6"/>
      <c r="Y22" s="6"/>
      <c r="Z22" s="5"/>
      <c r="AA22" s="5"/>
      <c r="AB22" s="5"/>
      <c r="AC22" s="5"/>
      <c r="AD22" s="5"/>
      <c r="AE22" s="5"/>
      <c r="AF22" s="5"/>
      <c r="AG22" s="5"/>
    </row>
    <row r="23" spans="1:33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13"/>
      <c r="Q23" s="5" t="s">
        <v>14</v>
      </c>
      <c r="R23" s="102" t="s">
        <v>17</v>
      </c>
      <c r="S23" s="102"/>
      <c r="T23" s="102"/>
      <c r="U23" s="102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</row>
    <row r="24" spans="1:33">
      <c r="B24" s="102" t="s">
        <v>18</v>
      </c>
      <c r="C24" s="102"/>
      <c r="D24" s="102"/>
      <c r="K24" s="5" t="s">
        <v>19</v>
      </c>
      <c r="L24" s="3"/>
    </row>
    <row r="25" spans="1:33">
      <c r="B25" s="172" t="s">
        <v>262</v>
      </c>
      <c r="C25" s="105"/>
      <c r="D25" s="105"/>
      <c r="E25" s="105"/>
      <c r="F25" s="105"/>
      <c r="G25" s="105"/>
      <c r="H25" s="105"/>
      <c r="I25" s="106"/>
      <c r="J25" s="14" t="s">
        <v>21</v>
      </c>
      <c r="K25" s="103"/>
      <c r="L25" s="124"/>
      <c r="M25" s="124"/>
      <c r="N25" s="104"/>
    </row>
    <row r="26" spans="1:33">
      <c r="B26" s="15"/>
      <c r="C26" s="15"/>
      <c r="D26" s="15"/>
      <c r="E26" s="15"/>
      <c r="F26" s="15"/>
      <c r="G26" s="15"/>
      <c r="H26" s="15"/>
      <c r="I26" s="15"/>
      <c r="J26" s="3"/>
    </row>
    <row r="27" spans="1:33">
      <c r="B27" s="15" t="s">
        <v>22</v>
      </c>
      <c r="C27" s="15"/>
      <c r="D27" s="15"/>
      <c r="E27" s="15"/>
      <c r="F27" s="15"/>
      <c r="G27" s="15"/>
      <c r="H27" s="15"/>
      <c r="I27" s="15"/>
      <c r="J27" s="3"/>
    </row>
    <row r="28" spans="1:33">
      <c r="B28" s="103">
        <v>85</v>
      </c>
      <c r="C28" s="104"/>
      <c r="D28" s="16" t="s">
        <v>23</v>
      </c>
      <c r="E28" s="172" t="s">
        <v>267</v>
      </c>
      <c r="F28" s="106"/>
      <c r="G28" s="16" t="s">
        <v>23</v>
      </c>
      <c r="H28" s="17"/>
      <c r="I28" s="12"/>
      <c r="J28" s="3"/>
    </row>
    <row r="29" spans="1:33">
      <c r="S29" s="128"/>
      <c r="T29" s="128"/>
      <c r="U29" s="128"/>
      <c r="V29" s="128"/>
      <c r="W29" s="128"/>
      <c r="X29" s="128"/>
      <c r="Y29" s="128"/>
      <c r="Z29" s="128"/>
      <c r="AA29" s="128"/>
    </row>
    <row r="30" spans="1:33">
      <c r="B30" s="97" t="s">
        <v>24</v>
      </c>
      <c r="C30" s="97"/>
      <c r="D30" s="97"/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</row>
    <row r="31" spans="1:33">
      <c r="B31" s="174" t="s">
        <v>268</v>
      </c>
      <c r="C31" s="100"/>
      <c r="D31" s="100"/>
      <c r="E31" s="100"/>
      <c r="F31" s="100"/>
      <c r="G31" s="100"/>
      <c r="H31" s="100"/>
      <c r="I31" s="100"/>
      <c r="J31" s="100"/>
      <c r="K31" s="100"/>
      <c r="L31" s="100"/>
      <c r="M31" s="100"/>
      <c r="N31" s="100"/>
      <c r="O31" s="100"/>
      <c r="P31" s="100"/>
      <c r="Q31" s="100"/>
      <c r="R31" s="100"/>
      <c r="S31" s="100"/>
      <c r="T31" s="100"/>
      <c r="U31" s="100"/>
      <c r="V31" s="100"/>
      <c r="W31" s="100"/>
      <c r="X31" s="100"/>
      <c r="Y31" s="100"/>
      <c r="Z31" s="100"/>
      <c r="AA31" s="100"/>
      <c r="AB31" s="100"/>
      <c r="AC31" s="100"/>
      <c r="AD31" s="100"/>
      <c r="AE31" s="100"/>
      <c r="AF31" s="101"/>
    </row>
    <row r="32" spans="1:33">
      <c r="B32" s="99"/>
      <c r="C32" s="100"/>
      <c r="D32" s="100"/>
      <c r="E32" s="100"/>
      <c r="F32" s="100"/>
      <c r="G32" s="100"/>
      <c r="H32" s="100"/>
      <c r="I32" s="100"/>
      <c r="J32" s="100"/>
      <c r="K32" s="100"/>
      <c r="L32" s="100"/>
      <c r="M32" s="100"/>
      <c r="N32" s="100"/>
      <c r="O32" s="100"/>
      <c r="P32" s="100"/>
      <c r="Q32" s="100"/>
      <c r="R32" s="100"/>
      <c r="S32" s="100"/>
      <c r="T32" s="100"/>
      <c r="U32" s="100"/>
      <c r="V32" s="100"/>
      <c r="W32" s="100"/>
      <c r="X32" s="100"/>
      <c r="Y32" s="100"/>
      <c r="Z32" s="100"/>
      <c r="AA32" s="100"/>
      <c r="AB32" s="100"/>
      <c r="AC32" s="100"/>
      <c r="AD32" s="100"/>
      <c r="AE32" s="100"/>
      <c r="AF32" s="101"/>
    </row>
    <row r="33" spans="2:33"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</row>
    <row r="35" spans="2:33">
      <c r="B35" s="108" t="s">
        <v>25</v>
      </c>
      <c r="C35" s="108"/>
      <c r="D35" s="108"/>
      <c r="E35" s="108"/>
      <c r="F35" s="108"/>
      <c r="G35" s="108"/>
      <c r="H35" s="108"/>
      <c r="I35" s="108"/>
      <c r="J35" s="108"/>
    </row>
    <row r="36" spans="2:33">
      <c r="B36" s="98" t="s">
        <v>26</v>
      </c>
      <c r="C36" s="98"/>
      <c r="D36" s="98"/>
      <c r="E36" s="98"/>
      <c r="F36" s="98"/>
      <c r="G36" s="98"/>
      <c r="H36" s="98"/>
    </row>
    <row r="37" spans="2:33">
      <c r="B37" s="174" t="s">
        <v>269</v>
      </c>
      <c r="C37" s="100"/>
      <c r="D37" s="100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/>
      <c r="AE37" s="100"/>
      <c r="AF37" s="101"/>
    </row>
    <row r="38" spans="2:33">
      <c r="B38" s="99"/>
      <c r="C38" s="100"/>
      <c r="D38" s="100"/>
      <c r="E38" s="100"/>
      <c r="F38" s="100"/>
      <c r="G38" s="100"/>
      <c r="H38" s="100"/>
      <c r="I38" s="100"/>
      <c r="J38" s="100"/>
      <c r="K38" s="100"/>
      <c r="L38" s="100"/>
      <c r="M38" s="100"/>
      <c r="N38" s="100"/>
      <c r="O38" s="100"/>
      <c r="P38" s="100"/>
      <c r="Q38" s="100"/>
      <c r="R38" s="100"/>
      <c r="S38" s="100"/>
      <c r="T38" s="100"/>
      <c r="U38" s="100"/>
      <c r="V38" s="100"/>
      <c r="W38" s="100"/>
      <c r="X38" s="100"/>
      <c r="Y38" s="100"/>
      <c r="Z38" s="100"/>
      <c r="AA38" s="100"/>
      <c r="AB38" s="100"/>
      <c r="AC38" s="100"/>
      <c r="AD38" s="100"/>
      <c r="AE38" s="100"/>
      <c r="AF38" s="101"/>
    </row>
    <row r="40" spans="2:33">
      <c r="B40" s="98" t="s">
        <v>27</v>
      </c>
      <c r="C40" s="98"/>
      <c r="D40" s="98"/>
      <c r="E40" s="98"/>
      <c r="F40" s="5"/>
      <c r="G40" s="5"/>
      <c r="H40" s="5"/>
      <c r="I40" s="98" t="s">
        <v>28</v>
      </c>
      <c r="J40" s="98"/>
      <c r="K40" s="98"/>
      <c r="L40" s="98"/>
      <c r="M40" s="98"/>
      <c r="N40" s="98"/>
      <c r="O40" s="98"/>
      <c r="P40" s="98"/>
      <c r="Q40" s="98"/>
      <c r="R40" s="98"/>
    </row>
    <row r="41" spans="2:33">
      <c r="B41" s="172" t="s">
        <v>270</v>
      </c>
      <c r="C41" s="105"/>
      <c r="D41" s="105"/>
      <c r="E41" s="105"/>
      <c r="F41" s="106"/>
      <c r="I41" s="174" t="s">
        <v>271</v>
      </c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0"/>
      <c r="Y41" s="100"/>
      <c r="Z41" s="100"/>
      <c r="AA41" s="100"/>
      <c r="AB41" s="100"/>
      <c r="AC41" s="100"/>
      <c r="AD41" s="100"/>
      <c r="AE41" s="100"/>
      <c r="AF41" s="101"/>
      <c r="AG41" s="11"/>
    </row>
    <row r="43" spans="2:33">
      <c r="B43" s="97" t="s">
        <v>29</v>
      </c>
      <c r="C43" s="97"/>
      <c r="D43" s="97"/>
      <c r="E43" s="97"/>
      <c r="F43" s="97"/>
      <c r="G43" s="97"/>
      <c r="H43" s="97"/>
      <c r="I43" s="97"/>
      <c r="J43" s="5"/>
      <c r="K43" s="97" t="s">
        <v>30</v>
      </c>
      <c r="L43" s="97"/>
      <c r="M43" s="97"/>
      <c r="N43" s="97"/>
      <c r="O43" s="97"/>
      <c r="P43" s="97"/>
      <c r="Q43" s="97"/>
      <c r="R43" s="97"/>
      <c r="S43" s="97"/>
      <c r="T43" s="97"/>
      <c r="U43" s="5"/>
      <c r="V43" s="97" t="s">
        <v>31</v>
      </c>
      <c r="W43" s="97"/>
      <c r="X43" s="97"/>
      <c r="Y43" s="97"/>
      <c r="Z43" s="97"/>
      <c r="AA43" s="97"/>
      <c r="AB43" s="97"/>
      <c r="AC43" s="97"/>
      <c r="AD43" s="97"/>
      <c r="AE43" s="97"/>
    </row>
    <row r="44" spans="2:33">
      <c r="B44" s="99">
        <v>47</v>
      </c>
      <c r="C44" s="100"/>
      <c r="D44" s="100"/>
      <c r="E44" s="100"/>
      <c r="F44" s="100"/>
      <c r="G44" s="100"/>
      <c r="H44" s="101"/>
      <c r="I44" s="5"/>
      <c r="J44" s="5"/>
      <c r="K44" s="99">
        <v>5631127</v>
      </c>
      <c r="L44" s="100"/>
      <c r="M44" s="100"/>
      <c r="N44" s="100"/>
      <c r="O44" s="100"/>
      <c r="P44" s="100"/>
      <c r="Q44" s="100"/>
      <c r="R44" s="101"/>
      <c r="S44" s="5"/>
      <c r="T44" s="5"/>
      <c r="U44" s="5"/>
      <c r="V44" s="99"/>
      <c r="W44" s="100"/>
      <c r="X44" s="100"/>
      <c r="Y44" s="100"/>
      <c r="Z44" s="100"/>
      <c r="AA44" s="100"/>
      <c r="AB44" s="100"/>
      <c r="AC44" s="101"/>
      <c r="AD44" s="5"/>
      <c r="AE44" s="5"/>
    </row>
    <row r="46" spans="2:33">
      <c r="B46" s="102" t="s">
        <v>32</v>
      </c>
      <c r="C46" s="102"/>
      <c r="D46" s="102"/>
      <c r="E46" s="102"/>
      <c r="F46" s="102"/>
      <c r="G46" s="102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</row>
    <row r="47" spans="2:33">
      <c r="B47" s="175" t="s">
        <v>272</v>
      </c>
      <c r="C47" s="100"/>
      <c r="D47" s="100"/>
      <c r="E47" s="100"/>
      <c r="F47" s="100"/>
      <c r="G47" s="100"/>
      <c r="H47" s="100"/>
      <c r="I47" s="100"/>
      <c r="J47" s="100"/>
      <c r="K47" s="100"/>
      <c r="L47" s="100"/>
      <c r="M47" s="100"/>
      <c r="N47" s="100"/>
      <c r="O47" s="100"/>
      <c r="P47" s="100"/>
      <c r="Q47" s="100"/>
      <c r="R47" s="100"/>
      <c r="S47" s="100"/>
      <c r="T47" s="100"/>
      <c r="U47" s="100"/>
      <c r="V47" s="100"/>
      <c r="W47" s="100"/>
      <c r="X47" s="100"/>
      <c r="Y47" s="100"/>
      <c r="Z47" s="100"/>
      <c r="AA47" s="100"/>
      <c r="AB47" s="100"/>
      <c r="AC47" s="100"/>
      <c r="AD47" s="100"/>
      <c r="AE47" s="100"/>
      <c r="AF47" s="101"/>
    </row>
    <row r="50" spans="2:32">
      <c r="B50" s="112" t="s">
        <v>273</v>
      </c>
      <c r="C50" s="113"/>
      <c r="D50" s="113"/>
      <c r="E50" s="113"/>
      <c r="F50" s="113"/>
      <c r="G50" s="113"/>
      <c r="H50" s="114"/>
      <c r="I50" s="112" t="s">
        <v>33</v>
      </c>
      <c r="J50" s="113"/>
      <c r="K50" s="113"/>
      <c r="L50" s="113"/>
      <c r="M50" s="113"/>
      <c r="N50" s="113"/>
      <c r="O50" s="113"/>
      <c r="P50" s="114"/>
      <c r="Q50" s="112" t="s">
        <v>34</v>
      </c>
      <c r="R50" s="113"/>
      <c r="S50" s="113"/>
      <c r="T50" s="113"/>
      <c r="U50" s="113"/>
      <c r="V50" s="113"/>
      <c r="W50" s="113"/>
      <c r="X50" s="114"/>
      <c r="Y50" s="112" t="s">
        <v>35</v>
      </c>
      <c r="Z50" s="113"/>
      <c r="AA50" s="113"/>
      <c r="AB50" s="113"/>
      <c r="AC50" s="113"/>
      <c r="AD50" s="113"/>
      <c r="AE50" s="113"/>
      <c r="AF50" s="114"/>
    </row>
    <row r="51" spans="2:32">
      <c r="B51" s="115"/>
      <c r="C51" s="116"/>
      <c r="D51" s="116"/>
      <c r="E51" s="116"/>
      <c r="F51" s="116"/>
      <c r="G51" s="116"/>
      <c r="H51" s="117"/>
      <c r="I51" s="115"/>
      <c r="J51" s="116"/>
      <c r="K51" s="116"/>
      <c r="L51" s="116"/>
      <c r="M51" s="116"/>
      <c r="N51" s="116"/>
      <c r="O51" s="116"/>
      <c r="P51" s="117"/>
      <c r="Q51" s="115"/>
      <c r="R51" s="116"/>
      <c r="S51" s="116"/>
      <c r="T51" s="116"/>
      <c r="U51" s="116"/>
      <c r="V51" s="116"/>
      <c r="W51" s="116"/>
      <c r="X51" s="117"/>
      <c r="Y51" s="115"/>
      <c r="Z51" s="116"/>
      <c r="AA51" s="116"/>
      <c r="AB51" s="116"/>
      <c r="AC51" s="116"/>
      <c r="AD51" s="116"/>
      <c r="AE51" s="116"/>
      <c r="AF51" s="117"/>
    </row>
    <row r="52" spans="2:32">
      <c r="B52" s="115"/>
      <c r="C52" s="116"/>
      <c r="D52" s="116"/>
      <c r="E52" s="116"/>
      <c r="F52" s="116"/>
      <c r="G52" s="116"/>
      <c r="H52" s="117"/>
      <c r="I52" s="115"/>
      <c r="J52" s="116"/>
      <c r="K52" s="116"/>
      <c r="L52" s="116"/>
      <c r="M52" s="116"/>
      <c r="N52" s="116"/>
      <c r="O52" s="116"/>
      <c r="P52" s="117"/>
      <c r="Q52" s="115"/>
      <c r="R52" s="116"/>
      <c r="S52" s="116"/>
      <c r="T52" s="116"/>
      <c r="U52" s="116"/>
      <c r="V52" s="116"/>
      <c r="W52" s="116"/>
      <c r="X52" s="117"/>
      <c r="Y52" s="115"/>
      <c r="Z52" s="116"/>
      <c r="AA52" s="116"/>
      <c r="AB52" s="116"/>
      <c r="AC52" s="116"/>
      <c r="AD52" s="116"/>
      <c r="AE52" s="116"/>
      <c r="AF52" s="117"/>
    </row>
    <row r="53" spans="2:32">
      <c r="B53" s="115"/>
      <c r="C53" s="116"/>
      <c r="D53" s="116"/>
      <c r="E53" s="116"/>
      <c r="F53" s="116"/>
      <c r="G53" s="116"/>
      <c r="H53" s="117"/>
      <c r="I53" s="115"/>
      <c r="J53" s="116"/>
      <c r="K53" s="116"/>
      <c r="L53" s="116"/>
      <c r="M53" s="116"/>
      <c r="N53" s="116"/>
      <c r="O53" s="116"/>
      <c r="P53" s="117"/>
      <c r="Q53" s="115"/>
      <c r="R53" s="116"/>
      <c r="S53" s="116"/>
      <c r="T53" s="116"/>
      <c r="U53" s="116"/>
      <c r="V53" s="116"/>
      <c r="W53" s="116"/>
      <c r="X53" s="117"/>
      <c r="Y53" s="115"/>
      <c r="Z53" s="116"/>
      <c r="AA53" s="116"/>
      <c r="AB53" s="116"/>
      <c r="AC53" s="116"/>
      <c r="AD53" s="116"/>
      <c r="AE53" s="116"/>
      <c r="AF53" s="117"/>
    </row>
    <row r="54" spans="2:32">
      <c r="B54" s="115"/>
      <c r="C54" s="116"/>
      <c r="D54" s="116"/>
      <c r="E54" s="116"/>
      <c r="F54" s="116"/>
      <c r="G54" s="116"/>
      <c r="H54" s="117"/>
      <c r="I54" s="115"/>
      <c r="J54" s="116"/>
      <c r="K54" s="116"/>
      <c r="L54" s="116"/>
      <c r="M54" s="116"/>
      <c r="N54" s="116"/>
      <c r="O54" s="116"/>
      <c r="P54" s="117"/>
      <c r="Q54" s="115"/>
      <c r="R54" s="116"/>
      <c r="S54" s="116"/>
      <c r="T54" s="116"/>
      <c r="U54" s="116"/>
      <c r="V54" s="116"/>
      <c r="W54" s="116"/>
      <c r="X54" s="117"/>
      <c r="Y54" s="115"/>
      <c r="Z54" s="116"/>
      <c r="AA54" s="116"/>
      <c r="AB54" s="116"/>
      <c r="AC54" s="116"/>
      <c r="AD54" s="116"/>
      <c r="AE54" s="116"/>
      <c r="AF54" s="117"/>
    </row>
    <row r="55" spans="2:32">
      <c r="B55" s="115"/>
      <c r="C55" s="116"/>
      <c r="D55" s="116"/>
      <c r="E55" s="116"/>
      <c r="F55" s="116"/>
      <c r="G55" s="116"/>
      <c r="H55" s="117"/>
      <c r="I55" s="115"/>
      <c r="J55" s="116"/>
      <c r="K55" s="116"/>
      <c r="L55" s="116"/>
      <c r="M55" s="116"/>
      <c r="N55" s="116"/>
      <c r="O55" s="116"/>
      <c r="P55" s="117"/>
      <c r="Q55" s="115"/>
      <c r="R55" s="116"/>
      <c r="S55" s="116"/>
      <c r="T55" s="116"/>
      <c r="U55" s="116"/>
      <c r="V55" s="116"/>
      <c r="W55" s="116"/>
      <c r="X55" s="117"/>
      <c r="Y55" s="115"/>
      <c r="Z55" s="116"/>
      <c r="AA55" s="116"/>
      <c r="AB55" s="116"/>
      <c r="AC55" s="116"/>
      <c r="AD55" s="116"/>
      <c r="AE55" s="116"/>
      <c r="AF55" s="117"/>
    </row>
    <row r="56" spans="2:32">
      <c r="B56" s="118"/>
      <c r="C56" s="119"/>
      <c r="D56" s="119"/>
      <c r="E56" s="119"/>
      <c r="F56" s="119"/>
      <c r="G56" s="119"/>
      <c r="H56" s="120"/>
      <c r="I56" s="118"/>
      <c r="J56" s="119"/>
      <c r="K56" s="119"/>
      <c r="L56" s="119"/>
      <c r="M56" s="119"/>
      <c r="N56" s="119"/>
      <c r="O56" s="119"/>
      <c r="P56" s="120"/>
      <c r="Q56" s="118"/>
      <c r="R56" s="119"/>
      <c r="S56" s="119"/>
      <c r="T56" s="119"/>
      <c r="U56" s="119"/>
      <c r="V56" s="119"/>
      <c r="W56" s="119"/>
      <c r="X56" s="120"/>
      <c r="Y56" s="118"/>
      <c r="Z56" s="119"/>
      <c r="AA56" s="119"/>
      <c r="AB56" s="119"/>
      <c r="AC56" s="119"/>
      <c r="AD56" s="119"/>
      <c r="AE56" s="119"/>
      <c r="AF56" s="120"/>
    </row>
    <row r="57" spans="2:32" ht="11.25" customHeight="1">
      <c r="B57" s="18"/>
      <c r="C57" s="18"/>
      <c r="D57" s="18"/>
      <c r="E57" s="18"/>
      <c r="F57" s="18"/>
      <c r="G57" s="18"/>
      <c r="H57" s="18"/>
    </row>
  </sheetData>
  <mergeCells count="60">
    <mergeCell ref="I50:P56"/>
    <mergeCell ref="B50:H56"/>
    <mergeCell ref="Y50:AF56"/>
    <mergeCell ref="S3:AC3"/>
    <mergeCell ref="H12:K12"/>
    <mergeCell ref="V43:AE43"/>
    <mergeCell ref="B17:G17"/>
    <mergeCell ref="B43:I43"/>
    <mergeCell ref="S29:AA29"/>
    <mergeCell ref="B46:G46"/>
    <mergeCell ref="B36:H36"/>
    <mergeCell ref="Z13:AC13"/>
    <mergeCell ref="A9:AG9"/>
    <mergeCell ref="L8:U8"/>
    <mergeCell ref="A6:AE6"/>
    <mergeCell ref="Q50:X56"/>
    <mergeCell ref="K44:R44"/>
    <mergeCell ref="K43:T43"/>
    <mergeCell ref="B21:K21"/>
    <mergeCell ref="P19:Y19"/>
    <mergeCell ref="Z16:AC16"/>
    <mergeCell ref="L12:M12"/>
    <mergeCell ref="Z12:AA12"/>
    <mergeCell ref="B35:J35"/>
    <mergeCell ref="B25:I25"/>
    <mergeCell ref="E28:F28"/>
    <mergeCell ref="B47:AF47"/>
    <mergeCell ref="T13:U13"/>
    <mergeCell ref="Z15:AA15"/>
    <mergeCell ref="K25:N25"/>
    <mergeCell ref="B30:R30"/>
    <mergeCell ref="B41:F41"/>
    <mergeCell ref="B12:G12"/>
    <mergeCell ref="R21:U21"/>
    <mergeCell ref="I41:AF41"/>
    <mergeCell ref="B31:AF31"/>
    <mergeCell ref="B20:K20"/>
    <mergeCell ref="L16:O16"/>
    <mergeCell ref="L15:M15"/>
    <mergeCell ref="T16:U16"/>
    <mergeCell ref="T12:W12"/>
    <mergeCell ref="B32:AF32"/>
    <mergeCell ref="L13:O13"/>
    <mergeCell ref="V44:AC44"/>
    <mergeCell ref="B40:E40"/>
    <mergeCell ref="B13:G13"/>
    <mergeCell ref="R23:U23"/>
    <mergeCell ref="B38:AF38"/>
    <mergeCell ref="T15:W15"/>
    <mergeCell ref="R13:S13"/>
    <mergeCell ref="B24:D24"/>
    <mergeCell ref="H15:K15"/>
    <mergeCell ref="I40:R40"/>
    <mergeCell ref="B37:AF37"/>
    <mergeCell ref="B44:H44"/>
    <mergeCell ref="R16:S16"/>
    <mergeCell ref="R22:U22"/>
    <mergeCell ref="B16:G16"/>
    <mergeCell ref="B15:G15"/>
    <mergeCell ref="B28:C28"/>
  </mergeCells>
  <hyperlinks>
    <hyperlink ref="B47" r:id="rId1"/>
  </hyperlinks>
  <pageMargins left="0.78740157480314965" right="0.78740157480314965" top="0.98425196850393704" bottom="0.98425196850393704" header="0.51181102362204722" footer="0.51181102362204722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IV189"/>
  <sheetViews>
    <sheetView topLeftCell="A46" zoomScaleNormal="100" workbookViewId="0">
      <selection activeCell="F66" sqref="F66"/>
    </sheetView>
  </sheetViews>
  <sheetFormatPr defaultColWidth="10.28515625" defaultRowHeight="12.75" customHeight="1"/>
  <cols>
    <col min="1" max="1" width="2.5703125" style="1" customWidth="1"/>
    <col min="2" max="2" width="35.7109375" style="1" customWidth="1"/>
    <col min="3" max="3" width="3.7109375" style="1" customWidth="1"/>
    <col min="4" max="6" width="13.7109375" style="1" customWidth="1"/>
    <col min="7" max="7" width="5.7109375" style="1" customWidth="1"/>
    <col min="8" max="8" width="9.7109375" style="1" customWidth="1"/>
    <col min="9" max="10" width="13" style="1" hidden="1" customWidth="1"/>
    <col min="11" max="11" width="17.5703125" style="1" hidden="1" customWidth="1"/>
    <col min="12" max="12" width="15.85546875" style="1" hidden="1" customWidth="1"/>
    <col min="13" max="13" width="10.140625" style="1" customWidth="1"/>
    <col min="14" max="256" width="9.140625" style="1" customWidth="1"/>
  </cols>
  <sheetData>
    <row r="1" spans="1:19">
      <c r="F1" s="5"/>
      <c r="G1" s="5"/>
      <c r="H1" s="5"/>
      <c r="O1" s="5"/>
      <c r="P1" s="3"/>
    </row>
    <row r="2" spans="1:19">
      <c r="B2" s="19" t="s">
        <v>36</v>
      </c>
      <c r="E2" s="20" t="s">
        <v>18</v>
      </c>
      <c r="F2" s="17" t="s">
        <v>20</v>
      </c>
      <c r="G2" s="21" t="s">
        <v>37</v>
      </c>
      <c r="H2" s="17"/>
      <c r="I2" s="12"/>
      <c r="J2" s="12"/>
      <c r="K2" s="12"/>
      <c r="L2" s="17"/>
      <c r="O2" s="22"/>
      <c r="P2" s="22"/>
      <c r="Q2" s="22"/>
      <c r="R2" s="22"/>
    </row>
    <row r="3" spans="1:19">
      <c r="F3" s="23"/>
      <c r="G3" s="12"/>
      <c r="H3" s="12"/>
      <c r="I3" s="12"/>
      <c r="J3" s="12"/>
      <c r="K3" s="12"/>
      <c r="L3" s="12"/>
      <c r="M3" s="12"/>
      <c r="N3" s="12"/>
      <c r="O3" s="14"/>
      <c r="P3" s="22"/>
      <c r="Q3" s="22"/>
      <c r="R3" s="22"/>
      <c r="S3" s="22"/>
    </row>
    <row r="4" spans="1:19" ht="36.950000000000003" customHeight="1">
      <c r="A4" s="146" t="s">
        <v>38</v>
      </c>
      <c r="B4" s="147"/>
      <c r="C4" s="133" t="s">
        <v>39</v>
      </c>
      <c r="D4" s="150" t="s">
        <v>40</v>
      </c>
      <c r="E4" s="151"/>
      <c r="F4" s="152"/>
      <c r="G4" s="135" t="s">
        <v>41</v>
      </c>
      <c r="H4" s="136"/>
    </row>
    <row r="5" spans="1:19" ht="12.95" customHeight="1">
      <c r="A5" s="148"/>
      <c r="B5" s="149"/>
      <c r="C5" s="134"/>
      <c r="D5" s="26" t="s">
        <v>42</v>
      </c>
      <c r="E5" s="27" t="s">
        <v>43</v>
      </c>
      <c r="F5" s="27" t="s">
        <v>44</v>
      </c>
      <c r="G5" s="135" t="s">
        <v>44</v>
      </c>
      <c r="H5" s="136"/>
    </row>
    <row r="6" spans="1:19" ht="12.95" customHeight="1">
      <c r="A6" s="141" t="s">
        <v>45</v>
      </c>
      <c r="B6" s="142"/>
      <c r="C6" s="27" t="s">
        <v>46</v>
      </c>
      <c r="D6" s="25">
        <v>1</v>
      </c>
      <c r="E6" s="25">
        <v>2</v>
      </c>
      <c r="F6" s="25">
        <v>3</v>
      </c>
      <c r="G6" s="135">
        <v>4</v>
      </c>
      <c r="H6" s="136"/>
    </row>
    <row r="7" spans="1:19" ht="14.1" customHeight="1">
      <c r="A7" s="137" t="s">
        <v>47</v>
      </c>
      <c r="B7" s="138"/>
      <c r="C7" s="29" t="s">
        <v>48</v>
      </c>
      <c r="D7" s="30">
        <f>D8+D15+D27</f>
        <v>1949.9</v>
      </c>
      <c r="E7" s="30">
        <f>E8+E15+E27</f>
        <v>1949.9</v>
      </c>
      <c r="F7" s="30">
        <f>F8+F15+F27</f>
        <v>0</v>
      </c>
      <c r="G7" s="131">
        <f>G8+G15+G27</f>
        <v>0</v>
      </c>
      <c r="H7" s="132"/>
      <c r="I7" s="1">
        <f>ABS(D7)</f>
        <v>1949.9</v>
      </c>
      <c r="J7" s="1">
        <f>ABS(E7)</f>
        <v>1949.9</v>
      </c>
      <c r="K7" s="1">
        <f>ABS(F7)</f>
        <v>0</v>
      </c>
      <c r="L7" s="1">
        <f>ABS(G7)</f>
        <v>0</v>
      </c>
      <c r="M7" s="31"/>
    </row>
    <row r="8" spans="1:19" ht="22.5" customHeight="1">
      <c r="A8" s="143" t="s">
        <v>49</v>
      </c>
      <c r="B8" s="32" t="s">
        <v>50</v>
      </c>
      <c r="C8" s="33" t="s">
        <v>51</v>
      </c>
      <c r="D8" s="34">
        <f>SUM(D9+D10+D11+D12+D13+D14)</f>
        <v>0</v>
      </c>
      <c r="E8" s="34">
        <f>SUM(E9+E10+E11+E12+E13+E14)</f>
        <v>270.02</v>
      </c>
      <c r="F8" s="34">
        <f>SUM(F9+F10+F11+F12+F13+F14)</f>
        <v>-270.02</v>
      </c>
      <c r="G8" s="131">
        <f>SUM(G9+G10+G11+G12+G13+G14)</f>
        <v>-270.02</v>
      </c>
      <c r="H8" s="132"/>
      <c r="I8" s="1">
        <f t="shared" ref="I8:I34" si="0">ABS(D8)</f>
        <v>0</v>
      </c>
      <c r="J8" s="1">
        <f t="shared" ref="J8:J34" si="1">ABS(E8)</f>
        <v>270.02</v>
      </c>
      <c r="K8" s="1">
        <f t="shared" ref="K8:K34" si="2">ABS(F8)</f>
        <v>270.02</v>
      </c>
      <c r="L8" s="1">
        <f t="shared" ref="L8:L34" si="3">ABS(G8)</f>
        <v>270.02</v>
      </c>
      <c r="M8" s="31"/>
    </row>
    <row r="9" spans="1:19" ht="22.5" customHeight="1">
      <c r="A9" s="144"/>
      <c r="B9" s="36" t="s">
        <v>52</v>
      </c>
      <c r="C9" s="29" t="s">
        <v>53</v>
      </c>
      <c r="D9" s="37">
        <v>0</v>
      </c>
      <c r="E9" s="37">
        <v>0</v>
      </c>
      <c r="F9" s="38">
        <f t="shared" ref="F9:F14" si="4">D9-E9</f>
        <v>0</v>
      </c>
      <c r="G9" s="129">
        <v>0</v>
      </c>
      <c r="H9" s="130"/>
      <c r="I9" s="1">
        <f t="shared" si="0"/>
        <v>0</v>
      </c>
      <c r="J9" s="1">
        <f t="shared" si="1"/>
        <v>0</v>
      </c>
      <c r="K9" s="1">
        <f t="shared" si="2"/>
        <v>0</v>
      </c>
      <c r="L9" s="1">
        <f t="shared" si="3"/>
        <v>0</v>
      </c>
      <c r="M9" s="31"/>
    </row>
    <row r="10" spans="1:19" ht="14.1" customHeight="1">
      <c r="A10" s="144"/>
      <c r="B10" s="39" t="s">
        <v>54</v>
      </c>
      <c r="C10" s="40" t="s">
        <v>55</v>
      </c>
      <c r="D10" s="37">
        <v>0</v>
      </c>
      <c r="E10" s="37">
        <v>0</v>
      </c>
      <c r="F10" s="38">
        <f t="shared" si="4"/>
        <v>0</v>
      </c>
      <c r="G10" s="129">
        <v>0</v>
      </c>
      <c r="H10" s="130"/>
      <c r="I10" s="1">
        <f t="shared" si="0"/>
        <v>0</v>
      </c>
      <c r="J10" s="1">
        <f t="shared" si="1"/>
        <v>0</v>
      </c>
      <c r="K10" s="1">
        <f t="shared" si="2"/>
        <v>0</v>
      </c>
      <c r="L10" s="1">
        <f t="shared" si="3"/>
        <v>0</v>
      </c>
      <c r="M10" s="31"/>
    </row>
    <row r="11" spans="1:19" ht="14.1" customHeight="1">
      <c r="A11" s="144"/>
      <c r="B11" s="39" t="s">
        <v>56</v>
      </c>
      <c r="C11" s="40" t="s">
        <v>57</v>
      </c>
      <c r="D11" s="37">
        <v>0</v>
      </c>
      <c r="E11" s="37">
        <v>0</v>
      </c>
      <c r="F11" s="38">
        <f t="shared" si="4"/>
        <v>0</v>
      </c>
      <c r="G11" s="129">
        <v>0</v>
      </c>
      <c r="H11" s="130"/>
      <c r="I11" s="1">
        <f t="shared" si="0"/>
        <v>0</v>
      </c>
      <c r="J11" s="1">
        <f t="shared" si="1"/>
        <v>0</v>
      </c>
      <c r="K11" s="1">
        <f t="shared" si="2"/>
        <v>0</v>
      </c>
      <c r="L11" s="1">
        <f t="shared" si="3"/>
        <v>0</v>
      </c>
      <c r="M11" s="31"/>
    </row>
    <row r="12" spans="1:19" ht="22.5" customHeight="1">
      <c r="A12" s="144"/>
      <c r="B12" s="39" t="s">
        <v>58</v>
      </c>
      <c r="C12" s="40" t="s">
        <v>59</v>
      </c>
      <c r="D12" s="37">
        <v>0</v>
      </c>
      <c r="E12" s="37">
        <v>270.02</v>
      </c>
      <c r="F12" s="38">
        <f t="shared" si="4"/>
        <v>-270.02</v>
      </c>
      <c r="G12" s="129">
        <v>-270.02</v>
      </c>
      <c r="H12" s="130"/>
      <c r="I12" s="1">
        <f t="shared" si="0"/>
        <v>0</v>
      </c>
      <c r="J12" s="1">
        <f t="shared" si="1"/>
        <v>270.02</v>
      </c>
      <c r="K12" s="1">
        <f t="shared" si="2"/>
        <v>270.02</v>
      </c>
      <c r="L12" s="1">
        <f t="shared" si="3"/>
        <v>270.02</v>
      </c>
      <c r="M12" s="31"/>
    </row>
    <row r="13" spans="1:19" ht="22.5" customHeight="1">
      <c r="A13" s="144"/>
      <c r="B13" s="39" t="s">
        <v>60</v>
      </c>
      <c r="C13" s="40" t="s">
        <v>61</v>
      </c>
      <c r="D13" s="37">
        <v>0</v>
      </c>
      <c r="E13" s="37">
        <v>0</v>
      </c>
      <c r="F13" s="38">
        <f t="shared" si="4"/>
        <v>0</v>
      </c>
      <c r="G13" s="129">
        <v>0</v>
      </c>
      <c r="H13" s="130"/>
      <c r="I13" s="1">
        <f t="shared" si="0"/>
        <v>0</v>
      </c>
      <c r="J13" s="1">
        <f t="shared" si="1"/>
        <v>0</v>
      </c>
      <c r="K13" s="1">
        <f t="shared" si="2"/>
        <v>0</v>
      </c>
      <c r="L13" s="1">
        <f t="shared" si="3"/>
        <v>0</v>
      </c>
      <c r="M13" s="31"/>
    </row>
    <row r="14" spans="1:19" ht="22.5" customHeight="1">
      <c r="A14" s="144"/>
      <c r="B14" s="39" t="s">
        <v>62</v>
      </c>
      <c r="C14" s="40" t="s">
        <v>63</v>
      </c>
      <c r="D14" s="37">
        <v>0</v>
      </c>
      <c r="E14" s="37">
        <v>0</v>
      </c>
      <c r="F14" s="38">
        <f t="shared" si="4"/>
        <v>0</v>
      </c>
      <c r="G14" s="129">
        <v>0</v>
      </c>
      <c r="H14" s="130"/>
      <c r="I14" s="1">
        <f t="shared" si="0"/>
        <v>0</v>
      </c>
      <c r="J14" s="1">
        <f t="shared" si="1"/>
        <v>0</v>
      </c>
      <c r="K14" s="1">
        <f t="shared" si="2"/>
        <v>0</v>
      </c>
      <c r="L14" s="1">
        <f t="shared" si="3"/>
        <v>0</v>
      </c>
      <c r="M14" s="31"/>
    </row>
    <row r="15" spans="1:19" ht="14.1" customHeight="1">
      <c r="A15" s="154" t="s">
        <v>64</v>
      </c>
      <c r="B15" s="32" t="s">
        <v>65</v>
      </c>
      <c r="C15" s="41" t="s">
        <v>66</v>
      </c>
      <c r="D15" s="34">
        <f>SUM(D16+D17+D18+D19+D20+D21+D22+D23+D24+D25+D26)</f>
        <v>1949.9</v>
      </c>
      <c r="E15" s="34">
        <f>SUM(E18+E19+E20+E21+E22+E23+E24+E25+E26)</f>
        <v>1679.88</v>
      </c>
      <c r="F15" s="34">
        <f>SUM(F16+F17+F18+F19+F20+F21+F22+F23+F24+F25+F26)</f>
        <v>270.02</v>
      </c>
      <c r="G15" s="131">
        <f>SUM(G16+G17+G18+G19+G20+G21+G22+G23+G24+G25+G26)</f>
        <v>270.02</v>
      </c>
      <c r="H15" s="132"/>
      <c r="I15" s="1">
        <f t="shared" si="0"/>
        <v>1949.9</v>
      </c>
      <c r="J15" s="1">
        <f t="shared" si="1"/>
        <v>1679.88</v>
      </c>
      <c r="K15" s="1">
        <f t="shared" si="2"/>
        <v>270.02</v>
      </c>
      <c r="L15" s="1">
        <f t="shared" si="3"/>
        <v>270.02</v>
      </c>
      <c r="M15" s="31"/>
    </row>
    <row r="16" spans="1:19" ht="14.1" customHeight="1">
      <c r="A16" s="154"/>
      <c r="B16" s="39" t="s">
        <v>67</v>
      </c>
      <c r="C16" s="40" t="s">
        <v>68</v>
      </c>
      <c r="D16" s="37">
        <v>0</v>
      </c>
      <c r="E16" s="42" t="s">
        <v>69</v>
      </c>
      <c r="F16" s="38">
        <v>0</v>
      </c>
      <c r="G16" s="129">
        <v>0</v>
      </c>
      <c r="H16" s="130"/>
      <c r="I16" s="1">
        <f t="shared" si="0"/>
        <v>0</v>
      </c>
      <c r="K16" s="1">
        <f t="shared" si="2"/>
        <v>0</v>
      </c>
      <c r="L16" s="1">
        <f t="shared" si="3"/>
        <v>0</v>
      </c>
      <c r="M16" s="31"/>
    </row>
    <row r="17" spans="1:13" ht="14.1" customHeight="1">
      <c r="A17" s="154"/>
      <c r="B17" s="39" t="s">
        <v>70</v>
      </c>
      <c r="C17" s="40" t="s">
        <v>71</v>
      </c>
      <c r="D17" s="37">
        <v>0</v>
      </c>
      <c r="E17" s="42" t="s">
        <v>69</v>
      </c>
      <c r="F17" s="38">
        <v>0</v>
      </c>
      <c r="G17" s="129">
        <v>0</v>
      </c>
      <c r="H17" s="130"/>
      <c r="I17" s="1">
        <f t="shared" si="0"/>
        <v>0</v>
      </c>
      <c r="K17" s="1">
        <f t="shared" si="2"/>
        <v>0</v>
      </c>
      <c r="L17" s="1">
        <f t="shared" si="3"/>
        <v>0</v>
      </c>
      <c r="M17" s="31"/>
    </row>
    <row r="18" spans="1:13" ht="14.1" customHeight="1">
      <c r="A18" s="154"/>
      <c r="B18" s="39" t="s">
        <v>72</v>
      </c>
      <c r="C18" s="40" t="s">
        <v>73</v>
      </c>
      <c r="D18" s="37">
        <v>0</v>
      </c>
      <c r="E18" s="37">
        <v>0</v>
      </c>
      <c r="F18" s="38">
        <f t="shared" ref="F18:F26" si="5">D18-E18</f>
        <v>0</v>
      </c>
      <c r="G18" s="129">
        <v>0</v>
      </c>
      <c r="H18" s="130"/>
      <c r="I18" s="1">
        <f t="shared" si="0"/>
        <v>0</v>
      </c>
      <c r="J18" s="1">
        <f t="shared" si="1"/>
        <v>0</v>
      </c>
      <c r="K18" s="1">
        <f t="shared" si="2"/>
        <v>0</v>
      </c>
      <c r="L18" s="1">
        <f t="shared" si="3"/>
        <v>0</v>
      </c>
      <c r="M18" s="31"/>
    </row>
    <row r="19" spans="1:13" ht="22.5" customHeight="1">
      <c r="A19" s="154"/>
      <c r="B19" s="39" t="s">
        <v>74</v>
      </c>
      <c r="C19" s="40" t="s">
        <v>75</v>
      </c>
      <c r="D19" s="37">
        <v>0</v>
      </c>
      <c r="E19" s="37">
        <v>0</v>
      </c>
      <c r="F19" s="38">
        <f t="shared" si="5"/>
        <v>0</v>
      </c>
      <c r="G19" s="129">
        <v>0</v>
      </c>
      <c r="H19" s="130"/>
      <c r="I19" s="1">
        <f t="shared" si="0"/>
        <v>0</v>
      </c>
      <c r="J19" s="1">
        <f t="shared" si="1"/>
        <v>0</v>
      </c>
      <c r="K19" s="1">
        <f t="shared" si="2"/>
        <v>0</v>
      </c>
      <c r="L19" s="1">
        <f t="shared" si="3"/>
        <v>0</v>
      </c>
      <c r="M19" s="31"/>
    </row>
    <row r="20" spans="1:13" ht="14.1" customHeight="1">
      <c r="A20" s="154"/>
      <c r="B20" s="39" t="s">
        <v>76</v>
      </c>
      <c r="C20" s="40" t="s">
        <v>77</v>
      </c>
      <c r="D20" s="37">
        <v>0</v>
      </c>
      <c r="E20" s="37">
        <v>0</v>
      </c>
      <c r="F20" s="38">
        <f t="shared" si="5"/>
        <v>0</v>
      </c>
      <c r="G20" s="129">
        <v>0</v>
      </c>
      <c r="H20" s="130"/>
      <c r="I20" s="1">
        <f t="shared" si="0"/>
        <v>0</v>
      </c>
      <c r="J20" s="1">
        <f t="shared" si="1"/>
        <v>0</v>
      </c>
      <c r="K20" s="1">
        <f t="shared" si="2"/>
        <v>0</v>
      </c>
      <c r="L20" s="1">
        <f t="shared" si="3"/>
        <v>0</v>
      </c>
      <c r="M20" s="31"/>
    </row>
    <row r="21" spans="1:13" ht="22.5" customHeight="1">
      <c r="A21" s="154"/>
      <c r="B21" s="39" t="s">
        <v>78</v>
      </c>
      <c r="C21" s="40" t="s">
        <v>79</v>
      </c>
      <c r="D21" s="37">
        <v>0</v>
      </c>
      <c r="E21" s="37">
        <v>0</v>
      </c>
      <c r="F21" s="38">
        <f t="shared" si="5"/>
        <v>0</v>
      </c>
      <c r="G21" s="129">
        <v>0</v>
      </c>
      <c r="H21" s="130"/>
      <c r="I21" s="1">
        <f t="shared" si="0"/>
        <v>0</v>
      </c>
      <c r="J21" s="1">
        <f t="shared" si="1"/>
        <v>0</v>
      </c>
      <c r="K21" s="1">
        <f t="shared" si="2"/>
        <v>0</v>
      </c>
      <c r="L21" s="1">
        <f t="shared" si="3"/>
        <v>0</v>
      </c>
      <c r="M21" s="31"/>
    </row>
    <row r="22" spans="1:13" ht="22.5" customHeight="1">
      <c r="A22" s="154"/>
      <c r="B22" s="39" t="s">
        <v>80</v>
      </c>
      <c r="C22" s="40" t="s">
        <v>81</v>
      </c>
      <c r="D22" s="37">
        <v>0</v>
      </c>
      <c r="E22" s="37">
        <v>0</v>
      </c>
      <c r="F22" s="38">
        <f t="shared" si="5"/>
        <v>0</v>
      </c>
      <c r="G22" s="129">
        <v>0</v>
      </c>
      <c r="H22" s="130"/>
      <c r="I22" s="1">
        <f t="shared" si="0"/>
        <v>0</v>
      </c>
      <c r="J22" s="1">
        <f t="shared" si="1"/>
        <v>0</v>
      </c>
      <c r="K22" s="1">
        <f t="shared" si="2"/>
        <v>0</v>
      </c>
      <c r="L22" s="1">
        <f t="shared" si="3"/>
        <v>0</v>
      </c>
      <c r="M22" s="31"/>
    </row>
    <row r="23" spans="1:13" ht="22.5" customHeight="1">
      <c r="A23" s="154"/>
      <c r="B23" s="39" t="s">
        <v>82</v>
      </c>
      <c r="C23" s="40" t="s">
        <v>83</v>
      </c>
      <c r="D23" s="37">
        <v>1949.9</v>
      </c>
      <c r="E23" s="37">
        <v>1679.88</v>
      </c>
      <c r="F23" s="38">
        <f t="shared" si="5"/>
        <v>270.02</v>
      </c>
      <c r="G23" s="129">
        <v>270.02</v>
      </c>
      <c r="H23" s="130"/>
      <c r="I23" s="1">
        <f t="shared" si="0"/>
        <v>1949.9</v>
      </c>
      <c r="J23" s="1">
        <f t="shared" si="1"/>
        <v>1679.88</v>
      </c>
      <c r="K23" s="1">
        <f t="shared" si="2"/>
        <v>270.02</v>
      </c>
      <c r="L23" s="1">
        <f t="shared" si="3"/>
        <v>270.02</v>
      </c>
    </row>
    <row r="24" spans="1:13" ht="22.5" customHeight="1">
      <c r="A24" s="154"/>
      <c r="B24" s="39" t="s">
        <v>84</v>
      </c>
      <c r="C24" s="40" t="s">
        <v>85</v>
      </c>
      <c r="D24" s="37">
        <v>0</v>
      </c>
      <c r="E24" s="37">
        <v>0</v>
      </c>
      <c r="F24" s="38">
        <f t="shared" si="5"/>
        <v>0</v>
      </c>
      <c r="G24" s="129">
        <v>0</v>
      </c>
      <c r="H24" s="130"/>
      <c r="I24" s="1">
        <f t="shared" si="0"/>
        <v>0</v>
      </c>
      <c r="J24" s="1">
        <f t="shared" si="1"/>
        <v>0</v>
      </c>
      <c r="K24" s="1">
        <f t="shared" si="2"/>
        <v>0</v>
      </c>
      <c r="L24" s="1">
        <f t="shared" si="3"/>
        <v>0</v>
      </c>
    </row>
    <row r="25" spans="1:13" ht="22.5" customHeight="1">
      <c r="A25" s="154"/>
      <c r="B25" s="39" t="s">
        <v>86</v>
      </c>
      <c r="C25" s="40" t="s">
        <v>87</v>
      </c>
      <c r="D25" s="37">
        <v>0</v>
      </c>
      <c r="E25" s="37">
        <v>0</v>
      </c>
      <c r="F25" s="38">
        <f t="shared" si="5"/>
        <v>0</v>
      </c>
      <c r="G25" s="129">
        <v>0</v>
      </c>
      <c r="H25" s="130"/>
      <c r="I25" s="1">
        <f t="shared" si="0"/>
        <v>0</v>
      </c>
      <c r="J25" s="1">
        <f t="shared" si="1"/>
        <v>0</v>
      </c>
      <c r="K25" s="1">
        <f t="shared" si="2"/>
        <v>0</v>
      </c>
      <c r="L25" s="1">
        <f t="shared" si="3"/>
        <v>0</v>
      </c>
    </row>
    <row r="26" spans="1:13" ht="22.5" customHeight="1">
      <c r="A26" s="154"/>
      <c r="B26" s="39" t="s">
        <v>88</v>
      </c>
      <c r="C26" s="40" t="s">
        <v>89</v>
      </c>
      <c r="D26" s="37">
        <v>0</v>
      </c>
      <c r="E26" s="37">
        <v>0</v>
      </c>
      <c r="F26" s="38">
        <f t="shared" si="5"/>
        <v>0</v>
      </c>
      <c r="G26" s="129">
        <v>0</v>
      </c>
      <c r="H26" s="130"/>
      <c r="I26" s="1">
        <f t="shared" si="0"/>
        <v>0</v>
      </c>
      <c r="J26" s="1">
        <f t="shared" si="1"/>
        <v>0</v>
      </c>
      <c r="K26" s="1">
        <f t="shared" si="2"/>
        <v>0</v>
      </c>
      <c r="L26" s="1">
        <f t="shared" si="3"/>
        <v>0</v>
      </c>
    </row>
    <row r="27" spans="1:13" ht="14.1" customHeight="1">
      <c r="A27" s="153" t="s">
        <v>90</v>
      </c>
      <c r="B27" s="43" t="s">
        <v>91</v>
      </c>
      <c r="C27" s="41" t="s">
        <v>92</v>
      </c>
      <c r="D27" s="34">
        <f>SUM(D28+D29+D30+D31+D32+D33+D34)</f>
        <v>0</v>
      </c>
      <c r="E27" s="34">
        <f>SUM(E28+E29+E30+E31+E32+E33+E34)</f>
        <v>0</v>
      </c>
      <c r="F27" s="34">
        <f>SUM(F28+F29+F30+F31+F32+F33+F34)</f>
        <v>0</v>
      </c>
      <c r="G27" s="131">
        <f>SUM(G28+G29+G30+G31+G32+G33+G34)</f>
        <v>0</v>
      </c>
      <c r="H27" s="132"/>
      <c r="I27" s="1">
        <f t="shared" si="0"/>
        <v>0</v>
      </c>
      <c r="J27" s="1">
        <f t="shared" si="1"/>
        <v>0</v>
      </c>
      <c r="K27" s="1">
        <f t="shared" si="2"/>
        <v>0</v>
      </c>
      <c r="L27" s="1">
        <f t="shared" si="3"/>
        <v>0</v>
      </c>
    </row>
    <row r="28" spans="1:13" ht="33.6" customHeight="1">
      <c r="A28" s="154"/>
      <c r="B28" s="44" t="s">
        <v>93</v>
      </c>
      <c r="C28" s="40" t="s">
        <v>94</v>
      </c>
      <c r="D28" s="37">
        <v>0</v>
      </c>
      <c r="E28" s="37">
        <v>0</v>
      </c>
      <c r="F28" s="38">
        <f t="shared" ref="F28:F34" si="6">D28-E28</f>
        <v>0</v>
      </c>
      <c r="G28" s="129">
        <v>0</v>
      </c>
      <c r="H28" s="130"/>
      <c r="I28" s="1">
        <f t="shared" si="0"/>
        <v>0</v>
      </c>
      <c r="J28" s="1">
        <f t="shared" si="1"/>
        <v>0</v>
      </c>
      <c r="K28" s="1">
        <f t="shared" si="2"/>
        <v>0</v>
      </c>
      <c r="L28" s="1">
        <f t="shared" si="3"/>
        <v>0</v>
      </c>
    </row>
    <row r="29" spans="1:13" ht="33.6" customHeight="1">
      <c r="A29" s="154"/>
      <c r="B29" s="44" t="s">
        <v>95</v>
      </c>
      <c r="C29" s="40" t="s">
        <v>96</v>
      </c>
      <c r="D29" s="37">
        <v>0</v>
      </c>
      <c r="E29" s="37">
        <v>0</v>
      </c>
      <c r="F29" s="38">
        <f t="shared" si="6"/>
        <v>0</v>
      </c>
      <c r="G29" s="129">
        <v>0</v>
      </c>
      <c r="H29" s="130"/>
      <c r="I29" s="1">
        <f t="shared" si="0"/>
        <v>0</v>
      </c>
      <c r="J29" s="1">
        <f t="shared" si="1"/>
        <v>0</v>
      </c>
      <c r="K29" s="1">
        <f t="shared" si="2"/>
        <v>0</v>
      </c>
      <c r="L29" s="1">
        <f t="shared" si="3"/>
        <v>0</v>
      </c>
    </row>
    <row r="30" spans="1:13" ht="22.5" customHeight="1">
      <c r="A30" s="154"/>
      <c r="B30" s="44" t="s">
        <v>97</v>
      </c>
      <c r="C30" s="40" t="s">
        <v>98</v>
      </c>
      <c r="D30" s="37">
        <v>0</v>
      </c>
      <c r="E30" s="37">
        <v>0</v>
      </c>
      <c r="F30" s="38">
        <f t="shared" si="6"/>
        <v>0</v>
      </c>
      <c r="G30" s="129">
        <v>0</v>
      </c>
      <c r="H30" s="130"/>
      <c r="I30" s="1">
        <f t="shared" si="0"/>
        <v>0</v>
      </c>
      <c r="J30" s="1">
        <f t="shared" si="1"/>
        <v>0</v>
      </c>
      <c r="K30" s="1">
        <f t="shared" si="2"/>
        <v>0</v>
      </c>
      <c r="L30" s="1">
        <f t="shared" si="3"/>
        <v>0</v>
      </c>
    </row>
    <row r="31" spans="1:13" ht="22.5" customHeight="1">
      <c r="A31" s="154"/>
      <c r="B31" s="44" t="s">
        <v>99</v>
      </c>
      <c r="C31" s="40" t="s">
        <v>100</v>
      </c>
      <c r="D31" s="37">
        <v>0</v>
      </c>
      <c r="E31" s="37">
        <v>0</v>
      </c>
      <c r="F31" s="38">
        <f t="shared" si="6"/>
        <v>0</v>
      </c>
      <c r="G31" s="129">
        <v>0</v>
      </c>
      <c r="H31" s="130"/>
      <c r="I31" s="1">
        <f t="shared" si="0"/>
        <v>0</v>
      </c>
      <c r="J31" s="1">
        <f t="shared" si="1"/>
        <v>0</v>
      </c>
      <c r="K31" s="1">
        <f t="shared" si="2"/>
        <v>0</v>
      </c>
      <c r="L31" s="1">
        <f t="shared" si="3"/>
        <v>0</v>
      </c>
    </row>
    <row r="32" spans="1:13" ht="22.5" customHeight="1">
      <c r="A32" s="154"/>
      <c r="B32" s="44" t="s">
        <v>101</v>
      </c>
      <c r="C32" s="40" t="s">
        <v>102</v>
      </c>
      <c r="D32" s="37">
        <v>0</v>
      </c>
      <c r="E32" s="37">
        <v>0</v>
      </c>
      <c r="F32" s="38">
        <f t="shared" si="6"/>
        <v>0</v>
      </c>
      <c r="G32" s="129">
        <v>0</v>
      </c>
      <c r="H32" s="130"/>
      <c r="I32" s="1">
        <f t="shared" si="0"/>
        <v>0</v>
      </c>
      <c r="J32" s="1">
        <f t="shared" si="1"/>
        <v>0</v>
      </c>
      <c r="K32" s="1">
        <f t="shared" si="2"/>
        <v>0</v>
      </c>
      <c r="L32" s="1">
        <f t="shared" si="3"/>
        <v>0</v>
      </c>
    </row>
    <row r="33" spans="1:12" ht="22.5" customHeight="1">
      <c r="A33" s="154"/>
      <c r="B33" s="44" t="s">
        <v>103</v>
      </c>
      <c r="C33" s="40" t="s">
        <v>104</v>
      </c>
      <c r="D33" s="37">
        <v>0</v>
      </c>
      <c r="E33" s="37">
        <v>0</v>
      </c>
      <c r="F33" s="38">
        <f t="shared" si="6"/>
        <v>0</v>
      </c>
      <c r="G33" s="129">
        <v>0</v>
      </c>
      <c r="H33" s="130"/>
      <c r="I33" s="1">
        <f t="shared" si="0"/>
        <v>0</v>
      </c>
      <c r="J33" s="1">
        <f t="shared" si="1"/>
        <v>0</v>
      </c>
      <c r="K33" s="1">
        <f t="shared" si="2"/>
        <v>0</v>
      </c>
      <c r="L33" s="1">
        <f t="shared" si="3"/>
        <v>0</v>
      </c>
    </row>
    <row r="34" spans="1:12" ht="22.5" customHeight="1">
      <c r="A34" s="155"/>
      <c r="B34" s="39" t="s">
        <v>105</v>
      </c>
      <c r="C34" s="40" t="s">
        <v>106</v>
      </c>
      <c r="D34" s="37">
        <v>0</v>
      </c>
      <c r="E34" s="37">
        <v>0</v>
      </c>
      <c r="F34" s="38">
        <f t="shared" si="6"/>
        <v>0</v>
      </c>
      <c r="G34" s="129">
        <v>0</v>
      </c>
      <c r="H34" s="130"/>
      <c r="I34" s="1">
        <f t="shared" si="0"/>
        <v>0</v>
      </c>
      <c r="J34" s="1">
        <f t="shared" si="1"/>
        <v>0</v>
      </c>
      <c r="K34" s="1">
        <f t="shared" si="2"/>
        <v>0</v>
      </c>
      <c r="L34" s="1">
        <f t="shared" si="3"/>
        <v>0</v>
      </c>
    </row>
    <row r="35" spans="1:12">
      <c r="A35" s="45"/>
      <c r="B35" s="46"/>
      <c r="C35" s="47"/>
      <c r="D35" s="48"/>
      <c r="E35" s="48"/>
      <c r="F35" s="49"/>
      <c r="G35" s="48"/>
      <c r="H35" s="48"/>
    </row>
    <row r="36" spans="1:12">
      <c r="A36" s="45"/>
      <c r="B36" s="19" t="s">
        <v>36</v>
      </c>
      <c r="C36" s="47"/>
      <c r="E36" s="20" t="s">
        <v>18</v>
      </c>
      <c r="F36" s="171" t="s">
        <v>262</v>
      </c>
      <c r="G36" s="21" t="s">
        <v>37</v>
      </c>
      <c r="H36" s="17"/>
      <c r="I36" s="12"/>
    </row>
    <row r="37" spans="1:12">
      <c r="A37" s="50"/>
      <c r="B37" s="51"/>
      <c r="C37" s="52"/>
      <c r="D37" s="53"/>
      <c r="E37" s="53"/>
      <c r="F37" s="54"/>
      <c r="G37" s="48"/>
      <c r="H37" s="48"/>
    </row>
    <row r="38" spans="1:12" ht="36.950000000000003" customHeight="1">
      <c r="A38" s="158" t="s">
        <v>38</v>
      </c>
      <c r="B38" s="159"/>
      <c r="C38" s="133" t="s">
        <v>39</v>
      </c>
      <c r="D38" s="135" t="s">
        <v>107</v>
      </c>
      <c r="E38" s="156"/>
      <c r="F38" s="136"/>
      <c r="G38" s="135" t="s">
        <v>41</v>
      </c>
      <c r="H38" s="136"/>
    </row>
    <row r="39" spans="1:12" ht="12.95" customHeight="1">
      <c r="A39" s="160"/>
      <c r="B39" s="161"/>
      <c r="C39" s="134"/>
      <c r="D39" s="55" t="s">
        <v>42</v>
      </c>
      <c r="E39" s="24" t="s">
        <v>43</v>
      </c>
      <c r="F39" s="56" t="s">
        <v>44</v>
      </c>
      <c r="G39" s="135" t="s">
        <v>44</v>
      </c>
      <c r="H39" s="136"/>
    </row>
    <row r="40" spans="1:12" ht="12.95" customHeight="1">
      <c r="A40" s="141" t="s">
        <v>45</v>
      </c>
      <c r="B40" s="142"/>
      <c r="C40" s="27" t="s">
        <v>46</v>
      </c>
      <c r="D40" s="27">
        <v>1</v>
      </c>
      <c r="E40" s="27">
        <v>2</v>
      </c>
      <c r="F40" s="27">
        <v>3</v>
      </c>
      <c r="G40" s="135">
        <v>4</v>
      </c>
      <c r="H40" s="136"/>
    </row>
    <row r="41" spans="1:12" ht="22.5" customHeight="1">
      <c r="A41" s="139" t="s">
        <v>108</v>
      </c>
      <c r="B41" s="140"/>
      <c r="C41" s="57" t="s">
        <v>109</v>
      </c>
      <c r="D41" s="34">
        <f>D42+D49+D54+D63</f>
        <v>3873.17</v>
      </c>
      <c r="E41" s="34">
        <f>E42+E49+E54+E63</f>
        <v>0</v>
      </c>
      <c r="F41" s="34">
        <f>F42+F49+F54+F63</f>
        <v>3873.17</v>
      </c>
      <c r="G41" s="131">
        <f>G42+G49+G54+G63</f>
        <v>22772.7</v>
      </c>
      <c r="H41" s="132"/>
      <c r="I41" s="1">
        <f>ABS(D41)</f>
        <v>3873.17</v>
      </c>
      <c r="J41" s="1">
        <f>ABS(E41)</f>
        <v>0</v>
      </c>
      <c r="K41" s="1">
        <f>ABS(F41)</f>
        <v>3873.17</v>
      </c>
      <c r="L41" s="1">
        <f>ABS(G41)</f>
        <v>22772.7</v>
      </c>
    </row>
    <row r="42" spans="1:12" ht="14.1" customHeight="1">
      <c r="A42" s="143" t="s">
        <v>49</v>
      </c>
      <c r="B42" s="32" t="s">
        <v>110</v>
      </c>
      <c r="C42" s="41" t="s">
        <v>111</v>
      </c>
      <c r="D42" s="34">
        <f>SUM(D43+D44+D45+D46+D47+D48)</f>
        <v>0</v>
      </c>
      <c r="E42" s="34">
        <f>SUM(E43+E44+E45+E46+E47+E48)</f>
        <v>0</v>
      </c>
      <c r="F42" s="34">
        <f>SUM(F43+F44+F45+F46+F47+F48)</f>
        <v>0</v>
      </c>
      <c r="G42" s="131">
        <f>SUM(G43+G44+G45+G46+G47+G48)</f>
        <v>0</v>
      </c>
      <c r="H42" s="132"/>
      <c r="I42" s="1">
        <f t="shared" ref="I42:I72" si="7">ABS(D42)</f>
        <v>0</v>
      </c>
      <c r="J42" s="1">
        <f t="shared" ref="J42:J72" si="8">ABS(E42)</f>
        <v>0</v>
      </c>
      <c r="K42" s="1">
        <f t="shared" ref="K42:K72" si="9">ABS(F42)</f>
        <v>0</v>
      </c>
      <c r="L42" s="1">
        <f t="shared" ref="L42:L72" si="10">ABS(G42)</f>
        <v>0</v>
      </c>
    </row>
    <row r="43" spans="1:12" ht="14.1" customHeight="1">
      <c r="A43" s="144"/>
      <c r="B43" s="36" t="s">
        <v>112</v>
      </c>
      <c r="C43" s="58" t="s">
        <v>113</v>
      </c>
      <c r="D43" s="37">
        <v>0</v>
      </c>
      <c r="E43" s="37">
        <v>0</v>
      </c>
      <c r="F43" s="38">
        <f t="shared" ref="F43:F48" si="11">D43-E43</f>
        <v>0</v>
      </c>
      <c r="G43" s="129">
        <v>0</v>
      </c>
      <c r="H43" s="130"/>
      <c r="I43" s="1">
        <f t="shared" si="7"/>
        <v>0</v>
      </c>
      <c r="J43" s="1">
        <f t="shared" si="8"/>
        <v>0</v>
      </c>
      <c r="K43" s="1">
        <f t="shared" si="9"/>
        <v>0</v>
      </c>
      <c r="L43" s="1">
        <f t="shared" si="10"/>
        <v>0</v>
      </c>
    </row>
    <row r="44" spans="1:12" ht="22.5" customHeight="1">
      <c r="A44" s="144"/>
      <c r="B44" s="39" t="s">
        <v>114</v>
      </c>
      <c r="C44" s="40" t="s">
        <v>115</v>
      </c>
      <c r="D44" s="37">
        <v>0</v>
      </c>
      <c r="E44" s="37">
        <v>0</v>
      </c>
      <c r="F44" s="38">
        <f t="shared" si="11"/>
        <v>0</v>
      </c>
      <c r="G44" s="129">
        <v>0</v>
      </c>
      <c r="H44" s="130"/>
      <c r="I44" s="1">
        <f t="shared" si="7"/>
        <v>0</v>
      </c>
      <c r="J44" s="1">
        <f t="shared" si="8"/>
        <v>0</v>
      </c>
      <c r="K44" s="1">
        <f t="shared" si="9"/>
        <v>0</v>
      </c>
      <c r="L44" s="1">
        <f t="shared" si="10"/>
        <v>0</v>
      </c>
    </row>
    <row r="45" spans="1:12" ht="14.1" customHeight="1">
      <c r="A45" s="144"/>
      <c r="B45" s="39" t="s">
        <v>116</v>
      </c>
      <c r="C45" s="40" t="s">
        <v>117</v>
      </c>
      <c r="D45" s="37">
        <v>0</v>
      </c>
      <c r="E45" s="37">
        <v>0</v>
      </c>
      <c r="F45" s="38">
        <f t="shared" si="11"/>
        <v>0</v>
      </c>
      <c r="G45" s="129">
        <v>0</v>
      </c>
      <c r="H45" s="130"/>
      <c r="I45" s="1">
        <f t="shared" si="7"/>
        <v>0</v>
      </c>
      <c r="J45" s="1">
        <f t="shared" si="8"/>
        <v>0</v>
      </c>
      <c r="K45" s="1">
        <f t="shared" si="9"/>
        <v>0</v>
      </c>
      <c r="L45" s="1">
        <f t="shared" si="10"/>
        <v>0</v>
      </c>
    </row>
    <row r="46" spans="1:12" ht="14.1" customHeight="1">
      <c r="A46" s="144"/>
      <c r="B46" s="39" t="s">
        <v>118</v>
      </c>
      <c r="C46" s="40" t="s">
        <v>119</v>
      </c>
      <c r="D46" s="37">
        <v>0</v>
      </c>
      <c r="E46" s="37">
        <v>0</v>
      </c>
      <c r="F46" s="38">
        <f t="shared" si="11"/>
        <v>0</v>
      </c>
      <c r="G46" s="129">
        <v>0</v>
      </c>
      <c r="H46" s="130"/>
      <c r="I46" s="1">
        <f t="shared" si="7"/>
        <v>0</v>
      </c>
      <c r="J46" s="1">
        <f t="shared" si="8"/>
        <v>0</v>
      </c>
      <c r="K46" s="1">
        <f t="shared" si="9"/>
        <v>0</v>
      </c>
      <c r="L46" s="1">
        <f t="shared" si="10"/>
        <v>0</v>
      </c>
    </row>
    <row r="47" spans="1:12" ht="14.1" customHeight="1">
      <c r="A47" s="144"/>
      <c r="B47" s="39" t="s">
        <v>120</v>
      </c>
      <c r="C47" s="40" t="s">
        <v>121</v>
      </c>
      <c r="D47" s="37">
        <v>0</v>
      </c>
      <c r="E47" s="37">
        <v>0</v>
      </c>
      <c r="F47" s="38">
        <f t="shared" si="11"/>
        <v>0</v>
      </c>
      <c r="G47" s="129">
        <v>0</v>
      </c>
      <c r="H47" s="130"/>
      <c r="I47" s="1">
        <f t="shared" si="7"/>
        <v>0</v>
      </c>
      <c r="J47" s="1">
        <f t="shared" si="8"/>
        <v>0</v>
      </c>
      <c r="K47" s="1">
        <f t="shared" si="9"/>
        <v>0</v>
      </c>
      <c r="L47" s="1">
        <f t="shared" si="10"/>
        <v>0</v>
      </c>
    </row>
    <row r="48" spans="1:12" ht="22.5" customHeight="1">
      <c r="A48" s="145"/>
      <c r="B48" s="39" t="s">
        <v>122</v>
      </c>
      <c r="C48" s="40" t="s">
        <v>123</v>
      </c>
      <c r="D48" s="37">
        <v>0</v>
      </c>
      <c r="E48" s="37">
        <v>0</v>
      </c>
      <c r="F48" s="38">
        <f t="shared" si="11"/>
        <v>0</v>
      </c>
      <c r="G48" s="129">
        <v>0</v>
      </c>
      <c r="H48" s="130"/>
      <c r="I48" s="1">
        <f t="shared" si="7"/>
        <v>0</v>
      </c>
      <c r="J48" s="1">
        <f t="shared" si="8"/>
        <v>0</v>
      </c>
      <c r="K48" s="1">
        <f t="shared" si="9"/>
        <v>0</v>
      </c>
      <c r="L48" s="1">
        <f t="shared" si="10"/>
        <v>0</v>
      </c>
    </row>
    <row r="49" spans="1:12" ht="14.1" customHeight="1">
      <c r="A49" s="143" t="s">
        <v>64</v>
      </c>
      <c r="B49" s="32" t="s">
        <v>124</v>
      </c>
      <c r="C49" s="41" t="s">
        <v>125</v>
      </c>
      <c r="D49" s="34">
        <f>SUM(D50+D51+D52+D53)</f>
        <v>0</v>
      </c>
      <c r="E49" s="34">
        <f>SUM(E50+E51+E52+E53)</f>
        <v>0</v>
      </c>
      <c r="F49" s="34">
        <f>SUM(F50+F51+F52+F53)</f>
        <v>0</v>
      </c>
      <c r="G49" s="131">
        <f>SUM(G50+G51+G52+G53)</f>
        <v>0</v>
      </c>
      <c r="H49" s="132"/>
      <c r="I49" s="1">
        <f t="shared" si="7"/>
        <v>0</v>
      </c>
      <c r="J49" s="1">
        <f t="shared" si="8"/>
        <v>0</v>
      </c>
      <c r="K49" s="1">
        <f t="shared" si="9"/>
        <v>0</v>
      </c>
      <c r="L49" s="1">
        <f t="shared" si="10"/>
        <v>0</v>
      </c>
    </row>
    <row r="50" spans="1:12" ht="22.5" customHeight="1">
      <c r="A50" s="144"/>
      <c r="B50" s="39" t="s">
        <v>126</v>
      </c>
      <c r="C50" s="40" t="s">
        <v>127</v>
      </c>
      <c r="D50" s="37">
        <v>0</v>
      </c>
      <c r="E50" s="37">
        <v>0</v>
      </c>
      <c r="F50" s="38">
        <f>D50-E50</f>
        <v>0</v>
      </c>
      <c r="G50" s="129">
        <v>0</v>
      </c>
      <c r="H50" s="130"/>
      <c r="I50" s="1">
        <f t="shared" si="7"/>
        <v>0</v>
      </c>
      <c r="J50" s="1">
        <f t="shared" si="8"/>
        <v>0</v>
      </c>
      <c r="K50" s="1">
        <f t="shared" si="9"/>
        <v>0</v>
      </c>
      <c r="L50" s="1">
        <f t="shared" si="10"/>
        <v>0</v>
      </c>
    </row>
    <row r="51" spans="1:12" ht="14.1" customHeight="1">
      <c r="A51" s="144"/>
      <c r="B51" s="39" t="s">
        <v>128</v>
      </c>
      <c r="C51" s="40" t="s">
        <v>129</v>
      </c>
      <c r="D51" s="37">
        <v>0</v>
      </c>
      <c r="E51" s="37">
        <v>0</v>
      </c>
      <c r="F51" s="38">
        <f>D51-E51</f>
        <v>0</v>
      </c>
      <c r="G51" s="129">
        <v>0</v>
      </c>
      <c r="H51" s="130"/>
      <c r="I51" s="1">
        <f t="shared" si="7"/>
        <v>0</v>
      </c>
      <c r="J51" s="1">
        <f t="shared" si="8"/>
        <v>0</v>
      </c>
      <c r="K51" s="1">
        <f t="shared" si="9"/>
        <v>0</v>
      </c>
      <c r="L51" s="1">
        <f t="shared" si="10"/>
        <v>0</v>
      </c>
    </row>
    <row r="52" spans="1:12" ht="22.5" customHeight="1">
      <c r="A52" s="144"/>
      <c r="B52" s="39" t="s">
        <v>130</v>
      </c>
      <c r="C52" s="40" t="s">
        <v>131</v>
      </c>
      <c r="D52" s="37">
        <v>0</v>
      </c>
      <c r="E52" s="37">
        <v>0</v>
      </c>
      <c r="F52" s="38">
        <f>D52-E52</f>
        <v>0</v>
      </c>
      <c r="G52" s="129">
        <v>0</v>
      </c>
      <c r="H52" s="130"/>
      <c r="I52" s="1">
        <f t="shared" si="7"/>
        <v>0</v>
      </c>
      <c r="J52" s="1">
        <f t="shared" si="8"/>
        <v>0</v>
      </c>
      <c r="K52" s="1">
        <f t="shared" si="9"/>
        <v>0</v>
      </c>
      <c r="L52" s="1">
        <f t="shared" si="10"/>
        <v>0</v>
      </c>
    </row>
    <row r="53" spans="1:12" ht="22.5" customHeight="1">
      <c r="A53" s="144"/>
      <c r="B53" s="39" t="s">
        <v>132</v>
      </c>
      <c r="C53" s="40" t="s">
        <v>133</v>
      </c>
      <c r="D53" s="37">
        <v>0</v>
      </c>
      <c r="E53" s="37">
        <v>0</v>
      </c>
      <c r="F53" s="38">
        <f>D53-E53</f>
        <v>0</v>
      </c>
      <c r="G53" s="129">
        <v>0</v>
      </c>
      <c r="H53" s="130"/>
      <c r="I53" s="1">
        <f t="shared" si="7"/>
        <v>0</v>
      </c>
      <c r="J53" s="1">
        <f t="shared" si="8"/>
        <v>0</v>
      </c>
      <c r="K53" s="1">
        <f t="shared" si="9"/>
        <v>0</v>
      </c>
      <c r="L53" s="1">
        <f t="shared" si="10"/>
        <v>0</v>
      </c>
    </row>
    <row r="54" spans="1:12" ht="14.1" customHeight="1">
      <c r="A54" s="143" t="s">
        <v>134</v>
      </c>
      <c r="B54" s="60" t="s">
        <v>135</v>
      </c>
      <c r="C54" s="41" t="s">
        <v>136</v>
      </c>
      <c r="D54" s="34">
        <f>SUM(D55+D56+D57+D58+D59+D60+D61+D62)</f>
        <v>0</v>
      </c>
      <c r="E54" s="34">
        <f>SUM(E55+E56+E60+E61+E62)</f>
        <v>0</v>
      </c>
      <c r="F54" s="34">
        <f>SUM(F55+F56+F57+F58+F59+F60+F61+F62)</f>
        <v>0</v>
      </c>
      <c r="G54" s="131">
        <f>SUM(G55+G56+G57+G58+G59+G60+G61+G62)</f>
        <v>0</v>
      </c>
      <c r="H54" s="132"/>
      <c r="I54" s="1">
        <f t="shared" si="7"/>
        <v>0</v>
      </c>
      <c r="J54" s="1">
        <f t="shared" si="8"/>
        <v>0</v>
      </c>
      <c r="K54" s="1">
        <f t="shared" si="9"/>
        <v>0</v>
      </c>
      <c r="L54" s="1">
        <f t="shared" si="10"/>
        <v>0</v>
      </c>
    </row>
    <row r="55" spans="1:12" ht="22.5" customHeight="1">
      <c r="A55" s="144"/>
      <c r="B55" s="39" t="s">
        <v>137</v>
      </c>
      <c r="C55" s="40" t="s">
        <v>138</v>
      </c>
      <c r="D55" s="37">
        <v>0</v>
      </c>
      <c r="E55" s="37">
        <v>0</v>
      </c>
      <c r="F55" s="38">
        <f>D55-E55</f>
        <v>0</v>
      </c>
      <c r="G55" s="129">
        <v>0</v>
      </c>
      <c r="H55" s="130"/>
      <c r="I55" s="1">
        <f t="shared" si="7"/>
        <v>0</v>
      </c>
      <c r="J55" s="1">
        <f t="shared" si="8"/>
        <v>0</v>
      </c>
      <c r="K55" s="1">
        <f t="shared" si="9"/>
        <v>0</v>
      </c>
      <c r="L55" s="1">
        <f t="shared" si="10"/>
        <v>0</v>
      </c>
    </row>
    <row r="56" spans="1:12" ht="14.1" customHeight="1">
      <c r="A56" s="144"/>
      <c r="B56" s="39" t="s">
        <v>128</v>
      </c>
      <c r="C56" s="40" t="s">
        <v>139</v>
      </c>
      <c r="D56" s="37">
        <v>0</v>
      </c>
      <c r="E56" s="37">
        <v>0</v>
      </c>
      <c r="F56" s="38">
        <f>D56-E56</f>
        <v>0</v>
      </c>
      <c r="G56" s="129">
        <v>0</v>
      </c>
      <c r="H56" s="130"/>
      <c r="I56" s="1">
        <f t="shared" si="7"/>
        <v>0</v>
      </c>
      <c r="J56" s="1">
        <f t="shared" si="8"/>
        <v>0</v>
      </c>
      <c r="K56" s="1">
        <f t="shared" si="9"/>
        <v>0</v>
      </c>
      <c r="L56" s="1">
        <f t="shared" si="10"/>
        <v>0</v>
      </c>
    </row>
    <row r="57" spans="1:12" ht="22.5" customHeight="1">
      <c r="A57" s="144"/>
      <c r="B57" s="39" t="s">
        <v>140</v>
      </c>
      <c r="C57" s="40" t="s">
        <v>141</v>
      </c>
      <c r="D57" s="37">
        <v>0</v>
      </c>
      <c r="E57" s="40" t="s">
        <v>69</v>
      </c>
      <c r="F57" s="38">
        <v>0</v>
      </c>
      <c r="G57" s="129">
        <v>0</v>
      </c>
      <c r="H57" s="130"/>
      <c r="I57" s="1">
        <f t="shared" si="7"/>
        <v>0</v>
      </c>
      <c r="K57" s="1">
        <f t="shared" si="9"/>
        <v>0</v>
      </c>
      <c r="L57" s="1">
        <f t="shared" si="10"/>
        <v>0</v>
      </c>
    </row>
    <row r="58" spans="1:12" ht="14.1" customHeight="1">
      <c r="A58" s="144"/>
      <c r="B58" s="39" t="s">
        <v>142</v>
      </c>
      <c r="C58" s="40" t="s">
        <v>143</v>
      </c>
      <c r="D58" s="37">
        <v>0</v>
      </c>
      <c r="E58" s="40" t="s">
        <v>69</v>
      </c>
      <c r="F58" s="38">
        <v>0</v>
      </c>
      <c r="G58" s="129">
        <v>0</v>
      </c>
      <c r="H58" s="130"/>
      <c r="I58" s="1">
        <f t="shared" si="7"/>
        <v>0</v>
      </c>
      <c r="K58" s="1">
        <f t="shared" si="9"/>
        <v>0</v>
      </c>
      <c r="L58" s="1">
        <f t="shared" si="10"/>
        <v>0</v>
      </c>
    </row>
    <row r="59" spans="1:12" ht="33.6" customHeight="1">
      <c r="A59" s="144"/>
      <c r="B59" s="39" t="s">
        <v>144</v>
      </c>
      <c r="C59" s="40" t="s">
        <v>145</v>
      </c>
      <c r="D59" s="37">
        <v>0</v>
      </c>
      <c r="E59" s="40" t="s">
        <v>69</v>
      </c>
      <c r="F59" s="38">
        <v>0</v>
      </c>
      <c r="G59" s="129">
        <v>0</v>
      </c>
      <c r="H59" s="130"/>
      <c r="I59" s="1">
        <f t="shared" si="7"/>
        <v>0</v>
      </c>
      <c r="K59" s="1">
        <f t="shared" si="9"/>
        <v>0</v>
      </c>
      <c r="L59" s="1">
        <f t="shared" si="10"/>
        <v>0</v>
      </c>
    </row>
    <row r="60" spans="1:12" ht="22.5" customHeight="1">
      <c r="A60" s="144"/>
      <c r="B60" s="39" t="s">
        <v>146</v>
      </c>
      <c r="C60" s="40" t="s">
        <v>147</v>
      </c>
      <c r="D60" s="37">
        <v>0</v>
      </c>
      <c r="E60" s="37">
        <v>0</v>
      </c>
      <c r="F60" s="38">
        <f>D60-E60</f>
        <v>0</v>
      </c>
      <c r="G60" s="129">
        <v>0</v>
      </c>
      <c r="H60" s="130"/>
      <c r="I60" s="1">
        <f t="shared" si="7"/>
        <v>0</v>
      </c>
      <c r="J60" s="1">
        <f t="shared" si="8"/>
        <v>0</v>
      </c>
      <c r="K60" s="1">
        <f t="shared" si="9"/>
        <v>0</v>
      </c>
      <c r="L60" s="1">
        <f t="shared" si="10"/>
        <v>0</v>
      </c>
    </row>
    <row r="61" spans="1:12" ht="14.1" customHeight="1">
      <c r="A61" s="144"/>
      <c r="B61" s="39" t="s">
        <v>148</v>
      </c>
      <c r="C61" s="40" t="s">
        <v>149</v>
      </c>
      <c r="D61" s="37">
        <v>0</v>
      </c>
      <c r="E61" s="37">
        <v>0</v>
      </c>
      <c r="F61" s="38">
        <f>D61-E61</f>
        <v>0</v>
      </c>
      <c r="G61" s="129">
        <v>0</v>
      </c>
      <c r="H61" s="130"/>
      <c r="I61" s="1">
        <f t="shared" si="7"/>
        <v>0</v>
      </c>
      <c r="J61" s="1">
        <f t="shared" si="8"/>
        <v>0</v>
      </c>
      <c r="K61" s="1">
        <f t="shared" si="9"/>
        <v>0</v>
      </c>
      <c r="L61" s="1">
        <f t="shared" si="10"/>
        <v>0</v>
      </c>
    </row>
    <row r="62" spans="1:12" ht="22.5" customHeight="1">
      <c r="A62" s="145"/>
      <c r="B62" s="39" t="s">
        <v>132</v>
      </c>
      <c r="C62" s="40" t="s">
        <v>150</v>
      </c>
      <c r="D62" s="37">
        <v>0</v>
      </c>
      <c r="E62" s="37">
        <v>0</v>
      </c>
      <c r="F62" s="38">
        <f>D62-E62</f>
        <v>0</v>
      </c>
      <c r="G62" s="129">
        <v>0</v>
      </c>
      <c r="H62" s="130"/>
      <c r="I62" s="1">
        <f t="shared" si="7"/>
        <v>0</v>
      </c>
      <c r="J62" s="1">
        <f t="shared" si="8"/>
        <v>0</v>
      </c>
      <c r="K62" s="1">
        <f t="shared" si="9"/>
        <v>0</v>
      </c>
      <c r="L62" s="1">
        <f t="shared" si="10"/>
        <v>0</v>
      </c>
    </row>
    <row r="63" spans="1:12" ht="14.1" customHeight="1">
      <c r="A63" s="143" t="s">
        <v>151</v>
      </c>
      <c r="B63" s="60" t="s">
        <v>152</v>
      </c>
      <c r="C63" s="41" t="s">
        <v>153</v>
      </c>
      <c r="D63" s="34">
        <f>SUM(D64+D65+D66+D67+D68)</f>
        <v>3873.17</v>
      </c>
      <c r="E63" s="34">
        <f>SUM(E67+E68)</f>
        <v>0</v>
      </c>
      <c r="F63" s="34">
        <f>SUM(F64+F65+F66+F67+F68)</f>
        <v>3873.17</v>
      </c>
      <c r="G63" s="131">
        <f>SUM(G64+G65+G66+G67+G68)</f>
        <v>22772.7</v>
      </c>
      <c r="H63" s="132"/>
      <c r="I63" s="1">
        <f t="shared" si="7"/>
        <v>3873.17</v>
      </c>
      <c r="J63" s="1">
        <f t="shared" si="8"/>
        <v>0</v>
      </c>
      <c r="K63" s="1">
        <f t="shared" si="9"/>
        <v>3873.17</v>
      </c>
      <c r="L63" s="1">
        <f t="shared" si="10"/>
        <v>22772.7</v>
      </c>
    </row>
    <row r="64" spans="1:12" ht="14.1" customHeight="1">
      <c r="A64" s="144"/>
      <c r="B64" s="39" t="s">
        <v>154</v>
      </c>
      <c r="C64" s="40" t="s">
        <v>155</v>
      </c>
      <c r="D64" s="37">
        <v>-161.25</v>
      </c>
      <c r="E64" s="40" t="s">
        <v>69</v>
      </c>
      <c r="F64" s="38">
        <v>-161.25</v>
      </c>
      <c r="G64" s="129">
        <v>472.57</v>
      </c>
      <c r="H64" s="130"/>
      <c r="I64" s="1">
        <f t="shared" si="7"/>
        <v>161.25</v>
      </c>
      <c r="K64" s="1">
        <f t="shared" si="9"/>
        <v>161.25</v>
      </c>
      <c r="L64" s="1">
        <f t="shared" si="10"/>
        <v>472.57</v>
      </c>
    </row>
    <row r="65" spans="1:12" ht="14.1" customHeight="1">
      <c r="A65" s="144"/>
      <c r="B65" s="39" t="s">
        <v>156</v>
      </c>
      <c r="C65" s="40" t="s">
        <v>157</v>
      </c>
      <c r="D65" s="37">
        <v>4034.42</v>
      </c>
      <c r="E65" s="40" t="s">
        <v>69</v>
      </c>
      <c r="F65" s="38">
        <v>4034.42</v>
      </c>
      <c r="G65" s="129">
        <v>22300.13</v>
      </c>
      <c r="H65" s="130"/>
      <c r="I65" s="1">
        <f t="shared" si="7"/>
        <v>4034.42</v>
      </c>
      <c r="K65" s="1">
        <f t="shared" si="9"/>
        <v>4034.42</v>
      </c>
      <c r="L65" s="1">
        <f t="shared" si="10"/>
        <v>22300.13</v>
      </c>
    </row>
    <row r="66" spans="1:12" ht="22.5" customHeight="1">
      <c r="A66" s="144"/>
      <c r="B66" s="39" t="s">
        <v>158</v>
      </c>
      <c r="C66" s="40" t="s">
        <v>159</v>
      </c>
      <c r="D66" s="37">
        <v>0</v>
      </c>
      <c r="E66" s="40" t="s">
        <v>69</v>
      </c>
      <c r="F66" s="38">
        <v>0</v>
      </c>
      <c r="G66" s="129">
        <v>0</v>
      </c>
      <c r="H66" s="130"/>
      <c r="I66" s="1">
        <f t="shared" si="7"/>
        <v>0</v>
      </c>
      <c r="K66" s="1">
        <f t="shared" si="9"/>
        <v>0</v>
      </c>
      <c r="L66" s="1">
        <f t="shared" si="10"/>
        <v>0</v>
      </c>
    </row>
    <row r="67" spans="1:12" ht="22.5" customHeight="1">
      <c r="A67" s="144"/>
      <c r="B67" s="39" t="s">
        <v>160</v>
      </c>
      <c r="C67" s="40" t="s">
        <v>161</v>
      </c>
      <c r="D67" s="37">
        <v>0</v>
      </c>
      <c r="E67" s="37">
        <v>0</v>
      </c>
      <c r="F67" s="38">
        <f>D67-E67</f>
        <v>0</v>
      </c>
      <c r="G67" s="129">
        <v>0</v>
      </c>
      <c r="H67" s="130"/>
      <c r="I67" s="1">
        <f t="shared" si="7"/>
        <v>0</v>
      </c>
      <c r="J67" s="1">
        <f t="shared" si="8"/>
        <v>0</v>
      </c>
      <c r="K67" s="1">
        <f t="shared" si="9"/>
        <v>0</v>
      </c>
      <c r="L67" s="1">
        <f t="shared" si="10"/>
        <v>0</v>
      </c>
    </row>
    <row r="68" spans="1:12" s="63" customFormat="1" ht="22.5" customHeight="1">
      <c r="A68" s="145"/>
      <c r="B68" s="39" t="s">
        <v>162</v>
      </c>
      <c r="C68" s="61" t="s">
        <v>163</v>
      </c>
      <c r="D68" s="37">
        <v>0</v>
      </c>
      <c r="E68" s="62">
        <v>0</v>
      </c>
      <c r="F68" s="38">
        <f>D68-E68</f>
        <v>0</v>
      </c>
      <c r="G68" s="129">
        <v>0</v>
      </c>
      <c r="H68" s="130"/>
      <c r="I68" s="1">
        <f t="shared" si="7"/>
        <v>0</v>
      </c>
      <c r="J68" s="1">
        <f t="shared" si="8"/>
        <v>0</v>
      </c>
      <c r="K68" s="1">
        <f t="shared" si="9"/>
        <v>0</v>
      </c>
      <c r="L68" s="1">
        <f t="shared" si="10"/>
        <v>0</v>
      </c>
    </row>
    <row r="69" spans="1:12" ht="14.1" customHeight="1">
      <c r="A69" s="137" t="s">
        <v>164</v>
      </c>
      <c r="B69" s="157"/>
      <c r="C69" s="41" t="s">
        <v>165</v>
      </c>
      <c r="D69" s="34">
        <f>SUM(D70+D71)</f>
        <v>0</v>
      </c>
      <c r="E69" s="34">
        <f>SUM(E70+E71)</f>
        <v>0</v>
      </c>
      <c r="F69" s="34">
        <f>SUM(F70+F71)</f>
        <v>0</v>
      </c>
      <c r="G69" s="131">
        <f>SUM(G70+G71)</f>
        <v>0</v>
      </c>
      <c r="H69" s="132"/>
      <c r="I69" s="1">
        <f t="shared" si="7"/>
        <v>0</v>
      </c>
      <c r="J69" s="1">
        <f t="shared" si="8"/>
        <v>0</v>
      </c>
      <c r="K69" s="1">
        <f t="shared" si="9"/>
        <v>0</v>
      </c>
      <c r="L69" s="1">
        <f t="shared" si="10"/>
        <v>0</v>
      </c>
    </row>
    <row r="70" spans="1:12" ht="14.1" customHeight="1">
      <c r="A70" s="143" t="s">
        <v>49</v>
      </c>
      <c r="B70" s="64" t="s">
        <v>166</v>
      </c>
      <c r="C70" s="40" t="s">
        <v>167</v>
      </c>
      <c r="D70" s="37">
        <v>0</v>
      </c>
      <c r="E70" s="37">
        <v>0</v>
      </c>
      <c r="F70" s="38">
        <v>0</v>
      </c>
      <c r="G70" s="129">
        <v>0</v>
      </c>
      <c r="H70" s="130"/>
      <c r="I70" s="1">
        <f t="shared" si="7"/>
        <v>0</v>
      </c>
      <c r="J70" s="1">
        <f t="shared" si="8"/>
        <v>0</v>
      </c>
      <c r="K70" s="1">
        <f t="shared" si="9"/>
        <v>0</v>
      </c>
      <c r="L70" s="1">
        <f t="shared" si="10"/>
        <v>0</v>
      </c>
    </row>
    <row r="71" spans="1:12" ht="14.1" customHeight="1">
      <c r="A71" s="145"/>
      <c r="B71" s="64" t="s">
        <v>168</v>
      </c>
      <c r="C71" s="40" t="s">
        <v>169</v>
      </c>
      <c r="D71" s="37">
        <v>0</v>
      </c>
      <c r="E71" s="37">
        <v>0</v>
      </c>
      <c r="F71" s="38">
        <v>0</v>
      </c>
      <c r="G71" s="129">
        <v>0</v>
      </c>
      <c r="H71" s="130"/>
      <c r="I71" s="1">
        <f t="shared" si="7"/>
        <v>0</v>
      </c>
      <c r="J71" s="1">
        <f t="shared" si="8"/>
        <v>0</v>
      </c>
      <c r="K71" s="1">
        <f t="shared" si="9"/>
        <v>0</v>
      </c>
      <c r="L71" s="1">
        <f t="shared" si="10"/>
        <v>0</v>
      </c>
    </row>
    <row r="72" spans="1:12" ht="14.1" customHeight="1">
      <c r="A72" s="137" t="s">
        <v>170</v>
      </c>
      <c r="B72" s="157"/>
      <c r="C72" s="41" t="s">
        <v>171</v>
      </c>
      <c r="D72" s="34">
        <f>D7+D41+D69</f>
        <v>5823.07</v>
      </c>
      <c r="E72" s="34">
        <f>E7+E41+E69</f>
        <v>1949.9</v>
      </c>
      <c r="F72" s="34">
        <f>F7+F41+F69</f>
        <v>3873.17</v>
      </c>
      <c r="G72" s="131">
        <f>SUM(G7+G41+G69)</f>
        <v>22772.7</v>
      </c>
      <c r="H72" s="132"/>
      <c r="I72" s="1">
        <f t="shared" si="7"/>
        <v>5823.07</v>
      </c>
      <c r="J72" s="1">
        <f t="shared" si="8"/>
        <v>1949.9</v>
      </c>
      <c r="K72" s="1">
        <f t="shared" si="9"/>
        <v>3873.17</v>
      </c>
      <c r="L72" s="1">
        <f t="shared" si="10"/>
        <v>22772.7</v>
      </c>
    </row>
    <row r="73" spans="1:12" ht="14.1" customHeight="1"/>
    <row r="167" spans="3:5" ht="11.25" customHeight="1">
      <c r="C167" s="65"/>
      <c r="D167" s="65"/>
      <c r="E167" s="65"/>
    </row>
    <row r="168" spans="3:5" ht="11.25" customHeight="1">
      <c r="C168" s="65"/>
      <c r="D168" s="65"/>
      <c r="E168" s="65"/>
    </row>
    <row r="169" spans="3:5" ht="11.25" customHeight="1">
      <c r="C169" s="65"/>
      <c r="D169" s="65"/>
      <c r="E169" s="65"/>
    </row>
    <row r="170" spans="3:5" ht="11.25" customHeight="1">
      <c r="C170" s="65"/>
      <c r="D170" s="65"/>
      <c r="E170" s="65"/>
    </row>
    <row r="171" spans="3:5" ht="11.25" customHeight="1">
      <c r="C171" s="65"/>
      <c r="D171" s="65"/>
      <c r="E171" s="65"/>
    </row>
    <row r="172" spans="3:5" ht="11.25" customHeight="1">
      <c r="C172" s="65"/>
      <c r="D172" s="65"/>
      <c r="E172" s="65"/>
    </row>
    <row r="173" spans="3:5" ht="11.25" customHeight="1">
      <c r="C173" s="65"/>
      <c r="D173" s="65"/>
      <c r="E173" s="65"/>
    </row>
    <row r="174" spans="3:5" ht="11.25" customHeight="1">
      <c r="C174" s="65"/>
      <c r="D174" s="65"/>
      <c r="E174" s="65"/>
    </row>
    <row r="175" spans="3:5" ht="11.25" customHeight="1">
      <c r="C175" s="65"/>
      <c r="D175" s="65"/>
      <c r="E175" s="65"/>
    </row>
    <row r="176" spans="3:5" ht="11.25" customHeight="1">
      <c r="C176" s="65"/>
      <c r="D176" s="65"/>
      <c r="E176" s="65"/>
    </row>
    <row r="177" spans="3:5" ht="11.25" customHeight="1">
      <c r="C177" s="65"/>
      <c r="D177" s="65"/>
      <c r="E177" s="65"/>
    </row>
    <row r="178" spans="3:5" ht="11.25" customHeight="1">
      <c r="C178" s="65"/>
      <c r="D178" s="65"/>
      <c r="E178" s="65"/>
    </row>
    <row r="179" spans="3:5" ht="11.25" customHeight="1">
      <c r="C179" s="65"/>
      <c r="D179" s="65"/>
      <c r="E179" s="65"/>
    </row>
    <row r="180" spans="3:5" ht="11.25" customHeight="1">
      <c r="C180" s="65"/>
      <c r="D180" s="65"/>
      <c r="E180" s="65"/>
    </row>
    <row r="181" spans="3:5" ht="11.25" customHeight="1">
      <c r="C181" s="65"/>
      <c r="D181" s="65"/>
      <c r="E181" s="65"/>
    </row>
    <row r="182" spans="3:5" ht="11.25" customHeight="1">
      <c r="C182" s="65"/>
      <c r="D182" s="65"/>
      <c r="E182" s="65"/>
    </row>
    <row r="183" spans="3:5" ht="11.25" customHeight="1">
      <c r="C183" s="65"/>
      <c r="D183" s="65"/>
      <c r="E183" s="65"/>
    </row>
    <row r="184" spans="3:5" ht="11.25" customHeight="1">
      <c r="C184" s="65"/>
      <c r="D184" s="65"/>
      <c r="E184" s="65"/>
    </row>
    <row r="185" spans="3:5" ht="11.25" customHeight="1">
      <c r="C185" s="65"/>
      <c r="D185" s="65"/>
      <c r="E185" s="65"/>
    </row>
    <row r="186" spans="3:5" ht="11.25" customHeight="1">
      <c r="C186" s="65"/>
      <c r="D186" s="65"/>
      <c r="E186" s="65"/>
    </row>
    <row r="187" spans="3:5" ht="11.25" customHeight="1">
      <c r="C187" s="65"/>
      <c r="D187" s="65"/>
      <c r="E187" s="65"/>
    </row>
    <row r="188" spans="3:5" ht="11.25" customHeight="1">
      <c r="C188" s="65"/>
      <c r="D188" s="65"/>
      <c r="E188" s="65"/>
    </row>
    <row r="189" spans="3:5" ht="11.25" customHeight="1">
      <c r="C189" s="65"/>
      <c r="D189" s="65"/>
      <c r="E189" s="65"/>
    </row>
  </sheetData>
  <sheetProtection sheet="1" objects="1"/>
  <mergeCells count="86">
    <mergeCell ref="A42:A48"/>
    <mergeCell ref="G31:H31"/>
    <mergeCell ref="A70:A71"/>
    <mergeCell ref="A38:B39"/>
    <mergeCell ref="G59:H59"/>
    <mergeCell ref="G41:H41"/>
    <mergeCell ref="A72:B72"/>
    <mergeCell ref="A54:A62"/>
    <mergeCell ref="G55:H55"/>
    <mergeCell ref="G8:H8"/>
    <mergeCell ref="G6:H6"/>
    <mergeCell ref="G22:H22"/>
    <mergeCell ref="A15:A26"/>
    <mergeCell ref="G43:H43"/>
    <mergeCell ref="G15:H15"/>
    <mergeCell ref="G33:H33"/>
    <mergeCell ref="G65:H65"/>
    <mergeCell ref="D38:F38"/>
    <mergeCell ref="G18:H18"/>
    <mergeCell ref="A69:B69"/>
    <mergeCell ref="G24:H24"/>
    <mergeCell ref="G61:H61"/>
    <mergeCell ref="A49:A53"/>
    <mergeCell ref="G49:H49"/>
    <mergeCell ref="G60:H60"/>
    <mergeCell ref="G67:H67"/>
    <mergeCell ref="G9:H9"/>
    <mergeCell ref="D4:F4"/>
    <mergeCell ref="G23:H23"/>
    <mergeCell ref="A27:A34"/>
    <mergeCell ref="G44:H44"/>
    <mergeCell ref="G34:H34"/>
    <mergeCell ref="A6:B6"/>
    <mergeCell ref="A8:A14"/>
    <mergeCell ref="G17:H17"/>
    <mergeCell ref="G5:H5"/>
    <mergeCell ref="G10:H10"/>
    <mergeCell ref="G16:H16"/>
    <mergeCell ref="G45:H45"/>
    <mergeCell ref="G38:H38"/>
    <mergeCell ref="G62:H62"/>
    <mergeCell ref="A4:B5"/>
    <mergeCell ref="G56:H56"/>
    <mergeCell ref="G19:H19"/>
    <mergeCell ref="G25:H25"/>
    <mergeCell ref="G58:H58"/>
    <mergeCell ref="A63:A68"/>
    <mergeCell ref="G72:H72"/>
    <mergeCell ref="G28:H28"/>
    <mergeCell ref="G51:H51"/>
    <mergeCell ref="G27:H27"/>
    <mergeCell ref="G53:H53"/>
    <mergeCell ref="C38:C39"/>
    <mergeCell ref="G40:H40"/>
    <mergeCell ref="G68:H68"/>
    <mergeCell ref="G57:H57"/>
    <mergeCell ref="A7:B7"/>
    <mergeCell ref="G13:H13"/>
    <mergeCell ref="G42:H42"/>
    <mergeCell ref="A41:B41"/>
    <mergeCell ref="G47:H47"/>
    <mergeCell ref="G71:H71"/>
    <mergeCell ref="A40:B40"/>
    <mergeCell ref="G11:H11"/>
    <mergeCell ref="G29:H29"/>
    <mergeCell ref="G7:H7"/>
    <mergeCell ref="C4:C5"/>
    <mergeCell ref="G4:H4"/>
    <mergeCell ref="G30:H30"/>
    <mergeCell ref="G39:H39"/>
    <mergeCell ref="G50:H50"/>
    <mergeCell ref="G63:H63"/>
    <mergeCell ref="G20:H20"/>
    <mergeCell ref="G46:H46"/>
    <mergeCell ref="G12:H12"/>
    <mergeCell ref="G26:H26"/>
    <mergeCell ref="G70:H70"/>
    <mergeCell ref="G48:H48"/>
    <mergeCell ref="G21:H21"/>
    <mergeCell ref="G14:H14"/>
    <mergeCell ref="G32:H32"/>
    <mergeCell ref="G64:H64"/>
    <mergeCell ref="G54:H54"/>
    <mergeCell ref="G66:H66"/>
    <mergeCell ref="G52:H52"/>
    <mergeCell ref="G69:H69"/>
  </mergeCells>
  <pageMargins left="0.39370078740157483" right="0.23622047244094491" top="0.59055118110236227" bottom="0.98425196850393704" header="0.51181102362204722" footer="0.51181102362204722"/>
  <pageSetup paperSize="9" orientation="portrait" useFirstPageNumber="1"/>
  <headerFooter alignWithMargins="0">
    <oddFooter>&amp;C&amp;P</oddFooter>
  </headerFooter>
  <rowBreaks count="2" manualBreakCount="2">
    <brk id="34" max="7" man="1"/>
    <brk id="73" max="5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2:IV52"/>
  <sheetViews>
    <sheetView topLeftCell="A28" zoomScaleNormal="100" workbookViewId="0">
      <selection activeCell="D18" sqref="D18"/>
    </sheetView>
  </sheetViews>
  <sheetFormatPr defaultColWidth="10.28515625" defaultRowHeight="12.75" customHeight="1"/>
  <cols>
    <col min="1" max="1" width="2.5703125" style="66" customWidth="1"/>
    <col min="2" max="2" width="35.7109375" style="66" customWidth="1"/>
    <col min="3" max="3" width="3.7109375" style="66" customWidth="1"/>
    <col min="4" max="4" width="14.7109375" style="67" customWidth="1"/>
    <col min="5" max="5" width="5.7109375" style="67" customWidth="1"/>
    <col min="6" max="6" width="9.7109375" style="67" customWidth="1"/>
    <col min="7" max="7" width="13.42578125" style="67" hidden="1" customWidth="1"/>
    <col min="8" max="8" width="12.85546875" style="67" hidden="1" customWidth="1"/>
    <col min="9" max="9" width="0.28515625" style="67" hidden="1" customWidth="1"/>
    <col min="10" max="10" width="12.140625" style="67" customWidth="1"/>
    <col min="11" max="11" width="9" style="67" customWidth="1"/>
    <col min="12" max="256" width="9.140625" style="66" customWidth="1"/>
  </cols>
  <sheetData>
    <row r="2" spans="1:11">
      <c r="B2" s="19" t="s">
        <v>36</v>
      </c>
      <c r="C2" s="20" t="s">
        <v>18</v>
      </c>
      <c r="D2" s="171" t="s">
        <v>262</v>
      </c>
      <c r="E2" s="21" t="s">
        <v>37</v>
      </c>
      <c r="F2" s="68"/>
      <c r="G2" s="12"/>
    </row>
    <row r="4" spans="1:11" ht="39.950000000000003" customHeight="1">
      <c r="A4" s="146" t="s">
        <v>172</v>
      </c>
      <c r="B4" s="164"/>
      <c r="C4" s="24" t="s">
        <v>39</v>
      </c>
      <c r="D4" s="69" t="s">
        <v>173</v>
      </c>
      <c r="E4" s="165" t="s">
        <v>41</v>
      </c>
      <c r="F4" s="166"/>
    </row>
    <row r="5" spans="1:11" ht="12.95" customHeight="1">
      <c r="A5" s="141" t="s">
        <v>45</v>
      </c>
      <c r="B5" s="167"/>
      <c r="C5" s="27" t="s">
        <v>46</v>
      </c>
      <c r="D5" s="25">
        <v>5</v>
      </c>
      <c r="E5" s="135">
        <v>6</v>
      </c>
      <c r="F5" s="136"/>
      <c r="G5" s="67">
        <f>AKTIVA!F72</f>
        <v>3873.17</v>
      </c>
      <c r="H5" s="67">
        <f>SUM(D7+D13+D17+D19+D46)</f>
        <v>-4707.9500000000189</v>
      </c>
    </row>
    <row r="6" spans="1:11" s="73" customFormat="1" ht="22.5" customHeight="1">
      <c r="A6" s="139" t="s">
        <v>174</v>
      </c>
      <c r="B6" s="168"/>
      <c r="C6" s="24" t="s">
        <v>175</v>
      </c>
      <c r="D6" s="70">
        <f>D7+D13+D17+D18</f>
        <v>-22811.65</v>
      </c>
      <c r="E6" s="162">
        <f>SUM(E7+E13+E17+E18)</f>
        <v>-31392.770000000004</v>
      </c>
      <c r="F6" s="163"/>
      <c r="G6" s="71">
        <f t="shared" ref="G6:H8" si="0">ABS(D6)</f>
        <v>22811.65</v>
      </c>
      <c r="H6" s="72">
        <f t="shared" si="0"/>
        <v>31392.770000000004</v>
      </c>
      <c r="I6" s="71"/>
      <c r="J6" s="71"/>
      <c r="K6" s="71"/>
    </row>
    <row r="7" spans="1:11" ht="14.1" customHeight="1">
      <c r="A7" s="143" t="s">
        <v>49</v>
      </c>
      <c r="B7" s="28" t="s">
        <v>176</v>
      </c>
      <c r="C7" s="41" t="s">
        <v>177</v>
      </c>
      <c r="D7" s="34">
        <f>SUM(D8+D9+D10+D11+D12)</f>
        <v>0</v>
      </c>
      <c r="E7" s="131">
        <f>SUM(E8+E9+E10+E11+E12)</f>
        <v>0</v>
      </c>
      <c r="F7" s="132"/>
      <c r="G7" s="71">
        <f t="shared" si="0"/>
        <v>0</v>
      </c>
      <c r="H7" s="72">
        <f t="shared" si="0"/>
        <v>0</v>
      </c>
    </row>
    <row r="8" spans="1:11" ht="14.1" customHeight="1">
      <c r="A8" s="144"/>
      <c r="B8" s="74" t="s">
        <v>178</v>
      </c>
      <c r="C8" s="58" t="s">
        <v>179</v>
      </c>
      <c r="D8" s="37">
        <v>0</v>
      </c>
      <c r="E8" s="129">
        <v>0</v>
      </c>
      <c r="F8" s="130"/>
      <c r="G8" s="67">
        <f t="shared" si="0"/>
        <v>0</v>
      </c>
      <c r="H8" s="67">
        <f t="shared" si="0"/>
        <v>0</v>
      </c>
    </row>
    <row r="9" spans="1:11" ht="14.1" customHeight="1">
      <c r="A9" s="144"/>
      <c r="B9" s="75" t="s">
        <v>180</v>
      </c>
      <c r="C9" s="40" t="s">
        <v>181</v>
      </c>
      <c r="D9" s="37">
        <v>0</v>
      </c>
      <c r="E9" s="129">
        <v>0</v>
      </c>
      <c r="F9" s="130"/>
      <c r="G9" s="67">
        <f t="shared" ref="G9:G49" si="1">ABS(D9)</f>
        <v>0</v>
      </c>
      <c r="H9" s="67">
        <f>ABS(E9)</f>
        <v>0</v>
      </c>
    </row>
    <row r="10" spans="1:11" ht="14.1" customHeight="1">
      <c r="A10" s="144"/>
      <c r="B10" s="76" t="s">
        <v>182</v>
      </c>
      <c r="C10" s="58" t="s">
        <v>183</v>
      </c>
      <c r="D10" s="37">
        <v>0</v>
      </c>
      <c r="E10" s="129">
        <v>0</v>
      </c>
      <c r="F10" s="130"/>
      <c r="G10" s="67">
        <f t="shared" si="1"/>
        <v>0</v>
      </c>
      <c r="H10" s="67">
        <f t="shared" ref="H10:H49" si="2">ABS(E10)</f>
        <v>0</v>
      </c>
    </row>
    <row r="11" spans="1:11" ht="22.5" customHeight="1">
      <c r="A11" s="144"/>
      <c r="B11" s="76" t="s">
        <v>184</v>
      </c>
      <c r="C11" s="77" t="s">
        <v>185</v>
      </c>
      <c r="D11" s="37">
        <v>0</v>
      </c>
      <c r="E11" s="129">
        <v>0</v>
      </c>
      <c r="F11" s="130"/>
      <c r="G11" s="67">
        <f t="shared" si="1"/>
        <v>0</v>
      </c>
      <c r="H11" s="67">
        <f>ABS(E11)</f>
        <v>0</v>
      </c>
    </row>
    <row r="12" spans="1:11" ht="22.5" customHeight="1">
      <c r="A12" s="145"/>
      <c r="B12" s="76" t="s">
        <v>186</v>
      </c>
      <c r="C12" s="40" t="s">
        <v>187</v>
      </c>
      <c r="D12" s="37">
        <v>0</v>
      </c>
      <c r="E12" s="129">
        <v>0</v>
      </c>
      <c r="F12" s="130"/>
      <c r="G12" s="67">
        <f t="shared" si="1"/>
        <v>0</v>
      </c>
      <c r="H12" s="67">
        <f t="shared" si="2"/>
        <v>0</v>
      </c>
    </row>
    <row r="13" spans="1:11" ht="14.1" customHeight="1">
      <c r="A13" s="143" t="s">
        <v>64</v>
      </c>
      <c r="B13" s="28" t="s">
        <v>188</v>
      </c>
      <c r="C13" s="41" t="s">
        <v>189</v>
      </c>
      <c r="D13" s="34">
        <f>SUM(D14+D15+D16)</f>
        <v>358361.24</v>
      </c>
      <c r="E13" s="131">
        <f>SUM(E14+E15+E16)</f>
        <v>385098.32</v>
      </c>
      <c r="F13" s="132"/>
      <c r="G13" s="67">
        <f t="shared" si="1"/>
        <v>358361.24</v>
      </c>
      <c r="H13" s="67">
        <f t="shared" si="2"/>
        <v>385098.32</v>
      </c>
    </row>
    <row r="14" spans="1:11" ht="14.1" customHeight="1">
      <c r="A14" s="144"/>
      <c r="B14" s="76" t="s">
        <v>190</v>
      </c>
      <c r="C14" s="40" t="s">
        <v>191</v>
      </c>
      <c r="D14" s="37">
        <v>0</v>
      </c>
      <c r="E14" s="129">
        <v>0</v>
      </c>
      <c r="F14" s="130"/>
      <c r="G14" s="67">
        <f t="shared" si="1"/>
        <v>0</v>
      </c>
      <c r="H14" s="67">
        <f t="shared" si="2"/>
        <v>0</v>
      </c>
    </row>
    <row r="15" spans="1:11" ht="14.1" customHeight="1">
      <c r="A15" s="144"/>
      <c r="B15" s="76" t="s">
        <v>192</v>
      </c>
      <c r="C15" s="78" t="s">
        <v>193</v>
      </c>
      <c r="D15" s="37">
        <v>0</v>
      </c>
      <c r="E15" s="129">
        <v>0</v>
      </c>
      <c r="F15" s="130"/>
      <c r="G15" s="67">
        <f t="shared" si="1"/>
        <v>0</v>
      </c>
      <c r="H15" s="67">
        <f t="shared" si="2"/>
        <v>0</v>
      </c>
    </row>
    <row r="16" spans="1:11" ht="14.1" customHeight="1">
      <c r="A16" s="145"/>
      <c r="B16" s="76" t="s">
        <v>194</v>
      </c>
      <c r="C16" s="78" t="s">
        <v>195</v>
      </c>
      <c r="D16" s="37">
        <v>358361.24</v>
      </c>
      <c r="E16" s="129">
        <v>385098.32</v>
      </c>
      <c r="F16" s="130"/>
      <c r="G16" s="67">
        <f t="shared" si="1"/>
        <v>358361.24</v>
      </c>
      <c r="H16" s="67">
        <f t="shared" si="2"/>
        <v>385098.32</v>
      </c>
    </row>
    <row r="17" spans="1:11" s="83" customFormat="1" ht="22.5" customHeight="1">
      <c r="A17" s="59" t="s">
        <v>134</v>
      </c>
      <c r="B17" s="79" t="s">
        <v>196</v>
      </c>
      <c r="C17" s="80" t="s">
        <v>197</v>
      </c>
      <c r="D17" s="81">
        <v>-389754.01</v>
      </c>
      <c r="E17" s="169">
        <v>-389754.01</v>
      </c>
      <c r="F17" s="170"/>
      <c r="G17" s="67">
        <f t="shared" si="1"/>
        <v>389754.01</v>
      </c>
      <c r="H17" s="67">
        <f t="shared" si="2"/>
        <v>389754.01</v>
      </c>
      <c r="I17" s="82"/>
      <c r="J17" s="82"/>
      <c r="K17" s="82"/>
    </row>
    <row r="18" spans="1:11" ht="22.5" customHeight="1">
      <c r="A18" s="35" t="s">
        <v>151</v>
      </c>
      <c r="B18" s="32" t="s">
        <v>198</v>
      </c>
      <c r="C18" s="41" t="s">
        <v>199</v>
      </c>
      <c r="D18" s="84">
        <f>SUM(G5-H5)</f>
        <v>8581.120000000019</v>
      </c>
      <c r="E18" s="169">
        <v>-26737.08</v>
      </c>
      <c r="F18" s="170"/>
      <c r="G18" s="67">
        <f t="shared" si="1"/>
        <v>8581.120000000019</v>
      </c>
      <c r="H18" s="67">
        <f t="shared" si="2"/>
        <v>26737.08</v>
      </c>
    </row>
    <row r="19" spans="1:11" ht="14.1" customHeight="1">
      <c r="A19" s="137" t="s">
        <v>200</v>
      </c>
      <c r="B19" s="157"/>
      <c r="C19" s="41" t="s">
        <v>201</v>
      </c>
      <c r="D19" s="34">
        <f>D20+D24+D32+D42</f>
        <v>26684.82</v>
      </c>
      <c r="E19" s="131">
        <f>SUM(E20+E24+E32+E42)</f>
        <v>54165.47</v>
      </c>
      <c r="F19" s="132"/>
      <c r="G19" s="67">
        <f t="shared" si="1"/>
        <v>26684.82</v>
      </c>
      <c r="H19" s="67">
        <f t="shared" si="2"/>
        <v>54165.47</v>
      </c>
    </row>
    <row r="20" spans="1:11" ht="14.1" customHeight="1">
      <c r="A20" s="143" t="s">
        <v>49</v>
      </c>
      <c r="B20" s="28" t="s">
        <v>202</v>
      </c>
      <c r="C20" s="85" t="s">
        <v>203</v>
      </c>
      <c r="D20" s="34">
        <f>SUM(D21+D22+D23)</f>
        <v>0</v>
      </c>
      <c r="E20" s="131">
        <f>SUM(E21+E22+E23)</f>
        <v>0</v>
      </c>
      <c r="F20" s="132"/>
      <c r="G20" s="67">
        <f t="shared" si="1"/>
        <v>0</v>
      </c>
      <c r="H20" s="67">
        <f t="shared" si="2"/>
        <v>0</v>
      </c>
    </row>
    <row r="21" spans="1:11" ht="14.1" customHeight="1">
      <c r="A21" s="144"/>
      <c r="B21" s="86" t="s">
        <v>204</v>
      </c>
      <c r="C21" s="78" t="s">
        <v>205</v>
      </c>
      <c r="D21" s="37">
        <v>0</v>
      </c>
      <c r="E21" s="129">
        <v>0</v>
      </c>
      <c r="F21" s="130"/>
      <c r="G21" s="67">
        <f t="shared" si="1"/>
        <v>0</v>
      </c>
      <c r="H21" s="67">
        <f t="shared" si="2"/>
        <v>0</v>
      </c>
    </row>
    <row r="22" spans="1:11" ht="14.1" customHeight="1">
      <c r="A22" s="144"/>
      <c r="B22" s="86" t="s">
        <v>206</v>
      </c>
      <c r="C22" s="78" t="s">
        <v>207</v>
      </c>
      <c r="D22" s="37">
        <v>0</v>
      </c>
      <c r="E22" s="129">
        <v>0</v>
      </c>
      <c r="F22" s="130"/>
      <c r="G22" s="67">
        <f t="shared" si="1"/>
        <v>0</v>
      </c>
      <c r="H22" s="67">
        <f t="shared" si="2"/>
        <v>0</v>
      </c>
    </row>
    <row r="23" spans="1:11" ht="14.1" customHeight="1">
      <c r="A23" s="145"/>
      <c r="B23" s="86" t="s">
        <v>208</v>
      </c>
      <c r="C23" s="78" t="s">
        <v>209</v>
      </c>
      <c r="D23" s="87">
        <v>0</v>
      </c>
      <c r="E23" s="129">
        <v>0</v>
      </c>
      <c r="F23" s="130"/>
      <c r="G23" s="67">
        <f t="shared" si="1"/>
        <v>0</v>
      </c>
      <c r="H23" s="67">
        <f t="shared" si="2"/>
        <v>0</v>
      </c>
    </row>
    <row r="24" spans="1:11" ht="14.1" customHeight="1">
      <c r="A24" s="143" t="s">
        <v>64</v>
      </c>
      <c r="B24" s="28" t="s">
        <v>210</v>
      </c>
      <c r="C24" s="41" t="s">
        <v>211</v>
      </c>
      <c r="D24" s="34">
        <f>SUM(D25+D26+D27+D28+D29+D30+D31)</f>
        <v>1995.35</v>
      </c>
      <c r="E24" s="131">
        <f>SUM(E25+E26+E27+E28+E29+E30+E31)</f>
        <v>1168.8</v>
      </c>
      <c r="F24" s="132"/>
      <c r="G24" s="67">
        <f t="shared" si="1"/>
        <v>1995.35</v>
      </c>
      <c r="H24" s="67">
        <f t="shared" si="2"/>
        <v>1168.8</v>
      </c>
    </row>
    <row r="25" spans="1:11" ht="14.1" customHeight="1">
      <c r="A25" s="144"/>
      <c r="B25" s="86" t="s">
        <v>212</v>
      </c>
      <c r="C25" s="40" t="s">
        <v>213</v>
      </c>
      <c r="D25" s="37">
        <v>1995.35</v>
      </c>
      <c r="E25" s="129">
        <v>1168.8</v>
      </c>
      <c r="F25" s="130"/>
      <c r="G25" s="67">
        <f t="shared" si="1"/>
        <v>1995.35</v>
      </c>
      <c r="H25" s="67">
        <f t="shared" si="2"/>
        <v>1168.8</v>
      </c>
    </row>
    <row r="26" spans="1:11" ht="14.1" customHeight="1">
      <c r="A26" s="144"/>
      <c r="B26" s="86" t="s">
        <v>214</v>
      </c>
      <c r="C26" s="58" t="s">
        <v>215</v>
      </c>
      <c r="D26" s="37">
        <v>0</v>
      </c>
      <c r="E26" s="129">
        <v>0</v>
      </c>
      <c r="F26" s="130"/>
      <c r="G26" s="67">
        <f t="shared" si="1"/>
        <v>0</v>
      </c>
      <c r="H26" s="67">
        <f t="shared" si="2"/>
        <v>0</v>
      </c>
    </row>
    <row r="27" spans="1:11" ht="14.1" customHeight="1">
      <c r="A27" s="144"/>
      <c r="B27" s="64" t="s">
        <v>216</v>
      </c>
      <c r="C27" s="40" t="s">
        <v>217</v>
      </c>
      <c r="D27" s="37">
        <v>0</v>
      </c>
      <c r="E27" s="129">
        <v>0</v>
      </c>
      <c r="F27" s="130"/>
      <c r="G27" s="67">
        <f t="shared" si="1"/>
        <v>0</v>
      </c>
      <c r="H27" s="67">
        <f t="shared" si="2"/>
        <v>0</v>
      </c>
    </row>
    <row r="28" spans="1:11" ht="14.1" customHeight="1">
      <c r="A28" s="144"/>
      <c r="B28" s="64" t="s">
        <v>218</v>
      </c>
      <c r="C28" s="40" t="s">
        <v>219</v>
      </c>
      <c r="D28" s="37">
        <v>0</v>
      </c>
      <c r="E28" s="129">
        <v>0</v>
      </c>
      <c r="F28" s="130"/>
      <c r="G28" s="67">
        <f>ABS(D28)</f>
        <v>0</v>
      </c>
      <c r="H28" s="67">
        <f t="shared" si="2"/>
        <v>0</v>
      </c>
    </row>
    <row r="29" spans="1:11" ht="14.1" customHeight="1">
      <c r="A29" s="144"/>
      <c r="B29" s="64" t="s">
        <v>220</v>
      </c>
      <c r="C29" s="40" t="s">
        <v>221</v>
      </c>
      <c r="D29" s="37">
        <v>0</v>
      </c>
      <c r="E29" s="129">
        <v>0</v>
      </c>
      <c r="F29" s="130"/>
      <c r="G29" s="67">
        <f t="shared" si="1"/>
        <v>0</v>
      </c>
      <c r="H29" s="67">
        <f t="shared" si="2"/>
        <v>0</v>
      </c>
    </row>
    <row r="30" spans="1:11" ht="14.1" customHeight="1">
      <c r="A30" s="144"/>
      <c r="B30" s="88" t="s">
        <v>222</v>
      </c>
      <c r="C30" s="89" t="s">
        <v>223</v>
      </c>
      <c r="D30" s="37">
        <v>0</v>
      </c>
      <c r="E30" s="129">
        <v>0</v>
      </c>
      <c r="F30" s="130"/>
      <c r="G30" s="67">
        <f t="shared" si="1"/>
        <v>0</v>
      </c>
      <c r="H30" s="67">
        <f t="shared" si="2"/>
        <v>0</v>
      </c>
    </row>
    <row r="31" spans="1:11" ht="14.1" customHeight="1">
      <c r="A31" s="145"/>
      <c r="B31" s="39" t="s">
        <v>224</v>
      </c>
      <c r="C31" s="40" t="s">
        <v>225</v>
      </c>
      <c r="D31" s="37">
        <v>0</v>
      </c>
      <c r="E31" s="129">
        <v>0</v>
      </c>
      <c r="F31" s="130"/>
      <c r="G31" s="67">
        <f t="shared" si="1"/>
        <v>0</v>
      </c>
      <c r="H31" s="67">
        <f t="shared" si="2"/>
        <v>0</v>
      </c>
    </row>
    <row r="32" spans="1:11" ht="14.1" customHeight="1">
      <c r="A32" s="143" t="s">
        <v>134</v>
      </c>
      <c r="B32" s="90" t="s">
        <v>226</v>
      </c>
      <c r="C32" s="41" t="s">
        <v>227</v>
      </c>
      <c r="D32" s="34">
        <f>SUM(D33+D34+D35+D36+D37+D38+D39+D40+D41)</f>
        <v>24689.47</v>
      </c>
      <c r="E32" s="131">
        <f>SUM(E33+E34+E35+E36+E37+E38+E39+E40+E41)</f>
        <v>52996.67</v>
      </c>
      <c r="F32" s="132"/>
      <c r="G32" s="67">
        <f t="shared" si="1"/>
        <v>24689.47</v>
      </c>
      <c r="H32" s="67">
        <f t="shared" si="2"/>
        <v>52996.67</v>
      </c>
    </row>
    <row r="33" spans="1:8" ht="22.5" customHeight="1">
      <c r="A33" s="144"/>
      <c r="B33" s="91" t="s">
        <v>228</v>
      </c>
      <c r="C33" s="40" t="s">
        <v>229</v>
      </c>
      <c r="D33" s="37">
        <v>0</v>
      </c>
      <c r="E33" s="129">
        <v>0</v>
      </c>
      <c r="F33" s="130"/>
      <c r="G33" s="67">
        <f t="shared" si="1"/>
        <v>0</v>
      </c>
      <c r="H33" s="67">
        <f t="shared" si="2"/>
        <v>0</v>
      </c>
    </row>
    <row r="34" spans="1:8" ht="14.1" customHeight="1">
      <c r="A34" s="144"/>
      <c r="B34" s="39" t="s">
        <v>230</v>
      </c>
      <c r="C34" s="40" t="s">
        <v>231</v>
      </c>
      <c r="D34" s="92">
        <v>0</v>
      </c>
      <c r="E34" s="129">
        <v>-0.01</v>
      </c>
      <c r="F34" s="130"/>
      <c r="G34" s="67">
        <f t="shared" si="1"/>
        <v>0</v>
      </c>
      <c r="H34" s="67">
        <f t="shared" si="2"/>
        <v>0.01</v>
      </c>
    </row>
    <row r="35" spans="1:8" ht="22.5" customHeight="1">
      <c r="A35" s="144"/>
      <c r="B35" s="39" t="s">
        <v>232</v>
      </c>
      <c r="C35" s="40" t="s">
        <v>233</v>
      </c>
      <c r="D35" s="37">
        <v>3691.07</v>
      </c>
      <c r="E35" s="129">
        <v>14081.53</v>
      </c>
      <c r="F35" s="130"/>
      <c r="G35" s="67">
        <f t="shared" si="1"/>
        <v>3691.07</v>
      </c>
      <c r="H35" s="67">
        <f t="shared" si="2"/>
        <v>14081.53</v>
      </c>
    </row>
    <row r="36" spans="1:8" ht="14.1" customHeight="1">
      <c r="A36" s="144"/>
      <c r="B36" s="91" t="s">
        <v>234</v>
      </c>
      <c r="C36" s="40" t="s">
        <v>235</v>
      </c>
      <c r="D36" s="37">
        <v>4076.51</v>
      </c>
      <c r="E36" s="129">
        <v>2585.29</v>
      </c>
      <c r="F36" s="130"/>
      <c r="G36" s="67">
        <f t="shared" si="1"/>
        <v>4076.51</v>
      </c>
      <c r="H36" s="67">
        <f t="shared" si="2"/>
        <v>2585.29</v>
      </c>
    </row>
    <row r="37" spans="1:8" ht="33.6" customHeight="1">
      <c r="A37" s="144"/>
      <c r="B37" s="75" t="s">
        <v>236</v>
      </c>
      <c r="C37" s="40" t="s">
        <v>237</v>
      </c>
      <c r="D37" s="37">
        <v>16881.89</v>
      </c>
      <c r="E37" s="129">
        <v>16593.89</v>
      </c>
      <c r="F37" s="130"/>
      <c r="G37" s="67">
        <f t="shared" si="1"/>
        <v>16881.89</v>
      </c>
      <c r="H37" s="67">
        <f t="shared" si="2"/>
        <v>16593.89</v>
      </c>
    </row>
    <row r="38" spans="1:8" ht="22.5" customHeight="1">
      <c r="A38" s="144"/>
      <c r="B38" s="91" t="s">
        <v>238</v>
      </c>
      <c r="C38" s="40" t="s">
        <v>239</v>
      </c>
      <c r="D38" s="37">
        <v>0</v>
      </c>
      <c r="E38" s="129">
        <v>0</v>
      </c>
      <c r="F38" s="130"/>
      <c r="G38" s="67">
        <f t="shared" si="1"/>
        <v>0</v>
      </c>
      <c r="H38" s="67">
        <f t="shared" si="2"/>
        <v>0</v>
      </c>
    </row>
    <row r="39" spans="1:8" ht="14.1" customHeight="1">
      <c r="A39" s="144"/>
      <c r="B39" s="75" t="s">
        <v>240</v>
      </c>
      <c r="C39" s="40" t="s">
        <v>241</v>
      </c>
      <c r="D39" s="37">
        <v>0</v>
      </c>
      <c r="E39" s="129">
        <v>0</v>
      </c>
      <c r="F39" s="130"/>
      <c r="G39" s="67">
        <f t="shared" si="1"/>
        <v>0</v>
      </c>
      <c r="H39" s="67">
        <f t="shared" si="2"/>
        <v>0</v>
      </c>
    </row>
    <row r="40" spans="1:8" ht="14.1" customHeight="1">
      <c r="A40" s="144"/>
      <c r="B40" s="93" t="s">
        <v>242</v>
      </c>
      <c r="C40" s="40" t="s">
        <v>243</v>
      </c>
      <c r="D40" s="37">
        <v>0</v>
      </c>
      <c r="E40" s="129">
        <v>0</v>
      </c>
      <c r="F40" s="130"/>
      <c r="G40" s="67">
        <f t="shared" si="1"/>
        <v>0</v>
      </c>
      <c r="H40" s="67">
        <f t="shared" si="2"/>
        <v>0</v>
      </c>
    </row>
    <row r="41" spans="1:8" ht="14.1" customHeight="1">
      <c r="A41" s="145"/>
      <c r="B41" s="75" t="s">
        <v>244</v>
      </c>
      <c r="C41" s="40" t="s">
        <v>245</v>
      </c>
      <c r="D41" s="37">
        <v>40</v>
      </c>
      <c r="E41" s="129">
        <v>19735.97</v>
      </c>
      <c r="F41" s="130"/>
      <c r="G41" s="67">
        <f t="shared" si="1"/>
        <v>40</v>
      </c>
      <c r="H41" s="67">
        <f t="shared" si="2"/>
        <v>19735.97</v>
      </c>
    </row>
    <row r="42" spans="1:8" ht="14.1" customHeight="1">
      <c r="A42" s="143" t="s">
        <v>151</v>
      </c>
      <c r="B42" s="32" t="s">
        <v>246</v>
      </c>
      <c r="C42" s="41" t="s">
        <v>247</v>
      </c>
      <c r="D42" s="34">
        <f>SUM(D43+D44+D45)</f>
        <v>0</v>
      </c>
      <c r="E42" s="131">
        <f>SUM(E43+E44+E45)</f>
        <v>0</v>
      </c>
      <c r="F42" s="132"/>
      <c r="G42" s="67">
        <f t="shared" si="1"/>
        <v>0</v>
      </c>
      <c r="H42" s="67">
        <f t="shared" si="2"/>
        <v>0</v>
      </c>
    </row>
    <row r="43" spans="1:8" ht="14.1" customHeight="1">
      <c r="A43" s="144"/>
      <c r="B43" s="94" t="s">
        <v>248</v>
      </c>
      <c r="C43" s="40" t="s">
        <v>249</v>
      </c>
      <c r="D43" s="37">
        <v>0</v>
      </c>
      <c r="E43" s="129">
        <v>0</v>
      </c>
      <c r="F43" s="130"/>
      <c r="G43" s="67">
        <f t="shared" si="1"/>
        <v>0</v>
      </c>
      <c r="H43" s="67">
        <f t="shared" si="2"/>
        <v>0</v>
      </c>
    </row>
    <row r="44" spans="1:8" ht="14.1" customHeight="1">
      <c r="A44" s="144"/>
      <c r="B44" s="64" t="s">
        <v>250</v>
      </c>
      <c r="C44" s="40" t="s">
        <v>251</v>
      </c>
      <c r="D44" s="37">
        <v>0</v>
      </c>
      <c r="E44" s="129">
        <v>0</v>
      </c>
      <c r="F44" s="130"/>
      <c r="G44" s="67">
        <f t="shared" si="1"/>
        <v>0</v>
      </c>
      <c r="H44" s="67">
        <f t="shared" si="2"/>
        <v>0</v>
      </c>
    </row>
    <row r="45" spans="1:8" ht="14.1" customHeight="1">
      <c r="A45" s="145"/>
      <c r="B45" s="95" t="s">
        <v>252</v>
      </c>
      <c r="C45" s="40" t="s">
        <v>253</v>
      </c>
      <c r="D45" s="37">
        <v>0</v>
      </c>
      <c r="E45" s="129">
        <v>0</v>
      </c>
      <c r="F45" s="130"/>
      <c r="G45" s="67">
        <f t="shared" si="1"/>
        <v>0</v>
      </c>
      <c r="H45" s="67">
        <f t="shared" si="2"/>
        <v>0</v>
      </c>
    </row>
    <row r="46" spans="1:8" ht="14.1" customHeight="1">
      <c r="A46" s="139" t="s">
        <v>254</v>
      </c>
      <c r="B46" s="168"/>
      <c r="C46" s="41" t="s">
        <v>255</v>
      </c>
      <c r="D46" s="34">
        <f>SUM(D47+D48)</f>
        <v>0</v>
      </c>
      <c r="E46" s="131">
        <f>SUM(E47+E48)</f>
        <v>0</v>
      </c>
      <c r="F46" s="132"/>
      <c r="G46" s="67">
        <f t="shared" si="1"/>
        <v>0</v>
      </c>
      <c r="H46" s="67">
        <f t="shared" si="2"/>
        <v>0</v>
      </c>
    </row>
    <row r="47" spans="1:8" ht="14.1" customHeight="1">
      <c r="A47" s="153" t="s">
        <v>49</v>
      </c>
      <c r="B47" s="96" t="s">
        <v>256</v>
      </c>
      <c r="C47" s="40" t="s">
        <v>257</v>
      </c>
      <c r="D47" s="37">
        <v>0</v>
      </c>
      <c r="E47" s="129">
        <v>0</v>
      </c>
      <c r="F47" s="130"/>
      <c r="G47" s="67">
        <f t="shared" si="1"/>
        <v>0</v>
      </c>
      <c r="H47" s="67">
        <f t="shared" si="2"/>
        <v>0</v>
      </c>
    </row>
    <row r="48" spans="1:8" ht="14.1" customHeight="1">
      <c r="A48" s="155"/>
      <c r="B48" s="64" t="s">
        <v>258</v>
      </c>
      <c r="C48" s="40" t="s">
        <v>259</v>
      </c>
      <c r="D48" s="37">
        <v>0</v>
      </c>
      <c r="E48" s="129">
        <v>0</v>
      </c>
      <c r="F48" s="130"/>
      <c r="G48" s="67">
        <f t="shared" si="1"/>
        <v>0</v>
      </c>
      <c r="H48" s="67">
        <f t="shared" si="2"/>
        <v>0</v>
      </c>
    </row>
    <row r="49" spans="1:8" ht="22.5" customHeight="1">
      <c r="A49" s="139" t="s">
        <v>260</v>
      </c>
      <c r="B49" s="168"/>
      <c r="C49" s="41" t="s">
        <v>261</v>
      </c>
      <c r="D49" s="34">
        <f>D6+D19+D46</f>
        <v>3873.1699999999983</v>
      </c>
      <c r="E49" s="131">
        <f>SUM(E6+E19+E46)</f>
        <v>22772.699999999997</v>
      </c>
      <c r="F49" s="132"/>
      <c r="G49" s="67">
        <f t="shared" si="1"/>
        <v>3873.1699999999983</v>
      </c>
      <c r="H49" s="67">
        <f t="shared" si="2"/>
        <v>22772.699999999997</v>
      </c>
    </row>
    <row r="51" spans="1:8" ht="11.25" customHeight="1">
      <c r="A51" s="1"/>
      <c r="B51" s="1"/>
    </row>
    <row r="52" spans="1:8" ht="11.25" customHeight="1">
      <c r="A52" s="1"/>
      <c r="B52" s="1"/>
    </row>
  </sheetData>
  <sheetProtection sheet="1" objects="1"/>
  <mergeCells count="59">
    <mergeCell ref="A7:A12"/>
    <mergeCell ref="E24:F24"/>
    <mergeCell ref="E16:F16"/>
    <mergeCell ref="A13:A16"/>
    <mergeCell ref="E32:F32"/>
    <mergeCell ref="E42:F42"/>
    <mergeCell ref="A19:B19"/>
    <mergeCell ref="E47:F47"/>
    <mergeCell ref="E36:F36"/>
    <mergeCell ref="A49:B49"/>
    <mergeCell ref="E48:F48"/>
    <mergeCell ref="E26:F26"/>
    <mergeCell ref="A6:B6"/>
    <mergeCell ref="E29:F29"/>
    <mergeCell ref="E33:F33"/>
    <mergeCell ref="A47:A48"/>
    <mergeCell ref="A20:A23"/>
    <mergeCell ref="E25:F25"/>
    <mergeCell ref="E19:F19"/>
    <mergeCell ref="E10:F10"/>
    <mergeCell ref="E44:F44"/>
    <mergeCell ref="E17:F17"/>
    <mergeCell ref="E7:F7"/>
    <mergeCell ref="A5:B5"/>
    <mergeCell ref="E49:F49"/>
    <mergeCell ref="E43:F43"/>
    <mergeCell ref="A46:B46"/>
    <mergeCell ref="A24:A31"/>
    <mergeCell ref="E45:F45"/>
    <mergeCell ref="E20:F20"/>
    <mergeCell ref="E11:F11"/>
    <mergeCell ref="E37:F37"/>
    <mergeCell ref="E46:F46"/>
    <mergeCell ref="E14:F14"/>
    <mergeCell ref="E40:F40"/>
    <mergeCell ref="E30:F30"/>
    <mergeCell ref="A32:A41"/>
    <mergeCell ref="E38:F38"/>
    <mergeCell ref="E21:F21"/>
    <mergeCell ref="A42:A45"/>
    <mergeCell ref="E34:F34"/>
    <mergeCell ref="E18:F18"/>
    <mergeCell ref="E6:F6"/>
    <mergeCell ref="E23:F23"/>
    <mergeCell ref="E12:F12"/>
    <mergeCell ref="E31:F31"/>
    <mergeCell ref="E39:F39"/>
    <mergeCell ref="A4:B4"/>
    <mergeCell ref="E27:F27"/>
    <mergeCell ref="E22:F22"/>
    <mergeCell ref="E5:F5"/>
    <mergeCell ref="E4:F4"/>
    <mergeCell ref="E13:F13"/>
    <mergeCell ref="E28:F28"/>
    <mergeCell ref="E35:F35"/>
    <mergeCell ref="E8:F8"/>
    <mergeCell ref="E41:F41"/>
    <mergeCell ref="E15:F15"/>
    <mergeCell ref="E9:F9"/>
  </mergeCells>
  <pageMargins left="0.78740157480314965" right="0.78740157480314965" top="0.39370078740157483" bottom="0.39370078740157483" header="0.39370078740157483" footer="0.39370078740157483"/>
  <pageSetup paperSize="9" firstPageNumber="3" orientation="portrait" useFirstPageNumber="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</vt:i4>
      </vt:variant>
      <vt:variant>
        <vt:lpstr>Pomenované rozsahy</vt:lpstr>
      </vt:variant>
      <vt:variant>
        <vt:i4>2</vt:i4>
      </vt:variant>
    </vt:vector>
  </HeadingPairs>
  <TitlesOfParts>
    <vt:vector size="5" baseType="lpstr">
      <vt:lpstr>UVOD</vt:lpstr>
      <vt:lpstr>AKTIVA</vt:lpstr>
      <vt:lpstr>PASIVA</vt:lpstr>
      <vt:lpstr>AKTIVA!Oblasť_tlače</vt:lpstr>
      <vt:lpstr>PASIVA!Oblasť_tlače</vt:lpstr>
    </vt:vector>
  </TitlesOfParts>
  <Company>A&amp;D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Boss</dc:creator>
  <cp:lastModifiedBy>Administrátor</cp:lastModifiedBy>
  <cp:lastPrinted>2013-12-30T14:50:47Z</cp:lastPrinted>
  <dcterms:created xsi:type="dcterms:W3CDTF">2001-12-25T13:06:39Z</dcterms:created>
  <dcterms:modified xsi:type="dcterms:W3CDTF">2022-03-30T12:39:44Z</dcterms:modified>
</cp:coreProperties>
</file>