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cuments\UZ rozpracované\UZ 2021\AIIPP\"/>
    </mc:Choice>
  </mc:AlternateContent>
  <xr:revisionPtr revIDLastSave="0" documentId="13_ncr:1_{1819CD3B-8BA0-4D44-942C-35413542787D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COVER" sheetId="2" r:id="rId1"/>
    <sheet name="Výkaz finančnej pozície" sheetId="1" r:id="rId2"/>
    <sheet name="Výkaz komplexného výsledku" sheetId="3" r:id="rId3"/>
    <sheet name="VykazZmienVI_010121_311221" sheetId="4" r:id="rId4"/>
  </sheets>
  <definedNames>
    <definedName name="DatumOdeslani1">#N/A</definedName>
    <definedName name="DatumVytVystup1">#N/A</definedName>
    <definedName name="ObdobiKumulativu1">#N/A</definedName>
    <definedName name="_xlnm.Print_Area">#N/A</definedName>
    <definedName name="REFBAN1">#N/A</definedName>
    <definedName name="REFNAZBAN1">#N/A</definedName>
    <definedName name="REFOBD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3" l="1"/>
  <c r="D33" i="3" s="1"/>
  <c r="D6" i="3"/>
  <c r="D7" i="3"/>
  <c r="D19" i="3"/>
  <c r="G14" i="4"/>
  <c r="J17" i="4"/>
  <c r="H13" i="4" l="1"/>
  <c r="J4" i="4"/>
  <c r="J6" i="4" s="1"/>
  <c r="C6" i="4"/>
  <c r="G6" i="4"/>
  <c r="G24" i="4" s="1"/>
  <c r="H6" i="4"/>
  <c r="J7" i="4"/>
  <c r="J8" i="4"/>
  <c r="J9" i="4"/>
  <c r="J10" i="4"/>
  <c r="J11" i="4"/>
  <c r="J12" i="4"/>
  <c r="B14" i="4"/>
  <c r="B24" i="4" s="1"/>
  <c r="D14" i="4"/>
  <c r="D24" i="4" s="1"/>
  <c r="E14" i="4"/>
  <c r="F14" i="4"/>
  <c r="I14" i="4"/>
  <c r="I24" i="4" s="1"/>
  <c r="J15" i="4"/>
  <c r="J16" i="4"/>
  <c r="H19" i="4"/>
  <c r="J19" i="4" s="1"/>
  <c r="J21" i="4"/>
  <c r="J22" i="4"/>
  <c r="J23" i="4"/>
  <c r="E24" i="4"/>
  <c r="F24" i="4"/>
  <c r="J13" i="4" l="1"/>
  <c r="H14" i="4"/>
  <c r="H24" i="4" s="1"/>
  <c r="J24" i="4" s="1"/>
  <c r="C24" i="4"/>
  <c r="J20" i="4"/>
  <c r="J14" i="4" l="1"/>
</calcChain>
</file>

<file path=xl/sharedStrings.xml><?xml version="1.0" encoding="utf-8"?>
<sst xmlns="http://schemas.openxmlformats.org/spreadsheetml/2006/main" count="321" uniqueCount="194">
  <si>
    <t>Označenie</t>
  </si>
  <si>
    <t>Text 1</t>
  </si>
  <si>
    <t>Číslo riadku</t>
  </si>
  <si>
    <t>I.</t>
  </si>
  <si>
    <t>Investičný majetok (súčet položiek 1 až 8)</t>
  </si>
  <si>
    <t>1.</t>
  </si>
  <si>
    <t>Dlhopisy oceňované umorovanou hodnotou</t>
  </si>
  <si>
    <t>a)</t>
  </si>
  <si>
    <t>bez kupónov</t>
  </si>
  <si>
    <t>b)</t>
  </si>
  <si>
    <t>s kupónmi</t>
  </si>
  <si>
    <t>2.</t>
  </si>
  <si>
    <t>Dlhopisy oceňované reálnou hodnotou</t>
  </si>
  <si>
    <t>3.</t>
  </si>
  <si>
    <t>Akcie a podiely v obchodných spoločnostiach</t>
  </si>
  <si>
    <t>obchodovateľné akcie</t>
  </si>
  <si>
    <t>neobchodovateľné akcie</t>
  </si>
  <si>
    <t>c)</t>
  </si>
  <si>
    <t>podiely v obchodných spoločnostiach, ktoré nemajú formu CP</t>
  </si>
  <si>
    <t>d)</t>
  </si>
  <si>
    <t>obstaranie neobchodovateľných akcií a podielov v obchodných spoločnostiach</t>
  </si>
  <si>
    <t>4.</t>
  </si>
  <si>
    <t>Podielové listy</t>
  </si>
  <si>
    <t>otvorených podielových fondov</t>
  </si>
  <si>
    <t>ostatné</t>
  </si>
  <si>
    <t>5.</t>
  </si>
  <si>
    <t>Krátkodobé pohľadávky</t>
  </si>
  <si>
    <t>Krátkodobé vklady v bankách</t>
  </si>
  <si>
    <t>Krátkodobé pôžičky v obch.spol., v ktorých má fond majetkový podiel</t>
  </si>
  <si>
    <t>Krátkodobé pohľadávka z pôžičiek</t>
  </si>
  <si>
    <t>iné</t>
  </si>
  <si>
    <t>6.</t>
  </si>
  <si>
    <t>Dlhodobé pohľadávky</t>
  </si>
  <si>
    <t>dlhodobé vklady v bankách</t>
  </si>
  <si>
    <t>dlhodobé pôžičky obch.spol., v ktorých má fond majetkový podiel</t>
  </si>
  <si>
    <t>7.</t>
  </si>
  <si>
    <t>Deriváty</t>
  </si>
  <si>
    <t>8.</t>
  </si>
  <si>
    <t>Drahé kovy</t>
  </si>
  <si>
    <t>II.</t>
  </si>
  <si>
    <t>Neinvestičný majetok (súčet položiek 9 a 10)</t>
  </si>
  <si>
    <t>9.</t>
  </si>
  <si>
    <t>Peňažné prostriedky a ekvivalenty peňažných prostriedkov</t>
  </si>
  <si>
    <t>10.</t>
  </si>
  <si>
    <t>Ostatný majetok</t>
  </si>
  <si>
    <t>---</t>
  </si>
  <si>
    <t>--------------</t>
  </si>
  <si>
    <t/>
  </si>
  <si>
    <t>AKTÍVA SPOLU</t>
  </si>
  <si>
    <t>Záväzky ( súčet položiek 1 až 7)</t>
  </si>
  <si>
    <t>Záväzky voči bankám</t>
  </si>
  <si>
    <t>Záväzky z vrátenia podielov/ z ukončenia sporenia/ ukončenia účasti</t>
  </si>
  <si>
    <t>Záväzky voči správcovskej spoločnosti</t>
  </si>
  <si>
    <t>Repoobchody</t>
  </si>
  <si>
    <t>Záväzky z vypožičania finančného majetku</t>
  </si>
  <si>
    <t>Ostatné záväzky</t>
  </si>
  <si>
    <t>Vlastné imanie</t>
  </si>
  <si>
    <t>Podielové listy/Dôchodkové jednotky, z toho</t>
  </si>
  <si>
    <t>zisk/strata za účtovné jednotky</t>
  </si>
  <si>
    <t>Oceňovacie rozdiely z precenenia majetku a záväzkov</t>
  </si>
  <si>
    <t>PASÍVA SPOLU</t>
  </si>
  <si>
    <t xml:space="preserve">VÝKAZ FINANČNEJ POZÍCIE ( v EUR ) </t>
  </si>
  <si>
    <t xml:space="preserve"> </t>
  </si>
  <si>
    <r>
      <rPr>
        <b/>
        <sz val="14"/>
        <rFont val="Arial CE"/>
        <charset val="238"/>
      </rPr>
      <t>Individuálna účtovná závierka</t>
    </r>
    <r>
      <rPr>
        <b/>
        <sz val="12"/>
        <rFont val="Arial CE"/>
        <family val="2"/>
        <charset val="238"/>
      </rPr>
      <t xml:space="preserve">
</t>
    </r>
    <r>
      <rPr>
        <sz val="11"/>
        <rFont val="Arial CE"/>
        <charset val="238"/>
      </rPr>
      <t>zostavená podľa Medzinárodných štandardov finančného výkazníctva v znení prijatom Európskou úniou</t>
    </r>
  </si>
  <si>
    <t xml:space="preserve">k 31.12.2021  (v celých eurách) </t>
  </si>
  <si>
    <t>Obdobie, za ktoré sa účtovná</t>
  </si>
  <si>
    <t>závierka zostavuje</t>
  </si>
  <si>
    <t>od</t>
  </si>
  <si>
    <t>do</t>
  </si>
  <si>
    <t>Deň, ku ktorému sa účtovná</t>
  </si>
  <si>
    <t>IČO</t>
  </si>
  <si>
    <t>SK NACE</t>
  </si>
  <si>
    <t>Obchodné meno alebo názov účtovnej jednotky</t>
  </si>
  <si>
    <t>A</t>
  </si>
  <si>
    <t>c</t>
  </si>
  <si>
    <t>r</t>
  </si>
  <si>
    <t>o</t>
  </si>
  <si>
    <t>s</t>
  </si>
  <si>
    <t>I</t>
  </si>
  <si>
    <t>P</t>
  </si>
  <si>
    <t>M</t>
  </si>
  <si>
    <t>n</t>
  </si>
  <si>
    <t>v</t>
  </si>
  <si>
    <t>e</t>
  </si>
  <si>
    <t>t</t>
  </si>
  <si>
    <t>m</t>
  </si>
  <si>
    <t>i</t>
  </si>
  <si>
    <t>a</t>
  </si>
  <si>
    <t>l</t>
  </si>
  <si>
    <t>,</t>
  </si>
  <si>
    <t>č</t>
  </si>
  <si>
    <t>ý</t>
  </si>
  <si>
    <t>f</t>
  </si>
  <si>
    <t>d</t>
  </si>
  <si>
    <t>p</t>
  </si>
  <si>
    <t>z</t>
  </si>
  <si>
    <t>á</t>
  </si>
  <si>
    <t>k</t>
  </si>
  <si>
    <t>í</t>
  </si>
  <si>
    <t>.</t>
  </si>
  <si>
    <t>Právna forma účtovnej jednotky</t>
  </si>
  <si>
    <t>ť</t>
  </si>
  <si>
    <t xml:space="preserve">Sídlo </t>
  </si>
  <si>
    <t>Z</t>
  </si>
  <si>
    <t>h</t>
  </si>
  <si>
    <t>B</t>
  </si>
  <si>
    <t>Smerové číslo telefónu</t>
  </si>
  <si>
    <t>Číslo telefónu</t>
  </si>
  <si>
    <t>Číslo faxu</t>
  </si>
  <si>
    <t>Deň zostavenia účtovnej závierky                                                           23.06.2022 
Deň schválenia účtovnej
závierky
23.06.2022</t>
  </si>
  <si>
    <t>Podpisový záznam štatutárneho orgánu alebo člena štatutárneho orgánu účtovnej jednotky</t>
  </si>
  <si>
    <t>Podpisový záznam fyzickej osoby zodpovednej za zostavenie účtovnej závierky</t>
  </si>
  <si>
    <t>Podpisový záznam osoby zodpovednej za vedenie účtovníctva</t>
  </si>
  <si>
    <t>MF SR</t>
  </si>
  <si>
    <r>
      <t xml:space="preserve">Across IPM Investment Private Pool, investičný fond s premenlivým základným imaním a.s.             </t>
    </r>
    <r>
      <rPr>
        <sz val="8"/>
        <color rgb="FF404040"/>
        <rFont val="Tahoma"/>
        <family val="2"/>
        <charset val="238"/>
      </rPr>
      <t xml:space="preserve"> Individuálna účtovná závierka zostavená podľa Medzinárodných štandardov finančného výkazníctva  v znení prijatom Európskou úniou za rok, ktorý sa skončil k 31.12.2021</t>
    </r>
  </si>
  <si>
    <t xml:space="preserve">VÝKAZ KOMPLEXNÉHO VÝSLEDKU ( v EUR ) </t>
  </si>
  <si>
    <t>Výnosy z úrokov</t>
  </si>
  <si>
    <t>1.1.</t>
  </si>
  <si>
    <t>1.2.</t>
  </si>
  <si>
    <t>výsledok zaistenia</t>
  </si>
  <si>
    <t>1.3.</t>
  </si>
  <si>
    <t>zníženie hodnoty príslušného majetku/zrušenie zníženia hodnoty príslušného majetku</t>
  </si>
  <si>
    <t>2</t>
  </si>
  <si>
    <t>Výnosy z podielových listov</t>
  </si>
  <si>
    <t>Výnosy z dividend a z iných podielov na zisku</t>
  </si>
  <si>
    <t>3.1.</t>
  </si>
  <si>
    <t>dividendy a iné podiely na zisku</t>
  </si>
  <si>
    <t>3.2.</t>
  </si>
  <si>
    <t>Zisk / Strata z operácií  s CPa podielmi</t>
  </si>
  <si>
    <t>Zisk / Strata z operácií s devízami</t>
  </si>
  <si>
    <t>Zisk / Strata z derivátov</t>
  </si>
  <si>
    <t>Zisk / Strata s operáciami s drahými kovmi</t>
  </si>
  <si>
    <t>Zisk / Strata z operácií s iným majetkom</t>
  </si>
  <si>
    <t>Výnos z majetku vo fonde</t>
  </si>
  <si>
    <t>h.</t>
  </si>
  <si>
    <t>Transakčné náklady</t>
  </si>
  <si>
    <t>i.</t>
  </si>
  <si>
    <t>Bankové poplatky a iné poplatky</t>
  </si>
  <si>
    <t>Čistý výnos z majetku vo fonde</t>
  </si>
  <si>
    <t>j.</t>
  </si>
  <si>
    <t>Náklady na financovanie fondu</t>
  </si>
  <si>
    <t>j.1.</t>
  </si>
  <si>
    <t>Náklady na úroky</t>
  </si>
  <si>
    <t>j.2.</t>
  </si>
  <si>
    <t>Zisky / Straty zo zaistenia úrokov</t>
  </si>
  <si>
    <t>j.3.</t>
  </si>
  <si>
    <t>Náklady na dane a poplatky</t>
  </si>
  <si>
    <t>III.</t>
  </si>
  <si>
    <t>Čistý zisk / strata zo správy majetku vo fonde</t>
  </si>
  <si>
    <t>k.</t>
  </si>
  <si>
    <t>Náklady na</t>
  </si>
  <si>
    <t>k.1.</t>
  </si>
  <si>
    <t>odplatu za správu fondu</t>
  </si>
  <si>
    <t>k.2.</t>
  </si>
  <si>
    <t>odplatu za zhodnotenie majetku v dôchodkovom fonde</t>
  </si>
  <si>
    <t>l.</t>
  </si>
  <si>
    <t>Náklady na odplaty za služby depozitára</t>
  </si>
  <si>
    <t>m.</t>
  </si>
  <si>
    <t>Náklady na audit ÚZ</t>
  </si>
  <si>
    <t>A.</t>
  </si>
  <si>
    <t>Zisk alebo strata za účtovné obdobie</t>
  </si>
  <si>
    <t>Konečný stav k 31.12.2021</t>
  </si>
  <si>
    <t>Opravy minulých rokov</t>
  </si>
  <si>
    <t>Vydané opcie na akcie</t>
  </si>
  <si>
    <t>Úhrada straty akcionármi</t>
  </si>
  <si>
    <t>Preúčtovanie na straty z minulych rokov</t>
  </si>
  <si>
    <t xml:space="preserve">Navýšenie rezervného fondu </t>
  </si>
  <si>
    <t>Navýšenie základného kapitálu z nerozdeleného zisku</t>
  </si>
  <si>
    <t>Upísané základné imanie</t>
  </si>
  <si>
    <t>Podiely na zisku</t>
  </si>
  <si>
    <t>Celkové uznané zisky a straty za účtovné obdobie</t>
  </si>
  <si>
    <t>Komplexný výsledok hospodárenia</t>
  </si>
  <si>
    <t xml:space="preserve">Komplexný výsledok hospodárenia nevykázaný vo výsledovke </t>
  </si>
  <si>
    <t>Daň z položiek nevykázaných v súvahe</t>
  </si>
  <si>
    <t>Kurzové rozdiely z prepočtu zahraničných majetkových podielov</t>
  </si>
  <si>
    <t xml:space="preserve">Zaistenie peňažných prostriedkov </t>
  </si>
  <si>
    <t>Deficit z precenenia finančných investícií</t>
  </si>
  <si>
    <t>Prebytok z precenenia majetku</t>
  </si>
  <si>
    <t>Prepočítaný stav k 01.01.2021</t>
  </si>
  <si>
    <t>Zmeny bilančnej politiky</t>
  </si>
  <si>
    <t>Stav k 01.01.2021</t>
  </si>
  <si>
    <t>celkom</t>
  </si>
  <si>
    <t>Nerozdelené HV min.roku</t>
  </si>
  <si>
    <t>Neuhradené straty</t>
  </si>
  <si>
    <t>Ostatné fondy</t>
  </si>
  <si>
    <t>Fond kurzových rozdielov</t>
  </si>
  <si>
    <t>Fond precenenia</t>
  </si>
  <si>
    <t>Zákonný rezervný fond</t>
  </si>
  <si>
    <t>Základné imanie</t>
  </si>
  <si>
    <t>VI</t>
  </si>
  <si>
    <t>Menšinové podiely</t>
  </si>
  <si>
    <t>Väčšinové podiely</t>
  </si>
  <si>
    <t>Výkaz zmien vlastného imania za 2021</t>
  </si>
  <si>
    <t>Navýšenie základného imania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</si>
</sst>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* #,##0.00\ _S_k_-;\-* #,##0.00\ _S_k_-;_-* &quot;-&quot;??\ _S_k_-;_-@_-"/>
    <numFmt numFmtId="167" formatCode="_-* #,##0\ _S_k_-;\-* #,##0\ _S_k_-;_-* &quot;-&quot;??\ _S_k_-;_-@_-"/>
    <numFmt numFmtId="168" formatCode="#,##0.00\ _S_k;[Red]#,##0.00\ _S_k"/>
    <numFmt numFmtId="169" formatCode="#,##0\ _S_k;\(#,##0\)\ _S_k"/>
  </numFmts>
  <fonts count="26">
    <font>
      <sz val="11"/>
      <name val="Calibri"/>
      <charset val="1"/>
    </font>
    <font>
      <sz val="11"/>
      <color theme="1"/>
      <name val="Calibri"/>
      <family val="2"/>
      <charset val="238"/>
      <scheme val="minor"/>
    </font>
    <font>
      <sz val="8"/>
      <color rgb="FF404040"/>
      <name val="Tahoma"/>
      <family val="2"/>
      <charset val="238"/>
    </font>
    <font>
      <b/>
      <sz val="8"/>
      <color rgb="FF404040"/>
      <name val="Tahoma"/>
      <family val="2"/>
      <charset val="238"/>
    </font>
    <font>
      <b/>
      <sz val="11"/>
      <name val="Calibri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T*Toronto"/>
      <charset val="238"/>
    </font>
    <font>
      <sz val="10"/>
      <name val="Arial"/>
      <family val="2"/>
      <charset val="238"/>
    </font>
    <font>
      <sz val="12"/>
      <name val="AT*Switzerland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b/>
      <sz val="12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i/>
      <sz val="10"/>
      <color rgb="FFC00000"/>
      <name val="AT*Toronto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9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3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5" fillId="0" borderId="0" applyBorder="0"/>
    <xf numFmtId="0" fontId="7" fillId="0" borderId="0"/>
    <xf numFmtId="0" fontId="8" fillId="0" borderId="0"/>
    <xf numFmtId="0" fontId="1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</cellStyleXfs>
  <cellXfs count="116">
    <xf numFmtId="0" fontId="0" fillId="0" borderId="0" xfId="0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4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3" fontId="2" fillId="0" borderId="1" xfId="0" applyNumberFormat="1" applyFont="1" applyFill="1" applyBorder="1" applyAlignment="1" applyProtection="1">
      <alignment horizontal="right" vertical="top" wrapText="1"/>
    </xf>
    <xf numFmtId="3" fontId="3" fillId="0" borderId="1" xfId="0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1" applyFont="1"/>
    <xf numFmtId="0" fontId="7" fillId="0" borderId="0" xfId="2"/>
    <xf numFmtId="0" fontId="5" fillId="0" borderId="0" xfId="1"/>
    <xf numFmtId="0" fontId="8" fillId="0" borderId="0" xfId="3"/>
    <xf numFmtId="0" fontId="8" fillId="0" borderId="0" xfId="2" applyFont="1"/>
    <xf numFmtId="0" fontId="9" fillId="0" borderId="0" xfId="3" applyFont="1"/>
    <xf numFmtId="0" fontId="10" fillId="0" borderId="0" xfId="1" applyFont="1" applyAlignment="1">
      <alignment horizontal="left" wrapText="1"/>
    </xf>
    <xf numFmtId="0" fontId="12" fillId="0" borderId="0" xfId="1" applyFont="1" applyAlignment="1">
      <alignment horizontal="left" wrapText="1"/>
    </xf>
    <xf numFmtId="0" fontId="14" fillId="0" borderId="0" xfId="1" applyFont="1" applyAlignment="1">
      <alignment horizontal="left"/>
    </xf>
    <xf numFmtId="0" fontId="5" fillId="0" borderId="0" xfId="1" applyAlignment="1">
      <alignment vertical="top" wrapText="1"/>
    </xf>
    <xf numFmtId="0" fontId="12" fillId="0" borderId="0" xfId="1" applyFont="1" applyAlignment="1">
      <alignment vertical="top" wrapText="1"/>
    </xf>
    <xf numFmtId="0" fontId="12" fillId="0" borderId="0" xfId="1" applyFont="1"/>
    <xf numFmtId="0" fontId="15" fillId="0" borderId="0" xfId="1" applyFont="1"/>
    <xf numFmtId="0" fontId="5" fillId="0" borderId="0" xfId="1"/>
    <xf numFmtId="0" fontId="16" fillId="0" borderId="0" xfId="1" applyFont="1"/>
    <xf numFmtId="0" fontId="5" fillId="0" borderId="0" xfId="1" applyAlignment="1">
      <alignment vertical="top" wrapText="1"/>
    </xf>
    <xf numFmtId="0" fontId="5" fillId="0" borderId="0" xfId="1" applyAlignment="1">
      <alignment vertical="top"/>
    </xf>
    <xf numFmtId="0" fontId="17" fillId="0" borderId="2" xfId="1" applyFont="1" applyBorder="1" applyAlignment="1">
      <alignment horizontal="center" vertical="top"/>
    </xf>
    <xf numFmtId="0" fontId="17" fillId="0" borderId="2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vertical="top"/>
    </xf>
    <xf numFmtId="0" fontId="17" fillId="0" borderId="0" xfId="1" applyFont="1"/>
    <xf numFmtId="0" fontId="17" fillId="0" borderId="2" xfId="1" applyFont="1" applyBorder="1"/>
    <xf numFmtId="0" fontId="5" fillId="0" borderId="2" xfId="1" applyBorder="1"/>
    <xf numFmtId="0" fontId="5" fillId="0" borderId="3" xfId="1" applyBorder="1"/>
    <xf numFmtId="0" fontId="5" fillId="0" borderId="2" xfId="1" applyBorder="1" applyAlignment="1">
      <alignment horizontal="center"/>
    </xf>
    <xf numFmtId="0" fontId="18" fillId="0" borderId="4" xfId="1" applyFont="1" applyBorder="1" applyAlignment="1">
      <alignment vertical="top" wrapText="1"/>
    </xf>
    <xf numFmtId="0" fontId="18" fillId="0" borderId="3" xfId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0" fontId="18" fillId="0" borderId="6" xfId="1" applyFont="1" applyBorder="1" applyAlignment="1">
      <alignment vertical="top" wrapText="1"/>
    </xf>
    <xf numFmtId="0" fontId="18" fillId="0" borderId="0" xfId="1" applyFont="1" applyAlignment="1">
      <alignment vertical="top" wrapText="1"/>
    </xf>
    <xf numFmtId="0" fontId="18" fillId="0" borderId="7" xfId="1" applyFont="1" applyBorder="1" applyAlignment="1">
      <alignment vertical="top" wrapText="1"/>
    </xf>
    <xf numFmtId="0" fontId="5" fillId="0" borderId="6" xfId="1" applyBorder="1"/>
    <xf numFmtId="0" fontId="5" fillId="0" borderId="7" xfId="1" applyBorder="1"/>
    <xf numFmtId="0" fontId="5" fillId="0" borderId="8" xfId="1" applyBorder="1"/>
    <xf numFmtId="0" fontId="5" fillId="0" borderId="9" xfId="1" applyBorder="1"/>
    <xf numFmtId="0" fontId="5" fillId="0" borderId="10" xfId="1" applyBorder="1"/>
    <xf numFmtId="0" fontId="19" fillId="0" borderId="3" xfId="1" applyFont="1" applyBorder="1"/>
    <xf numFmtId="0" fontId="20" fillId="0" borderId="0" xfId="2" applyFont="1"/>
    <xf numFmtId="0" fontId="21" fillId="0" borderId="0" xfId="4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167" fontId="8" fillId="0" borderId="0" xfId="5" applyNumberFormat="1"/>
    <xf numFmtId="167" fontId="8" fillId="0" borderId="0" xfId="5" applyNumberFormat="1" applyAlignment="1">
      <alignment horizontal="center"/>
    </xf>
    <xf numFmtId="168" fontId="8" fillId="0" borderId="0" xfId="5" applyNumberFormat="1" applyAlignment="1">
      <alignment horizontal="center"/>
    </xf>
    <xf numFmtId="167" fontId="8" fillId="0" borderId="0" xfId="5" applyNumberFormat="1" applyAlignment="1">
      <alignment wrapText="1"/>
    </xf>
    <xf numFmtId="169" fontId="22" fillId="0" borderId="0" xfId="5" applyNumberFormat="1" applyFont="1" applyAlignment="1">
      <alignment horizontal="center"/>
    </xf>
    <xf numFmtId="167" fontId="22" fillId="0" borderId="0" xfId="5" applyNumberFormat="1" applyFont="1"/>
    <xf numFmtId="3" fontId="22" fillId="0" borderId="11" xfId="5" applyNumberFormat="1" applyFont="1" applyBorder="1" applyAlignment="1">
      <alignment horizontal="center"/>
    </xf>
    <xf numFmtId="3" fontId="22" fillId="0" borderId="12" xfId="5" applyNumberFormat="1" applyFont="1" applyBorder="1" applyAlignment="1">
      <alignment horizontal="center"/>
    </xf>
    <xf numFmtId="169" fontId="22" fillId="0" borderId="12" xfId="5" applyNumberFormat="1" applyFont="1" applyBorder="1" applyAlignment="1">
      <alignment horizontal="center"/>
    </xf>
    <xf numFmtId="167" fontId="22" fillId="0" borderId="13" xfId="5" applyNumberFormat="1" applyFont="1" applyBorder="1" applyAlignment="1">
      <alignment wrapText="1"/>
    </xf>
    <xf numFmtId="169" fontId="22" fillId="0" borderId="14" xfId="5" applyNumberFormat="1" applyFont="1" applyBorder="1" applyAlignment="1">
      <alignment horizontal="center"/>
    </xf>
    <xf numFmtId="3" fontId="8" fillId="0" borderId="15" xfId="5" applyNumberFormat="1" applyBorder="1" applyAlignment="1">
      <alignment horizontal="center"/>
    </xf>
    <xf numFmtId="167" fontId="8" fillId="0" borderId="16" xfId="5" applyNumberFormat="1" applyBorder="1" applyAlignment="1">
      <alignment wrapText="1"/>
    </xf>
    <xf numFmtId="3" fontId="8" fillId="0" borderId="17" xfId="5" applyNumberFormat="1" applyBorder="1" applyAlignment="1">
      <alignment horizontal="center"/>
    </xf>
    <xf numFmtId="3" fontId="8" fillId="0" borderId="18" xfId="5" applyNumberFormat="1" applyBorder="1" applyAlignment="1">
      <alignment horizontal="center"/>
    </xf>
    <xf numFmtId="3" fontId="8" fillId="0" borderId="2" xfId="5" applyNumberFormat="1" applyBorder="1" applyAlignment="1">
      <alignment horizontal="center"/>
    </xf>
    <xf numFmtId="3" fontId="8" fillId="0" borderId="2" xfId="5" applyNumberFormat="1" applyFont="1" applyBorder="1" applyAlignment="1">
      <alignment horizontal="center"/>
    </xf>
    <xf numFmtId="3" fontId="8" fillId="0" borderId="19" xfId="5" applyNumberFormat="1" applyBorder="1" applyAlignment="1">
      <alignment horizontal="center"/>
    </xf>
    <xf numFmtId="167" fontId="8" fillId="0" borderId="20" xfId="5" applyNumberFormat="1" applyBorder="1" applyAlignment="1">
      <alignment wrapText="1"/>
    </xf>
    <xf numFmtId="167" fontId="8" fillId="0" borderId="21" xfId="5" applyNumberFormat="1" applyBorder="1" applyAlignment="1">
      <alignment wrapText="1"/>
    </xf>
    <xf numFmtId="3" fontId="8" fillId="0" borderId="22" xfId="5" applyNumberFormat="1" applyBorder="1" applyAlignment="1">
      <alignment horizontal="center"/>
    </xf>
    <xf numFmtId="3" fontId="22" fillId="0" borderId="22" xfId="5" applyNumberFormat="1" applyFont="1" applyBorder="1" applyAlignment="1">
      <alignment horizontal="center"/>
    </xf>
    <xf numFmtId="167" fontId="22" fillId="0" borderId="23" xfId="5" applyNumberFormat="1" applyFont="1" applyBorder="1" applyAlignment="1">
      <alignment wrapText="1"/>
    </xf>
    <xf numFmtId="169" fontId="8" fillId="0" borderId="17" xfId="5" applyNumberFormat="1" applyFont="1" applyBorder="1" applyAlignment="1">
      <alignment horizontal="center"/>
    </xf>
    <xf numFmtId="169" fontId="8" fillId="0" borderId="15" xfId="5" applyNumberFormat="1" applyFont="1" applyBorder="1" applyAlignment="1">
      <alignment horizontal="center"/>
    </xf>
    <xf numFmtId="167" fontId="8" fillId="0" borderId="16" xfId="5" applyNumberFormat="1" applyFont="1" applyBorder="1" applyAlignment="1">
      <alignment wrapText="1"/>
    </xf>
    <xf numFmtId="3" fontId="8" fillId="0" borderId="24" xfId="5" applyNumberFormat="1" applyBorder="1" applyAlignment="1">
      <alignment horizontal="center"/>
    </xf>
    <xf numFmtId="167" fontId="22" fillId="0" borderId="23" xfId="5" applyNumberFormat="1" applyFont="1" applyBorder="1" applyAlignment="1">
      <alignment horizontal="left" wrapText="1"/>
    </xf>
    <xf numFmtId="3" fontId="8" fillId="0" borderId="12" xfId="5" applyNumberFormat="1" applyFont="1" applyBorder="1" applyAlignment="1">
      <alignment horizontal="center"/>
    </xf>
    <xf numFmtId="169" fontId="8" fillId="0" borderId="12" xfId="5" applyNumberFormat="1" applyFont="1" applyBorder="1" applyAlignment="1">
      <alignment horizontal="center"/>
    </xf>
    <xf numFmtId="3" fontId="23" fillId="0" borderId="25" xfId="6" applyNumberFormat="1" applyFont="1" applyBorder="1" applyAlignment="1">
      <alignment horizontal="center" vertical="top"/>
    </xf>
    <xf numFmtId="3" fontId="23" fillId="0" borderId="26" xfId="6" applyNumberFormat="1" applyFont="1" applyBorder="1" applyAlignment="1">
      <alignment horizontal="center" vertical="top"/>
    </xf>
    <xf numFmtId="3" fontId="8" fillId="0" borderId="27" xfId="5" applyNumberFormat="1" applyBorder="1" applyAlignment="1">
      <alignment horizontal="center"/>
    </xf>
    <xf numFmtId="3" fontId="22" fillId="0" borderId="28" xfId="5" applyNumberFormat="1" applyFont="1" applyBorder="1" applyAlignment="1">
      <alignment horizontal="center"/>
    </xf>
    <xf numFmtId="3" fontId="22" fillId="0" borderId="29" xfId="5" applyNumberFormat="1" applyFont="1" applyBorder="1" applyAlignment="1">
      <alignment horizontal="center"/>
    </xf>
    <xf numFmtId="3" fontId="24" fillId="0" borderId="30" xfId="6" applyNumberFormat="1" applyFont="1" applyBorder="1" applyAlignment="1">
      <alignment horizontal="center" vertical="top"/>
    </xf>
    <xf numFmtId="167" fontId="22" fillId="0" borderId="31" xfId="5" applyNumberFormat="1" applyFont="1" applyBorder="1" applyAlignment="1">
      <alignment wrapText="1"/>
    </xf>
    <xf numFmtId="167" fontId="22" fillId="0" borderId="0" xfId="5" applyNumberFormat="1" applyFont="1" applyAlignment="1">
      <alignment horizontal="center"/>
    </xf>
    <xf numFmtId="167" fontId="22" fillId="2" borderId="32" xfId="5" applyNumberFormat="1" applyFont="1" applyFill="1" applyBorder="1" applyAlignment="1">
      <alignment horizontal="center"/>
    </xf>
    <xf numFmtId="167" fontId="22" fillId="2" borderId="33" xfId="5" applyNumberFormat="1" applyFont="1" applyFill="1" applyBorder="1" applyAlignment="1">
      <alignment horizontal="center" vertical="center"/>
    </xf>
    <xf numFmtId="167" fontId="22" fillId="2" borderId="34" xfId="5" applyNumberFormat="1" applyFont="1" applyFill="1" applyBorder="1" applyAlignment="1">
      <alignment horizontal="center"/>
    </xf>
    <xf numFmtId="168" fontId="22" fillId="2" borderId="34" xfId="5" applyNumberFormat="1" applyFont="1" applyFill="1" applyBorder="1" applyAlignment="1">
      <alignment horizontal="center"/>
    </xf>
    <xf numFmtId="167" fontId="22" fillId="2" borderId="35" xfId="5" applyNumberFormat="1" applyFont="1" applyFill="1" applyBorder="1" applyAlignment="1">
      <alignment horizontal="center"/>
    </xf>
    <xf numFmtId="167" fontId="22" fillId="2" borderId="13" xfId="5" applyNumberFormat="1" applyFont="1" applyFill="1" applyBorder="1" applyAlignment="1">
      <alignment horizontal="center" wrapText="1"/>
    </xf>
    <xf numFmtId="167" fontId="22" fillId="2" borderId="36" xfId="5" applyNumberFormat="1" applyFont="1" applyFill="1" applyBorder="1" applyAlignment="1">
      <alignment horizontal="center"/>
    </xf>
    <xf numFmtId="167" fontId="22" fillId="2" borderId="37" xfId="5" applyNumberFormat="1" applyFont="1" applyFill="1" applyBorder="1" applyAlignment="1">
      <alignment horizontal="center" vertical="center"/>
    </xf>
    <xf numFmtId="167" fontId="22" fillId="2" borderId="32" xfId="5" applyNumberFormat="1" applyFont="1" applyFill="1" applyBorder="1" applyAlignment="1">
      <alignment horizontal="center"/>
    </xf>
    <xf numFmtId="167" fontId="22" fillId="2" borderId="38" xfId="5" applyNumberFormat="1" applyFont="1" applyFill="1" applyBorder="1" applyAlignment="1">
      <alignment horizontal="center"/>
    </xf>
    <xf numFmtId="167" fontId="22" fillId="2" borderId="34" xfId="5" applyNumberFormat="1" applyFont="1" applyFill="1" applyBorder="1" applyAlignment="1">
      <alignment horizontal="center"/>
    </xf>
    <xf numFmtId="167" fontId="22" fillId="2" borderId="39" xfId="5" applyNumberFormat="1" applyFont="1" applyFill="1" applyBorder="1" applyAlignment="1">
      <alignment horizontal="center" wrapText="1"/>
    </xf>
    <xf numFmtId="0" fontId="25" fillId="0" borderId="0" xfId="7" applyFont="1" applyAlignment="1">
      <alignment horizontal="left"/>
    </xf>
    <xf numFmtId="169" fontId="8" fillId="0" borderId="22" xfId="5" applyNumberFormat="1" applyBorder="1" applyAlignment="1">
      <alignment horizontal="center"/>
    </xf>
    <xf numFmtId="169" fontId="22" fillId="0" borderId="18" xfId="5" applyNumberFormat="1" applyFont="1" applyBorder="1" applyAlignment="1">
      <alignment horizontal="center"/>
    </xf>
  </cellXfs>
  <cellStyles count="8">
    <cellStyle name="čiarky_vykazy 30062006 sumarne po korekcii IAS" xfId="5" xr:uid="{7CE38E2A-6953-41A6-AEBA-83A527971402}"/>
    <cellStyle name="Normálna" xfId="0" builtinId="0"/>
    <cellStyle name="Normálna 2" xfId="4" xr:uid="{73A0BAE9-774C-4BB8-84B2-4C7C62F57036}"/>
    <cellStyle name="normálne_OP_AWM_31122009" xfId="6" xr:uid="{F81ED084-3073-4574-814F-33EB306649D0}"/>
    <cellStyle name="normálne_vykazy 30062006 sumarne po korekcii IAS" xfId="7" xr:uid="{27D367FF-2A35-4318-9582-4441DA6A9897}"/>
    <cellStyle name="normálne_vykazy AWM 30062010_FINAL" xfId="2" xr:uid="{20EA6F00-510B-4A19-9FBA-6D1E6BD55AEC}"/>
    <cellStyle name="normální_List1" xfId="1" xr:uid="{5F1CA00D-BD07-48BB-B2E5-917F5727F6AD}"/>
    <cellStyle name="Standard_Súvaha prvá strana" xfId="3" xr:uid="{1A8C0BBC-EA52-4F4E-84DF-2389083C8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5050-25BA-4EF4-B255-FABCD5850B61}">
  <sheetPr>
    <tabColor indexed="44"/>
    <pageSetUpPr fitToPage="1"/>
  </sheetPr>
  <dimension ref="A1:AI62"/>
  <sheetViews>
    <sheetView showGridLines="0" topLeftCell="A13" zoomScale="86" zoomScaleNormal="86" workbookViewId="0">
      <selection activeCell="C62" sqref="C62"/>
    </sheetView>
  </sheetViews>
  <sheetFormatPr defaultColWidth="9.140625" defaultRowHeight="12.75"/>
  <cols>
    <col min="1" max="38" width="2.7109375" style="16" customWidth="1"/>
    <col min="39" max="16384" width="9.140625" style="16"/>
  </cols>
  <sheetData>
    <row r="1" spans="1:35">
      <c r="A1" s="15"/>
      <c r="B1" s="15"/>
      <c r="C1" s="15"/>
      <c r="D1" s="15"/>
      <c r="E1" s="15"/>
    </row>
    <row r="2" spans="1:35">
      <c r="A2" s="15"/>
      <c r="B2" s="15"/>
      <c r="C2" s="15"/>
      <c r="D2" s="15"/>
      <c r="E2" s="15"/>
      <c r="F2" s="17"/>
      <c r="G2" s="17"/>
      <c r="H2" s="17"/>
      <c r="I2" s="17"/>
      <c r="J2" s="17"/>
      <c r="K2" s="17"/>
      <c r="L2" s="17"/>
      <c r="M2" s="17"/>
      <c r="S2" s="17"/>
      <c r="T2" s="17"/>
      <c r="U2" s="17"/>
      <c r="V2" s="18" t="s">
        <v>62</v>
      </c>
      <c r="W2" s="18"/>
      <c r="X2" s="19"/>
      <c r="Y2" s="18"/>
      <c r="Z2" s="18"/>
      <c r="AA2" s="18"/>
      <c r="AB2" s="18"/>
      <c r="AC2" s="18"/>
      <c r="AD2" s="18"/>
      <c r="AE2" s="18"/>
      <c r="AF2" s="18"/>
      <c r="AG2" s="17"/>
      <c r="AH2" s="17"/>
    </row>
    <row r="3" spans="1:35" ht="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S3" s="17"/>
      <c r="T3" s="17"/>
      <c r="AG3" s="18"/>
      <c r="AH3" s="18"/>
      <c r="AI3" s="20"/>
    </row>
    <row r="4" spans="1:35" ht="15" customHeight="1">
      <c r="B4" s="21" t="s">
        <v>63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5" ht="12.75" customHeight="1">
      <c r="A5" s="17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17"/>
      <c r="AH5" s="17"/>
    </row>
    <row r="6" spans="1:35" ht="12.75" customHeight="1">
      <c r="A6" s="17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/>
      <c r="AH6" s="17"/>
    </row>
    <row r="7" spans="1:35" ht="23.25" customHeight="1">
      <c r="A7" s="17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17"/>
      <c r="AH7" s="17"/>
    </row>
    <row r="8" spans="1:35" ht="15">
      <c r="A8" s="17"/>
      <c r="B8" s="23" t="s">
        <v>64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/>
      <c r="AH8" s="17"/>
    </row>
    <row r="9" spans="1:35" ht="15.75">
      <c r="A9" s="17"/>
      <c r="B9" s="24"/>
      <c r="C9" s="24"/>
      <c r="D9" s="24"/>
      <c r="E9" s="24"/>
      <c r="F9" s="24"/>
      <c r="G9" s="24"/>
      <c r="H9" s="24"/>
      <c r="I9" s="24"/>
      <c r="J9" s="24"/>
      <c r="K9" s="25"/>
      <c r="L9" s="25"/>
      <c r="M9" s="25"/>
      <c r="N9" s="25"/>
      <c r="O9" s="25"/>
      <c r="P9" s="25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5" ht="15.75">
      <c r="A10" s="17"/>
      <c r="B10" s="17"/>
      <c r="C10" s="17"/>
      <c r="D10" s="17"/>
      <c r="E10" s="17"/>
      <c r="F10" s="17"/>
      <c r="G10" s="17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17"/>
      <c r="AC10" s="17"/>
      <c r="AD10" s="17"/>
      <c r="AE10" s="17"/>
      <c r="AF10" s="17"/>
      <c r="AG10" s="17"/>
      <c r="AH10" s="17"/>
    </row>
    <row r="11" spans="1:35" ht="15.75">
      <c r="A11" s="17"/>
      <c r="B11" s="17"/>
      <c r="C11" s="17"/>
      <c r="D11" s="17"/>
      <c r="E11" s="17"/>
      <c r="F11" s="17"/>
      <c r="G11" s="17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 t="s">
        <v>65</v>
      </c>
      <c r="W11" s="28"/>
      <c r="X11" s="28"/>
      <c r="Y11" s="28"/>
      <c r="Z11" s="28"/>
      <c r="AA11" s="28"/>
      <c r="AB11" s="28"/>
      <c r="AC11" s="28"/>
      <c r="AD11" s="28"/>
      <c r="AE11" s="28"/>
      <c r="AF11" s="17"/>
      <c r="AG11" s="17"/>
      <c r="AH11" s="17"/>
    </row>
    <row r="12" spans="1:35" ht="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9"/>
      <c r="N12" s="17"/>
      <c r="O12" s="17"/>
      <c r="P12" s="17"/>
      <c r="Q12" s="17"/>
      <c r="R12" s="17"/>
      <c r="S12" s="17"/>
      <c r="T12" s="17"/>
      <c r="U12" s="17"/>
      <c r="V12" s="28" t="s">
        <v>66</v>
      </c>
      <c r="W12" s="28"/>
      <c r="X12" s="28"/>
      <c r="Y12" s="28"/>
      <c r="Z12" s="28"/>
      <c r="AA12" s="28"/>
      <c r="AB12" s="28"/>
      <c r="AC12" s="28"/>
      <c r="AD12" s="28"/>
      <c r="AE12" s="28"/>
      <c r="AF12" s="17"/>
      <c r="AG12" s="17"/>
      <c r="AH12" s="17"/>
    </row>
    <row r="13" spans="1:35">
      <c r="A13" s="17"/>
      <c r="B13" s="17"/>
      <c r="C13" s="17"/>
      <c r="D13" s="17"/>
      <c r="E13" s="17"/>
      <c r="F13" s="17"/>
      <c r="G13" s="17"/>
      <c r="H13" s="17"/>
      <c r="I13" s="17"/>
      <c r="J13" s="24"/>
      <c r="K13" s="24"/>
      <c r="L13" s="24"/>
      <c r="M13" s="24"/>
      <c r="N13" s="24"/>
      <c r="O13" s="24"/>
      <c r="P13" s="24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 t="s">
        <v>67</v>
      </c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5">
      <c r="A16" s="17"/>
      <c r="B16" s="17"/>
      <c r="C16" s="17"/>
      <c r="D16" s="17"/>
      <c r="E16" s="17"/>
      <c r="F16" s="17"/>
      <c r="G16" s="17"/>
      <c r="H16" s="30"/>
      <c r="I16" s="28"/>
      <c r="J16" s="28"/>
      <c r="K16" s="28"/>
      <c r="L16" s="17"/>
      <c r="M16" s="30"/>
      <c r="N16" s="30"/>
      <c r="O16" s="30"/>
      <c r="P16" s="30"/>
      <c r="Q16" s="17"/>
      <c r="R16" s="17"/>
      <c r="S16" s="17"/>
      <c r="T16" s="31"/>
      <c r="U16" s="31"/>
      <c r="V16" s="32">
        <v>2</v>
      </c>
      <c r="W16" s="33">
        <v>6</v>
      </c>
      <c r="X16" s="34"/>
      <c r="Y16" s="32">
        <v>0</v>
      </c>
      <c r="Z16" s="32">
        <v>1</v>
      </c>
      <c r="AA16" s="35"/>
      <c r="AB16" s="32">
        <v>2</v>
      </c>
      <c r="AC16" s="33">
        <v>0</v>
      </c>
      <c r="AD16" s="33">
        <v>2</v>
      </c>
      <c r="AE16" s="33">
        <v>1</v>
      </c>
      <c r="AF16" s="17"/>
      <c r="AG16" s="17"/>
      <c r="AH16" s="17"/>
    </row>
    <row r="17" spans="1:34">
      <c r="A17" s="17"/>
      <c r="B17" s="17"/>
      <c r="C17" s="30"/>
      <c r="D17" s="30"/>
      <c r="E17" s="30"/>
      <c r="F17" s="30"/>
      <c r="G17" s="30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0"/>
      <c r="S17" s="30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0"/>
      <c r="M18" s="30"/>
      <c r="N18" s="30"/>
      <c r="O18" s="17"/>
      <c r="P18" s="30"/>
      <c r="Q18" s="30"/>
      <c r="R18" s="30"/>
      <c r="S18" s="30"/>
      <c r="T18" s="17"/>
      <c r="U18" s="17"/>
      <c r="V18" s="17" t="s">
        <v>68</v>
      </c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>
      <c r="A19" s="17"/>
      <c r="B19" s="17"/>
      <c r="C19" s="17"/>
      <c r="D19" s="17"/>
      <c r="E19" s="17"/>
      <c r="F19" s="30"/>
      <c r="G19" s="30"/>
      <c r="H19" s="30"/>
      <c r="I19" s="30"/>
      <c r="J19" s="30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1"/>
      <c r="Q20" s="31"/>
      <c r="R20" s="31"/>
      <c r="S20" s="31"/>
      <c r="T20" s="31"/>
      <c r="U20" s="31"/>
      <c r="V20" s="32">
        <v>3</v>
      </c>
      <c r="W20" s="33">
        <v>1</v>
      </c>
      <c r="X20" s="34"/>
      <c r="Y20" s="33">
        <v>1</v>
      </c>
      <c r="Z20" s="33">
        <v>2</v>
      </c>
      <c r="AA20" s="34"/>
      <c r="AB20" s="33">
        <v>2</v>
      </c>
      <c r="AC20" s="33">
        <v>0</v>
      </c>
      <c r="AD20" s="33">
        <v>2</v>
      </c>
      <c r="AE20" s="33">
        <v>1</v>
      </c>
      <c r="AF20" s="17"/>
      <c r="AG20" s="17"/>
      <c r="AH20" s="17"/>
    </row>
    <row r="21" spans="1:3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31"/>
      <c r="T21" s="31"/>
      <c r="U21" s="31"/>
      <c r="V21" s="31"/>
      <c r="W21" s="31"/>
      <c r="X21" s="31"/>
      <c r="Y21" s="31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1"/>
      <c r="S22" s="31"/>
      <c r="T22" s="31"/>
      <c r="U22" s="31"/>
      <c r="V22" s="28" t="s">
        <v>69</v>
      </c>
      <c r="W22" s="28"/>
      <c r="X22" s="28"/>
      <c r="Y22" s="28"/>
      <c r="Z22" s="28"/>
      <c r="AA22" s="28"/>
      <c r="AB22" s="28"/>
      <c r="AC22" s="28"/>
      <c r="AD22" s="28"/>
      <c r="AE22" s="28"/>
      <c r="AF22" s="17"/>
      <c r="AG22" s="17"/>
      <c r="AH22" s="17"/>
    </row>
    <row r="23" spans="1:34">
      <c r="A23" s="17"/>
      <c r="B23" s="30"/>
      <c r="C23" s="30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28" t="s">
        <v>66</v>
      </c>
      <c r="W23" s="28"/>
      <c r="X23" s="28"/>
      <c r="Y23" s="28"/>
      <c r="Z23" s="28"/>
      <c r="AA23" s="28"/>
      <c r="AB23" s="28"/>
      <c r="AC23" s="28"/>
      <c r="AD23" s="28"/>
      <c r="AE23" s="28"/>
      <c r="AF23" s="17"/>
      <c r="AG23" s="17"/>
      <c r="AH23" s="17"/>
    </row>
    <row r="24" spans="1:3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31"/>
      <c r="V25" s="32">
        <v>3</v>
      </c>
      <c r="W25" s="32">
        <v>1</v>
      </c>
      <c r="X25" s="35"/>
      <c r="Y25" s="33">
        <v>1</v>
      </c>
      <c r="Z25" s="33">
        <v>2</v>
      </c>
      <c r="AA25" s="34"/>
      <c r="AB25" s="33">
        <v>2</v>
      </c>
      <c r="AC25" s="33">
        <v>0</v>
      </c>
      <c r="AD25" s="33">
        <v>2</v>
      </c>
      <c r="AE25" s="33">
        <v>1</v>
      </c>
      <c r="AF25" s="17"/>
      <c r="AG25" s="17"/>
      <c r="AH25" s="17"/>
    </row>
    <row r="26" spans="1:3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>
      <c r="A27" s="17"/>
      <c r="B27" s="28" t="s">
        <v>70</v>
      </c>
      <c r="C27" s="28"/>
      <c r="D27" s="28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36" t="s">
        <v>71</v>
      </c>
      <c r="W27" s="36"/>
      <c r="X27" s="36"/>
      <c r="Y27" s="36"/>
      <c r="Z27" s="34">
        <v>6</v>
      </c>
      <c r="AA27" s="34">
        <v>4</v>
      </c>
      <c r="AB27" s="34">
        <v>3</v>
      </c>
      <c r="AC27" s="34">
        <v>0</v>
      </c>
      <c r="AD27" s="34">
        <v>0</v>
      </c>
      <c r="AE27" s="17"/>
      <c r="AF27" s="17"/>
      <c r="AG27" s="17"/>
      <c r="AH27" s="17"/>
    </row>
    <row r="28" spans="1:3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>
      <c r="A29" s="17"/>
      <c r="B29" s="33">
        <v>5</v>
      </c>
      <c r="C29" s="33">
        <v>3</v>
      </c>
      <c r="D29" s="33">
        <v>5</v>
      </c>
      <c r="E29" s="33">
        <v>6</v>
      </c>
      <c r="F29" s="33">
        <v>6</v>
      </c>
      <c r="G29" s="33">
        <v>0</v>
      </c>
      <c r="H29" s="33">
        <v>0</v>
      </c>
      <c r="I29" s="33">
        <v>9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28"/>
      <c r="T30" s="28"/>
      <c r="U30" s="28"/>
      <c r="V30" s="28"/>
      <c r="W30" s="28"/>
      <c r="X30" s="28"/>
      <c r="Y30" s="28"/>
      <c r="Z30" s="28"/>
      <c r="AA30" s="28"/>
      <c r="AB30" s="17"/>
      <c r="AC30" s="17"/>
      <c r="AD30" s="17"/>
      <c r="AE30" s="17"/>
      <c r="AF30" s="17"/>
      <c r="AG30" s="17"/>
      <c r="AH30" s="17"/>
    </row>
    <row r="31" spans="1:34">
      <c r="A31" s="17"/>
      <c r="B31" s="30" t="s">
        <v>72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>
      <c r="A33" s="17"/>
      <c r="B33" s="33" t="s">
        <v>73</v>
      </c>
      <c r="C33" s="33" t="s">
        <v>74</v>
      </c>
      <c r="D33" s="33" t="s">
        <v>75</v>
      </c>
      <c r="E33" s="33" t="s">
        <v>76</v>
      </c>
      <c r="F33" s="33" t="s">
        <v>77</v>
      </c>
      <c r="G33" s="33" t="s">
        <v>77</v>
      </c>
      <c r="H33" s="33"/>
      <c r="I33" s="33" t="s">
        <v>78</v>
      </c>
      <c r="J33" s="33" t="s">
        <v>79</v>
      </c>
      <c r="K33" s="33" t="s">
        <v>80</v>
      </c>
      <c r="L33" s="33"/>
      <c r="M33" s="33" t="s">
        <v>78</v>
      </c>
      <c r="N33" s="33" t="s">
        <v>81</v>
      </c>
      <c r="O33" s="33" t="s">
        <v>82</v>
      </c>
      <c r="P33" s="33" t="s">
        <v>83</v>
      </c>
      <c r="Q33" s="33" t="s">
        <v>77</v>
      </c>
      <c r="R33" s="33" t="s">
        <v>84</v>
      </c>
      <c r="S33" s="33" t="s">
        <v>85</v>
      </c>
      <c r="T33" s="33" t="s">
        <v>83</v>
      </c>
      <c r="U33" s="33" t="s">
        <v>81</v>
      </c>
      <c r="V33" s="33" t="s">
        <v>84</v>
      </c>
      <c r="W33" s="33"/>
      <c r="X33" s="33" t="s">
        <v>79</v>
      </c>
      <c r="Y33" s="33" t="s">
        <v>75</v>
      </c>
      <c r="Z33" s="33" t="s">
        <v>86</v>
      </c>
      <c r="AA33" s="33" t="s">
        <v>82</v>
      </c>
      <c r="AB33" s="33" t="s">
        <v>87</v>
      </c>
      <c r="AC33" s="37" t="s">
        <v>84</v>
      </c>
      <c r="AD33" s="38" t="s">
        <v>83</v>
      </c>
      <c r="AE33" s="38"/>
      <c r="AF33" s="17"/>
      <c r="AG33" s="17"/>
      <c r="AH33" s="17"/>
    </row>
    <row r="34" spans="1:34">
      <c r="A34" s="17"/>
      <c r="B34" s="33" t="s">
        <v>79</v>
      </c>
      <c r="C34" s="33" t="s">
        <v>76</v>
      </c>
      <c r="D34" s="33" t="s">
        <v>76</v>
      </c>
      <c r="E34" s="33" t="s">
        <v>88</v>
      </c>
      <c r="F34" s="33" t="s">
        <v>89</v>
      </c>
      <c r="G34" s="33" t="s">
        <v>86</v>
      </c>
      <c r="H34" s="33" t="s">
        <v>81</v>
      </c>
      <c r="I34" s="33" t="s">
        <v>82</v>
      </c>
      <c r="J34" s="33" t="s">
        <v>83</v>
      </c>
      <c r="K34" s="33" t="s">
        <v>77</v>
      </c>
      <c r="L34" s="33" t="s">
        <v>84</v>
      </c>
      <c r="M34" s="33" t="s">
        <v>86</v>
      </c>
      <c r="N34" s="33" t="s">
        <v>90</v>
      </c>
      <c r="O34" s="33" t="s">
        <v>81</v>
      </c>
      <c r="P34" s="33" t="s">
        <v>91</v>
      </c>
      <c r="Q34" s="33" t="s">
        <v>62</v>
      </c>
      <c r="R34" s="33" t="s">
        <v>92</v>
      </c>
      <c r="S34" s="33" t="s">
        <v>76</v>
      </c>
      <c r="T34" s="33" t="s">
        <v>81</v>
      </c>
      <c r="U34" s="33" t="s">
        <v>93</v>
      </c>
      <c r="V34" s="33"/>
      <c r="W34" s="33" t="s">
        <v>77</v>
      </c>
      <c r="X34" s="33"/>
      <c r="Y34" s="33"/>
      <c r="Z34" s="33"/>
      <c r="AA34" s="33"/>
      <c r="AB34" s="33"/>
      <c r="AC34" s="37"/>
      <c r="AD34" s="38"/>
      <c r="AE34" s="38"/>
      <c r="AF34" s="17"/>
      <c r="AG34" s="17"/>
      <c r="AH34" s="17"/>
    </row>
    <row r="35" spans="1:34">
      <c r="A35" s="17"/>
      <c r="B35" s="33" t="s">
        <v>94</v>
      </c>
      <c r="C35" s="33" t="s">
        <v>75</v>
      </c>
      <c r="D35" s="33" t="s">
        <v>83</v>
      </c>
      <c r="E35" s="33" t="s">
        <v>85</v>
      </c>
      <c r="F35" s="33" t="s">
        <v>83</v>
      </c>
      <c r="G35" s="33" t="s">
        <v>81</v>
      </c>
      <c r="H35" s="33" t="s">
        <v>88</v>
      </c>
      <c r="I35" s="33" t="s">
        <v>86</v>
      </c>
      <c r="J35" s="33" t="s">
        <v>82</v>
      </c>
      <c r="K35" s="33" t="s">
        <v>91</v>
      </c>
      <c r="L35" s="33" t="s">
        <v>85</v>
      </c>
      <c r="M35" s="33"/>
      <c r="N35" s="33" t="s">
        <v>95</v>
      </c>
      <c r="O35" s="33" t="s">
        <v>96</v>
      </c>
      <c r="P35" s="33" t="s">
        <v>97</v>
      </c>
      <c r="Q35" s="33" t="s">
        <v>88</v>
      </c>
      <c r="R35" s="33" t="s">
        <v>87</v>
      </c>
      <c r="S35" s="33" t="s">
        <v>93</v>
      </c>
      <c r="T35" s="33" t="s">
        <v>81</v>
      </c>
      <c r="U35" s="33" t="s">
        <v>91</v>
      </c>
      <c r="V35" s="33" t="s">
        <v>85</v>
      </c>
      <c r="W35" s="33" t="s">
        <v>62</v>
      </c>
      <c r="X35" s="33" t="s">
        <v>86</v>
      </c>
      <c r="Y35" s="33" t="s">
        <v>85</v>
      </c>
      <c r="Z35" s="33" t="s">
        <v>87</v>
      </c>
      <c r="AA35" s="33" t="s">
        <v>81</v>
      </c>
      <c r="AB35" s="33" t="s">
        <v>98</v>
      </c>
      <c r="AC35" s="37" t="s">
        <v>85</v>
      </c>
      <c r="AD35" s="38"/>
      <c r="AE35" s="38"/>
      <c r="AF35" s="17"/>
      <c r="AG35" s="17"/>
      <c r="AH35" s="17"/>
    </row>
    <row r="36" spans="1:34">
      <c r="A36" s="17"/>
      <c r="B36" s="33" t="s">
        <v>87</v>
      </c>
      <c r="C36" s="33" t="s">
        <v>99</v>
      </c>
      <c r="D36" s="33" t="s">
        <v>77</v>
      </c>
      <c r="E36" s="33" t="s">
        <v>99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7"/>
      <c r="AD36" s="38"/>
      <c r="AE36" s="38"/>
      <c r="AF36" s="17"/>
      <c r="AG36" s="17"/>
      <c r="AH36" s="17"/>
    </row>
    <row r="37" spans="1:34">
      <c r="A37" s="1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17"/>
      <c r="AG37" s="17"/>
      <c r="AH37" s="17"/>
    </row>
    <row r="38" spans="1:34">
      <c r="A38" s="17"/>
      <c r="B38" s="30" t="s">
        <v>100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>
      <c r="A40" s="17"/>
      <c r="B40" s="33" t="s">
        <v>87</v>
      </c>
      <c r="C40" s="33" t="s">
        <v>97</v>
      </c>
      <c r="D40" s="33" t="s">
        <v>74</v>
      </c>
      <c r="E40" s="33" t="s">
        <v>86</v>
      </c>
      <c r="F40" s="33" t="s">
        <v>76</v>
      </c>
      <c r="G40" s="33" t="s">
        <v>82</v>
      </c>
      <c r="H40" s="33" t="s">
        <v>96</v>
      </c>
      <c r="I40" s="33"/>
      <c r="J40" s="33" t="s">
        <v>77</v>
      </c>
      <c r="K40" s="33" t="s">
        <v>94</v>
      </c>
      <c r="L40" s="33" t="s">
        <v>76</v>
      </c>
      <c r="M40" s="33" t="s">
        <v>88</v>
      </c>
      <c r="N40" s="33" t="s">
        <v>76</v>
      </c>
      <c r="O40" s="33" t="s">
        <v>90</v>
      </c>
      <c r="P40" s="33" t="s">
        <v>81</v>
      </c>
      <c r="Q40" s="33" t="s">
        <v>76</v>
      </c>
      <c r="R40" s="33" t="s">
        <v>77</v>
      </c>
      <c r="S40" s="33" t="s">
        <v>101</v>
      </c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17"/>
      <c r="AG40" s="17"/>
      <c r="AH40" s="17"/>
    </row>
    <row r="41" spans="1:3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>
      <c r="A42" s="17"/>
      <c r="B42" s="30" t="s">
        <v>102</v>
      </c>
      <c r="C42" s="30"/>
      <c r="D42" s="30"/>
      <c r="E42" s="30"/>
      <c r="F42" s="30"/>
      <c r="G42" s="30"/>
      <c r="H42" s="30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>
      <c r="A44" s="17"/>
      <c r="B44" s="33" t="s">
        <v>103</v>
      </c>
      <c r="C44" s="33" t="s">
        <v>76</v>
      </c>
      <c r="D44" s="33" t="s">
        <v>74</v>
      </c>
      <c r="E44" s="33" t="s">
        <v>104</v>
      </c>
      <c r="F44" s="33" t="s">
        <v>76</v>
      </c>
      <c r="G44" s="33" t="s">
        <v>82</v>
      </c>
      <c r="H44" s="33" t="s">
        <v>87</v>
      </c>
      <c r="I44" s="33"/>
      <c r="J44" s="33">
        <v>3</v>
      </c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40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17"/>
      <c r="AG44" s="17"/>
      <c r="AH44" s="17"/>
    </row>
    <row r="45" spans="1:34">
      <c r="A45" s="17"/>
      <c r="B45" s="33">
        <v>8</v>
      </c>
      <c r="C45" s="33">
        <v>1</v>
      </c>
      <c r="D45" s="33">
        <v>1</v>
      </c>
      <c r="E45" s="33"/>
      <c r="F45" s="33">
        <v>0</v>
      </c>
      <c r="G45" s="33">
        <v>3</v>
      </c>
      <c r="H45" s="33"/>
      <c r="I45" s="33"/>
      <c r="J45" s="33" t="s">
        <v>105</v>
      </c>
      <c r="K45" s="33" t="s">
        <v>75</v>
      </c>
      <c r="L45" s="33" t="s">
        <v>87</v>
      </c>
      <c r="M45" s="33" t="s">
        <v>84</v>
      </c>
      <c r="N45" s="33" t="s">
        <v>86</v>
      </c>
      <c r="O45" s="33" t="s">
        <v>77</v>
      </c>
      <c r="P45" s="33" t="s">
        <v>88</v>
      </c>
      <c r="Q45" s="33" t="s">
        <v>87</v>
      </c>
      <c r="R45" s="33" t="s">
        <v>82</v>
      </c>
      <c r="S45" s="33" t="s">
        <v>87</v>
      </c>
      <c r="T45" s="33"/>
      <c r="U45" s="40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17"/>
      <c r="AG45" s="17"/>
      <c r="AH45" s="17"/>
    </row>
    <row r="46" spans="1:34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>
      <c r="A47" s="17"/>
      <c r="B47" s="30" t="s">
        <v>106</v>
      </c>
      <c r="C47" s="30"/>
      <c r="D47" s="30"/>
      <c r="E47" s="30"/>
      <c r="F47" s="30"/>
      <c r="G47" s="30"/>
      <c r="H47" s="30"/>
      <c r="I47" s="30"/>
      <c r="J47" s="17"/>
      <c r="K47" s="30" t="s">
        <v>107</v>
      </c>
      <c r="L47" s="30"/>
      <c r="M47" s="30"/>
      <c r="N47" s="30"/>
      <c r="O47" s="30"/>
      <c r="P47" s="30"/>
      <c r="Q47" s="30"/>
      <c r="R47" s="30"/>
      <c r="S47" s="30"/>
      <c r="T47" s="30"/>
      <c r="U47" s="17"/>
      <c r="V47" s="30" t="s">
        <v>108</v>
      </c>
      <c r="W47" s="30"/>
      <c r="X47" s="30"/>
      <c r="Y47" s="30"/>
      <c r="Z47" s="30"/>
      <c r="AA47" s="30"/>
      <c r="AB47" s="30"/>
      <c r="AC47" s="30"/>
      <c r="AD47" s="30"/>
      <c r="AE47" s="30"/>
      <c r="AF47" s="17"/>
      <c r="AG47" s="17"/>
      <c r="AH47" s="17"/>
    </row>
    <row r="48" spans="1:34">
      <c r="A48" s="17"/>
      <c r="B48" s="33">
        <v>0</v>
      </c>
      <c r="C48" s="33">
        <v>2</v>
      </c>
      <c r="D48" s="33"/>
      <c r="E48" s="33"/>
      <c r="F48" s="33"/>
      <c r="G48" s="33"/>
      <c r="H48" s="33"/>
      <c r="I48" s="34"/>
      <c r="J48" s="34"/>
      <c r="K48" s="33">
        <v>5</v>
      </c>
      <c r="L48" s="33">
        <v>8</v>
      </c>
      <c r="M48" s="33">
        <v>2</v>
      </c>
      <c r="N48" s="33">
        <v>4</v>
      </c>
      <c r="O48" s="33">
        <v>0</v>
      </c>
      <c r="P48" s="33">
        <v>3</v>
      </c>
      <c r="Q48" s="33">
        <v>0</v>
      </c>
      <c r="R48" s="33">
        <v>0</v>
      </c>
      <c r="S48" s="34"/>
      <c r="T48" s="34"/>
      <c r="U48" s="34"/>
      <c r="V48" s="33">
        <v>5</v>
      </c>
      <c r="W48" s="33">
        <v>8</v>
      </c>
      <c r="X48" s="33">
        <v>2</v>
      </c>
      <c r="Y48" s="33">
        <v>4</v>
      </c>
      <c r="Z48" s="33">
        <v>0</v>
      </c>
      <c r="AA48" s="33">
        <v>3</v>
      </c>
      <c r="AB48" s="33">
        <v>1</v>
      </c>
      <c r="AC48" s="33">
        <v>1</v>
      </c>
      <c r="AD48" s="17"/>
      <c r="AE48" s="17"/>
      <c r="AF48" s="17"/>
      <c r="AG48" s="17"/>
      <c r="AH48" s="17"/>
    </row>
    <row r="49" spans="1:34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  <row r="50" spans="1:34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4">
      <c r="A51" s="17"/>
      <c r="B51" s="41" t="s">
        <v>109</v>
      </c>
      <c r="C51" s="42"/>
      <c r="D51" s="42"/>
      <c r="E51" s="42"/>
      <c r="F51" s="42"/>
      <c r="G51" s="42"/>
      <c r="H51" s="43"/>
      <c r="I51" s="41" t="s">
        <v>110</v>
      </c>
      <c r="J51" s="42"/>
      <c r="K51" s="42"/>
      <c r="L51" s="42"/>
      <c r="M51" s="42"/>
      <c r="N51" s="42"/>
      <c r="O51" s="42"/>
      <c r="P51" s="43"/>
      <c r="Q51" s="41" t="s">
        <v>111</v>
      </c>
      <c r="R51" s="42"/>
      <c r="S51" s="42"/>
      <c r="T51" s="42"/>
      <c r="U51" s="42"/>
      <c r="V51" s="42"/>
      <c r="W51" s="42"/>
      <c r="X51" s="43"/>
      <c r="Y51" s="41" t="s">
        <v>112</v>
      </c>
      <c r="Z51" s="42"/>
      <c r="AA51" s="42"/>
      <c r="AB51" s="42"/>
      <c r="AC51" s="42"/>
      <c r="AD51" s="42"/>
      <c r="AE51" s="43"/>
      <c r="AF51" s="17"/>
      <c r="AG51" s="17"/>
      <c r="AH51" s="17"/>
    </row>
    <row r="52" spans="1:34">
      <c r="A52" s="17"/>
      <c r="B52" s="44"/>
      <c r="C52" s="45"/>
      <c r="D52" s="45"/>
      <c r="E52" s="45"/>
      <c r="F52" s="45"/>
      <c r="G52" s="45"/>
      <c r="H52" s="46"/>
      <c r="I52" s="44"/>
      <c r="J52" s="45"/>
      <c r="K52" s="45"/>
      <c r="L52" s="45"/>
      <c r="M52" s="45"/>
      <c r="N52" s="45"/>
      <c r="O52" s="45"/>
      <c r="P52" s="46"/>
      <c r="Q52" s="44"/>
      <c r="R52" s="45"/>
      <c r="S52" s="45"/>
      <c r="T52" s="45"/>
      <c r="U52" s="45"/>
      <c r="V52" s="45"/>
      <c r="W52" s="45"/>
      <c r="X52" s="46"/>
      <c r="Y52" s="44"/>
      <c r="Z52" s="45"/>
      <c r="AA52" s="45"/>
      <c r="AB52" s="45"/>
      <c r="AC52" s="45"/>
      <c r="AD52" s="45"/>
      <c r="AE52" s="46"/>
      <c r="AF52" s="17"/>
      <c r="AG52" s="17"/>
      <c r="AH52" s="17"/>
    </row>
    <row r="53" spans="1:34">
      <c r="A53" s="17"/>
      <c r="B53" s="44"/>
      <c r="C53" s="45"/>
      <c r="D53" s="45"/>
      <c r="E53" s="45"/>
      <c r="F53" s="45"/>
      <c r="G53" s="45"/>
      <c r="H53" s="46"/>
      <c r="I53" s="44"/>
      <c r="J53" s="45"/>
      <c r="K53" s="45"/>
      <c r="L53" s="45"/>
      <c r="M53" s="45"/>
      <c r="N53" s="45"/>
      <c r="O53" s="45"/>
      <c r="P53" s="46"/>
      <c r="Q53" s="44"/>
      <c r="R53" s="45"/>
      <c r="S53" s="45"/>
      <c r="T53" s="45"/>
      <c r="U53" s="45"/>
      <c r="V53" s="45"/>
      <c r="W53" s="45"/>
      <c r="X53" s="46"/>
      <c r="Y53" s="44"/>
      <c r="Z53" s="45"/>
      <c r="AA53" s="45"/>
      <c r="AB53" s="45"/>
      <c r="AC53" s="45"/>
      <c r="AD53" s="45"/>
      <c r="AE53" s="46"/>
      <c r="AF53" s="17"/>
      <c r="AG53" s="17"/>
      <c r="AH53" s="17"/>
    </row>
    <row r="54" spans="1:34">
      <c r="A54" s="17"/>
      <c r="B54" s="44"/>
      <c r="C54" s="45"/>
      <c r="D54" s="45"/>
      <c r="E54" s="45"/>
      <c r="F54" s="45"/>
      <c r="G54" s="45"/>
      <c r="H54" s="46"/>
      <c r="I54" s="44"/>
      <c r="J54" s="45"/>
      <c r="K54" s="45"/>
      <c r="L54" s="45"/>
      <c r="M54" s="45"/>
      <c r="N54" s="45"/>
      <c r="O54" s="45"/>
      <c r="P54" s="46"/>
      <c r="Q54" s="44"/>
      <c r="R54" s="45"/>
      <c r="S54" s="45"/>
      <c r="T54" s="45"/>
      <c r="U54" s="45"/>
      <c r="V54" s="45"/>
      <c r="W54" s="45"/>
      <c r="X54" s="46"/>
      <c r="Y54" s="44"/>
      <c r="Z54" s="45"/>
      <c r="AA54" s="45"/>
      <c r="AB54" s="45"/>
      <c r="AC54" s="45"/>
      <c r="AD54" s="45"/>
      <c r="AE54" s="46"/>
      <c r="AF54" s="17"/>
      <c r="AG54" s="17"/>
      <c r="AH54" s="17"/>
    </row>
    <row r="55" spans="1:34">
      <c r="A55" s="17"/>
      <c r="B55" s="44"/>
      <c r="C55" s="45"/>
      <c r="D55" s="45"/>
      <c r="E55" s="45"/>
      <c r="F55" s="45"/>
      <c r="G55" s="45"/>
      <c r="H55" s="46"/>
      <c r="I55" s="44"/>
      <c r="J55" s="45"/>
      <c r="K55" s="45"/>
      <c r="L55" s="45"/>
      <c r="M55" s="45"/>
      <c r="N55" s="45"/>
      <c r="O55" s="45"/>
      <c r="P55" s="46"/>
      <c r="Q55" s="44"/>
      <c r="R55" s="45"/>
      <c r="S55" s="45"/>
      <c r="T55" s="45"/>
      <c r="U55" s="45"/>
      <c r="V55" s="45"/>
      <c r="W55" s="45"/>
      <c r="X55" s="46"/>
      <c r="Y55" s="44"/>
      <c r="Z55" s="45"/>
      <c r="AA55" s="45"/>
      <c r="AB55" s="45"/>
      <c r="AC55" s="45"/>
      <c r="AD55" s="45"/>
      <c r="AE55" s="46"/>
      <c r="AF55" s="17"/>
      <c r="AG55" s="17"/>
      <c r="AH55" s="17"/>
    </row>
    <row r="56" spans="1:34">
      <c r="A56" s="17"/>
      <c r="B56" s="44"/>
      <c r="C56" s="45"/>
      <c r="D56" s="45"/>
      <c r="E56" s="45"/>
      <c r="F56" s="45"/>
      <c r="G56" s="45"/>
      <c r="H56" s="46"/>
      <c r="I56" s="44"/>
      <c r="J56" s="45"/>
      <c r="K56" s="45"/>
      <c r="L56" s="45"/>
      <c r="M56" s="45"/>
      <c r="N56" s="45"/>
      <c r="O56" s="45"/>
      <c r="P56" s="46"/>
      <c r="Q56" s="44"/>
      <c r="R56" s="45"/>
      <c r="S56" s="45"/>
      <c r="T56" s="45"/>
      <c r="U56" s="45"/>
      <c r="V56" s="45"/>
      <c r="W56" s="45"/>
      <c r="X56" s="46"/>
      <c r="Y56" s="44"/>
      <c r="Z56" s="45"/>
      <c r="AA56" s="45"/>
      <c r="AB56" s="45"/>
      <c r="AC56" s="45"/>
      <c r="AD56" s="45"/>
      <c r="AE56" s="46"/>
      <c r="AF56" s="17"/>
      <c r="AG56" s="17"/>
      <c r="AH56" s="17"/>
    </row>
    <row r="57" spans="1:34">
      <c r="A57" s="17"/>
      <c r="B57" s="47"/>
      <c r="C57" s="28"/>
      <c r="D57" s="28"/>
      <c r="E57" s="28"/>
      <c r="F57" s="28"/>
      <c r="G57" s="28"/>
      <c r="H57" s="48"/>
      <c r="I57" s="47"/>
      <c r="J57" s="28"/>
      <c r="K57" s="28"/>
      <c r="L57" s="28"/>
      <c r="M57" s="28"/>
      <c r="N57" s="28"/>
      <c r="O57" s="28"/>
      <c r="P57" s="48"/>
      <c r="Q57" s="47"/>
      <c r="R57" s="28"/>
      <c r="S57" s="28"/>
      <c r="T57" s="28"/>
      <c r="U57" s="28"/>
      <c r="V57" s="28"/>
      <c r="W57" s="28"/>
      <c r="X57" s="48"/>
      <c r="Y57" s="47"/>
      <c r="Z57" s="28"/>
      <c r="AA57" s="28"/>
      <c r="AB57" s="28"/>
      <c r="AC57" s="28"/>
      <c r="AD57" s="28"/>
      <c r="AE57" s="48"/>
      <c r="AF57" s="17"/>
      <c r="AG57" s="17"/>
      <c r="AH57" s="17"/>
    </row>
    <row r="58" spans="1:34">
      <c r="A58" s="17"/>
      <c r="B58" s="49"/>
      <c r="C58" s="50"/>
      <c r="D58" s="50"/>
      <c r="E58" s="50"/>
      <c r="F58" s="50"/>
      <c r="G58" s="50"/>
      <c r="H58" s="51"/>
      <c r="I58" s="49"/>
      <c r="J58" s="50"/>
      <c r="K58" s="50"/>
      <c r="L58" s="50"/>
      <c r="M58" s="50"/>
      <c r="N58" s="50"/>
      <c r="O58" s="50"/>
      <c r="P58" s="51"/>
      <c r="Q58" s="49"/>
      <c r="R58" s="50"/>
      <c r="S58" s="50"/>
      <c r="T58" s="50"/>
      <c r="U58" s="50"/>
      <c r="V58" s="50"/>
      <c r="W58" s="50"/>
      <c r="X58" s="51"/>
      <c r="Y58" s="49"/>
      <c r="Z58" s="50"/>
      <c r="AA58" s="50"/>
      <c r="AB58" s="50"/>
      <c r="AC58" s="50"/>
      <c r="AD58" s="50"/>
      <c r="AE58" s="51"/>
      <c r="AF58" s="17"/>
      <c r="AG58" s="17"/>
      <c r="AH58" s="17"/>
    </row>
    <row r="59" spans="1:34" ht="12.95" customHeight="1">
      <c r="A59" s="17"/>
      <c r="B59" s="52" t="s">
        <v>113</v>
      </c>
      <c r="C59" s="52"/>
      <c r="D59" s="52"/>
      <c r="E59" s="52"/>
      <c r="F59" s="52"/>
      <c r="G59" s="52"/>
      <c r="H59" s="52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1" spans="1:34">
      <c r="B61" s="53"/>
    </row>
    <row r="62" spans="1:34">
      <c r="C62" s="54"/>
    </row>
  </sheetData>
  <mergeCells count="28">
    <mergeCell ref="B59:H59"/>
    <mergeCell ref="B42:H42"/>
    <mergeCell ref="B47:I47"/>
    <mergeCell ref="K47:T47"/>
    <mergeCell ref="V47:AE47"/>
    <mergeCell ref="B51:H58"/>
    <mergeCell ref="I51:P58"/>
    <mergeCell ref="Q51:X58"/>
    <mergeCell ref="Y51:AE58"/>
    <mergeCell ref="B23:C23"/>
    <mergeCell ref="V23:AE23"/>
    <mergeCell ref="B27:D27"/>
    <mergeCell ref="S30:AA30"/>
    <mergeCell ref="B31:R31"/>
    <mergeCell ref="B38:O38"/>
    <mergeCell ref="C17:G17"/>
    <mergeCell ref="R17:S17"/>
    <mergeCell ref="L18:N18"/>
    <mergeCell ref="P18:S18"/>
    <mergeCell ref="F19:J19"/>
    <mergeCell ref="V22:AE22"/>
    <mergeCell ref="A1:E2"/>
    <mergeCell ref="B4:AF7"/>
    <mergeCell ref="B8:AF8"/>
    <mergeCell ref="V11:AE11"/>
    <mergeCell ref="V12:AE12"/>
    <mergeCell ref="H16:K16"/>
    <mergeCell ref="M16:P16"/>
  </mergeCells>
  <pageMargins left="0.39370078740157483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opLeftCell="A22" workbookViewId="0">
      <selection activeCell="B36" sqref="B36"/>
    </sheetView>
  </sheetViews>
  <sheetFormatPr defaultColWidth="12.140625" defaultRowHeight="15" customHeight="1"/>
  <cols>
    <col min="1" max="1" width="10.85546875" style="2" customWidth="1"/>
    <col min="2" max="2" width="52" style="2" customWidth="1"/>
    <col min="3" max="3" width="10.85546875" style="2" customWidth="1"/>
    <col min="4" max="4" width="11.28515625" style="2" bestFit="1" customWidth="1"/>
    <col min="5" max="16384" width="12.140625" style="2"/>
  </cols>
  <sheetData>
    <row r="1" spans="1:4" ht="52.5" customHeight="1">
      <c r="A1" s="13" t="s">
        <v>114</v>
      </c>
      <c r="B1" s="14"/>
      <c r="C1" s="14"/>
      <c r="D1" s="14"/>
    </row>
    <row r="3" spans="1:4" ht="14.25" customHeight="1">
      <c r="A3" s="13" t="s">
        <v>61</v>
      </c>
      <c r="B3" s="12"/>
      <c r="C3" s="12"/>
      <c r="D3" s="12"/>
    </row>
    <row r="4" spans="1:4" ht="14.25" customHeight="1">
      <c r="A4" s="7"/>
    </row>
    <row r="5" spans="1:4" s="7" customFormat="1" ht="14.25" customHeight="1">
      <c r="A5" s="6" t="s">
        <v>0</v>
      </c>
      <c r="B5" s="6" t="s">
        <v>1</v>
      </c>
      <c r="C5" s="6" t="s">
        <v>2</v>
      </c>
      <c r="D5" s="5">
        <v>44561</v>
      </c>
    </row>
    <row r="6" spans="1:4" ht="13.5" customHeight="1">
      <c r="A6" s="3" t="s">
        <v>3</v>
      </c>
      <c r="B6" s="1" t="s">
        <v>4</v>
      </c>
      <c r="C6" s="4">
        <v>1</v>
      </c>
      <c r="D6" s="10">
        <v>7480665.54</v>
      </c>
    </row>
    <row r="7" spans="1:4" ht="13.5" customHeight="1">
      <c r="A7" s="3" t="s">
        <v>5</v>
      </c>
      <c r="B7" s="1" t="s">
        <v>6</v>
      </c>
      <c r="C7" s="4">
        <v>2</v>
      </c>
      <c r="D7" s="10">
        <v>0</v>
      </c>
    </row>
    <row r="8" spans="1:4" ht="13.5" customHeight="1">
      <c r="A8" s="3" t="s">
        <v>7</v>
      </c>
      <c r="B8" s="1" t="s">
        <v>8</v>
      </c>
      <c r="C8" s="4">
        <v>3</v>
      </c>
      <c r="D8" s="10">
        <v>0</v>
      </c>
    </row>
    <row r="9" spans="1:4" ht="13.5" customHeight="1">
      <c r="A9" s="3" t="s">
        <v>9</v>
      </c>
      <c r="B9" s="1" t="s">
        <v>10</v>
      </c>
      <c r="C9" s="4">
        <v>4</v>
      </c>
      <c r="D9" s="10">
        <v>0</v>
      </c>
    </row>
    <row r="10" spans="1:4" ht="13.5" customHeight="1">
      <c r="A10" s="3" t="s">
        <v>11</v>
      </c>
      <c r="B10" s="1" t="s">
        <v>12</v>
      </c>
      <c r="C10" s="4">
        <v>5</v>
      </c>
      <c r="D10" s="10">
        <v>0</v>
      </c>
    </row>
    <row r="11" spans="1:4" ht="13.5" customHeight="1">
      <c r="A11" s="3" t="s">
        <v>7</v>
      </c>
      <c r="B11" s="1" t="s">
        <v>8</v>
      </c>
      <c r="C11" s="4">
        <v>6</v>
      </c>
      <c r="D11" s="10">
        <v>0</v>
      </c>
    </row>
    <row r="12" spans="1:4" ht="13.5" customHeight="1">
      <c r="A12" s="3" t="s">
        <v>9</v>
      </c>
      <c r="B12" s="1" t="s">
        <v>10</v>
      </c>
      <c r="C12" s="4">
        <v>7</v>
      </c>
      <c r="D12" s="10">
        <v>0</v>
      </c>
    </row>
    <row r="13" spans="1:4" ht="13.5" customHeight="1">
      <c r="A13" s="3" t="s">
        <v>13</v>
      </c>
      <c r="B13" s="1" t="s">
        <v>14</v>
      </c>
      <c r="C13" s="4">
        <v>8</v>
      </c>
      <c r="D13" s="10">
        <v>3690000</v>
      </c>
    </row>
    <row r="14" spans="1:4" ht="13.5" customHeight="1">
      <c r="A14" s="3" t="s">
        <v>7</v>
      </c>
      <c r="B14" s="1" t="s">
        <v>15</v>
      </c>
      <c r="C14" s="4">
        <v>9</v>
      </c>
      <c r="D14" s="10">
        <v>0</v>
      </c>
    </row>
    <row r="15" spans="1:4" ht="13.5" customHeight="1">
      <c r="A15" s="3" t="s">
        <v>9</v>
      </c>
      <c r="B15" s="1" t="s">
        <v>16</v>
      </c>
      <c r="C15" s="4">
        <v>10</v>
      </c>
      <c r="D15" s="10">
        <v>3690000</v>
      </c>
    </row>
    <row r="16" spans="1:4" ht="13.5" customHeight="1">
      <c r="A16" s="3" t="s">
        <v>17</v>
      </c>
      <c r="B16" s="1" t="s">
        <v>18</v>
      </c>
      <c r="C16" s="4">
        <v>11</v>
      </c>
      <c r="D16" s="10">
        <v>0</v>
      </c>
    </row>
    <row r="17" spans="1:4" ht="13.5" customHeight="1">
      <c r="A17" s="3" t="s">
        <v>19</v>
      </c>
      <c r="B17" s="1" t="s">
        <v>20</v>
      </c>
      <c r="C17" s="4">
        <v>12</v>
      </c>
      <c r="D17" s="10">
        <v>0</v>
      </c>
    </row>
    <row r="18" spans="1:4" ht="13.5" customHeight="1">
      <c r="A18" s="3" t="s">
        <v>21</v>
      </c>
      <c r="B18" s="1" t="s">
        <v>22</v>
      </c>
      <c r="C18" s="4">
        <v>13</v>
      </c>
      <c r="D18" s="10">
        <v>0</v>
      </c>
    </row>
    <row r="19" spans="1:4" ht="13.5" customHeight="1">
      <c r="A19" s="3" t="s">
        <v>7</v>
      </c>
      <c r="B19" s="1" t="s">
        <v>23</v>
      </c>
      <c r="C19" s="4">
        <v>14</v>
      </c>
      <c r="D19" s="10">
        <v>0</v>
      </c>
    </row>
    <row r="20" spans="1:4" ht="13.5" customHeight="1">
      <c r="A20" s="3" t="s">
        <v>9</v>
      </c>
      <c r="B20" s="1" t="s">
        <v>24</v>
      </c>
      <c r="C20" s="4">
        <v>15</v>
      </c>
      <c r="D20" s="10">
        <v>0</v>
      </c>
    </row>
    <row r="21" spans="1:4" ht="13.5" customHeight="1">
      <c r="A21" s="3" t="s">
        <v>25</v>
      </c>
      <c r="B21" s="1" t="s">
        <v>26</v>
      </c>
      <c r="C21" s="4">
        <v>16</v>
      </c>
      <c r="D21" s="10">
        <v>3790665.54</v>
      </c>
    </row>
    <row r="22" spans="1:4" ht="13.5" customHeight="1">
      <c r="A22" s="3" t="s">
        <v>7</v>
      </c>
      <c r="B22" s="1" t="s">
        <v>27</v>
      </c>
      <c r="C22" s="4">
        <v>17</v>
      </c>
      <c r="D22" s="10">
        <v>635391.51</v>
      </c>
    </row>
    <row r="23" spans="1:4" ht="13.5" customHeight="1">
      <c r="A23" s="3" t="s">
        <v>9</v>
      </c>
      <c r="B23" s="1" t="s">
        <v>28</v>
      </c>
      <c r="C23" s="4">
        <v>18</v>
      </c>
      <c r="D23" s="10">
        <v>0</v>
      </c>
    </row>
    <row r="24" spans="1:4" ht="13.5" customHeight="1">
      <c r="A24" s="3" t="s">
        <v>17</v>
      </c>
      <c r="B24" s="1" t="s">
        <v>29</v>
      </c>
      <c r="C24" s="4">
        <v>19</v>
      </c>
      <c r="D24" s="10">
        <v>3155274.03</v>
      </c>
    </row>
    <row r="25" spans="1:4" ht="13.5" customHeight="1">
      <c r="A25" s="3" t="s">
        <v>19</v>
      </c>
      <c r="B25" s="1" t="s">
        <v>30</v>
      </c>
      <c r="C25" s="4">
        <v>20</v>
      </c>
      <c r="D25" s="10">
        <v>0</v>
      </c>
    </row>
    <row r="26" spans="1:4" ht="13.5" customHeight="1">
      <c r="A26" s="3" t="s">
        <v>31</v>
      </c>
      <c r="B26" s="1" t="s">
        <v>32</v>
      </c>
      <c r="C26" s="4">
        <v>21</v>
      </c>
      <c r="D26" s="10">
        <v>0</v>
      </c>
    </row>
    <row r="27" spans="1:4" ht="13.5" customHeight="1">
      <c r="A27" s="3" t="s">
        <v>7</v>
      </c>
      <c r="B27" s="1" t="s">
        <v>33</v>
      </c>
      <c r="C27" s="4">
        <v>22</v>
      </c>
      <c r="D27" s="10">
        <v>0</v>
      </c>
    </row>
    <row r="28" spans="1:4" ht="13.5" customHeight="1">
      <c r="A28" s="3" t="s">
        <v>9</v>
      </c>
      <c r="B28" s="1" t="s">
        <v>34</v>
      </c>
      <c r="C28" s="4">
        <v>23</v>
      </c>
      <c r="D28" s="10">
        <v>0</v>
      </c>
    </row>
    <row r="29" spans="1:4" ht="13.5" customHeight="1">
      <c r="A29" s="3" t="s">
        <v>35</v>
      </c>
      <c r="B29" s="1" t="s">
        <v>36</v>
      </c>
      <c r="C29" s="4">
        <v>24</v>
      </c>
      <c r="D29" s="10">
        <v>0</v>
      </c>
    </row>
    <row r="30" spans="1:4" ht="13.5" customHeight="1">
      <c r="A30" s="3" t="s">
        <v>37</v>
      </c>
      <c r="B30" s="1" t="s">
        <v>38</v>
      </c>
      <c r="C30" s="4">
        <v>25</v>
      </c>
      <c r="D30" s="10">
        <v>0</v>
      </c>
    </row>
    <row r="31" spans="1:4" ht="13.5" customHeight="1">
      <c r="A31" s="3" t="s">
        <v>39</v>
      </c>
      <c r="B31" s="1" t="s">
        <v>40</v>
      </c>
      <c r="C31" s="4">
        <v>26</v>
      </c>
      <c r="D31" s="10">
        <v>0</v>
      </c>
    </row>
    <row r="32" spans="1:4" ht="13.5" customHeight="1">
      <c r="A32" s="3" t="s">
        <v>41</v>
      </c>
      <c r="B32" s="1" t="s">
        <v>42</v>
      </c>
      <c r="C32" s="4">
        <v>27</v>
      </c>
      <c r="D32" s="10">
        <v>0</v>
      </c>
    </row>
    <row r="33" spans="1:4" ht="13.5" customHeight="1">
      <c r="A33" s="3" t="s">
        <v>43</v>
      </c>
      <c r="B33" s="1" t="s">
        <v>44</v>
      </c>
      <c r="C33" s="4">
        <v>28</v>
      </c>
      <c r="D33" s="10">
        <v>0</v>
      </c>
    </row>
    <row r="34" spans="1:4" ht="13.5" customHeight="1">
      <c r="A34" s="3" t="s">
        <v>45</v>
      </c>
      <c r="B34" s="1" t="s">
        <v>46</v>
      </c>
      <c r="C34" s="4">
        <v>29</v>
      </c>
      <c r="D34" s="10">
        <v>0</v>
      </c>
    </row>
    <row r="35" spans="1:4" s="7" customFormat="1" ht="13.5" customHeight="1">
      <c r="A35" s="8" t="s">
        <v>47</v>
      </c>
      <c r="B35" s="6" t="s">
        <v>48</v>
      </c>
      <c r="C35" s="9">
        <v>30</v>
      </c>
      <c r="D35" s="11">
        <v>7480665.54</v>
      </c>
    </row>
    <row r="36" spans="1:4" ht="13.5" customHeight="1">
      <c r="A36" s="3" t="s">
        <v>3</v>
      </c>
      <c r="B36" s="1" t="s">
        <v>49</v>
      </c>
      <c r="C36" s="4">
        <v>31</v>
      </c>
      <c r="D36" s="10">
        <v>1629258.99</v>
      </c>
    </row>
    <row r="37" spans="1:4" ht="13.5" customHeight="1">
      <c r="A37" s="3" t="s">
        <v>5</v>
      </c>
      <c r="B37" s="1" t="s">
        <v>50</v>
      </c>
      <c r="C37" s="4">
        <v>32</v>
      </c>
      <c r="D37" s="10">
        <v>0</v>
      </c>
    </row>
    <row r="38" spans="1:4" ht="13.5" customHeight="1">
      <c r="A38" s="3" t="s">
        <v>11</v>
      </c>
      <c r="B38" s="1" t="s">
        <v>51</v>
      </c>
      <c r="C38" s="4">
        <v>32</v>
      </c>
      <c r="D38" s="10">
        <v>0</v>
      </c>
    </row>
    <row r="39" spans="1:4" ht="13.5" customHeight="1">
      <c r="A39" s="3" t="s">
        <v>13</v>
      </c>
      <c r="B39" s="1" t="s">
        <v>52</v>
      </c>
      <c r="C39" s="4">
        <v>33</v>
      </c>
      <c r="D39" s="10">
        <v>0</v>
      </c>
    </row>
    <row r="40" spans="1:4" ht="13.5" customHeight="1">
      <c r="A40" s="3" t="s">
        <v>21</v>
      </c>
      <c r="B40" s="1" t="s">
        <v>36</v>
      </c>
      <c r="C40" s="4">
        <v>34</v>
      </c>
      <c r="D40" s="10">
        <v>0</v>
      </c>
    </row>
    <row r="41" spans="1:4" ht="13.5" customHeight="1">
      <c r="A41" s="3" t="s">
        <v>25</v>
      </c>
      <c r="B41" s="1" t="s">
        <v>53</v>
      </c>
      <c r="C41" s="4">
        <v>35</v>
      </c>
      <c r="D41" s="10">
        <v>0</v>
      </c>
    </row>
    <row r="42" spans="1:4" ht="13.5" customHeight="1">
      <c r="A42" s="3" t="s">
        <v>31</v>
      </c>
      <c r="B42" s="1" t="s">
        <v>54</v>
      </c>
      <c r="C42" s="4">
        <v>36</v>
      </c>
      <c r="D42" s="10">
        <v>0</v>
      </c>
    </row>
    <row r="43" spans="1:4" ht="13.5" customHeight="1">
      <c r="A43" s="3" t="s">
        <v>35</v>
      </c>
      <c r="B43" s="1" t="s">
        <v>55</v>
      </c>
      <c r="C43" s="4">
        <v>37</v>
      </c>
      <c r="D43" s="10">
        <v>1629258.99</v>
      </c>
    </row>
    <row r="44" spans="1:4" ht="13.5" customHeight="1">
      <c r="A44" s="3" t="s">
        <v>39</v>
      </c>
      <c r="B44" s="1" t="s">
        <v>56</v>
      </c>
      <c r="C44" s="4">
        <v>38</v>
      </c>
      <c r="D44" s="10">
        <v>5851406.5499999998</v>
      </c>
    </row>
    <row r="45" spans="1:4" ht="13.5" customHeight="1">
      <c r="A45" s="3" t="s">
        <v>37</v>
      </c>
      <c r="B45" s="1" t="s">
        <v>57</v>
      </c>
      <c r="C45" s="4">
        <v>40</v>
      </c>
      <c r="D45" s="10">
        <v>5357500</v>
      </c>
    </row>
    <row r="46" spans="1:4" ht="13.5" customHeight="1">
      <c r="A46" s="3" t="s">
        <v>7</v>
      </c>
      <c r="B46" s="1" t="s">
        <v>58</v>
      </c>
      <c r="C46" s="4">
        <v>41</v>
      </c>
      <c r="D46" s="10">
        <v>-6093.45</v>
      </c>
    </row>
    <row r="47" spans="1:4" ht="13.5" customHeight="1">
      <c r="A47" s="3" t="s">
        <v>9</v>
      </c>
      <c r="B47" s="1" t="s">
        <v>59</v>
      </c>
      <c r="C47" s="4">
        <v>42</v>
      </c>
      <c r="D47" s="10">
        <v>500000</v>
      </c>
    </row>
    <row r="48" spans="1:4" ht="13.5" customHeight="1">
      <c r="A48" s="3" t="s">
        <v>45</v>
      </c>
      <c r="B48" s="1" t="s">
        <v>46</v>
      </c>
      <c r="C48" s="4">
        <v>43</v>
      </c>
      <c r="D48" s="10">
        <v>0</v>
      </c>
    </row>
    <row r="49" spans="1:4" s="7" customFormat="1" ht="13.5" customHeight="1">
      <c r="A49" s="8" t="s">
        <v>47</v>
      </c>
      <c r="B49" s="6" t="s">
        <v>60</v>
      </c>
      <c r="C49" s="9">
        <v>44</v>
      </c>
      <c r="D49" s="11">
        <v>7480665.54</v>
      </c>
    </row>
  </sheetData>
  <mergeCells count="2">
    <mergeCell ref="A1:D1"/>
    <mergeCell ref="A3:D3"/>
  </mergeCells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361D-E286-4986-BEA6-0AB6562B3CC7}">
  <dimension ref="A1:D33"/>
  <sheetViews>
    <sheetView tabSelected="1" workbookViewId="0">
      <selection activeCell="D21" sqref="D21"/>
    </sheetView>
  </sheetViews>
  <sheetFormatPr defaultColWidth="12.140625" defaultRowHeight="15" customHeight="1"/>
  <cols>
    <col min="1" max="1" width="10.85546875" style="2" customWidth="1"/>
    <col min="2" max="2" width="52" style="2" customWidth="1"/>
    <col min="3" max="3" width="10.85546875" style="2" customWidth="1"/>
    <col min="4" max="4" width="11.28515625" style="2" bestFit="1" customWidth="1"/>
    <col min="5" max="16384" width="12.140625" style="2"/>
  </cols>
  <sheetData>
    <row r="1" spans="1:4" ht="52.5" customHeight="1">
      <c r="A1" s="13" t="s">
        <v>114</v>
      </c>
      <c r="B1" s="14"/>
      <c r="C1" s="14"/>
      <c r="D1" s="14"/>
    </row>
    <row r="3" spans="1:4" ht="14.25" customHeight="1">
      <c r="A3" s="13" t="s">
        <v>115</v>
      </c>
      <c r="B3" s="12"/>
      <c r="C3" s="12"/>
      <c r="D3" s="12"/>
    </row>
    <row r="4" spans="1:4" ht="14.25" customHeight="1">
      <c r="A4" s="7"/>
    </row>
    <row r="5" spans="1:4" s="7" customFormat="1" ht="14.25" customHeight="1">
      <c r="A5" s="6" t="s">
        <v>0</v>
      </c>
      <c r="B5" s="6" t="s">
        <v>1</v>
      </c>
      <c r="C5" s="6" t="s">
        <v>2</v>
      </c>
      <c r="D5" s="5">
        <v>44561</v>
      </c>
    </row>
    <row r="6" spans="1:4" ht="13.5" customHeight="1">
      <c r="A6" s="55" t="s">
        <v>5</v>
      </c>
      <c r="B6" s="56" t="s">
        <v>116</v>
      </c>
      <c r="C6" s="57">
        <v>1</v>
      </c>
      <c r="D6" s="61">
        <f>SUM(D19)</f>
        <v>106706.02</v>
      </c>
    </row>
    <row r="7" spans="1:4" ht="13.5" customHeight="1">
      <c r="A7" s="55" t="s">
        <v>117</v>
      </c>
      <c r="B7" s="56" t="s">
        <v>116</v>
      </c>
      <c r="C7" s="57">
        <v>2</v>
      </c>
      <c r="D7" s="61">
        <f>SUM(D19)</f>
        <v>106706.02</v>
      </c>
    </row>
    <row r="8" spans="1:4" ht="13.5" customHeight="1">
      <c r="A8" s="55" t="s">
        <v>118</v>
      </c>
      <c r="B8" s="56" t="s">
        <v>119</v>
      </c>
      <c r="C8" s="57">
        <v>3</v>
      </c>
      <c r="D8" s="61">
        <v>0</v>
      </c>
    </row>
    <row r="9" spans="1:4" ht="13.5" customHeight="1">
      <c r="A9" s="55" t="s">
        <v>120</v>
      </c>
      <c r="B9" s="56" t="s">
        <v>121</v>
      </c>
      <c r="C9" s="57">
        <v>4</v>
      </c>
      <c r="D9" s="61">
        <v>0</v>
      </c>
    </row>
    <row r="10" spans="1:4" ht="13.5" customHeight="1">
      <c r="A10" s="55" t="s">
        <v>122</v>
      </c>
      <c r="B10" s="56" t="s">
        <v>123</v>
      </c>
      <c r="C10" s="57">
        <v>5</v>
      </c>
      <c r="D10" s="61">
        <v>0</v>
      </c>
    </row>
    <row r="11" spans="1:4" ht="13.5" customHeight="1">
      <c r="A11" s="55" t="s">
        <v>13</v>
      </c>
      <c r="B11" s="56" t="s">
        <v>124</v>
      </c>
      <c r="C11" s="57">
        <v>6</v>
      </c>
      <c r="D11" s="61">
        <v>0</v>
      </c>
    </row>
    <row r="12" spans="1:4" ht="13.5" customHeight="1">
      <c r="A12" s="55" t="s">
        <v>125</v>
      </c>
      <c r="B12" s="56" t="s">
        <v>126</v>
      </c>
      <c r="C12" s="57">
        <v>7</v>
      </c>
      <c r="D12" s="61">
        <v>0</v>
      </c>
    </row>
    <row r="13" spans="1:4" ht="13.5" customHeight="1">
      <c r="A13" s="55" t="s">
        <v>127</v>
      </c>
      <c r="B13" s="56" t="s">
        <v>119</v>
      </c>
      <c r="C13" s="57">
        <v>8</v>
      </c>
      <c r="D13" s="61">
        <v>0</v>
      </c>
    </row>
    <row r="14" spans="1:4" ht="13.5" customHeight="1">
      <c r="A14" s="55" t="s">
        <v>21</v>
      </c>
      <c r="B14" s="56" t="s">
        <v>128</v>
      </c>
      <c r="C14" s="57">
        <v>9</v>
      </c>
      <c r="D14" s="61">
        <v>0</v>
      </c>
    </row>
    <row r="15" spans="1:4" ht="13.5" customHeight="1">
      <c r="A15" s="55" t="s">
        <v>25</v>
      </c>
      <c r="B15" s="56" t="s">
        <v>129</v>
      </c>
      <c r="C15" s="57">
        <v>10</v>
      </c>
      <c r="D15" s="61">
        <v>0</v>
      </c>
    </row>
    <row r="16" spans="1:4" ht="13.5" customHeight="1">
      <c r="A16" s="55" t="s">
        <v>31</v>
      </c>
      <c r="B16" s="56" t="s">
        <v>130</v>
      </c>
      <c r="C16" s="57">
        <v>11</v>
      </c>
      <c r="D16" s="61">
        <v>0</v>
      </c>
    </row>
    <row r="17" spans="1:4" ht="13.5" customHeight="1">
      <c r="A17" s="55" t="s">
        <v>35</v>
      </c>
      <c r="B17" s="56" t="s">
        <v>131</v>
      </c>
      <c r="C17" s="57">
        <v>12</v>
      </c>
      <c r="D17" s="61">
        <v>0</v>
      </c>
    </row>
    <row r="18" spans="1:4" ht="13.5" customHeight="1">
      <c r="A18" s="55" t="s">
        <v>37</v>
      </c>
      <c r="B18" s="56" t="s">
        <v>132</v>
      </c>
      <c r="C18" s="57">
        <v>13</v>
      </c>
      <c r="D18" s="61">
        <v>0</v>
      </c>
    </row>
    <row r="19" spans="1:4" ht="13.5" customHeight="1">
      <c r="A19" s="55" t="s">
        <v>3</v>
      </c>
      <c r="B19" s="56" t="s">
        <v>133</v>
      </c>
      <c r="C19" s="57">
        <v>14</v>
      </c>
      <c r="D19" s="61">
        <f>21.02+106685</f>
        <v>106706.02</v>
      </c>
    </row>
    <row r="20" spans="1:4" ht="13.5" customHeight="1">
      <c r="A20" s="55" t="s">
        <v>134</v>
      </c>
      <c r="B20" s="56" t="s">
        <v>135</v>
      </c>
      <c r="C20" s="57">
        <v>15</v>
      </c>
      <c r="D20" s="61">
        <f>1032.92+21.02</f>
        <v>1053.94</v>
      </c>
    </row>
    <row r="21" spans="1:4" ht="13.5" customHeight="1">
      <c r="A21" s="55" t="s">
        <v>136</v>
      </c>
      <c r="B21" s="56" t="s">
        <v>137</v>
      </c>
      <c r="C21" s="57">
        <v>16</v>
      </c>
      <c r="D21" s="61">
        <v>111745.53</v>
      </c>
    </row>
    <row r="22" spans="1:4" ht="13.5" customHeight="1">
      <c r="A22" s="55" t="s">
        <v>39</v>
      </c>
      <c r="B22" s="56" t="s">
        <v>138</v>
      </c>
      <c r="C22" s="57">
        <v>17</v>
      </c>
      <c r="D22" s="61">
        <v>-6093.45</v>
      </c>
    </row>
    <row r="23" spans="1:4" ht="13.5" customHeight="1">
      <c r="A23" s="55" t="s">
        <v>139</v>
      </c>
      <c r="B23" s="56" t="s">
        <v>140</v>
      </c>
      <c r="C23" s="57">
        <v>18</v>
      </c>
      <c r="D23" s="61">
        <v>0</v>
      </c>
    </row>
    <row r="24" spans="1:4" ht="13.5" customHeight="1">
      <c r="A24" s="55" t="s">
        <v>141</v>
      </c>
      <c r="B24" s="56" t="s">
        <v>142</v>
      </c>
      <c r="C24" s="57">
        <v>19</v>
      </c>
      <c r="D24" s="61">
        <v>0</v>
      </c>
    </row>
    <row r="25" spans="1:4" ht="13.5" customHeight="1">
      <c r="A25" s="55" t="s">
        <v>143</v>
      </c>
      <c r="B25" s="56" t="s">
        <v>144</v>
      </c>
      <c r="C25" s="57">
        <v>20</v>
      </c>
      <c r="D25" s="61">
        <v>0</v>
      </c>
    </row>
    <row r="26" spans="1:4" ht="13.5" customHeight="1">
      <c r="A26" s="55" t="s">
        <v>145</v>
      </c>
      <c r="B26" s="56" t="s">
        <v>146</v>
      </c>
      <c r="C26" s="57">
        <v>21</v>
      </c>
      <c r="D26" s="61">
        <v>0</v>
      </c>
    </row>
    <row r="27" spans="1:4" ht="13.5" customHeight="1">
      <c r="A27" s="55" t="s">
        <v>147</v>
      </c>
      <c r="B27" s="56" t="s">
        <v>148</v>
      </c>
      <c r="C27" s="57">
        <v>22</v>
      </c>
      <c r="D27" s="61">
        <v>-6093.45</v>
      </c>
    </row>
    <row r="28" spans="1:4" ht="13.5" customHeight="1">
      <c r="A28" s="55" t="s">
        <v>149</v>
      </c>
      <c r="B28" s="56" t="s">
        <v>150</v>
      </c>
      <c r="C28" s="57">
        <v>23</v>
      </c>
      <c r="D28" s="61">
        <v>0</v>
      </c>
    </row>
    <row r="29" spans="1:4" ht="13.5" customHeight="1">
      <c r="A29" s="55" t="s">
        <v>151</v>
      </c>
      <c r="B29" s="56" t="s">
        <v>152</v>
      </c>
      <c r="C29" s="57">
        <v>24</v>
      </c>
      <c r="D29" s="61">
        <v>0</v>
      </c>
    </row>
    <row r="30" spans="1:4" ht="13.5" customHeight="1">
      <c r="A30" s="55" t="s">
        <v>153</v>
      </c>
      <c r="B30" s="56" t="s">
        <v>154</v>
      </c>
      <c r="C30" s="57">
        <v>25</v>
      </c>
      <c r="D30" s="61">
        <v>0</v>
      </c>
    </row>
    <row r="31" spans="1:4" ht="13.5" customHeight="1">
      <c r="A31" s="55" t="s">
        <v>155</v>
      </c>
      <c r="B31" s="56" t="s">
        <v>156</v>
      </c>
      <c r="C31" s="57">
        <v>27</v>
      </c>
      <c r="D31" s="61">
        <v>0</v>
      </c>
    </row>
    <row r="32" spans="1:4" ht="13.5" customHeight="1">
      <c r="A32" s="55" t="s">
        <v>157</v>
      </c>
      <c r="B32" s="56" t="s">
        <v>158</v>
      </c>
      <c r="C32" s="57">
        <v>28</v>
      </c>
      <c r="D32" s="61">
        <v>0</v>
      </c>
    </row>
    <row r="33" spans="1:4" s="7" customFormat="1" ht="13.5" customHeight="1">
      <c r="A33" s="58" t="s">
        <v>159</v>
      </c>
      <c r="B33" s="59" t="s">
        <v>160</v>
      </c>
      <c r="C33" s="60">
        <v>29</v>
      </c>
      <c r="D33" s="62">
        <f>SUM(D19-D20-D21)</f>
        <v>-6093.4499999999971</v>
      </c>
    </row>
  </sheetData>
  <mergeCells count="2">
    <mergeCell ref="A1:D1"/>
    <mergeCell ref="A3:D3"/>
  </mergeCells>
  <pageMargins left="0.7" right="0.7" top="0.75" bottom="0.75" header="0.3" footer="0.3"/>
  <pageSetup fitToWidth="0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81F4-571B-4253-A400-768386230301}">
  <dimension ref="A1:J25"/>
  <sheetViews>
    <sheetView zoomScale="85" zoomScaleNormal="85" workbookViewId="0">
      <selection activeCell="H38" sqref="H38"/>
    </sheetView>
  </sheetViews>
  <sheetFormatPr defaultColWidth="8.85546875" defaultRowHeight="12.75"/>
  <cols>
    <col min="1" max="1" width="57.5703125" style="66" bestFit="1" customWidth="1"/>
    <col min="2" max="2" width="20" style="63" customWidth="1"/>
    <col min="3" max="3" width="24.85546875" style="63" customWidth="1"/>
    <col min="4" max="4" width="19.85546875" style="63" customWidth="1"/>
    <col min="5" max="5" width="26.5703125" style="63" customWidth="1"/>
    <col min="6" max="6" width="14" style="63" bestFit="1" customWidth="1"/>
    <col min="7" max="7" width="19.7109375" style="65" bestFit="1" customWidth="1"/>
    <col min="8" max="8" width="26.5703125" style="64" bestFit="1" customWidth="1"/>
    <col min="9" max="9" width="18.85546875" style="63" bestFit="1" customWidth="1"/>
    <col min="10" max="10" width="14.7109375" style="63" bestFit="1" customWidth="1"/>
    <col min="11" max="16384" width="8.85546875" style="63"/>
  </cols>
  <sheetData>
    <row r="1" spans="1:10" ht="16.5" thickBot="1">
      <c r="A1" s="113" t="s">
        <v>192</v>
      </c>
    </row>
    <row r="2" spans="1:10" s="100" customFormat="1" ht="13.5" thickBot="1">
      <c r="A2" s="112"/>
      <c r="B2" s="111" t="s">
        <v>191</v>
      </c>
      <c r="C2" s="110"/>
      <c r="D2" s="110"/>
      <c r="E2" s="110"/>
      <c r="F2" s="110"/>
      <c r="G2" s="110"/>
      <c r="H2" s="109"/>
      <c r="I2" s="108" t="s">
        <v>190</v>
      </c>
      <c r="J2" s="107" t="s">
        <v>189</v>
      </c>
    </row>
    <row r="3" spans="1:10" s="100" customFormat="1" ht="13.5" thickBot="1">
      <c r="A3" s="106"/>
      <c r="B3" s="105" t="s">
        <v>188</v>
      </c>
      <c r="C3" s="105" t="s">
        <v>187</v>
      </c>
      <c r="D3" s="105" t="s">
        <v>186</v>
      </c>
      <c r="E3" s="105" t="s">
        <v>185</v>
      </c>
      <c r="F3" s="105" t="s">
        <v>184</v>
      </c>
      <c r="G3" s="104" t="s">
        <v>183</v>
      </c>
      <c r="H3" s="103" t="s">
        <v>182</v>
      </c>
      <c r="I3" s="102"/>
      <c r="J3" s="101" t="s">
        <v>181</v>
      </c>
    </row>
    <row r="4" spans="1:10" s="68" customFormat="1">
      <c r="A4" s="99" t="s">
        <v>180</v>
      </c>
      <c r="B4" s="98">
        <v>0</v>
      </c>
      <c r="C4" s="98">
        <v>0</v>
      </c>
      <c r="D4" s="98">
        <v>0</v>
      </c>
      <c r="E4" s="98">
        <v>0</v>
      </c>
      <c r="F4" s="98">
        <v>0</v>
      </c>
      <c r="G4" s="98">
        <v>0</v>
      </c>
      <c r="H4" s="98">
        <v>0</v>
      </c>
      <c r="I4" s="97">
        <v>0</v>
      </c>
      <c r="J4" s="96">
        <f>SUM(B4:I4)</f>
        <v>0</v>
      </c>
    </row>
    <row r="5" spans="1:10" ht="13.5" thickBot="1">
      <c r="A5" s="75" t="s">
        <v>179</v>
      </c>
      <c r="B5" s="74">
        <v>0</v>
      </c>
      <c r="C5" s="74">
        <v>0</v>
      </c>
      <c r="D5" s="74">
        <v>0</v>
      </c>
      <c r="E5" s="74">
        <v>0</v>
      </c>
      <c r="F5" s="74">
        <v>0</v>
      </c>
      <c r="G5" s="95">
        <v>0</v>
      </c>
      <c r="H5" s="95">
        <v>0</v>
      </c>
      <c r="I5" s="74">
        <v>0</v>
      </c>
      <c r="J5" s="76">
        <v>0</v>
      </c>
    </row>
    <row r="6" spans="1:10" ht="16.899999999999999" customHeight="1" thickTop="1" thickBot="1">
      <c r="A6" s="72" t="s">
        <v>178</v>
      </c>
      <c r="B6" s="94">
        <v>0</v>
      </c>
      <c r="C6" s="93">
        <f>SUM(C4:C5)</f>
        <v>0</v>
      </c>
      <c r="D6" s="91">
        <v>0</v>
      </c>
      <c r="E6" s="91">
        <v>0</v>
      </c>
      <c r="F6" s="91">
        <v>0</v>
      </c>
      <c r="G6" s="92">
        <f>SUM(G4)</f>
        <v>0</v>
      </c>
      <c r="H6" s="92">
        <f>SUM(H4:H5)</f>
        <v>0</v>
      </c>
      <c r="I6" s="91">
        <v>0</v>
      </c>
      <c r="J6" s="69">
        <f>+J4+J5</f>
        <v>0</v>
      </c>
    </row>
    <row r="7" spans="1:10">
      <c r="A7" s="82" t="s">
        <v>177</v>
      </c>
      <c r="B7" s="83">
        <v>500000</v>
      </c>
      <c r="C7" s="83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7">
        <f>SUM(B7:I7)</f>
        <v>500000</v>
      </c>
    </row>
    <row r="8" spans="1:10">
      <c r="A8" s="82" t="s">
        <v>176</v>
      </c>
      <c r="B8" s="78">
        <v>0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7">
        <f>SUM(B8:I8)</f>
        <v>0</v>
      </c>
    </row>
    <row r="9" spans="1:10">
      <c r="A9" s="82" t="s">
        <v>175</v>
      </c>
      <c r="B9" s="78">
        <v>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7">
        <f>SUM(B9:I9)</f>
        <v>0</v>
      </c>
    </row>
    <row r="10" spans="1:10">
      <c r="A10" s="82" t="s">
        <v>174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7">
        <f>SUM(B10:I10)</f>
        <v>0</v>
      </c>
    </row>
    <row r="11" spans="1:10" ht="13.5" thickBot="1">
      <c r="A11" s="75" t="s">
        <v>173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6">
        <f>SUM(B11:I11)</f>
        <v>0</v>
      </c>
    </row>
    <row r="12" spans="1:10" ht="26.25" thickTop="1">
      <c r="A12" s="90" t="s">
        <v>172</v>
      </c>
      <c r="B12" s="83"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9">
        <f>SUM(B12:I12)</f>
        <v>0</v>
      </c>
    </row>
    <row r="13" spans="1:10" ht="13.5" thickBot="1">
      <c r="A13" s="88" t="s">
        <v>171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87">
        <f>'Výkaz komplexného výsledku'!D33</f>
        <v>-6093.4499999999971</v>
      </c>
      <c r="I13" s="74">
        <v>0</v>
      </c>
      <c r="J13" s="86">
        <f>SUM(B13:I13)</f>
        <v>-6093.4499999999971</v>
      </c>
    </row>
    <row r="14" spans="1:10" ht="13.5" thickTop="1">
      <c r="A14" s="85" t="s">
        <v>170</v>
      </c>
      <c r="B14" s="83">
        <f>+B12+B13</f>
        <v>0</v>
      </c>
      <c r="C14" s="84">
        <v>0</v>
      </c>
      <c r="D14" s="83">
        <f>+D12+D13</f>
        <v>0</v>
      </c>
      <c r="E14" s="83">
        <f>+E12+E13</f>
        <v>0</v>
      </c>
      <c r="F14" s="83">
        <f>+F12+F13</f>
        <v>0</v>
      </c>
      <c r="G14" s="83">
        <f>+G12+G13</f>
        <v>0</v>
      </c>
      <c r="H14" s="114">
        <f>+H12+H13</f>
        <v>-6093.4499999999971</v>
      </c>
      <c r="I14" s="83">
        <f>+I12+I13</f>
        <v>0</v>
      </c>
      <c r="J14" s="115">
        <f>SUM(B14:I14)</f>
        <v>-6093.4499999999971</v>
      </c>
    </row>
    <row r="15" spans="1:10">
      <c r="A15" s="81" t="s">
        <v>169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7">
        <f>SUM(B15:I15)</f>
        <v>0</v>
      </c>
    </row>
    <row r="16" spans="1:10">
      <c r="A16" s="82" t="s">
        <v>168</v>
      </c>
      <c r="B16" s="78">
        <v>125000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7">
        <f>SUM(B16:I16)</f>
        <v>125000</v>
      </c>
    </row>
    <row r="17" spans="1:10">
      <c r="A17" s="81" t="s">
        <v>193</v>
      </c>
      <c r="B17" s="80">
        <v>5232500</v>
      </c>
      <c r="C17" s="80">
        <v>0</v>
      </c>
      <c r="D17" s="80">
        <v>0</v>
      </c>
      <c r="E17" s="80">
        <v>0</v>
      </c>
      <c r="F17" s="80">
        <v>0</v>
      </c>
      <c r="G17" s="78">
        <v>0</v>
      </c>
      <c r="H17" s="78">
        <v>0</v>
      </c>
      <c r="I17" s="78">
        <v>0</v>
      </c>
      <c r="J17" s="77">
        <f>SUM(B17:I17)</f>
        <v>5232500</v>
      </c>
    </row>
    <row r="18" spans="1:10">
      <c r="A18" s="81" t="s">
        <v>167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78">
        <v>0</v>
      </c>
      <c r="H18" s="78">
        <v>0</v>
      </c>
      <c r="I18" s="78">
        <v>0</v>
      </c>
      <c r="J18" s="77">
        <v>0</v>
      </c>
    </row>
    <row r="19" spans="1:10">
      <c r="A19" s="81" t="s">
        <v>166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79">
        <v>0</v>
      </c>
      <c r="H19" s="78">
        <f>-1*C19</f>
        <v>0</v>
      </c>
      <c r="I19" s="78">
        <v>0</v>
      </c>
      <c r="J19" s="77">
        <f>SUM(B19:I19)</f>
        <v>0</v>
      </c>
    </row>
    <row r="20" spans="1:10">
      <c r="A20" s="81" t="s">
        <v>165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79">
        <v>0</v>
      </c>
      <c r="H20" s="78">
        <v>0</v>
      </c>
      <c r="I20" s="78">
        <v>0</v>
      </c>
      <c r="J20" s="77">
        <f>SUM(B20:I20)</f>
        <v>0</v>
      </c>
    </row>
    <row r="21" spans="1:10">
      <c r="A21" s="81" t="s">
        <v>164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79">
        <v>0</v>
      </c>
      <c r="H21" s="79">
        <v>0</v>
      </c>
      <c r="I21" s="78">
        <v>0</v>
      </c>
      <c r="J21" s="77">
        <f>SUM(B21:I21)</f>
        <v>0</v>
      </c>
    </row>
    <row r="22" spans="1:10" ht="13.5" thickBot="1">
      <c r="A22" s="75" t="s">
        <v>163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6">
        <f>SUM(B22:I22)</f>
        <v>0</v>
      </c>
    </row>
    <row r="23" spans="1:10" ht="14.25" thickTop="1" thickBot="1">
      <c r="A23" s="75" t="s">
        <v>162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3">
        <f>SUM(B23:I23)</f>
        <v>0</v>
      </c>
    </row>
    <row r="24" spans="1:10" s="68" customFormat="1" ht="17.45" customHeight="1" thickTop="1" thickBot="1">
      <c r="A24" s="72" t="s">
        <v>161</v>
      </c>
      <c r="B24" s="70">
        <f>SUM(B6:B23)-B14</f>
        <v>5857500</v>
      </c>
      <c r="C24" s="70">
        <f>SUM(C6:C23)-C14</f>
        <v>0</v>
      </c>
      <c r="D24" s="70">
        <f>SUM(D6:D23)-D14</f>
        <v>0</v>
      </c>
      <c r="E24" s="70">
        <f>SUM(E6:E23)-E14</f>
        <v>0</v>
      </c>
      <c r="F24" s="70">
        <f>SUM(F6:F23)-F14</f>
        <v>0</v>
      </c>
      <c r="G24" s="71">
        <f>SUM(G6+G14)+G23</f>
        <v>0</v>
      </c>
      <c r="H24" s="71">
        <f>SUM(H6+H14)</f>
        <v>-6093.4499999999971</v>
      </c>
      <c r="I24" s="70">
        <f>SUM(I6:I23)-I14</f>
        <v>0</v>
      </c>
      <c r="J24" s="69">
        <f>SUM(B24:I24)</f>
        <v>5851406.5499999998</v>
      </c>
    </row>
    <row r="25" spans="1:10">
      <c r="H25" s="67"/>
    </row>
  </sheetData>
  <mergeCells count="3">
    <mergeCell ref="A2:A3"/>
    <mergeCell ref="B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COVER</vt:lpstr>
      <vt:lpstr>Výkaz finančnej pozície</vt:lpstr>
      <vt:lpstr>Výkaz komplexného výsledku</vt:lpstr>
      <vt:lpstr>VykazZmienVI_010121_311221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aturcanova</dc:creator>
  <cp:lastModifiedBy>Adriana Turcanova </cp:lastModifiedBy>
  <dcterms:created xsi:type="dcterms:W3CDTF">2022-06-29T18:05:26Z</dcterms:created>
  <dcterms:modified xsi:type="dcterms:W3CDTF">2022-06-30T07:21:52Z</dcterms:modified>
</cp:coreProperties>
</file>