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(1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<sst xmlns="http://schemas.openxmlformats.org/spreadsheetml/2006/main" count="171" uniqueCount="169">
  <si>
    <t xml:space="preserve">OZNAČ</t>
  </si>
  <si>
    <t xml:space="preserve">Text</t>
  </si>
  <si>
    <t xml:space="preserve">RIAD</t>
  </si>
  <si>
    <t xml:space="preserve">Bežné obdobie    </t>
  </si>
  <si>
    <t xml:space="preserve">Minulé obdobie   </t>
  </si>
  <si>
    <t xml:space="preserve">A.      </t>
  </si>
  <si>
    <t xml:space="preserve">Peňažné toky z prevádzkovej činnosti         </t>
  </si>
  <si>
    <t xml:space="preserve">A.1.    </t>
  </si>
  <si>
    <t xml:space="preserve">Príjmy z predaja tovaru                      </t>
  </si>
  <si>
    <t xml:space="preserve">A.2.    </t>
  </si>
  <si>
    <t xml:space="preserve">Výdavky na nákup tovaru                      </t>
  </si>
  <si>
    <t xml:space="preserve">A.3.    </t>
  </si>
  <si>
    <t xml:space="preserve">Príjmy z predaja vlastných výrobkov          </t>
  </si>
  <si>
    <t xml:space="preserve">A.4.    </t>
  </si>
  <si>
    <t xml:space="preserve">Príjmy z predaja služieb                     </t>
  </si>
  <si>
    <t xml:space="preserve">A.5.    </t>
  </si>
  <si>
    <t xml:space="preserve">Výdavky na obstaranie materiálu, energie, ...</t>
  </si>
  <si>
    <t xml:space="preserve">A.6.    </t>
  </si>
  <si>
    <t xml:space="preserve">Výdavky na služby                            </t>
  </si>
  <si>
    <t xml:space="preserve">A.7.    </t>
  </si>
  <si>
    <t xml:space="preserve">Výdavky na osobné náklady                    </t>
  </si>
  <si>
    <t xml:space="preserve">A.8.    </t>
  </si>
  <si>
    <t xml:space="preserve">Výdavky na dane a poplatky (okrem DPPO)      </t>
  </si>
  <si>
    <t xml:space="preserve">A.9.    </t>
  </si>
  <si>
    <t xml:space="preserve">Príjmy z predaja cen.papierov na obchodovanie</t>
  </si>
  <si>
    <t xml:space="preserve">A.10.   </t>
  </si>
  <si>
    <t xml:space="preserve">Výdavky na nákup cen.papierov na obchodovanie</t>
  </si>
  <si>
    <t xml:space="preserve">A.11.   </t>
  </si>
  <si>
    <t xml:space="preserve">Príjmy z uzatvorených zmlúv na obchodovanie  </t>
  </si>
  <si>
    <t xml:space="preserve">A.12.   </t>
  </si>
  <si>
    <t xml:space="preserve">Výdavky na uzatvorené zmluvy na obchodovanie </t>
  </si>
  <si>
    <t xml:space="preserve">A.13.   </t>
  </si>
  <si>
    <t xml:space="preserve">Príjmy z úverov poskytnutých bankami         </t>
  </si>
  <si>
    <t xml:space="preserve">A.14.   </t>
  </si>
  <si>
    <t xml:space="preserve">Výdavky na splácanie úverov od bánk          </t>
  </si>
  <si>
    <t xml:space="preserve">A.15.   </t>
  </si>
  <si>
    <t xml:space="preserve">Ostatné  príjmy z prevádzkových činností     </t>
  </si>
  <si>
    <t xml:space="preserve">A.16.   </t>
  </si>
  <si>
    <t xml:space="preserve">Ostatné výdavky na prevádzkové činnosti      </t>
  </si>
  <si>
    <t xml:space="preserve">A*      </t>
  </si>
  <si>
    <t xml:space="preserve">Peňaž.tok z prev.čin.mimo ďaľších (A1 až A16)</t>
  </si>
  <si>
    <t xml:space="preserve">A.17.   </t>
  </si>
  <si>
    <t xml:space="preserve">Prijaté úroky ( mimo investičných činn. )    </t>
  </si>
  <si>
    <t xml:space="preserve">A.18.   </t>
  </si>
  <si>
    <t xml:space="preserve">Zaplatené úroky ( mimo finančných činn. )    </t>
  </si>
  <si>
    <t xml:space="preserve">A.19.   </t>
  </si>
  <si>
    <t xml:space="preserve">Príjmy z dividend a iných podielov na zisku  </t>
  </si>
  <si>
    <t xml:space="preserve">A.20.   </t>
  </si>
  <si>
    <t xml:space="preserve">Vyplatené dividendy a iné podiely na zisku   </t>
  </si>
  <si>
    <t xml:space="preserve">A**     </t>
  </si>
  <si>
    <t xml:space="preserve">Peňaž.toky z prev.čin.pred mim.(A*+A17 až A20</t>
  </si>
  <si>
    <t xml:space="preserve">A.21.   </t>
  </si>
  <si>
    <t xml:space="preserve">Výdavky na daň z príjmov účt.jednotky        </t>
  </si>
  <si>
    <t xml:space="preserve">A.22.   </t>
  </si>
  <si>
    <t xml:space="preserve">Príjmy výnimoč.rozsahu vzťah.sa k prev.čin.  </t>
  </si>
  <si>
    <t xml:space="preserve">A.23.   </t>
  </si>
  <si>
    <t xml:space="preserve">Výdavky výnimoč.rozsahu vzťah.sa k prev.čin. </t>
  </si>
  <si>
    <t xml:space="preserve">A***    </t>
  </si>
  <si>
    <t xml:space="preserve">Čistý peňažný tok z prev.č.(A**+A.21 až A.23)</t>
  </si>
  <si>
    <t xml:space="preserve">B.      </t>
  </si>
  <si>
    <t xml:space="preserve">Peňažné toky z investičnej činnosti          </t>
  </si>
  <si>
    <t xml:space="preserve">B.1.    </t>
  </si>
  <si>
    <t xml:space="preserve">Výdavky na obstaranie dlhodob.nehmot.majetku </t>
  </si>
  <si>
    <t xml:space="preserve">B.2.    </t>
  </si>
  <si>
    <t xml:space="preserve">Výdavky na obstaranie dlhodob.hmot.majetku   </t>
  </si>
  <si>
    <t xml:space="preserve">B.3.    </t>
  </si>
  <si>
    <t xml:space="preserve">Výdavky na obstar.dlhodob.cen.papier.a podiel</t>
  </si>
  <si>
    <t xml:space="preserve">B.4.    </t>
  </si>
  <si>
    <t xml:space="preserve">Príjmy z predaja dlhodob.nehmot.majetku      </t>
  </si>
  <si>
    <t xml:space="preserve">B.5.    </t>
  </si>
  <si>
    <t xml:space="preserve">Príjmy z predaja dlhodob.hmot.majetku        </t>
  </si>
  <si>
    <t xml:space="preserve">B.6.    </t>
  </si>
  <si>
    <t xml:space="preserve">Príjmy z predaja dlhodob.cen.papier.a podiel.</t>
  </si>
  <si>
    <t xml:space="preserve">B.7.    </t>
  </si>
  <si>
    <t xml:space="preserve">Výdavky na dlhodob.pôžičky v konsolid.celku  </t>
  </si>
  <si>
    <t xml:space="preserve">B.8.    </t>
  </si>
  <si>
    <t xml:space="preserve">Príjmy zo splác.dlhodob.pôžičiek v konsolid.c</t>
  </si>
  <si>
    <t xml:space="preserve">B.9.    </t>
  </si>
  <si>
    <t xml:space="preserve">Výdavky na dlhodob.pôžičky tretím osobám     </t>
  </si>
  <si>
    <t xml:space="preserve">B.10.   </t>
  </si>
  <si>
    <t xml:space="preserve">Príjmy zo splácania pôžičiek tretích osôb    </t>
  </si>
  <si>
    <t xml:space="preserve">B.11.   </t>
  </si>
  <si>
    <t xml:space="preserve">Prijaté úroky ( mimo prevádzkových )         </t>
  </si>
  <si>
    <t xml:space="preserve">B.12.   </t>
  </si>
  <si>
    <t xml:space="preserve">Prijaté dividendy a iné podiely na zisku     </t>
  </si>
  <si>
    <t xml:space="preserve">B.13.   </t>
  </si>
  <si>
    <t xml:space="preserve">Výdavky súvisiace s derivátmi (mimo obchod.) </t>
  </si>
  <si>
    <t xml:space="preserve">B.14.   </t>
  </si>
  <si>
    <t xml:space="preserve">Príjmy súvisiace s derivátmi (mimo obchod.)  </t>
  </si>
  <si>
    <t xml:space="preserve">B.15.   </t>
  </si>
  <si>
    <t xml:space="preserve">Výdavky na daň z príjmov účt.jedn.-len invest</t>
  </si>
  <si>
    <t xml:space="preserve">B.16.   </t>
  </si>
  <si>
    <t xml:space="preserve">Príjmy výnimoč.rozsahu vzťah.sa k investič.č </t>
  </si>
  <si>
    <t xml:space="preserve">B.17.   </t>
  </si>
  <si>
    <t xml:space="preserve">Výdavky výnimoč.rozs.vzťah.sa k investič.čin </t>
  </si>
  <si>
    <t xml:space="preserve">B.18.   </t>
  </si>
  <si>
    <t xml:space="preserve">Ostatné príjmy z investičných činností       </t>
  </si>
  <si>
    <t xml:space="preserve">B.19.   </t>
  </si>
  <si>
    <t xml:space="preserve">Ostatné výdavky na investičné činnosti       </t>
  </si>
  <si>
    <t xml:space="preserve">B***    </t>
  </si>
  <si>
    <t xml:space="preserve">Čistý peňažný tok z invest.činn.(B.1 až B.19)</t>
  </si>
  <si>
    <t xml:space="preserve">C.      </t>
  </si>
  <si>
    <t xml:space="preserve">Peňažné toky z finančnej činnosti            </t>
  </si>
  <si>
    <t xml:space="preserve">C.1.    </t>
  </si>
  <si>
    <t xml:space="preserve">Peňažné toky vo vlastnom imanií (C.1.1 až .8)</t>
  </si>
  <si>
    <t xml:space="preserve">C.1.1.  </t>
  </si>
  <si>
    <t xml:space="preserve">Príjmy z upísaných akcií a obchodných podiel.</t>
  </si>
  <si>
    <t xml:space="preserve">C.1.2.  </t>
  </si>
  <si>
    <t xml:space="preserve">Príjmy z ďalších vklad.do vl.iman.od majiteľ.</t>
  </si>
  <si>
    <t xml:space="preserve">C.1.3.  </t>
  </si>
  <si>
    <t xml:space="preserve">Prijaté peňažné dary                         </t>
  </si>
  <si>
    <t xml:space="preserve">C.1.4.  </t>
  </si>
  <si>
    <t xml:space="preserve">Príjmy z úhrady straty spoločníkmi           </t>
  </si>
  <si>
    <t xml:space="preserve">C.1.5.  </t>
  </si>
  <si>
    <t xml:space="preserve">Výdavky na obstar.alebo spät.odkúp.vl.akcií  </t>
  </si>
  <si>
    <t xml:space="preserve">C.1.6.  </t>
  </si>
  <si>
    <t xml:space="preserve">Výdavky spojené so znížením fondov           </t>
  </si>
  <si>
    <t xml:space="preserve">C.1.7.  </t>
  </si>
  <si>
    <t xml:space="preserve">Výdavky na vyplatenie podielu na vl.imanií   </t>
  </si>
  <si>
    <t xml:space="preserve">C.1.8.  </t>
  </si>
  <si>
    <t xml:space="preserve">Výdavky iné súvis.so znížením vlast.imania   </t>
  </si>
  <si>
    <t xml:space="preserve">C.2.    </t>
  </si>
  <si>
    <t xml:space="preserve">Peňaž.toky zo záväz.z fin.č.(C.2.1 až C.2.9) </t>
  </si>
  <si>
    <t xml:space="preserve">C.2.1.  </t>
  </si>
  <si>
    <t xml:space="preserve">Príjmy z emisie dlhových cenných papierov    </t>
  </si>
  <si>
    <t xml:space="preserve">C.2.2.  </t>
  </si>
  <si>
    <t xml:space="preserve">Výdavky na úhradu záväzkov z dlhových CP     </t>
  </si>
  <si>
    <t xml:space="preserve">C.2.3.  </t>
  </si>
  <si>
    <t xml:space="preserve">Príjmy z úverov od bánk                      </t>
  </si>
  <si>
    <t xml:space="preserve">C.2.4.  </t>
  </si>
  <si>
    <t xml:space="preserve">C.2.5.  </t>
  </si>
  <si>
    <t xml:space="preserve">Príjmy z prijatých pôžičiek                  </t>
  </si>
  <si>
    <t xml:space="preserve">C.2.6.  </t>
  </si>
  <si>
    <t xml:space="preserve">Výdavky na splácanie pôžičiek                </t>
  </si>
  <si>
    <t xml:space="preserve">C.2.7.  </t>
  </si>
  <si>
    <t xml:space="preserve">Výdavky na úhrady za finančný prenájom       </t>
  </si>
  <si>
    <t xml:space="preserve">C.2.8.  </t>
  </si>
  <si>
    <t xml:space="preserve">Príjmy z ostat.záväzkov vyplýv.z fin.činn.   </t>
  </si>
  <si>
    <t xml:space="preserve">C.2.9.  </t>
  </si>
  <si>
    <t xml:space="preserve">Výdavky na splác.ostat.záväz.vyplýv.z fin.čin</t>
  </si>
  <si>
    <t xml:space="preserve">C.3.    </t>
  </si>
  <si>
    <t xml:space="preserve">Výdavky na zaplatené úroky (mimo prev.činn.) </t>
  </si>
  <si>
    <t xml:space="preserve">C.4     </t>
  </si>
  <si>
    <t xml:space="preserve">C.5.    </t>
  </si>
  <si>
    <t xml:space="preserve">Výdavky súvis.s derivátmi (mimo obchod.a inv)</t>
  </si>
  <si>
    <t xml:space="preserve">C.6.    </t>
  </si>
  <si>
    <t xml:space="preserve">Príjmy súvis.s derivátmi (mimo obchod.a inv.)</t>
  </si>
  <si>
    <t xml:space="preserve">C.7.    </t>
  </si>
  <si>
    <t xml:space="preserve">Výdavky na daň z príjmov účt.j., ak je fin.č.</t>
  </si>
  <si>
    <t xml:space="preserve">C.8.    </t>
  </si>
  <si>
    <t xml:space="preserve">Príjmy výnimoč.rozsah.vzťah.sa na finanč.činn</t>
  </si>
  <si>
    <t xml:space="preserve">C.9     </t>
  </si>
  <si>
    <t xml:space="preserve">Výdavky výnimoč.rozsah.vzťah.sa na finanč.čin</t>
  </si>
  <si>
    <t xml:space="preserve">C***    </t>
  </si>
  <si>
    <t xml:space="preserve">Čistý peňažný tok z finanč.činn. (C.1 až C.9)</t>
  </si>
  <si>
    <t xml:space="preserve">D.      </t>
  </si>
  <si>
    <t xml:space="preserve">Čisté zvýš/zníž.peňaž.prostr.(A***+B***+C***)</t>
  </si>
  <si>
    <t xml:space="preserve">E.      </t>
  </si>
  <si>
    <t xml:space="preserve">Stav peňaž.prostr.na začiatku účt.obdobia    </t>
  </si>
  <si>
    <t xml:space="preserve">F.      </t>
  </si>
  <si>
    <t xml:space="preserve">Stav peňaž.prostr.na konci pred zohľad.kurz.r</t>
  </si>
  <si>
    <t xml:space="preserve">G.      </t>
  </si>
  <si>
    <t xml:space="preserve">Kurz.rozdiely k peňaž.prostr. ( G1-G2 )      </t>
  </si>
  <si>
    <t xml:space="preserve">G.1.    </t>
  </si>
  <si>
    <t xml:space="preserve">Kurzové zisky                                </t>
  </si>
  <si>
    <t xml:space="preserve">G.2.    </t>
  </si>
  <si>
    <t xml:space="preserve">Kurzové straty                               </t>
  </si>
  <si>
    <t xml:space="preserve">H.      </t>
  </si>
  <si>
    <t xml:space="preserve">Stav peňaž.prostr.na konci po zohľad.kurz.roz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</si>
</sst>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;"/>
  </numFmts>
  <fonts count="5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4DDFF"/>
        <bgColor rgb="FFDADCDD"/>
      </patternFill>
    </fill>
    <fill>
      <patternFill patternType="solid">
        <fgColor rgb="FFFFFFFF"/>
        <bgColor rgb="FFF9F9F2"/>
      </patternFill>
    </fill>
    <fill>
      <patternFill patternType="solid">
        <fgColor rgb="FFF9F9F2"/>
        <bgColor rgb="FFF4F4EA"/>
      </patternFill>
    </fill>
    <fill>
      <patternFill patternType="solid">
        <fgColor rgb="FFF4F4EA"/>
        <bgColor rgb="FFF1F1E4"/>
      </patternFill>
    </fill>
    <fill>
      <patternFill patternType="solid">
        <fgColor rgb="FFF1F1E4"/>
        <bgColor rgb="FFF4F4EA"/>
      </patternFill>
    </fill>
    <fill>
      <patternFill patternType="solid">
        <fgColor rgb="FFECECD9"/>
        <bgColor rgb="FFF1F1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 diagonalUp="false" diagonalDown="false"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40"/>
      <rgbColor rgb="FF808000"/>
      <rgbColor rgb="FF800080"/>
      <rgbColor rgb="FF008080"/>
      <rgbColor rgb="FFDADCDD"/>
      <rgbColor rgb="FF808080"/>
      <rgbColor rgb="FF9999FF"/>
      <rgbColor rgb="FF993366"/>
      <rgbColor rgb="FFF9F9F2"/>
      <rgbColor rgb="FFF4F4EA"/>
      <rgbColor rgb="FF660066"/>
      <rgbColor rgb="FFFF8080"/>
      <rgbColor rgb="FF0066CC"/>
      <rgbColor rgb="FFC4DD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E4"/>
      <rgbColor rgb="FFECEC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G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45.71"/>
    <col collapsed="false" customWidth="true" hidden="false" outlineLevel="0" max="3" min="3" style="0" width="5.7"/>
    <col collapsed="false" customWidth="true" hidden="false" outlineLevel="0" max="5" min="4" style="0" width="17.71"/>
    <col collapsed="false" customWidth="true" hidden="false" outlineLevel="0" max="85" min="6" style="0" width="11.52"/>
  </cols>
  <sheetData>
    <row r="1" customFormat="false" ht="15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customFormat="false" ht="15" hidden="false" customHeight="false" outlineLevel="0" collapsed="false">
      <c r="A2" s="3" t="s">
        <v>5</v>
      </c>
      <c r="B2" s="3" t="s">
        <v>6</v>
      </c>
      <c r="C2" s="4" t="n">
        <v>1</v>
      </c>
      <c r="D2" s="5" t="n">
        <v>0</v>
      </c>
      <c r="E2" s="5" t="n">
        <v>0</v>
      </c>
    </row>
    <row r="3" customFormat="false" ht="15" hidden="false" customHeight="false" outlineLevel="0" collapsed="false">
      <c r="A3" s="3"/>
      <c r="B3" s="3"/>
      <c r="D3" s="5" t="n">
        <v>0</v>
      </c>
      <c r="E3" s="5" t="n">
        <v>0</v>
      </c>
    </row>
    <row r="4" customFormat="false" ht="15" hidden="false" customHeight="false" outlineLevel="0" collapsed="false">
      <c r="A4" s="3" t="s">
        <v>7</v>
      </c>
      <c r="B4" s="3" t="s">
        <v>8</v>
      </c>
      <c r="C4" s="4" t="n">
        <v>2</v>
      </c>
      <c r="D4" s="5" t="n">
        <v>1969143</v>
      </c>
      <c r="E4" s="5" t="n">
        <v>1630342</v>
      </c>
    </row>
    <row r="5" customFormat="false" ht="15" hidden="false" customHeight="false" outlineLevel="0" collapsed="false">
      <c r="A5" s="3" t="s">
        <v>9</v>
      </c>
      <c r="B5" s="3" t="s">
        <v>10</v>
      </c>
      <c r="C5" s="4" t="n">
        <v>3</v>
      </c>
      <c r="D5" s="5" t="n">
        <v>-1802484</v>
      </c>
      <c r="E5" s="5" t="n">
        <v>-1385735</v>
      </c>
    </row>
    <row r="6" customFormat="false" ht="15" hidden="false" customHeight="false" outlineLevel="0" collapsed="false">
      <c r="A6" s="3" t="s">
        <v>11</v>
      </c>
      <c r="B6" s="3" t="s">
        <v>12</v>
      </c>
      <c r="C6" s="4" t="n">
        <v>4</v>
      </c>
      <c r="D6" s="5" t="n">
        <v>0</v>
      </c>
      <c r="E6" s="5" t="n">
        <v>0</v>
      </c>
    </row>
    <row r="7" customFormat="false" ht="15" hidden="false" customHeight="false" outlineLevel="0" collapsed="false">
      <c r="A7" s="3" t="s">
        <v>13</v>
      </c>
      <c r="B7" s="3" t="s">
        <v>14</v>
      </c>
      <c r="C7" s="4" t="n">
        <v>5</v>
      </c>
      <c r="D7" s="5" t="n">
        <v>135627</v>
      </c>
      <c r="E7" s="5" t="n">
        <v>112750</v>
      </c>
    </row>
    <row r="8" customFormat="false" ht="15" hidden="false" customHeight="false" outlineLevel="0" collapsed="false">
      <c r="A8" s="3" t="s">
        <v>15</v>
      </c>
      <c r="B8" s="3" t="s">
        <v>16</v>
      </c>
      <c r="C8" s="4" t="n">
        <v>6</v>
      </c>
      <c r="D8" s="5" t="n">
        <v>-38679</v>
      </c>
      <c r="E8" s="5" t="n">
        <v>-30633</v>
      </c>
    </row>
    <row r="9" customFormat="false" ht="15" hidden="false" customHeight="false" outlineLevel="0" collapsed="false">
      <c r="A9" s="3" t="s">
        <v>17</v>
      </c>
      <c r="B9" s="3" t="s">
        <v>18</v>
      </c>
      <c r="C9" s="4" t="n">
        <v>7</v>
      </c>
      <c r="D9" s="5" t="n">
        <v>-76229</v>
      </c>
      <c r="E9" s="5" t="n">
        <v>-85491</v>
      </c>
    </row>
    <row r="10" customFormat="false" ht="15" hidden="false" customHeight="false" outlineLevel="0" collapsed="false">
      <c r="A10" s="3" t="s">
        <v>19</v>
      </c>
      <c r="B10" s="3" t="s">
        <v>20</v>
      </c>
      <c r="C10" s="4" t="n">
        <v>8</v>
      </c>
      <c r="D10" s="5" t="n">
        <v>-145266</v>
      </c>
      <c r="E10" s="5" t="n">
        <v>-130253</v>
      </c>
    </row>
    <row r="11" customFormat="false" ht="15" hidden="false" customHeight="false" outlineLevel="0" collapsed="false">
      <c r="A11" s="3" t="s">
        <v>21</v>
      </c>
      <c r="B11" s="3" t="s">
        <v>22</v>
      </c>
      <c r="C11" s="4" t="n">
        <v>9</v>
      </c>
      <c r="D11" s="5" t="n">
        <v>-164686</v>
      </c>
      <c r="E11" s="5" t="n">
        <v>-137594</v>
      </c>
    </row>
    <row r="12" customFormat="false" ht="15" hidden="false" customHeight="false" outlineLevel="0" collapsed="false">
      <c r="A12" s="3" t="s">
        <v>23</v>
      </c>
      <c r="B12" s="3" t="s">
        <v>24</v>
      </c>
      <c r="C12" s="4" t="n">
        <v>10</v>
      </c>
      <c r="D12" s="5" t="n">
        <v>0</v>
      </c>
      <c r="E12" s="5" t="n">
        <v>0</v>
      </c>
    </row>
    <row r="13" customFormat="false" ht="15" hidden="false" customHeight="false" outlineLevel="0" collapsed="false">
      <c r="A13" s="3" t="s">
        <v>25</v>
      </c>
      <c r="B13" s="3" t="s">
        <v>26</v>
      </c>
      <c r="C13" s="4" t="n">
        <v>11</v>
      </c>
      <c r="D13" s="5" t="n">
        <v>0</v>
      </c>
      <c r="E13" s="5" t="n">
        <v>0</v>
      </c>
    </row>
    <row r="14" customFormat="false" ht="15" hidden="false" customHeight="false" outlineLevel="0" collapsed="false">
      <c r="A14" s="3" t="s">
        <v>27</v>
      </c>
      <c r="B14" s="3" t="s">
        <v>28</v>
      </c>
      <c r="C14" s="4" t="n">
        <v>12</v>
      </c>
      <c r="D14" s="5" t="n">
        <v>0</v>
      </c>
      <c r="E14" s="5" t="n">
        <v>0</v>
      </c>
    </row>
    <row r="15" customFormat="false" ht="15" hidden="false" customHeight="false" outlineLevel="0" collapsed="false">
      <c r="A15" s="3" t="s">
        <v>29</v>
      </c>
      <c r="B15" s="3" t="s">
        <v>30</v>
      </c>
      <c r="C15" s="4" t="n">
        <v>13</v>
      </c>
      <c r="D15" s="5" t="n">
        <v>0</v>
      </c>
      <c r="E15" s="5" t="n">
        <v>0</v>
      </c>
    </row>
    <row r="16" customFormat="false" ht="15" hidden="false" customHeight="false" outlineLevel="0" collapsed="false">
      <c r="A16" s="3" t="s">
        <v>31</v>
      </c>
      <c r="B16" s="3" t="s">
        <v>32</v>
      </c>
      <c r="C16" s="4" t="n">
        <v>14</v>
      </c>
      <c r="D16" s="5" t="n">
        <v>0</v>
      </c>
      <c r="E16" s="5" t="n">
        <v>0</v>
      </c>
    </row>
    <row r="17" customFormat="false" ht="15" hidden="false" customHeight="false" outlineLevel="0" collapsed="false">
      <c r="A17" s="3" t="s">
        <v>33</v>
      </c>
      <c r="B17" s="3" t="s">
        <v>34</v>
      </c>
      <c r="C17" s="4" t="n">
        <v>15</v>
      </c>
      <c r="D17" s="5" t="n">
        <v>0</v>
      </c>
      <c r="E17" s="5" t="n">
        <v>0</v>
      </c>
    </row>
    <row r="18" customFormat="false" ht="15" hidden="false" customHeight="false" outlineLevel="0" collapsed="false">
      <c r="A18" s="3" t="s">
        <v>35</v>
      </c>
      <c r="B18" s="3" t="s">
        <v>36</v>
      </c>
      <c r="C18" s="4" t="n">
        <v>16</v>
      </c>
      <c r="D18" s="5" t="n">
        <v>-9044</v>
      </c>
      <c r="E18" s="5" t="n">
        <v>38718</v>
      </c>
    </row>
    <row r="19" customFormat="false" ht="15" hidden="false" customHeight="false" outlineLevel="0" collapsed="false">
      <c r="A19" s="3" t="s">
        <v>37</v>
      </c>
      <c r="B19" s="3" t="s">
        <v>38</v>
      </c>
      <c r="C19" s="4" t="n">
        <v>17</v>
      </c>
      <c r="D19" s="5" t="n">
        <v>-13036</v>
      </c>
      <c r="E19" s="5" t="n">
        <v>201249</v>
      </c>
    </row>
    <row r="20" customFormat="false" ht="15" hidden="false" customHeight="false" outlineLevel="0" collapsed="false">
      <c r="A20" s="3"/>
      <c r="B20" s="3"/>
      <c r="D20" s="5" t="n">
        <v>0</v>
      </c>
      <c r="E20" s="5" t="n">
        <v>0</v>
      </c>
    </row>
    <row r="21" customFormat="false" ht="15" hidden="false" customHeight="false" outlineLevel="0" collapsed="false">
      <c r="A21" s="6" t="s">
        <v>39</v>
      </c>
      <c r="B21" s="6" t="s">
        <v>40</v>
      </c>
      <c r="C21" s="7" t="n">
        <v>18</v>
      </c>
      <c r="D21" s="8" t="n">
        <f aca="false">+1*SUMIFS($D:$D,$C:$C,"&gt;=2",$C:$C,"&lt;=17")</f>
        <v>-144654</v>
      </c>
      <c r="E21" s="8" t="n">
        <f aca="false">+1*SUMIFS($E:$E,$C:$C,"&gt;=2",$C:$C,"&lt;=17")</f>
        <v>213353</v>
      </c>
    </row>
    <row r="22" customFormat="false" ht="15" hidden="false" customHeight="false" outlineLevel="0" collapsed="false">
      <c r="A22" s="3"/>
      <c r="B22" s="3"/>
      <c r="D22" s="5" t="n">
        <v>0</v>
      </c>
      <c r="E22" s="5" t="n">
        <v>0</v>
      </c>
    </row>
    <row r="23" customFormat="false" ht="15" hidden="false" customHeight="false" outlineLevel="0" collapsed="false">
      <c r="A23" s="3" t="s">
        <v>41</v>
      </c>
      <c r="B23" s="3" t="s">
        <v>42</v>
      </c>
      <c r="C23" s="4" t="n">
        <v>19</v>
      </c>
      <c r="D23" s="5" t="n">
        <v>0</v>
      </c>
      <c r="E23" s="5" t="n">
        <v>0</v>
      </c>
    </row>
    <row r="24" customFormat="false" ht="15" hidden="false" customHeight="false" outlineLevel="0" collapsed="false">
      <c r="A24" s="3" t="s">
        <v>43</v>
      </c>
      <c r="B24" s="3" t="s">
        <v>44</v>
      </c>
      <c r="C24" s="4" t="n">
        <v>20</v>
      </c>
      <c r="D24" s="5" t="n">
        <v>-17955</v>
      </c>
      <c r="E24" s="5" t="n">
        <v>-17267</v>
      </c>
    </row>
    <row r="25" customFormat="false" ht="15" hidden="false" customHeight="false" outlineLevel="0" collapsed="false">
      <c r="A25" s="3" t="s">
        <v>45</v>
      </c>
      <c r="B25" s="3" t="s">
        <v>46</v>
      </c>
      <c r="C25" s="4" t="n">
        <v>21</v>
      </c>
      <c r="D25" s="5" t="n">
        <v>0</v>
      </c>
      <c r="E25" s="5" t="n">
        <v>0</v>
      </c>
    </row>
    <row r="26" customFormat="false" ht="15" hidden="false" customHeight="false" outlineLevel="0" collapsed="false">
      <c r="A26" s="3" t="s">
        <v>47</v>
      </c>
      <c r="B26" s="3" t="s">
        <v>48</v>
      </c>
      <c r="C26" s="4" t="n">
        <v>22</v>
      </c>
      <c r="D26" s="5" t="n">
        <v>0</v>
      </c>
      <c r="E26" s="5" t="n">
        <v>0</v>
      </c>
    </row>
    <row r="27" customFormat="false" ht="15" hidden="false" customHeight="false" outlineLevel="0" collapsed="false">
      <c r="A27" s="3"/>
      <c r="B27" s="3"/>
      <c r="D27" s="5" t="n">
        <v>0</v>
      </c>
      <c r="E27" s="5" t="n">
        <v>0</v>
      </c>
    </row>
    <row r="28" customFormat="false" ht="15" hidden="false" customHeight="false" outlineLevel="0" collapsed="false">
      <c r="A28" s="9" t="s">
        <v>49</v>
      </c>
      <c r="B28" s="9" t="s">
        <v>50</v>
      </c>
      <c r="C28" s="10" t="n">
        <v>23</v>
      </c>
      <c r="D28" s="11" t="n">
        <f aca="false">+1*SUMIFS($D:$D,$C:$C,"&gt;=18",$C:$C,"&lt;=22")</f>
        <v>-162609</v>
      </c>
      <c r="E28" s="11" t="n">
        <f aca="false">+1*SUMIFS($E:$E,$C:$C,"&gt;=18",$C:$C,"&lt;=22")</f>
        <v>196086</v>
      </c>
    </row>
    <row r="29" customFormat="false" ht="15" hidden="false" customHeight="false" outlineLevel="0" collapsed="false">
      <c r="A29" s="3"/>
      <c r="B29" s="3"/>
      <c r="D29" s="5" t="n">
        <v>0</v>
      </c>
      <c r="E29" s="5" t="n">
        <v>0</v>
      </c>
    </row>
    <row r="30" customFormat="false" ht="15" hidden="false" customHeight="false" outlineLevel="0" collapsed="false">
      <c r="A30" s="3" t="s">
        <v>51</v>
      </c>
      <c r="B30" s="3" t="s">
        <v>52</v>
      </c>
      <c r="C30" s="4" t="n">
        <v>24</v>
      </c>
      <c r="D30" s="5" t="n">
        <v>-3943</v>
      </c>
      <c r="E30" s="5" t="n">
        <v>2175</v>
      </c>
    </row>
    <row r="31" customFormat="false" ht="15" hidden="false" customHeight="false" outlineLevel="0" collapsed="false">
      <c r="A31" s="3" t="s">
        <v>53</v>
      </c>
      <c r="B31" s="3" t="s">
        <v>54</v>
      </c>
      <c r="C31" s="4" t="n">
        <v>25</v>
      </c>
      <c r="D31" s="5" t="n">
        <v>0</v>
      </c>
      <c r="E31" s="5" t="n">
        <v>0</v>
      </c>
    </row>
    <row r="32" customFormat="false" ht="15" hidden="false" customHeight="false" outlineLevel="0" collapsed="false">
      <c r="A32" s="3" t="s">
        <v>55</v>
      </c>
      <c r="B32" s="3" t="s">
        <v>56</v>
      </c>
      <c r="C32" s="4" t="n">
        <v>26</v>
      </c>
      <c r="D32" s="5" t="n">
        <v>0</v>
      </c>
      <c r="E32" s="5" t="n">
        <v>0</v>
      </c>
    </row>
    <row r="33" customFormat="false" ht="15" hidden="false" customHeight="false" outlineLevel="0" collapsed="false">
      <c r="A33" s="3"/>
      <c r="B33" s="3"/>
      <c r="D33" s="5" t="n">
        <v>0</v>
      </c>
      <c r="E33" s="5" t="n">
        <v>0</v>
      </c>
    </row>
    <row r="34" customFormat="false" ht="15" hidden="false" customHeight="false" outlineLevel="0" collapsed="false">
      <c r="A34" s="12" t="s">
        <v>57</v>
      </c>
      <c r="B34" s="12" t="s">
        <v>58</v>
      </c>
      <c r="C34" s="13" t="n">
        <v>27</v>
      </c>
      <c r="D34" s="14" t="n">
        <f aca="false">+1*SUMIFS($D:$D,$C:$C,"&gt;=23",$C:$C,"&lt;=26")</f>
        <v>-166552</v>
      </c>
      <c r="E34" s="14" t="n">
        <f aca="false">+1*SUMIFS($E:$E,$C:$C,"&gt;=23",$C:$C,"&lt;=26")</f>
        <v>198261</v>
      </c>
    </row>
    <row r="35" customFormat="false" ht="15" hidden="false" customHeight="false" outlineLevel="0" collapsed="false">
      <c r="A35" s="3"/>
      <c r="B35" s="3"/>
      <c r="D35" s="5" t="n">
        <v>0</v>
      </c>
      <c r="E35" s="5" t="n">
        <v>0</v>
      </c>
    </row>
    <row r="36" customFormat="false" ht="15" hidden="false" customHeight="false" outlineLevel="0" collapsed="false">
      <c r="A36" s="3" t="s">
        <v>59</v>
      </c>
      <c r="B36" s="3" t="s">
        <v>60</v>
      </c>
      <c r="C36" s="4" t="n">
        <v>28</v>
      </c>
      <c r="D36" s="5" t="n">
        <v>0</v>
      </c>
      <c r="E36" s="5" t="n">
        <v>0</v>
      </c>
    </row>
    <row r="37" customFormat="false" ht="15" hidden="false" customHeight="false" outlineLevel="0" collapsed="false">
      <c r="A37" s="3"/>
      <c r="B37" s="3"/>
      <c r="D37" s="5" t="n">
        <v>0</v>
      </c>
      <c r="E37" s="5" t="n">
        <v>0</v>
      </c>
    </row>
    <row r="38" customFormat="false" ht="15" hidden="false" customHeight="false" outlineLevel="0" collapsed="false">
      <c r="A38" s="3" t="s">
        <v>61</v>
      </c>
      <c r="B38" s="3" t="s">
        <v>62</v>
      </c>
      <c r="C38" s="4" t="n">
        <v>29</v>
      </c>
      <c r="D38" s="5" t="n">
        <v>0</v>
      </c>
      <c r="E38" s="5" t="n">
        <v>0</v>
      </c>
    </row>
    <row r="39" customFormat="false" ht="15" hidden="false" customHeight="false" outlineLevel="0" collapsed="false">
      <c r="A39" s="3" t="s">
        <v>63</v>
      </c>
      <c r="B39" s="3" t="s">
        <v>64</v>
      </c>
      <c r="C39" s="4" t="n">
        <v>30</v>
      </c>
      <c r="D39" s="5" t="n">
        <v>-54901</v>
      </c>
      <c r="E39" s="5" t="n">
        <v>-94002</v>
      </c>
    </row>
    <row r="40" customFormat="false" ht="15" hidden="false" customHeight="false" outlineLevel="0" collapsed="false">
      <c r="A40" s="3" t="s">
        <v>65</v>
      </c>
      <c r="B40" s="3" t="s">
        <v>66</v>
      </c>
      <c r="C40" s="4" t="n">
        <v>31</v>
      </c>
      <c r="D40" s="5" t="n">
        <v>0</v>
      </c>
      <c r="E40" s="5" t="n">
        <v>0</v>
      </c>
    </row>
    <row r="41" customFormat="false" ht="15" hidden="false" customHeight="false" outlineLevel="0" collapsed="false">
      <c r="A41" s="3" t="s">
        <v>67</v>
      </c>
      <c r="B41" s="3" t="s">
        <v>68</v>
      </c>
      <c r="C41" s="4" t="n">
        <v>32</v>
      </c>
      <c r="D41" s="5" t="n">
        <v>0</v>
      </c>
      <c r="E41" s="5" t="n">
        <v>0</v>
      </c>
    </row>
    <row r="42" customFormat="false" ht="15" hidden="false" customHeight="false" outlineLevel="0" collapsed="false">
      <c r="A42" s="3" t="s">
        <v>69</v>
      </c>
      <c r="B42" s="3" t="s">
        <v>70</v>
      </c>
      <c r="C42" s="4" t="n">
        <v>33</v>
      </c>
      <c r="D42" s="5" t="n">
        <v>40775</v>
      </c>
      <c r="E42" s="5" t="n">
        <v>147866</v>
      </c>
    </row>
    <row r="43" customFormat="false" ht="15" hidden="false" customHeight="false" outlineLevel="0" collapsed="false">
      <c r="A43" s="3" t="s">
        <v>71</v>
      </c>
      <c r="B43" s="3" t="s">
        <v>72</v>
      </c>
      <c r="C43" s="4" t="n">
        <v>34</v>
      </c>
      <c r="D43" s="5" t="n">
        <v>0</v>
      </c>
      <c r="E43" s="5" t="n">
        <v>0</v>
      </c>
    </row>
    <row r="44" customFormat="false" ht="15" hidden="false" customHeight="false" outlineLevel="0" collapsed="false">
      <c r="A44" s="3" t="s">
        <v>73</v>
      </c>
      <c r="B44" s="3" t="s">
        <v>74</v>
      </c>
      <c r="C44" s="4" t="n">
        <v>35</v>
      </c>
      <c r="D44" s="5" t="n">
        <v>0</v>
      </c>
      <c r="E44" s="5" t="n">
        <v>0</v>
      </c>
    </row>
    <row r="45" customFormat="false" ht="15" hidden="false" customHeight="false" outlineLevel="0" collapsed="false">
      <c r="A45" s="3" t="s">
        <v>75</v>
      </c>
      <c r="B45" s="3" t="s">
        <v>76</v>
      </c>
      <c r="C45" s="4" t="n">
        <v>36</v>
      </c>
      <c r="D45" s="5" t="n">
        <v>0</v>
      </c>
      <c r="E45" s="5" t="n">
        <v>0</v>
      </c>
    </row>
    <row r="46" customFormat="false" ht="15" hidden="false" customHeight="false" outlineLevel="0" collapsed="false">
      <c r="A46" s="3" t="s">
        <v>77</v>
      </c>
      <c r="B46" s="3" t="s">
        <v>78</v>
      </c>
      <c r="C46" s="4" t="n">
        <v>37</v>
      </c>
      <c r="D46" s="5" t="n">
        <v>0</v>
      </c>
      <c r="E46" s="5" t="n">
        <v>0</v>
      </c>
    </row>
    <row r="47" customFormat="false" ht="15" hidden="false" customHeight="false" outlineLevel="0" collapsed="false">
      <c r="A47" s="3" t="s">
        <v>79</v>
      </c>
      <c r="B47" s="3" t="s">
        <v>80</v>
      </c>
      <c r="C47" s="4" t="n">
        <v>38</v>
      </c>
      <c r="D47" s="5" t="n">
        <v>0</v>
      </c>
      <c r="E47" s="5" t="n">
        <v>0</v>
      </c>
    </row>
    <row r="48" customFormat="false" ht="15" hidden="false" customHeight="false" outlineLevel="0" collapsed="false">
      <c r="A48" s="3" t="s">
        <v>81</v>
      </c>
      <c r="B48" s="3" t="s">
        <v>82</v>
      </c>
      <c r="C48" s="4" t="n">
        <v>40</v>
      </c>
      <c r="D48" s="5" t="n">
        <v>0</v>
      </c>
      <c r="E48" s="5" t="n">
        <v>0</v>
      </c>
    </row>
    <row r="49" customFormat="false" ht="15" hidden="false" customHeight="false" outlineLevel="0" collapsed="false">
      <c r="A49" s="3" t="s">
        <v>83</v>
      </c>
      <c r="B49" s="3" t="s">
        <v>84</v>
      </c>
      <c r="C49" s="4" t="n">
        <v>41</v>
      </c>
      <c r="D49" s="5" t="n">
        <v>0</v>
      </c>
      <c r="E49" s="5" t="n">
        <v>0</v>
      </c>
    </row>
    <row r="50" customFormat="false" ht="15" hidden="false" customHeight="false" outlineLevel="0" collapsed="false">
      <c r="A50" s="3" t="s">
        <v>85</v>
      </c>
      <c r="B50" s="3" t="s">
        <v>86</v>
      </c>
      <c r="C50" s="4" t="n">
        <v>42</v>
      </c>
      <c r="D50" s="5" t="n">
        <v>0</v>
      </c>
      <c r="E50" s="5" t="n">
        <v>0</v>
      </c>
    </row>
    <row r="51" customFormat="false" ht="15" hidden="false" customHeight="false" outlineLevel="0" collapsed="false">
      <c r="A51" s="3" t="s">
        <v>87</v>
      </c>
      <c r="B51" s="3" t="s">
        <v>88</v>
      </c>
      <c r="C51" s="4" t="n">
        <v>43</v>
      </c>
      <c r="D51" s="5" t="n">
        <v>0</v>
      </c>
      <c r="E51" s="5" t="n">
        <v>0</v>
      </c>
    </row>
    <row r="52" customFormat="false" ht="15" hidden="false" customHeight="false" outlineLevel="0" collapsed="false">
      <c r="A52" s="3" t="s">
        <v>89</v>
      </c>
      <c r="B52" s="3" t="s">
        <v>90</v>
      </c>
      <c r="C52" s="4" t="n">
        <v>44</v>
      </c>
      <c r="D52" s="5" t="n">
        <v>0</v>
      </c>
      <c r="E52" s="5" t="n">
        <v>0</v>
      </c>
    </row>
    <row r="53" customFormat="false" ht="15" hidden="false" customHeight="false" outlineLevel="0" collapsed="false">
      <c r="A53" s="3" t="s">
        <v>91</v>
      </c>
      <c r="B53" s="3" t="s">
        <v>92</v>
      </c>
      <c r="C53" s="4" t="n">
        <v>45</v>
      </c>
      <c r="D53" s="5" t="n">
        <v>0</v>
      </c>
      <c r="E53" s="5" t="n">
        <v>0</v>
      </c>
    </row>
    <row r="54" customFormat="false" ht="15" hidden="false" customHeight="false" outlineLevel="0" collapsed="false">
      <c r="A54" s="3" t="s">
        <v>93</v>
      </c>
      <c r="B54" s="3" t="s">
        <v>94</v>
      </c>
      <c r="C54" s="4" t="n">
        <v>46</v>
      </c>
      <c r="D54" s="5" t="n">
        <v>0</v>
      </c>
      <c r="E54" s="5" t="n">
        <v>0</v>
      </c>
    </row>
    <row r="55" customFormat="false" ht="15" hidden="false" customHeight="false" outlineLevel="0" collapsed="false">
      <c r="A55" s="3" t="s">
        <v>95</v>
      </c>
      <c r="B55" s="3" t="s">
        <v>96</v>
      </c>
      <c r="C55" s="4" t="n">
        <v>47</v>
      </c>
      <c r="D55" s="5" t="n">
        <v>0</v>
      </c>
      <c r="E55" s="5" t="n">
        <v>0</v>
      </c>
    </row>
    <row r="56" customFormat="false" ht="15" hidden="false" customHeight="false" outlineLevel="0" collapsed="false">
      <c r="A56" s="3" t="s">
        <v>97</v>
      </c>
      <c r="B56" s="3" t="s">
        <v>98</v>
      </c>
      <c r="C56" s="4" t="n">
        <v>48</v>
      </c>
      <c r="D56" s="5" t="n">
        <v>0</v>
      </c>
      <c r="E56" s="5" t="n">
        <v>0</v>
      </c>
    </row>
    <row r="57" customFormat="false" ht="15" hidden="false" customHeight="false" outlineLevel="0" collapsed="false">
      <c r="A57" s="3"/>
      <c r="B57" s="3"/>
      <c r="D57" s="5" t="n">
        <v>0</v>
      </c>
      <c r="E57" s="5" t="n">
        <v>0</v>
      </c>
    </row>
    <row r="58" customFormat="false" ht="15" hidden="false" customHeight="false" outlineLevel="0" collapsed="false">
      <c r="A58" s="6" t="s">
        <v>99</v>
      </c>
      <c r="B58" s="6" t="s">
        <v>100</v>
      </c>
      <c r="C58" s="7" t="n">
        <v>49</v>
      </c>
      <c r="D58" s="8" t="n">
        <f aca="false">+1*SUMIFS($D:$D,$C:$C,"&gt;=29",$C:$C,"&lt;=48")</f>
        <v>-14126</v>
      </c>
      <c r="E58" s="8" t="n">
        <f aca="false">+1*SUMIFS($E:$E,$C:$C,"&gt;=29",$C:$C,"&lt;=48")</f>
        <v>53864</v>
      </c>
    </row>
    <row r="59" customFormat="false" ht="15" hidden="false" customHeight="false" outlineLevel="0" collapsed="false">
      <c r="A59" s="3"/>
      <c r="B59" s="3"/>
      <c r="D59" s="5" t="n">
        <v>0</v>
      </c>
      <c r="E59" s="5" t="n">
        <v>0</v>
      </c>
    </row>
    <row r="60" customFormat="false" ht="15" hidden="false" customHeight="false" outlineLevel="0" collapsed="false">
      <c r="A60" s="3" t="s">
        <v>101</v>
      </c>
      <c r="B60" s="3" t="s">
        <v>102</v>
      </c>
      <c r="C60" s="4" t="n">
        <v>50</v>
      </c>
      <c r="D60" s="5" t="n">
        <v>0</v>
      </c>
      <c r="E60" s="5" t="n">
        <v>0</v>
      </c>
    </row>
    <row r="61" customFormat="false" ht="15" hidden="false" customHeight="false" outlineLevel="0" collapsed="false">
      <c r="A61" s="3"/>
      <c r="B61" s="3"/>
      <c r="D61" s="5" t="n">
        <v>0</v>
      </c>
      <c r="E61" s="5" t="n">
        <v>0</v>
      </c>
    </row>
    <row r="62" customFormat="false" ht="15" hidden="false" customHeight="false" outlineLevel="0" collapsed="false">
      <c r="A62" s="6" t="s">
        <v>103</v>
      </c>
      <c r="B62" s="6" t="s">
        <v>104</v>
      </c>
      <c r="C62" s="7" t="n">
        <v>51</v>
      </c>
      <c r="D62" s="8" t="n">
        <f aca="false">+1*SUMIFS($D:$D,$C:$C,"&gt;=52",$C:$C,"&lt;=59")</f>
        <v>0</v>
      </c>
      <c r="E62" s="8" t="n">
        <f aca="false">+1*SUMIFS($E:$E,$C:$C,"&gt;=52",$C:$C,"&lt;=59")</f>
        <v>-930</v>
      </c>
    </row>
    <row r="63" customFormat="false" ht="15" hidden="false" customHeight="false" outlineLevel="0" collapsed="false">
      <c r="A63" s="3" t="s">
        <v>105</v>
      </c>
      <c r="B63" s="3" t="s">
        <v>106</v>
      </c>
      <c r="C63" s="4" t="n">
        <v>52</v>
      </c>
      <c r="D63" s="5" t="n">
        <v>0</v>
      </c>
      <c r="E63" s="5" t="n">
        <v>0</v>
      </c>
    </row>
    <row r="64" customFormat="false" ht="15" hidden="false" customHeight="false" outlineLevel="0" collapsed="false">
      <c r="A64" s="3" t="s">
        <v>107</v>
      </c>
      <c r="B64" s="3" t="s">
        <v>108</v>
      </c>
      <c r="C64" s="4" t="n">
        <v>53</v>
      </c>
      <c r="D64" s="5" t="n">
        <v>0</v>
      </c>
      <c r="E64" s="5" t="n">
        <v>0</v>
      </c>
    </row>
    <row r="65" customFormat="false" ht="15" hidden="false" customHeight="false" outlineLevel="0" collapsed="false">
      <c r="A65" s="3" t="s">
        <v>109</v>
      </c>
      <c r="B65" s="3" t="s">
        <v>110</v>
      </c>
      <c r="C65" s="4" t="n">
        <v>54</v>
      </c>
      <c r="D65" s="5" t="n">
        <v>0</v>
      </c>
      <c r="E65" s="5" t="n">
        <v>0</v>
      </c>
    </row>
    <row r="66" customFormat="false" ht="15" hidden="false" customHeight="false" outlineLevel="0" collapsed="false">
      <c r="A66" s="3" t="s">
        <v>111</v>
      </c>
      <c r="B66" s="3" t="s">
        <v>112</v>
      </c>
      <c r="C66" s="4" t="n">
        <v>55</v>
      </c>
      <c r="D66" s="5" t="n">
        <v>0</v>
      </c>
      <c r="E66" s="5" t="n">
        <v>0</v>
      </c>
    </row>
    <row r="67" customFormat="false" ht="15" hidden="false" customHeight="false" outlineLevel="0" collapsed="false">
      <c r="A67" s="3" t="s">
        <v>113</v>
      </c>
      <c r="B67" s="3" t="s">
        <v>114</v>
      </c>
      <c r="C67" s="4" t="n">
        <v>56</v>
      </c>
      <c r="D67" s="5" t="n">
        <v>0</v>
      </c>
      <c r="E67" s="5" t="n">
        <v>0</v>
      </c>
    </row>
    <row r="68" customFormat="false" ht="15" hidden="false" customHeight="false" outlineLevel="0" collapsed="false">
      <c r="A68" s="3" t="s">
        <v>115</v>
      </c>
      <c r="B68" s="3" t="s">
        <v>116</v>
      </c>
      <c r="C68" s="4" t="n">
        <v>57</v>
      </c>
      <c r="D68" s="5" t="n">
        <v>0</v>
      </c>
      <c r="E68" s="5" t="n">
        <v>0</v>
      </c>
    </row>
    <row r="69" customFormat="false" ht="15" hidden="false" customHeight="false" outlineLevel="0" collapsed="false">
      <c r="A69" s="3" t="s">
        <v>117</v>
      </c>
      <c r="B69" s="3" t="s">
        <v>118</v>
      </c>
      <c r="C69" s="4" t="n">
        <v>58</v>
      </c>
      <c r="D69" s="5" t="n">
        <v>0</v>
      </c>
      <c r="E69" s="5" t="n">
        <v>0</v>
      </c>
    </row>
    <row r="70" customFormat="false" ht="15" hidden="false" customHeight="false" outlineLevel="0" collapsed="false">
      <c r="A70" s="3" t="s">
        <v>119</v>
      </c>
      <c r="B70" s="3" t="s">
        <v>120</v>
      </c>
      <c r="C70" s="4" t="n">
        <v>59</v>
      </c>
      <c r="D70" s="5" t="n">
        <v>0</v>
      </c>
      <c r="E70" s="5" t="n">
        <v>-930</v>
      </c>
    </row>
    <row r="71" customFormat="false" ht="15" hidden="false" customHeight="false" outlineLevel="0" collapsed="false">
      <c r="A71" s="6" t="s">
        <v>121</v>
      </c>
      <c r="B71" s="6" t="s">
        <v>122</v>
      </c>
      <c r="C71" s="7" t="n">
        <v>60</v>
      </c>
      <c r="D71" s="8" t="n">
        <f aca="false">+1*SUMIFS($D:$D,$C:$C,"&gt;=61",$C:$C,"&lt;=70")</f>
        <v>138699</v>
      </c>
      <c r="E71" s="8" t="n">
        <f aca="false">+1*SUMIFS($E:$E,$C:$C,"&gt;=61",$C:$C,"&lt;=70")</f>
        <v>-221184</v>
      </c>
    </row>
    <row r="72" customFormat="false" ht="15" hidden="false" customHeight="false" outlineLevel="0" collapsed="false">
      <c r="A72" s="3" t="s">
        <v>123</v>
      </c>
      <c r="B72" s="3" t="s">
        <v>124</v>
      </c>
      <c r="C72" s="4" t="n">
        <v>61</v>
      </c>
      <c r="D72" s="5" t="n">
        <v>0</v>
      </c>
      <c r="E72" s="5" t="n">
        <v>0</v>
      </c>
    </row>
    <row r="73" customFormat="false" ht="15" hidden="false" customHeight="false" outlineLevel="0" collapsed="false">
      <c r="A73" s="3" t="s">
        <v>125</v>
      </c>
      <c r="B73" s="3" t="s">
        <v>126</v>
      </c>
      <c r="C73" s="4" t="n">
        <v>62</v>
      </c>
      <c r="D73" s="5" t="n">
        <v>0</v>
      </c>
      <c r="E73" s="5" t="n">
        <v>0</v>
      </c>
    </row>
    <row r="74" customFormat="false" ht="15" hidden="false" customHeight="false" outlineLevel="0" collapsed="false">
      <c r="A74" s="3" t="s">
        <v>127</v>
      </c>
      <c r="B74" s="3" t="s">
        <v>128</v>
      </c>
      <c r="C74" s="4" t="n">
        <v>63</v>
      </c>
      <c r="D74" s="5" t="n">
        <v>799792</v>
      </c>
      <c r="E74" s="5" t="n">
        <v>467340</v>
      </c>
    </row>
    <row r="75" customFormat="false" ht="15" hidden="false" customHeight="false" outlineLevel="0" collapsed="false">
      <c r="A75" s="3" t="s">
        <v>129</v>
      </c>
      <c r="B75" s="3" t="s">
        <v>34</v>
      </c>
      <c r="C75" s="4" t="n">
        <v>64</v>
      </c>
      <c r="D75" s="5" t="n">
        <v>-634688</v>
      </c>
      <c r="E75" s="5" t="n">
        <v>-653636</v>
      </c>
    </row>
    <row r="76" customFormat="false" ht="15" hidden="false" customHeight="false" outlineLevel="0" collapsed="false">
      <c r="A76" s="3" t="s">
        <v>130</v>
      </c>
      <c r="B76" s="3" t="s">
        <v>131</v>
      </c>
      <c r="C76" s="4" t="n">
        <v>65</v>
      </c>
      <c r="D76" s="5" t="n">
        <v>0</v>
      </c>
      <c r="E76" s="5" t="n">
        <v>0</v>
      </c>
    </row>
    <row r="77" customFormat="false" ht="15" hidden="false" customHeight="false" outlineLevel="0" collapsed="false">
      <c r="A77" s="3" t="s">
        <v>132</v>
      </c>
      <c r="B77" s="3" t="s">
        <v>133</v>
      </c>
      <c r="C77" s="4" t="n">
        <v>66</v>
      </c>
      <c r="D77" s="5" t="n">
        <v>0</v>
      </c>
      <c r="E77" s="5" t="n">
        <v>0</v>
      </c>
    </row>
    <row r="78" customFormat="false" ht="15" hidden="false" customHeight="false" outlineLevel="0" collapsed="false">
      <c r="A78" s="3" t="s">
        <v>134</v>
      </c>
      <c r="B78" s="3" t="s">
        <v>135</v>
      </c>
      <c r="C78" s="4" t="n">
        <v>67</v>
      </c>
      <c r="D78" s="5" t="n">
        <v>-19023</v>
      </c>
      <c r="E78" s="5" t="n">
        <v>-28801</v>
      </c>
    </row>
    <row r="79" customFormat="false" ht="15" hidden="false" customHeight="false" outlineLevel="0" collapsed="false">
      <c r="A79" s="3" t="s">
        <v>136</v>
      </c>
      <c r="B79" s="3" t="s">
        <v>137</v>
      </c>
      <c r="C79" s="4" t="n">
        <v>69</v>
      </c>
      <c r="D79" s="5" t="n">
        <v>47</v>
      </c>
      <c r="E79" s="5" t="n">
        <v>0</v>
      </c>
    </row>
    <row r="80" customFormat="false" ht="15" hidden="false" customHeight="false" outlineLevel="0" collapsed="false">
      <c r="A80" s="3" t="s">
        <v>138</v>
      </c>
      <c r="B80" s="3" t="s">
        <v>139</v>
      </c>
      <c r="C80" s="4" t="n">
        <v>70</v>
      </c>
      <c r="D80" s="5" t="n">
        <v>-7429</v>
      </c>
      <c r="E80" s="5" t="n">
        <v>-6087</v>
      </c>
    </row>
    <row r="81" customFormat="false" ht="15" hidden="false" customHeight="false" outlineLevel="0" collapsed="false">
      <c r="A81" s="3" t="s">
        <v>140</v>
      </c>
      <c r="B81" s="3" t="s">
        <v>141</v>
      </c>
      <c r="C81" s="4" t="n">
        <v>71</v>
      </c>
      <c r="D81" s="5" t="n">
        <v>0</v>
      </c>
      <c r="E81" s="5" t="n">
        <v>0</v>
      </c>
    </row>
    <row r="82" customFormat="false" ht="15" hidden="false" customHeight="false" outlineLevel="0" collapsed="false">
      <c r="A82" s="3" t="s">
        <v>142</v>
      </c>
      <c r="B82" s="3" t="s">
        <v>48</v>
      </c>
      <c r="C82" s="4" t="n">
        <v>72</v>
      </c>
      <c r="D82" s="5" t="n">
        <v>0</v>
      </c>
      <c r="E82" s="5" t="n">
        <v>0</v>
      </c>
    </row>
    <row r="83" customFormat="false" ht="15" hidden="false" customHeight="false" outlineLevel="0" collapsed="false">
      <c r="A83" s="3" t="s">
        <v>143</v>
      </c>
      <c r="B83" s="3" t="s">
        <v>144</v>
      </c>
      <c r="C83" s="4" t="n">
        <v>73</v>
      </c>
      <c r="D83" s="5" t="n">
        <v>0</v>
      </c>
      <c r="E83" s="5" t="n">
        <v>0</v>
      </c>
    </row>
    <row r="84" customFormat="false" ht="15" hidden="false" customHeight="false" outlineLevel="0" collapsed="false">
      <c r="A84" s="3" t="s">
        <v>145</v>
      </c>
      <c r="B84" s="3" t="s">
        <v>146</v>
      </c>
      <c r="C84" s="4" t="n">
        <v>74</v>
      </c>
      <c r="D84" s="5" t="n">
        <v>0</v>
      </c>
      <c r="E84" s="5" t="n">
        <v>0</v>
      </c>
    </row>
    <row r="85" customFormat="false" ht="15" hidden="false" customHeight="false" outlineLevel="0" collapsed="false">
      <c r="A85" s="3" t="s">
        <v>147</v>
      </c>
      <c r="B85" s="3" t="s">
        <v>148</v>
      </c>
      <c r="C85" s="4" t="n">
        <v>75</v>
      </c>
      <c r="D85" s="5" t="n">
        <v>0</v>
      </c>
      <c r="E85" s="5" t="n">
        <v>0</v>
      </c>
    </row>
    <row r="86" customFormat="false" ht="15" hidden="false" customHeight="false" outlineLevel="0" collapsed="false">
      <c r="A86" s="3" t="s">
        <v>149</v>
      </c>
      <c r="B86" s="3" t="s">
        <v>150</v>
      </c>
      <c r="C86" s="4" t="n">
        <v>76</v>
      </c>
      <c r="D86" s="5" t="n">
        <v>0</v>
      </c>
      <c r="E86" s="5" t="n">
        <v>0</v>
      </c>
    </row>
    <row r="87" customFormat="false" ht="15" hidden="false" customHeight="false" outlineLevel="0" collapsed="false">
      <c r="A87" s="3" t="s">
        <v>151</v>
      </c>
      <c r="B87" s="3" t="s">
        <v>152</v>
      </c>
      <c r="C87" s="4" t="n">
        <v>77</v>
      </c>
      <c r="D87" s="5" t="n">
        <v>0</v>
      </c>
      <c r="E87" s="5" t="n">
        <v>0</v>
      </c>
    </row>
    <row r="88" customFormat="false" ht="15" hidden="false" customHeight="false" outlineLevel="0" collapsed="false">
      <c r="A88" s="3"/>
      <c r="B88" s="3"/>
      <c r="D88" s="5" t="n">
        <v>0</v>
      </c>
      <c r="E88" s="5" t="n">
        <v>0</v>
      </c>
    </row>
    <row r="89" customFormat="false" ht="15" hidden="false" customHeight="false" outlineLevel="0" collapsed="false">
      <c r="A89" s="9" t="s">
        <v>153</v>
      </c>
      <c r="B89" s="9" t="s">
        <v>154</v>
      </c>
      <c r="C89" s="10" t="n">
        <v>78</v>
      </c>
      <c r="D89" s="11" t="n">
        <f aca="false">+1*SUMIFS($D:$D,$C:$C,"&gt;=60",$C:$C,"&lt;=60")+1*SUMIFS($D:$D,$C:$C,"&gt;=51",$C:$C,"&lt;=51")+1*SUMIFS($D:$D,$C:$C,"&gt;=71",$C:$C,"&lt;=77")</f>
        <v>138699</v>
      </c>
      <c r="E89" s="11" t="n">
        <f aca="false">+1*SUMIFS($E:$E,$C:$C,"&gt;=60",$C:$C,"&lt;=60")+1*SUMIFS($E:$E,$C:$C,"&gt;=51",$C:$C,"&lt;=51")+1*SUMIFS($E:$E,$C:$C,"&gt;=71",$C:$C,"&lt;=77")</f>
        <v>-222114</v>
      </c>
    </row>
    <row r="90" customFormat="false" ht="15" hidden="false" customHeight="false" outlineLevel="0" collapsed="false">
      <c r="A90" s="3"/>
      <c r="B90" s="3"/>
      <c r="D90" s="5" t="n">
        <v>0</v>
      </c>
      <c r="E90" s="5" t="n">
        <v>0</v>
      </c>
    </row>
    <row r="91" customFormat="false" ht="15" hidden="false" customHeight="false" outlineLevel="0" collapsed="false">
      <c r="A91" s="15" t="s">
        <v>155</v>
      </c>
      <c r="B91" s="15" t="s">
        <v>156</v>
      </c>
      <c r="C91" s="16" t="n">
        <v>79</v>
      </c>
      <c r="D91" s="17" t="n">
        <f aca="false">+1*SUMIFS($D:$D,$C:$C,"&gt;=49",$C:$C,"&lt;=49")+1*SUMIFS($D:$D,$C:$C,"&gt;=27",$C:$C,"&lt;=27")+1*SUMIFS($D:$D,$C:$C,"&gt;=78",$C:$C,"&lt;=78")</f>
        <v>-41979</v>
      </c>
      <c r="E91" s="17" t="n">
        <f aca="false">+1*SUMIFS($E:$E,$C:$C,"&gt;=49",$C:$C,"&lt;=49")+1*SUMIFS($E:$E,$C:$C,"&gt;=27",$C:$C,"&lt;=27")+1*SUMIFS($E:$E,$C:$C,"&gt;=78",$C:$C,"&lt;=78")</f>
        <v>30011</v>
      </c>
    </row>
    <row r="92" customFormat="false" ht="15" hidden="false" customHeight="false" outlineLevel="0" collapsed="false">
      <c r="A92" s="3"/>
      <c r="B92" s="3"/>
      <c r="D92" s="5" t="n">
        <v>0</v>
      </c>
      <c r="E92" s="5" t="n">
        <v>0</v>
      </c>
    </row>
    <row r="93" customFormat="false" ht="15" hidden="false" customHeight="false" outlineLevel="0" collapsed="false">
      <c r="A93" s="3" t="s">
        <v>157</v>
      </c>
      <c r="B93" s="3" t="s">
        <v>158</v>
      </c>
      <c r="C93" s="4" t="n">
        <v>80</v>
      </c>
      <c r="D93" s="5" t="n">
        <v>69415</v>
      </c>
      <c r="E93" s="5" t="n">
        <v>39613</v>
      </c>
    </row>
    <row r="94" customFormat="false" ht="15" hidden="false" customHeight="false" outlineLevel="0" collapsed="false">
      <c r="A94" s="3"/>
      <c r="B94" s="3"/>
      <c r="D94" s="5" t="n">
        <v>0</v>
      </c>
      <c r="E94" s="5" t="n">
        <v>0</v>
      </c>
    </row>
    <row r="95" customFormat="false" ht="15" hidden="false" customHeight="false" outlineLevel="0" collapsed="false">
      <c r="A95" s="15" t="s">
        <v>159</v>
      </c>
      <c r="B95" s="15" t="s">
        <v>160</v>
      </c>
      <c r="C95" s="16" t="n">
        <v>81</v>
      </c>
      <c r="D95" s="17" t="n">
        <f aca="false">+1*SUMIFS($D:$D,$C:$C,"&gt;=79",$C:$C,"&lt;=80")</f>
        <v>27436</v>
      </c>
      <c r="E95" s="17" t="n">
        <f aca="false">+1*SUMIFS($E:$E,$C:$C,"&gt;=79",$C:$C,"&lt;=80")</f>
        <v>69624</v>
      </c>
    </row>
    <row r="96" customFormat="false" ht="15" hidden="false" customHeight="false" outlineLevel="0" collapsed="false">
      <c r="A96" s="3"/>
      <c r="B96" s="3"/>
      <c r="D96" s="5" t="n">
        <v>0</v>
      </c>
      <c r="E96" s="5" t="n">
        <v>0</v>
      </c>
    </row>
    <row r="97" customFormat="false" ht="15" hidden="false" customHeight="false" outlineLevel="0" collapsed="false">
      <c r="A97" s="6" t="s">
        <v>161</v>
      </c>
      <c r="B97" s="6" t="s">
        <v>162</v>
      </c>
      <c r="C97" s="7" t="n">
        <v>82</v>
      </c>
      <c r="D97" s="8" t="n">
        <f aca="false">+1*SUMIFS($D:$D,$C:$C,"&gt;=821",$C:$C,"&lt;=822")</f>
        <v>-1064</v>
      </c>
      <c r="E97" s="8" t="n">
        <f aca="false">+1*SUMIFS($E:$E,$C:$C,"&gt;=821",$C:$C,"&lt;=822")</f>
        <v>-209</v>
      </c>
    </row>
    <row r="98" customFormat="false" ht="15" hidden="false" customHeight="false" outlineLevel="0" collapsed="false">
      <c r="A98" s="3" t="s">
        <v>163</v>
      </c>
      <c r="B98" s="3" t="s">
        <v>164</v>
      </c>
      <c r="C98" s="4" t="n">
        <v>821</v>
      </c>
      <c r="D98" s="5" t="n">
        <v>5775</v>
      </c>
      <c r="E98" s="5" t="n">
        <v>0</v>
      </c>
    </row>
    <row r="99" customFormat="false" ht="15" hidden="false" customHeight="false" outlineLevel="0" collapsed="false">
      <c r="A99" s="3" t="s">
        <v>165</v>
      </c>
      <c r="B99" s="3" t="s">
        <v>166</v>
      </c>
      <c r="C99" s="4" t="n">
        <v>822</v>
      </c>
      <c r="D99" s="5" t="n">
        <v>-6839</v>
      </c>
      <c r="E99" s="5" t="n">
        <v>-209</v>
      </c>
    </row>
    <row r="100" customFormat="false" ht="15" hidden="false" customHeight="false" outlineLevel="0" collapsed="false">
      <c r="A100" s="3"/>
      <c r="B100" s="3"/>
      <c r="D100" s="5" t="n">
        <v>0</v>
      </c>
      <c r="E100" s="5" t="n">
        <v>0</v>
      </c>
    </row>
    <row r="101" customFormat="false" ht="15" hidden="false" customHeight="false" outlineLevel="0" collapsed="false">
      <c r="A101" s="15" t="s">
        <v>167</v>
      </c>
      <c r="B101" s="15" t="s">
        <v>168</v>
      </c>
      <c r="C101" s="16" t="n">
        <v>83</v>
      </c>
      <c r="D101" s="17" t="n">
        <f aca="false">+1*SUMIFS($D:$D,$C:$C,"&gt;=81",$C:$C,"&lt;=82")</f>
        <v>26372</v>
      </c>
      <c r="E101" s="17" t="n">
        <f aca="false">+1*SUMIFS($E:$E,$C:$C,"&gt;=81",$C:$C,"&lt;=82")</f>
        <v>69415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