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155" windowHeight="7485"/>
  </bookViews>
  <sheets>
    <sheet name="710 HČ 22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 HČ 22'!$A$1:$K$115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K108" i="1" l="1"/>
  <c r="F91" i="1"/>
  <c r="I79" i="1"/>
  <c r="I78" i="1"/>
  <c r="I77" i="1"/>
  <c r="I76" i="1"/>
  <c r="I75" i="1"/>
  <c r="J74" i="1"/>
  <c r="I74" i="1"/>
  <c r="I73" i="1"/>
  <c r="I71" i="1"/>
  <c r="I69" i="1"/>
  <c r="I68" i="1"/>
  <c r="I67" i="1"/>
  <c r="I66" i="1"/>
  <c r="I65" i="1" s="1"/>
  <c r="J65" i="1"/>
  <c r="K35" i="1"/>
  <c r="I35" i="1"/>
  <c r="F35" i="1"/>
  <c r="D35" i="1"/>
  <c r="J34" i="1"/>
  <c r="E34" i="1"/>
  <c r="J33" i="1"/>
  <c r="E33" i="1"/>
  <c r="E35" i="1" s="1"/>
  <c r="J32" i="1"/>
  <c r="J35" i="1" s="1"/>
  <c r="G37" i="1" s="1"/>
  <c r="K28" i="1"/>
  <c r="I28" i="1"/>
  <c r="J39" i="1" s="1"/>
  <c r="F28" i="1"/>
  <c r="D28" i="1"/>
  <c r="E26" i="1"/>
  <c r="E25" i="1"/>
  <c r="E23" i="1"/>
  <c r="E22" i="1"/>
  <c r="E21" i="1"/>
  <c r="E20" i="1"/>
  <c r="E19" i="1"/>
  <c r="E18" i="1"/>
  <c r="J16" i="1"/>
  <c r="J15" i="1"/>
  <c r="J14" i="1"/>
  <c r="E14" i="1"/>
  <c r="J13" i="1"/>
  <c r="J28" i="1" s="1"/>
  <c r="E13" i="1"/>
  <c r="E28" i="1" s="1"/>
  <c r="E39" i="1" s="1"/>
  <c r="G41" i="1" l="1"/>
  <c r="I64" i="1" s="1"/>
  <c r="I80" i="1" s="1"/>
  <c r="G30" i="1"/>
  <c r="J64" i="1" s="1"/>
  <c r="J80" i="1" s="1"/>
  <c r="J82" i="1" s="1"/>
  <c r="J84" i="1" l="1"/>
  <c r="F90" i="1"/>
  <c r="F93" i="1" s="1"/>
</calcChain>
</file>

<file path=xl/comments1.xml><?xml version="1.0" encoding="utf-8"?>
<comments xmlns="http://schemas.openxmlformats.org/spreadsheetml/2006/main">
  <authors>
    <author>Admin</author>
  </authors>
  <commentList>
    <comment ref="J7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PHM 20%</t>
        </r>
      </text>
    </comment>
    <comment ref="I81" authorId="0">
      <text>
        <r>
          <rPr>
            <sz val="9"/>
            <color indexed="81"/>
            <rFont val="Tahoma"/>
            <family val="2"/>
            <charset val="238"/>
          </rPr>
          <t>pre rok 2020 platí:
výnosy do 100.000 € pre SZČO a PO majú daň 15%                               (od roku 2021 budú iné podmienky)</t>
        </r>
        <r>
          <rPr>
            <b/>
            <sz val="9"/>
            <color indexed="81"/>
            <rFont val="Tahoma"/>
            <family val="2"/>
            <charset val="238"/>
          </rPr>
          <t xml:space="preserve">
pre rok 2021 platí:
výnosy do 49.790 € pre SZČO a PO majú daň 15%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<sst xmlns="http://schemas.openxmlformats.org/spreadsheetml/2006/main" count="125" uniqueCount="104">
  <si>
    <t>JODO STAV, s.r.o.</t>
  </si>
  <si>
    <t>ID - 06/2022</t>
  </si>
  <si>
    <t>strana 1</t>
  </si>
  <si>
    <t>ZISŤOVANIE "HV" PRED ZDANENÍM - INTERNÝ DOKLAD</t>
  </si>
  <si>
    <t>710 - ÚČET ZISKOV A STRÁT  k 31.12.2022</t>
  </si>
  <si>
    <t>NÁKLADY - Tr. 5</t>
  </si>
  <si>
    <t>VÝNOSY - Tr.6</t>
  </si>
  <si>
    <t>účet:</t>
  </si>
  <si>
    <t>suma v EUR:</t>
  </si>
  <si>
    <t>sumár</t>
  </si>
  <si>
    <t>v celých EUR</t>
  </si>
  <si>
    <t>SPOLU:</t>
  </si>
  <si>
    <t>HOSPODÁRSKY VÝSLEDOK ZA HOSPODÁRSKU ČINNOSŤ:</t>
  </si>
  <si>
    <t>HV =</t>
  </si>
  <si>
    <t>HOSPODÁRSKY VÝSLEDOK ZA FINANČNÚ ČINNOSŤ:</t>
  </si>
  <si>
    <t>CELKOM: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</si>
  <si>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</si>
  <si>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</si>
  <si>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</si>
  <si>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</si>
  <si>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</si>
  <si>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</si>
  <si>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</si>
  <si>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</si>
  <si>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</si>
  <si>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</si>
  <si>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</si>
  <si>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</si>
  <si>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</si>
  <si>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</si>
  <si>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</si>
  <si>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</si>
  <si>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</si>
  <si>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</si>
  <si>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</si>
  <si>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</si>
  <si>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</si>
  <si>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</si>
  <si>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</si>
  <si>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</si>
  <si>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</si>
  <si>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</si>
  <si>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</si>
  <si>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>501-999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</si>
  <si>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</si>
  <si>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</si>
  <si>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</si>
  <si>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</si>
  <si>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</si>
  <si>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</si>
  <si>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</si>
  <si>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</si>
  <si>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</si>
  <si>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</si>
  <si>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</si>
  <si>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</si>
  <si>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</si>
  <si>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</si>
  <si>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</si>
  <si>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</si>
  <si>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</si>
  <si>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</si>
  <si>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</si>
  <si>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</si>
  <si>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</si>
  <si>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</si>
  <si>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</si>
  <si>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591-10 / 341</t>
  </si>
  <si>
    <t>10.</t>
  </si>
  <si>
    <t>Celková suma preddavkov na daň</t>
  </si>
  <si>
    <t>MD 341</t>
  </si>
  <si>
    <t>11.</t>
  </si>
  <si>
    <t>Preplatok dane</t>
  </si>
  <si>
    <t>zostatok 341</t>
  </si>
  <si>
    <t>Výsledná daň sa zaúčtuje v účtovníctve:</t>
  </si>
  <si>
    <t>a). Splatná daň z bežnej činnosti v sume:</t>
  </si>
  <si>
    <t>591-10 / 341-10</t>
  </si>
  <si>
    <t>b). Záporná splatná daň z mimoriadnej činnosti:</t>
  </si>
  <si>
    <t>341 / 593</t>
  </si>
  <si>
    <t xml:space="preserve">c). Daňová licencia </t>
  </si>
  <si>
    <t>uplatnená zápočtom DL z minulých období r. 2016, 2017, 2018</t>
  </si>
  <si>
    <t>341-10 / 221 pri úhrade v roku 2023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</si>
  <si>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</si>
  <si>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</si>
  <si>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</si>
  <si>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</si>
  <si>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</si>
  <si>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</si>
  <si>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</si>
  <si>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</si>
  <si>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</si>
  <si>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Obdobie</t>
  </si>
  <si>
    <t>Daň. povinnosť</t>
  </si>
  <si>
    <t>Daňová licencia</t>
  </si>
  <si>
    <t>Zaplatená DL</t>
  </si>
  <si>
    <t>Uplatnená DL z min. období</t>
  </si>
  <si>
    <t>Daň na úhradu</t>
  </si>
  <si>
    <t>Prenos zápočtu DL celkom</t>
  </si>
  <si>
    <t>a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</si>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</sst>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1]"/>
    <numFmt numFmtId="165" formatCode="#,##0\ &quot;Sk&quot;"/>
    <numFmt numFmtId="166" formatCode="#,##0\ [$€-1]"/>
    <numFmt numFmtId="167" formatCode="#,##0.00\ &quot;Sk&quot;"/>
  </numFmts>
  <fonts count="2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indexed="48"/>
      <name val="Arial"/>
      <family val="2"/>
      <charset val="238"/>
    </font>
    <font>
      <strike/>
      <sz val="8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sz val="8"/>
      <color rgb="FFE26B0A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4" fillId="0" borderId="0"/>
  </cellStyleXfs>
  <cellXfs count="16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4" fontId="1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horizontal="left" vertical="center"/>
    </xf>
    <xf numFmtId="3" fontId="1" fillId="0" borderId="25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4" fontId="1" fillId="2" borderId="17" xfId="0" applyNumberFormat="1" applyFont="1" applyFill="1" applyBorder="1" applyAlignment="1">
      <alignment vertical="center"/>
    </xf>
    <xf numFmtId="3" fontId="1" fillId="2" borderId="17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left" vertical="center"/>
    </xf>
    <xf numFmtId="0" fontId="1" fillId="0" borderId="25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64" fontId="7" fillId="0" borderId="18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9" fontId="1" fillId="3" borderId="18" xfId="0" applyNumberFormat="1" applyFont="1" applyFill="1" applyBorder="1" applyAlignment="1">
      <alignment horizontal="center" vertical="center"/>
    </xf>
    <xf numFmtId="9" fontId="8" fillId="0" borderId="16" xfId="0" applyNumberFormat="1" applyFont="1" applyFill="1" applyBorder="1" applyAlignment="1">
      <alignment horizontal="center" vertical="center"/>
    </xf>
    <xf numFmtId="9" fontId="8" fillId="0" borderId="26" xfId="0" applyNumberFormat="1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65" fontId="1" fillId="0" borderId="18" xfId="0" applyNumberFormat="1" applyFont="1" applyFill="1" applyBorder="1" applyAlignment="1">
      <alignment vertical="center"/>
    </xf>
    <xf numFmtId="165" fontId="1" fillId="0" borderId="16" xfId="0" applyNumberFormat="1" applyFont="1" applyFill="1" applyBorder="1" applyAlignment="1">
      <alignment horizontal="center" vertical="center"/>
    </xf>
    <xf numFmtId="165" fontId="1" fillId="0" borderId="26" xfId="0" applyNumberFormat="1" applyFont="1" applyFill="1" applyBorder="1" applyAlignment="1">
      <alignment horizontal="center" vertical="center"/>
    </xf>
    <xf numFmtId="166" fontId="1" fillId="0" borderId="18" xfId="0" applyNumberFormat="1" applyFont="1" applyFill="1" applyBorder="1" applyAlignment="1">
      <alignment vertical="center"/>
    </xf>
    <xf numFmtId="166" fontId="1" fillId="0" borderId="16" xfId="0" applyNumberFormat="1" applyFont="1" applyFill="1" applyBorder="1" applyAlignment="1">
      <alignment horizontal="center" vertical="center"/>
    </xf>
    <xf numFmtId="166" fontId="1" fillId="0" borderId="26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Alignment="1"/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67" fontId="10" fillId="0" borderId="0" xfId="0" applyNumberFormat="1" applyFont="1" applyFill="1" applyAlignment="1"/>
    <xf numFmtId="164" fontId="1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167" fontId="1" fillId="4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3" fontId="1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8" fillId="0" borderId="18" xfId="0" applyFont="1" applyFill="1" applyBorder="1" applyAlignment="1">
      <alignment horizontal="center" vertical="center"/>
    </xf>
    <xf numFmtId="4" fontId="1" fillId="0" borderId="18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4" fontId="1" fillId="0" borderId="18" xfId="0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4" fontId="21" fillId="5" borderId="18" xfId="0" applyNumberFormat="1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3"/>
  <sheetViews>
    <sheetView showGridLines="0" tabSelected="1" zoomScaleNormal="100" zoomScaleSheetLayoutView="100" workbookViewId="0">
      <selection sqref="A1:K243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3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7" x14ac:dyDescent="0.2">
      <c r="K2" s="4" t="s">
        <v>1</v>
      </c>
    </row>
    <row r="3" spans="1:17" x14ac:dyDescent="0.2">
      <c r="K3" s="4" t="s">
        <v>2</v>
      </c>
    </row>
    <row r="4" spans="1:17" ht="16.5" customHeight="1" x14ac:dyDescent="0.2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</row>
    <row r="6" spans="1:17" ht="15.75" customHeight="1" x14ac:dyDescent="0.2">
      <c r="B6" s="5" t="s">
        <v>4</v>
      </c>
      <c r="C6" s="5"/>
      <c r="D6" s="5"/>
      <c r="E6" s="5"/>
      <c r="F6" s="5"/>
      <c r="G6" s="5"/>
      <c r="H6" s="5"/>
      <c r="I6" s="5"/>
      <c r="J6" s="5"/>
      <c r="K6" s="5"/>
    </row>
    <row r="7" spans="1:17" ht="12.75" x14ac:dyDescent="0.2">
      <c r="B7" s="6"/>
      <c r="C7" s="6"/>
      <c r="D7" s="6"/>
      <c r="E7" s="6"/>
      <c r="F7" s="6"/>
      <c r="G7" s="6"/>
      <c r="H7" s="6"/>
      <c r="I7" s="6"/>
      <c r="J7" s="6"/>
      <c r="K7" s="6"/>
    </row>
    <row r="8" spans="1:17" ht="12" thickBot="1" x14ac:dyDescent="0.25"/>
    <row r="9" spans="1:17" ht="18" customHeight="1" thickBot="1" x14ac:dyDescent="0.25">
      <c r="A9" s="7"/>
      <c r="B9" s="8" t="s">
        <v>5</v>
      </c>
      <c r="C9" s="8"/>
      <c r="D9" s="8"/>
      <c r="E9" s="8"/>
      <c r="F9" s="9"/>
      <c r="G9" s="10" t="s">
        <v>6</v>
      </c>
      <c r="H9" s="8"/>
      <c r="I9" s="8"/>
      <c r="J9" s="8"/>
      <c r="K9" s="11"/>
      <c r="L9" s="7"/>
    </row>
    <row r="10" spans="1:17" ht="16.5" customHeight="1" thickBot="1" x14ac:dyDescent="0.25">
      <c r="B10" s="12" t="s">
        <v>7</v>
      </c>
      <c r="C10" s="12"/>
      <c r="D10" s="13" t="s">
        <v>8</v>
      </c>
      <c r="E10" s="13" t="s">
        <v>9</v>
      </c>
      <c r="F10" s="14" t="s">
        <v>10</v>
      </c>
      <c r="G10" s="12" t="s">
        <v>7</v>
      </c>
      <c r="H10" s="12"/>
      <c r="I10" s="13" t="s">
        <v>8</v>
      </c>
      <c r="J10" s="13" t="s">
        <v>9</v>
      </c>
      <c r="K10" s="15" t="s">
        <v>10</v>
      </c>
      <c r="L10" s="7"/>
    </row>
    <row r="11" spans="1:17" ht="11.25" customHeight="1" thickTop="1" x14ac:dyDescent="0.2">
      <c r="B11" s="16"/>
      <c r="C11" s="16"/>
      <c r="D11" s="17"/>
      <c r="E11" s="17"/>
      <c r="F11" s="18"/>
      <c r="G11" s="16"/>
      <c r="H11" s="16"/>
      <c r="I11" s="17"/>
      <c r="J11" s="17"/>
      <c r="K11" s="19"/>
      <c r="L11" s="7"/>
    </row>
    <row r="12" spans="1:17" ht="10.5" customHeight="1" x14ac:dyDescent="0.2">
      <c r="A12" s="7"/>
      <c r="B12" s="20">
        <v>501</v>
      </c>
      <c r="C12" s="21"/>
      <c r="D12" s="22">
        <v>12019.08</v>
      </c>
      <c r="E12" s="21"/>
      <c r="F12" s="23"/>
      <c r="G12" s="21">
        <v>601</v>
      </c>
      <c r="H12" s="21"/>
      <c r="I12" s="22">
        <v>0</v>
      </c>
      <c r="J12" s="22"/>
      <c r="K12" s="24"/>
    </row>
    <row r="13" spans="1:17" x14ac:dyDescent="0.2">
      <c r="A13" s="7"/>
      <c r="B13" s="25">
        <v>502</v>
      </c>
      <c r="C13" s="26"/>
      <c r="D13" s="27">
        <v>0</v>
      </c>
      <c r="E13" s="27">
        <f>SUM(D12:D13)</f>
        <v>12019.08</v>
      </c>
      <c r="F13" s="28">
        <v>12019</v>
      </c>
      <c r="G13" s="25">
        <v>602</v>
      </c>
      <c r="H13" s="26"/>
      <c r="I13" s="27">
        <v>13910</v>
      </c>
      <c r="J13" s="27">
        <f>SUM(I12:I13)</f>
        <v>13910</v>
      </c>
      <c r="K13" s="28">
        <v>13910</v>
      </c>
      <c r="L13" s="7"/>
      <c r="M13" s="7"/>
      <c r="N13" s="29"/>
      <c r="O13" s="7"/>
      <c r="P13" s="7"/>
      <c r="Q13" s="7"/>
    </row>
    <row r="14" spans="1:17" x14ac:dyDescent="0.2">
      <c r="A14" s="7"/>
      <c r="B14" s="30">
        <v>504</v>
      </c>
      <c r="C14" s="31"/>
      <c r="D14" s="32">
        <v>0</v>
      </c>
      <c r="E14" s="32">
        <f>D14</f>
        <v>0</v>
      </c>
      <c r="F14" s="33"/>
      <c r="G14" s="30">
        <v>604</v>
      </c>
      <c r="H14" s="31"/>
      <c r="I14" s="32">
        <v>0</v>
      </c>
      <c r="J14" s="32">
        <f>I14</f>
        <v>0</v>
      </c>
      <c r="K14" s="33"/>
      <c r="L14" s="7"/>
      <c r="M14" s="7"/>
      <c r="N14" s="29"/>
      <c r="O14" s="7"/>
      <c r="P14" s="7"/>
      <c r="Q14" s="7"/>
    </row>
    <row r="15" spans="1:17" x14ac:dyDescent="0.2">
      <c r="A15" s="7"/>
      <c r="B15" s="34">
        <v>511</v>
      </c>
      <c r="C15" s="7"/>
      <c r="D15" s="35">
        <v>0</v>
      </c>
      <c r="E15" s="35"/>
      <c r="F15" s="36"/>
      <c r="G15" s="30">
        <v>621</v>
      </c>
      <c r="H15" s="31"/>
      <c r="I15" s="32">
        <v>0</v>
      </c>
      <c r="J15" s="32">
        <f>I15</f>
        <v>0</v>
      </c>
      <c r="K15" s="33"/>
      <c r="L15" s="7"/>
      <c r="M15" s="7"/>
      <c r="N15" s="29"/>
      <c r="O15" s="7"/>
      <c r="P15" s="7"/>
      <c r="Q15" s="7"/>
    </row>
    <row r="16" spans="1:17" x14ac:dyDescent="0.2">
      <c r="A16" s="7"/>
      <c r="B16" s="34">
        <v>512</v>
      </c>
      <c r="C16" s="7"/>
      <c r="D16" s="35">
        <v>0</v>
      </c>
      <c r="E16" s="35"/>
      <c r="F16" s="36"/>
      <c r="G16" s="30">
        <v>648</v>
      </c>
      <c r="H16" s="31"/>
      <c r="I16" s="32">
        <v>0</v>
      </c>
      <c r="J16" s="32">
        <f>I16</f>
        <v>0</v>
      </c>
      <c r="K16" s="33"/>
      <c r="L16" s="7"/>
      <c r="M16" s="7"/>
      <c r="N16" s="29"/>
      <c r="O16" s="7"/>
      <c r="P16" s="7"/>
      <c r="Q16" s="7"/>
    </row>
    <row r="17" spans="1:17" x14ac:dyDescent="0.2">
      <c r="A17" s="7"/>
      <c r="B17" s="34">
        <v>513</v>
      </c>
      <c r="C17" s="7"/>
      <c r="D17" s="35">
        <v>0</v>
      </c>
      <c r="E17" s="35"/>
      <c r="F17" s="36"/>
      <c r="G17" s="7"/>
      <c r="H17" s="7"/>
      <c r="I17" s="35"/>
      <c r="J17" s="35"/>
      <c r="K17" s="36"/>
      <c r="L17" s="7"/>
      <c r="M17" s="7"/>
      <c r="N17" s="29"/>
      <c r="O17" s="7"/>
      <c r="P17" s="7"/>
      <c r="Q17" s="7"/>
    </row>
    <row r="18" spans="1:17" x14ac:dyDescent="0.2">
      <c r="A18" s="7"/>
      <c r="B18" s="25">
        <v>518</v>
      </c>
      <c r="C18" s="26"/>
      <c r="D18" s="27">
        <v>135.47</v>
      </c>
      <c r="E18" s="27">
        <f>SUM(D15:D18)</f>
        <v>135.47</v>
      </c>
      <c r="F18" s="28">
        <v>136</v>
      </c>
      <c r="G18" s="7"/>
      <c r="H18" s="7"/>
      <c r="I18" s="35"/>
      <c r="J18" s="35"/>
      <c r="K18" s="36"/>
      <c r="L18" s="7"/>
    </row>
    <row r="19" spans="1:17" x14ac:dyDescent="0.2">
      <c r="A19" s="7"/>
      <c r="B19" s="30">
        <v>521</v>
      </c>
      <c r="C19" s="31"/>
      <c r="D19" s="32">
        <v>0</v>
      </c>
      <c r="E19" s="32">
        <f>D19</f>
        <v>0</v>
      </c>
      <c r="F19" s="33"/>
      <c r="G19" s="7"/>
      <c r="H19" s="7"/>
      <c r="I19" s="35"/>
      <c r="J19" s="35"/>
      <c r="K19" s="36"/>
    </row>
    <row r="20" spans="1:17" x14ac:dyDescent="0.2">
      <c r="A20" s="7"/>
      <c r="B20" s="30">
        <v>524</v>
      </c>
      <c r="C20" s="31"/>
      <c r="D20" s="32">
        <v>0</v>
      </c>
      <c r="E20" s="32">
        <f>D20</f>
        <v>0</v>
      </c>
      <c r="F20" s="33"/>
      <c r="G20" s="7"/>
      <c r="H20" s="7"/>
      <c r="I20" s="35"/>
      <c r="J20" s="35"/>
      <c r="K20" s="36"/>
    </row>
    <row r="21" spans="1:17" x14ac:dyDescent="0.2">
      <c r="A21" s="7"/>
      <c r="B21" s="30">
        <v>527</v>
      </c>
      <c r="C21" s="31"/>
      <c r="D21" s="32">
        <v>0</v>
      </c>
      <c r="E21" s="32">
        <f>D21</f>
        <v>0</v>
      </c>
      <c r="F21" s="33"/>
      <c r="G21" s="7"/>
      <c r="H21" s="7"/>
      <c r="I21" s="35"/>
      <c r="J21" s="7"/>
      <c r="K21" s="36"/>
    </row>
    <row r="22" spans="1:17" x14ac:dyDescent="0.2">
      <c r="A22" s="7"/>
      <c r="B22" s="20">
        <v>531</v>
      </c>
      <c r="C22" s="21"/>
      <c r="D22" s="22">
        <v>212</v>
      </c>
      <c r="E22" s="32">
        <f>D22</f>
        <v>212</v>
      </c>
      <c r="F22" s="24">
        <v>212</v>
      </c>
      <c r="G22" s="7"/>
      <c r="H22" s="7"/>
      <c r="I22" s="35"/>
      <c r="J22" s="7"/>
      <c r="K22" s="36"/>
    </row>
    <row r="23" spans="1:17" x14ac:dyDescent="0.2">
      <c r="A23" s="7"/>
      <c r="B23" s="20">
        <v>538</v>
      </c>
      <c r="C23" s="21"/>
      <c r="D23" s="22">
        <v>0</v>
      </c>
      <c r="E23" s="22">
        <f>D23</f>
        <v>0</v>
      </c>
      <c r="F23" s="24"/>
      <c r="G23" s="7"/>
      <c r="H23" s="7"/>
      <c r="I23" s="35"/>
      <c r="J23" s="7"/>
      <c r="K23" s="36"/>
    </row>
    <row r="24" spans="1:17" x14ac:dyDescent="0.2">
      <c r="B24" s="20">
        <v>545</v>
      </c>
      <c r="C24" s="21"/>
      <c r="D24" s="22">
        <v>0</v>
      </c>
      <c r="E24" s="22"/>
      <c r="F24" s="24"/>
      <c r="G24" s="7"/>
      <c r="H24" s="7"/>
      <c r="I24" s="35"/>
      <c r="J24" s="35"/>
      <c r="K24" s="36"/>
    </row>
    <row r="25" spans="1:17" x14ac:dyDescent="0.2">
      <c r="B25" s="25">
        <v>548</v>
      </c>
      <c r="C25" s="26"/>
      <c r="D25" s="27">
        <v>0.16</v>
      </c>
      <c r="E25" s="27">
        <f>SUM(D24:D25)</f>
        <v>0.16</v>
      </c>
      <c r="F25" s="28">
        <v>0</v>
      </c>
      <c r="G25" s="7"/>
      <c r="H25" s="7"/>
      <c r="I25" s="35"/>
      <c r="J25" s="35"/>
      <c r="K25" s="36"/>
    </row>
    <row r="26" spans="1:17" x14ac:dyDescent="0.2">
      <c r="B26" s="25">
        <v>551</v>
      </c>
      <c r="C26" s="26"/>
      <c r="D26" s="27">
        <v>1000</v>
      </c>
      <c r="E26" s="27">
        <f>D26</f>
        <v>1000</v>
      </c>
      <c r="F26" s="28">
        <v>1000</v>
      </c>
      <c r="G26" s="7"/>
      <c r="H26" s="7"/>
      <c r="I26" s="35"/>
      <c r="J26" s="35"/>
      <c r="K26" s="36"/>
    </row>
    <row r="27" spans="1:17" x14ac:dyDescent="0.2">
      <c r="B27" s="25"/>
      <c r="C27" s="26"/>
      <c r="D27" s="27"/>
      <c r="E27" s="27"/>
      <c r="F27" s="28"/>
      <c r="G27" s="7"/>
      <c r="H27" s="7"/>
      <c r="I27" s="35"/>
      <c r="J27" s="35"/>
      <c r="K27" s="36"/>
    </row>
    <row r="28" spans="1:17" ht="18" customHeight="1" thickBot="1" x14ac:dyDescent="0.25">
      <c r="B28" s="37" t="s">
        <v>11</v>
      </c>
      <c r="C28" s="38"/>
      <c r="D28" s="39">
        <f>SUM(D12:D27)</f>
        <v>13366.71</v>
      </c>
      <c r="E28" s="39">
        <f>SUM(E12:E27)</f>
        <v>13366.71</v>
      </c>
      <c r="F28" s="40">
        <f>SUM(F12:F27)</f>
        <v>13367</v>
      </c>
      <c r="G28" s="37" t="s">
        <v>11</v>
      </c>
      <c r="H28" s="38"/>
      <c r="I28" s="39">
        <f>SUM(I12:I27)</f>
        <v>13910</v>
      </c>
      <c r="J28" s="39">
        <f>SUM(J12:J27)</f>
        <v>13910</v>
      </c>
      <c r="K28" s="40">
        <f>SUM(K12:K27)</f>
        <v>13910</v>
      </c>
    </row>
    <row r="29" spans="1:17" ht="20.100000000000001" customHeight="1" thickTop="1" x14ac:dyDescent="0.2">
      <c r="B29" s="41" t="s">
        <v>12</v>
      </c>
      <c r="C29" s="42"/>
      <c r="D29" s="42"/>
      <c r="E29" s="42"/>
      <c r="F29" s="42"/>
      <c r="G29" s="42"/>
      <c r="H29" s="42"/>
      <c r="I29" s="42"/>
      <c r="J29" s="42"/>
      <c r="K29" s="43"/>
    </row>
    <row r="30" spans="1:17" ht="20.100000000000001" customHeight="1" x14ac:dyDescent="0.2">
      <c r="B30" s="25"/>
      <c r="C30" s="26"/>
      <c r="D30" s="27"/>
      <c r="E30" s="27"/>
      <c r="F30" s="44" t="s">
        <v>13</v>
      </c>
      <c r="G30" s="45">
        <f>J28-E28</f>
        <v>543.29000000000087</v>
      </c>
      <c r="H30" s="45"/>
      <c r="I30" s="45"/>
      <c r="J30" s="26"/>
      <c r="K30" s="46"/>
    </row>
    <row r="31" spans="1:17" x14ac:dyDescent="0.2">
      <c r="B31" s="47"/>
      <c r="C31" s="47"/>
      <c r="D31" s="48"/>
      <c r="E31" s="48"/>
      <c r="F31" s="49"/>
      <c r="G31" s="50"/>
      <c r="H31" s="50"/>
      <c r="I31" s="51"/>
      <c r="J31" s="50"/>
      <c r="K31" s="52"/>
    </row>
    <row r="32" spans="1:17" x14ac:dyDescent="0.2">
      <c r="B32" s="30">
        <v>562</v>
      </c>
      <c r="C32" s="31"/>
      <c r="D32" s="32">
        <v>0</v>
      </c>
      <c r="E32" s="32">
        <v>0</v>
      </c>
      <c r="F32" s="53"/>
      <c r="G32" s="30">
        <v>662</v>
      </c>
      <c r="H32" s="31"/>
      <c r="I32" s="32">
        <v>0</v>
      </c>
      <c r="J32" s="32">
        <f>I32</f>
        <v>0</v>
      </c>
      <c r="K32" s="53"/>
    </row>
    <row r="33" spans="2:11" x14ac:dyDescent="0.2">
      <c r="B33" s="30">
        <v>563</v>
      </c>
      <c r="C33" s="31"/>
      <c r="D33" s="32">
        <v>0</v>
      </c>
      <c r="E33" s="27">
        <f>D33</f>
        <v>0</v>
      </c>
      <c r="F33" s="53"/>
      <c r="G33" s="7">
        <v>663</v>
      </c>
      <c r="H33" s="7"/>
      <c r="I33" s="35">
        <v>0</v>
      </c>
      <c r="J33" s="32">
        <f>I33</f>
        <v>0</v>
      </c>
      <c r="K33" s="54"/>
    </row>
    <row r="34" spans="2:11" x14ac:dyDescent="0.2">
      <c r="B34" s="30">
        <v>568</v>
      </c>
      <c r="C34" s="31"/>
      <c r="D34" s="32">
        <v>254.39</v>
      </c>
      <c r="E34" s="27">
        <f>D34</f>
        <v>254.39</v>
      </c>
      <c r="F34" s="53">
        <v>254</v>
      </c>
      <c r="G34" s="30">
        <v>668</v>
      </c>
      <c r="H34" s="31"/>
      <c r="I34" s="32">
        <v>0</v>
      </c>
      <c r="J34" s="32">
        <f>I34</f>
        <v>0</v>
      </c>
      <c r="K34" s="53">
        <v>0</v>
      </c>
    </row>
    <row r="35" spans="2:11" ht="18" customHeight="1" thickBot="1" x14ac:dyDescent="0.25">
      <c r="B35" s="37" t="s">
        <v>11</v>
      </c>
      <c r="C35" s="38"/>
      <c r="D35" s="39">
        <f>SUM(D32:D34)</f>
        <v>254.39</v>
      </c>
      <c r="E35" s="39">
        <f>SUM(E32:E34)</f>
        <v>254.39</v>
      </c>
      <c r="F35" s="55">
        <f>SUM(F34)</f>
        <v>254</v>
      </c>
      <c r="G35" s="37" t="s">
        <v>11</v>
      </c>
      <c r="H35" s="38"/>
      <c r="I35" s="39">
        <f>SUM(I32:I34)</f>
        <v>0</v>
      </c>
      <c r="J35" s="39">
        <f>SUM(J32:J34)</f>
        <v>0</v>
      </c>
      <c r="K35" s="55">
        <f>SUM(K32:K34)</f>
        <v>0</v>
      </c>
    </row>
    <row r="36" spans="2:11" ht="20.100000000000001" customHeight="1" thickTop="1" x14ac:dyDescent="0.2">
      <c r="B36" s="41" t="s">
        <v>14</v>
      </c>
      <c r="C36" s="42"/>
      <c r="D36" s="42"/>
      <c r="E36" s="42"/>
      <c r="F36" s="42"/>
      <c r="G36" s="42"/>
      <c r="H36" s="42"/>
      <c r="I36" s="42"/>
      <c r="J36" s="42"/>
      <c r="K36" s="43"/>
    </row>
    <row r="37" spans="2:11" ht="20.100000000000001" customHeight="1" x14ac:dyDescent="0.2">
      <c r="B37" s="25"/>
      <c r="C37" s="26"/>
      <c r="D37" s="27"/>
      <c r="E37" s="27"/>
      <c r="F37" s="44" t="s">
        <v>13</v>
      </c>
      <c r="G37" s="45">
        <f>J35-E35</f>
        <v>-254.39</v>
      </c>
      <c r="H37" s="45"/>
      <c r="I37" s="45"/>
      <c r="J37" s="26"/>
      <c r="K37" s="46"/>
    </row>
    <row r="38" spans="2:11" x14ac:dyDescent="0.2">
      <c r="B38" s="50"/>
      <c r="C38" s="50"/>
      <c r="D38" s="51"/>
      <c r="E38" s="50"/>
      <c r="F38" s="52"/>
      <c r="G38" s="50"/>
      <c r="H38" s="50"/>
      <c r="I38" s="51"/>
      <c r="J38" s="50"/>
      <c r="K38" s="52"/>
    </row>
    <row r="39" spans="2:11" ht="23.25" customHeight="1" x14ac:dyDescent="0.2">
      <c r="B39" s="56" t="s">
        <v>15</v>
      </c>
      <c r="C39" s="57"/>
      <c r="D39" s="32"/>
      <c r="E39" s="58">
        <f>E28+E35</f>
        <v>13621.099999999999</v>
      </c>
      <c r="F39" s="59"/>
      <c r="G39" s="57" t="s">
        <v>15</v>
      </c>
      <c r="H39" s="57"/>
      <c r="I39" s="32"/>
      <c r="J39" s="58">
        <f>I28+I35</f>
        <v>13910</v>
      </c>
      <c r="K39" s="59"/>
    </row>
    <row r="40" spans="2:11" ht="20.100000000000001" customHeight="1" x14ac:dyDescent="0.2">
      <c r="B40" s="60" t="s">
        <v>16</v>
      </c>
      <c r="C40" s="61"/>
      <c r="D40" s="61"/>
      <c r="E40" s="61"/>
      <c r="F40" s="61"/>
      <c r="G40" s="61"/>
      <c r="H40" s="61"/>
      <c r="I40" s="61"/>
      <c r="J40" s="61"/>
      <c r="K40" s="62"/>
    </row>
    <row r="41" spans="2:11" ht="20.100000000000001" customHeight="1" x14ac:dyDescent="0.2">
      <c r="B41" s="25"/>
      <c r="C41" s="26"/>
      <c r="D41" s="26"/>
      <c r="E41" s="26"/>
      <c r="F41" s="44" t="s">
        <v>13</v>
      </c>
      <c r="G41" s="63">
        <f>J39-E39</f>
        <v>288.90000000000146</v>
      </c>
      <c r="H41" s="63"/>
      <c r="I41" s="63"/>
      <c r="J41" s="26"/>
      <c r="K41" s="64"/>
    </row>
    <row r="42" spans="2:11" x14ac:dyDescent="0.2">
      <c r="I42" s="65"/>
    </row>
    <row r="43" spans="2:11" x14ac:dyDescent="0.2">
      <c r="F43" s="66"/>
      <c r="I43" s="65"/>
    </row>
    <row r="44" spans="2:11" x14ac:dyDescent="0.2">
      <c r="I44" s="65"/>
    </row>
    <row r="45" spans="2:11" x14ac:dyDescent="0.2">
      <c r="I45" s="65"/>
    </row>
    <row r="46" spans="2:11" x14ac:dyDescent="0.2">
      <c r="I46" s="65"/>
    </row>
    <row r="47" spans="2:11" x14ac:dyDescent="0.2">
      <c r="I47" s="65"/>
    </row>
    <row r="48" spans="2:11" x14ac:dyDescent="0.2">
      <c r="I48" s="65"/>
    </row>
    <row r="49" spans="2:11" x14ac:dyDescent="0.2">
      <c r="I49" s="65"/>
    </row>
    <row r="50" spans="2:11" x14ac:dyDescent="0.2">
      <c r="I50" s="65"/>
    </row>
    <row r="51" spans="2:11" x14ac:dyDescent="0.2">
      <c r="I51" s="65"/>
    </row>
    <row r="52" spans="2:11" x14ac:dyDescent="0.2">
      <c r="I52" s="65"/>
    </row>
    <row r="53" spans="2:11" x14ac:dyDescent="0.2">
      <c r="I53" s="65"/>
    </row>
    <row r="54" spans="2:11" x14ac:dyDescent="0.2">
      <c r="I54" s="65"/>
    </row>
    <row r="55" spans="2:11" x14ac:dyDescent="0.2">
      <c r="I55" s="65"/>
    </row>
    <row r="56" spans="2:11" x14ac:dyDescent="0.2">
      <c r="I56" s="65"/>
    </row>
    <row r="57" spans="2:11" x14ac:dyDescent="0.2">
      <c r="I57" s="65"/>
    </row>
    <row r="58" spans="2:11" x14ac:dyDescent="0.2">
      <c r="I58" s="65"/>
    </row>
    <row r="59" spans="2:11" x14ac:dyDescent="0.2">
      <c r="I59" s="65"/>
      <c r="K59" s="4" t="s">
        <v>1</v>
      </c>
    </row>
    <row r="60" spans="2:11" x14ac:dyDescent="0.2">
      <c r="I60" s="65"/>
      <c r="K60" s="4" t="s">
        <v>17</v>
      </c>
    </row>
    <row r="61" spans="2:11" x14ac:dyDescent="0.2">
      <c r="I61" s="65"/>
    </row>
    <row r="62" spans="2:11" ht="15" customHeight="1" x14ac:dyDescent="0.2">
      <c r="B62" s="67" t="s">
        <v>18</v>
      </c>
      <c r="C62" s="67" t="s">
        <v>19</v>
      </c>
      <c r="D62" s="67"/>
      <c r="E62" s="67"/>
      <c r="F62" s="67" t="s">
        <v>20</v>
      </c>
      <c r="G62" s="67"/>
      <c r="H62" s="67"/>
      <c r="I62" s="68" t="s">
        <v>21</v>
      </c>
      <c r="J62" s="67" t="s">
        <v>22</v>
      </c>
      <c r="K62" s="67"/>
    </row>
    <row r="63" spans="2:11" ht="24.95" customHeight="1" x14ac:dyDescent="0.2">
      <c r="B63" s="67"/>
      <c r="C63" s="67"/>
      <c r="D63" s="67"/>
      <c r="E63" s="67"/>
      <c r="F63" s="69" t="s">
        <v>23</v>
      </c>
      <c r="G63" s="67" t="s">
        <v>24</v>
      </c>
      <c r="H63" s="67"/>
      <c r="I63" s="70"/>
      <c r="J63" s="71" t="s">
        <v>25</v>
      </c>
      <c r="K63" s="72"/>
    </row>
    <row r="64" spans="2:11" ht="15" customHeight="1" x14ac:dyDescent="0.2">
      <c r="B64" s="73" t="s">
        <v>26</v>
      </c>
      <c r="C64" s="74" t="s">
        <v>27</v>
      </c>
      <c r="D64" s="74"/>
      <c r="E64" s="74"/>
      <c r="F64" s="73">
        <v>710</v>
      </c>
      <c r="G64" s="75">
        <v>100</v>
      </c>
      <c r="H64" s="75"/>
      <c r="I64" s="76">
        <f>G41</f>
        <v>288.90000000000146</v>
      </c>
      <c r="J64" s="77">
        <f>G30+G37</f>
        <v>288.90000000000089</v>
      </c>
      <c r="K64" s="78"/>
    </row>
    <row r="65" spans="1:14" ht="15" customHeight="1" x14ac:dyDescent="0.2">
      <c r="B65" s="73" t="s">
        <v>28</v>
      </c>
      <c r="C65" s="79" t="s">
        <v>29</v>
      </c>
      <c r="D65" s="80"/>
      <c r="E65" s="81"/>
      <c r="F65" s="73" t="s">
        <v>30</v>
      </c>
      <c r="G65" s="75">
        <v>200</v>
      </c>
      <c r="H65" s="75"/>
      <c r="I65" s="82">
        <f>SUM(I66:I73)</f>
        <v>576.71</v>
      </c>
      <c r="J65" s="77">
        <f>SUM(J66:K73)</f>
        <v>576.71</v>
      </c>
      <c r="K65" s="78"/>
    </row>
    <row r="66" spans="1:14" ht="15" customHeight="1" x14ac:dyDescent="0.2">
      <c r="B66" s="83"/>
      <c r="C66" s="84" t="s">
        <v>31</v>
      </c>
      <c r="D66" s="85"/>
      <c r="E66" s="86"/>
      <c r="F66" s="69">
        <v>513</v>
      </c>
      <c r="G66" s="56" t="s">
        <v>32</v>
      </c>
      <c r="H66" s="87"/>
      <c r="I66" s="88">
        <f t="shared" ref="I66:I71" si="0">SUM(J66:K66)</f>
        <v>0</v>
      </c>
      <c r="J66" s="89"/>
      <c r="K66" s="90"/>
    </row>
    <row r="67" spans="1:14" ht="15" customHeight="1" x14ac:dyDescent="0.2">
      <c r="B67" s="83"/>
      <c r="C67" s="84" t="s">
        <v>33</v>
      </c>
      <c r="D67" s="85"/>
      <c r="E67" s="86"/>
      <c r="F67" s="69">
        <v>549</v>
      </c>
      <c r="G67" s="56" t="s">
        <v>34</v>
      </c>
      <c r="H67" s="87"/>
      <c r="I67" s="88">
        <f t="shared" si="0"/>
        <v>0</v>
      </c>
      <c r="J67" s="89"/>
      <c r="K67" s="90"/>
    </row>
    <row r="68" spans="1:14" ht="15" customHeight="1" x14ac:dyDescent="0.2">
      <c r="B68" s="83"/>
      <c r="C68" s="84" t="s">
        <v>35</v>
      </c>
      <c r="D68" s="85"/>
      <c r="E68" s="86"/>
      <c r="F68" s="69">
        <v>543</v>
      </c>
      <c r="G68" s="56" t="s">
        <v>36</v>
      </c>
      <c r="H68" s="87"/>
      <c r="I68" s="88">
        <f t="shared" si="0"/>
        <v>0</v>
      </c>
      <c r="J68" s="89"/>
      <c r="K68" s="90"/>
    </row>
    <row r="69" spans="1:14" ht="15" customHeight="1" x14ac:dyDescent="0.2">
      <c r="B69" s="83"/>
      <c r="C69" s="84" t="s">
        <v>37</v>
      </c>
      <c r="D69" s="85"/>
      <c r="E69" s="86"/>
      <c r="F69" s="69">
        <v>554</v>
      </c>
      <c r="G69" s="56" t="s">
        <v>38</v>
      </c>
      <c r="H69" s="87"/>
      <c r="I69" s="88">
        <f t="shared" si="0"/>
        <v>0</v>
      </c>
      <c r="J69" s="89"/>
      <c r="K69" s="90"/>
    </row>
    <row r="70" spans="1:14" ht="15" customHeight="1" x14ac:dyDescent="0.2">
      <c r="B70" s="83"/>
      <c r="C70" s="84" t="s">
        <v>39</v>
      </c>
      <c r="D70" s="85"/>
      <c r="E70" s="86"/>
      <c r="F70" s="73">
        <v>545</v>
      </c>
      <c r="G70" s="56" t="s">
        <v>40</v>
      </c>
      <c r="H70" s="87"/>
      <c r="I70" s="88">
        <v>0</v>
      </c>
      <c r="J70" s="89">
        <v>0</v>
      </c>
      <c r="K70" s="90"/>
    </row>
    <row r="71" spans="1:14" ht="15" customHeight="1" x14ac:dyDescent="0.2">
      <c r="B71" s="83"/>
      <c r="C71" s="84" t="s">
        <v>41</v>
      </c>
      <c r="D71" s="85"/>
      <c r="E71" s="86"/>
      <c r="F71" s="69">
        <v>588</v>
      </c>
      <c r="G71" s="56" t="s">
        <v>40</v>
      </c>
      <c r="H71" s="87"/>
      <c r="I71" s="88">
        <f t="shared" si="0"/>
        <v>0</v>
      </c>
      <c r="J71" s="89"/>
      <c r="K71" s="90"/>
    </row>
    <row r="72" spans="1:14" ht="15" customHeight="1" x14ac:dyDescent="0.2">
      <c r="B72" s="83"/>
      <c r="C72" s="91" t="s">
        <v>42</v>
      </c>
      <c r="D72" s="92"/>
      <c r="E72" s="93"/>
      <c r="F72" s="69" t="s">
        <v>43</v>
      </c>
      <c r="G72" s="56" t="s">
        <v>40</v>
      </c>
      <c r="H72" s="87"/>
      <c r="I72" s="88">
        <v>576.71</v>
      </c>
      <c r="J72" s="89">
        <v>576.71</v>
      </c>
      <c r="K72" s="90"/>
    </row>
    <row r="73" spans="1:14" ht="15" customHeight="1" x14ac:dyDescent="0.2">
      <c r="B73" s="94"/>
      <c r="C73" s="84" t="s">
        <v>44</v>
      </c>
      <c r="D73" s="85"/>
      <c r="E73" s="86"/>
      <c r="F73" s="69">
        <v>563</v>
      </c>
      <c r="G73" s="56">
        <v>160</v>
      </c>
      <c r="H73" s="87"/>
      <c r="I73" s="88">
        <f t="shared" ref="I73:I79" si="1">SUM(J73:K73)</f>
        <v>0</v>
      </c>
      <c r="J73" s="89"/>
      <c r="K73" s="90"/>
    </row>
    <row r="74" spans="1:14" ht="15" customHeight="1" x14ac:dyDescent="0.2">
      <c r="B74" s="73" t="s">
        <v>45</v>
      </c>
      <c r="C74" s="79" t="s">
        <v>46</v>
      </c>
      <c r="D74" s="81"/>
      <c r="E74" s="81"/>
      <c r="F74" s="73" t="s">
        <v>30</v>
      </c>
      <c r="G74" s="95">
        <v>300</v>
      </c>
      <c r="H74" s="96"/>
      <c r="I74" s="82">
        <f t="shared" si="1"/>
        <v>0</v>
      </c>
      <c r="J74" s="77">
        <f>SUM(J75:J79)</f>
        <v>0</v>
      </c>
      <c r="K74" s="78"/>
      <c r="L74" s="97"/>
      <c r="M74" s="97"/>
      <c r="N74" s="98"/>
    </row>
    <row r="75" spans="1:14" ht="15" customHeight="1" x14ac:dyDescent="0.2">
      <c r="B75" s="67"/>
      <c r="C75" s="99" t="s">
        <v>47</v>
      </c>
      <c r="D75" s="99"/>
      <c r="E75" s="99"/>
      <c r="F75" s="69">
        <v>663</v>
      </c>
      <c r="G75" s="56">
        <v>240</v>
      </c>
      <c r="H75" s="87"/>
      <c r="I75" s="88">
        <f t="shared" si="1"/>
        <v>0</v>
      </c>
      <c r="J75" s="89"/>
      <c r="K75" s="90"/>
    </row>
    <row r="76" spans="1:14" ht="15" customHeight="1" x14ac:dyDescent="0.2">
      <c r="B76" s="67"/>
      <c r="C76" s="99" t="s">
        <v>48</v>
      </c>
      <c r="D76" s="99"/>
      <c r="E76" s="99"/>
      <c r="F76" s="69" t="s">
        <v>49</v>
      </c>
      <c r="G76" s="56">
        <v>250</v>
      </c>
      <c r="H76" s="87"/>
      <c r="I76" s="88">
        <f t="shared" si="1"/>
        <v>0</v>
      </c>
      <c r="J76" s="89"/>
      <c r="K76" s="90"/>
    </row>
    <row r="77" spans="1:14" ht="15" customHeight="1" x14ac:dyDescent="0.2">
      <c r="B77" s="67"/>
      <c r="C77" s="99" t="s">
        <v>50</v>
      </c>
      <c r="D77" s="99"/>
      <c r="E77" s="99"/>
      <c r="F77" s="69">
        <v>654</v>
      </c>
      <c r="G77" s="56">
        <v>290</v>
      </c>
      <c r="H77" s="87"/>
      <c r="I77" s="88">
        <f t="shared" si="1"/>
        <v>0</v>
      </c>
      <c r="J77" s="89"/>
      <c r="K77" s="90"/>
    </row>
    <row r="78" spans="1:14" ht="15" customHeight="1" x14ac:dyDescent="0.2">
      <c r="B78" s="67"/>
      <c r="C78" s="99" t="s">
        <v>51</v>
      </c>
      <c r="D78" s="99"/>
      <c r="E78" s="99"/>
      <c r="F78" s="69">
        <v>674</v>
      </c>
      <c r="G78" s="56">
        <v>290</v>
      </c>
      <c r="H78" s="87"/>
      <c r="I78" s="88">
        <f t="shared" si="1"/>
        <v>0</v>
      </c>
      <c r="J78" s="89"/>
      <c r="K78" s="90"/>
    </row>
    <row r="79" spans="1:14" ht="15" customHeight="1" x14ac:dyDescent="0.2">
      <c r="B79" s="67"/>
      <c r="C79" s="99" t="s">
        <v>52</v>
      </c>
      <c r="D79" s="99"/>
      <c r="E79" s="99"/>
      <c r="F79" s="69">
        <v>659</v>
      </c>
      <c r="G79" s="56">
        <v>290</v>
      </c>
      <c r="H79" s="87"/>
      <c r="I79" s="88">
        <f t="shared" si="1"/>
        <v>0</v>
      </c>
      <c r="J79" s="89"/>
      <c r="K79" s="90"/>
    </row>
    <row r="80" spans="1:14" ht="15" customHeight="1" x14ac:dyDescent="0.2">
      <c r="A80" s="97"/>
      <c r="B80" s="73" t="s">
        <v>53</v>
      </c>
      <c r="C80" s="100" t="s">
        <v>54</v>
      </c>
      <c r="D80" s="101"/>
      <c r="E80" s="102"/>
      <c r="F80" s="73" t="s">
        <v>30</v>
      </c>
      <c r="G80" s="95">
        <v>310</v>
      </c>
      <c r="H80" s="96"/>
      <c r="I80" s="76">
        <f>I64+I65-I74</f>
        <v>865.61000000000149</v>
      </c>
      <c r="J80" s="77">
        <f>J64+J65-J74</f>
        <v>865.61000000000092</v>
      </c>
      <c r="K80" s="78"/>
      <c r="L80" s="97"/>
      <c r="M80" s="97"/>
    </row>
    <row r="81" spans="2:35" ht="15" customHeight="1" x14ac:dyDescent="0.2">
      <c r="B81" s="69" t="s">
        <v>55</v>
      </c>
      <c r="C81" s="84" t="s">
        <v>56</v>
      </c>
      <c r="D81" s="85"/>
      <c r="E81" s="86"/>
      <c r="F81" s="69" t="s">
        <v>30</v>
      </c>
      <c r="G81" s="56">
        <v>510</v>
      </c>
      <c r="H81" s="87"/>
      <c r="I81" s="103">
        <v>0.15</v>
      </c>
      <c r="J81" s="104">
        <v>0.21</v>
      </c>
      <c r="K81" s="105"/>
    </row>
    <row r="82" spans="2:35" ht="15" customHeight="1" x14ac:dyDescent="0.2">
      <c r="B82" s="69" t="s">
        <v>57</v>
      </c>
      <c r="C82" s="84" t="s">
        <v>58</v>
      </c>
      <c r="D82" s="85"/>
      <c r="E82" s="86"/>
      <c r="F82" s="69" t="s">
        <v>30</v>
      </c>
      <c r="G82" s="56">
        <v>600</v>
      </c>
      <c r="H82" s="87"/>
      <c r="I82" s="106">
        <v>129.84</v>
      </c>
      <c r="J82" s="89">
        <f>J80*15%</f>
        <v>129.84150000000014</v>
      </c>
      <c r="K82" s="90"/>
    </row>
    <row r="83" spans="2:35" ht="15" customHeight="1" x14ac:dyDescent="0.2">
      <c r="B83" s="69" t="s">
        <v>59</v>
      </c>
      <c r="C83" s="84" t="s">
        <v>60</v>
      </c>
      <c r="D83" s="85"/>
      <c r="E83" s="86"/>
      <c r="F83" s="69" t="s">
        <v>30</v>
      </c>
      <c r="G83" s="107" t="s">
        <v>61</v>
      </c>
      <c r="H83" s="108"/>
      <c r="I83" s="88"/>
      <c r="J83" s="89"/>
      <c r="K83" s="90"/>
    </row>
    <row r="84" spans="2:35" ht="22.5" customHeight="1" x14ac:dyDescent="0.2">
      <c r="B84" s="73" t="s">
        <v>62</v>
      </c>
      <c r="C84" s="109" t="s">
        <v>63</v>
      </c>
      <c r="D84" s="110"/>
      <c r="E84" s="111"/>
      <c r="F84" s="73">
        <v>591.59299999999996</v>
      </c>
      <c r="G84" s="112" t="s">
        <v>64</v>
      </c>
      <c r="H84" s="113"/>
      <c r="I84" s="114">
        <v>129.84</v>
      </c>
      <c r="J84" s="77">
        <f>J82</f>
        <v>129.84150000000014</v>
      </c>
      <c r="K84" s="78"/>
      <c r="L84" s="97"/>
      <c r="M84" s="97"/>
      <c r="N84" s="115"/>
      <c r="O84" s="97"/>
      <c r="P84" s="97"/>
      <c r="Q84" s="97"/>
      <c r="R84" s="97"/>
      <c r="S84" s="97"/>
      <c r="T84" s="97"/>
    </row>
    <row r="85" spans="2:35" ht="15" customHeight="1" x14ac:dyDescent="0.2">
      <c r="B85" s="69" t="s">
        <v>65</v>
      </c>
      <c r="C85" s="84" t="s">
        <v>66</v>
      </c>
      <c r="D85" s="85"/>
      <c r="E85" s="86"/>
      <c r="F85" s="69" t="s">
        <v>30</v>
      </c>
      <c r="G85" s="56" t="s">
        <v>30</v>
      </c>
      <c r="H85" s="87"/>
      <c r="I85" s="116"/>
      <c r="J85" s="117" t="s">
        <v>67</v>
      </c>
      <c r="K85" s="118"/>
    </row>
    <row r="86" spans="2:35" ht="15" customHeight="1" x14ac:dyDescent="0.2">
      <c r="B86" s="69" t="s">
        <v>68</v>
      </c>
      <c r="C86" s="84" t="s">
        <v>69</v>
      </c>
      <c r="D86" s="85"/>
      <c r="E86" s="86"/>
      <c r="F86" s="69" t="s">
        <v>70</v>
      </c>
      <c r="G86" s="56">
        <v>840</v>
      </c>
      <c r="H86" s="87"/>
      <c r="I86" s="119">
        <v>0</v>
      </c>
      <c r="J86" s="120"/>
      <c r="K86" s="121"/>
    </row>
    <row r="87" spans="2:35" ht="15" customHeight="1" x14ac:dyDescent="0.2">
      <c r="B87" s="69" t="s">
        <v>71</v>
      </c>
      <c r="C87" s="84" t="s">
        <v>72</v>
      </c>
      <c r="D87" s="85"/>
      <c r="E87" s="86"/>
      <c r="F87" s="69" t="s">
        <v>73</v>
      </c>
      <c r="G87" s="56">
        <v>901</v>
      </c>
      <c r="H87" s="87"/>
      <c r="I87" s="119">
        <v>0</v>
      </c>
      <c r="J87" s="120"/>
      <c r="K87" s="121"/>
    </row>
    <row r="88" spans="2:35" ht="15" customHeight="1" x14ac:dyDescent="0.2">
      <c r="B88" s="3"/>
      <c r="F88" s="3"/>
      <c r="G88" s="29"/>
      <c r="H88" s="29"/>
      <c r="I88" s="122"/>
      <c r="J88" s="123"/>
      <c r="K88" s="123"/>
      <c r="N88" s="29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</row>
    <row r="89" spans="2:35" ht="15" customHeight="1" x14ac:dyDescent="0.2">
      <c r="B89" s="124" t="s">
        <v>74</v>
      </c>
      <c r="C89" s="124"/>
      <c r="F89" s="3"/>
      <c r="G89" s="3"/>
      <c r="H89" s="3"/>
      <c r="I89" s="125"/>
      <c r="J89" s="123"/>
      <c r="K89" s="123"/>
      <c r="N89" s="29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</row>
    <row r="90" spans="2:35" ht="15" customHeight="1" x14ac:dyDescent="0.2">
      <c r="B90" s="124" t="s">
        <v>75</v>
      </c>
      <c r="C90" s="124"/>
      <c r="F90" s="126">
        <f>J82</f>
        <v>129.84150000000014</v>
      </c>
      <c r="G90" s="127" t="s">
        <v>76</v>
      </c>
      <c r="H90" s="128"/>
      <c r="I90" s="129"/>
      <c r="J90" s="129"/>
      <c r="K90" s="129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7"/>
      <c r="AA90" s="7"/>
      <c r="AB90" s="7"/>
      <c r="AC90" s="7"/>
      <c r="AD90" s="7"/>
      <c r="AE90" s="7"/>
      <c r="AF90" s="7"/>
      <c r="AG90" s="7"/>
      <c r="AH90" s="7"/>
      <c r="AI90" s="7"/>
    </row>
    <row r="91" spans="2:35" ht="15" customHeight="1" x14ac:dyDescent="0.2">
      <c r="B91" s="124" t="s">
        <v>77</v>
      </c>
      <c r="C91" s="124"/>
      <c r="F91" s="98">
        <f>K84</f>
        <v>0</v>
      </c>
      <c r="G91" s="124" t="s">
        <v>78</v>
      </c>
      <c r="H91" s="3"/>
      <c r="I91" s="123"/>
      <c r="J91" s="123"/>
      <c r="K91" s="123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7"/>
      <c r="AA91" s="7"/>
      <c r="AB91" s="7"/>
      <c r="AC91" s="7"/>
      <c r="AD91" s="7"/>
      <c r="AE91" s="7"/>
      <c r="AF91" s="7"/>
      <c r="AG91" s="7"/>
      <c r="AH91" s="7"/>
      <c r="AI91" s="7"/>
    </row>
    <row r="92" spans="2:35" ht="15" customHeight="1" x14ac:dyDescent="0.2">
      <c r="B92" s="124" t="s">
        <v>79</v>
      </c>
      <c r="C92" s="124"/>
      <c r="F92" s="131">
        <v>0</v>
      </c>
      <c r="G92" s="127" t="s">
        <v>80</v>
      </c>
      <c r="H92" s="128"/>
      <c r="I92" s="129"/>
      <c r="J92" s="129"/>
      <c r="K92" s="129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7"/>
      <c r="AA92" s="7"/>
      <c r="AB92" s="7"/>
      <c r="AC92" s="7"/>
      <c r="AD92" s="7"/>
      <c r="AE92" s="7"/>
      <c r="AF92" s="7"/>
      <c r="AG92" s="7"/>
      <c r="AH92" s="7"/>
      <c r="AI92" s="7"/>
    </row>
    <row r="93" spans="2:35" ht="15" customHeight="1" x14ac:dyDescent="0.2">
      <c r="B93" s="124"/>
      <c r="C93" s="124"/>
      <c r="F93" s="132">
        <f>F90+F92</f>
        <v>129.84150000000014</v>
      </c>
      <c r="G93" s="133" t="s">
        <v>81</v>
      </c>
      <c r="H93" s="3"/>
      <c r="I93" s="123"/>
      <c r="J93" s="123"/>
      <c r="K93" s="123"/>
      <c r="N93" s="134"/>
      <c r="O93" s="134"/>
      <c r="P93" s="135"/>
      <c r="Q93" s="134"/>
      <c r="R93" s="134"/>
      <c r="S93" s="134"/>
      <c r="T93" s="134"/>
      <c r="U93" s="134"/>
      <c r="V93" s="134"/>
      <c r="W93" s="134"/>
      <c r="X93" s="134"/>
      <c r="Y93" s="134"/>
      <c r="Z93" s="7"/>
      <c r="AA93" s="7"/>
      <c r="AB93" s="7"/>
      <c r="AC93" s="7"/>
      <c r="AD93" s="7"/>
      <c r="AE93" s="7"/>
      <c r="AF93" s="7"/>
      <c r="AG93" s="7"/>
      <c r="AH93" s="7"/>
      <c r="AI93" s="7"/>
    </row>
    <row r="94" spans="2:35" ht="15" customHeight="1" x14ac:dyDescent="0.2">
      <c r="B94" s="124"/>
      <c r="C94" s="124"/>
      <c r="F94" s="3"/>
      <c r="G94" s="3"/>
      <c r="H94" s="3"/>
      <c r="N94" s="134"/>
      <c r="O94" s="134"/>
      <c r="P94" s="135"/>
      <c r="Q94" s="134"/>
      <c r="R94" s="136"/>
      <c r="S94" s="134"/>
      <c r="T94" s="134"/>
      <c r="U94" s="134"/>
      <c r="V94" s="134"/>
      <c r="W94" s="134"/>
      <c r="X94" s="134"/>
      <c r="Y94" s="134"/>
      <c r="Z94" s="7"/>
      <c r="AA94" s="7"/>
      <c r="AB94" s="7"/>
      <c r="AC94" s="7"/>
      <c r="AD94" s="7"/>
      <c r="AE94" s="7"/>
      <c r="AF94" s="7"/>
      <c r="AG94" s="7"/>
      <c r="AH94" s="7"/>
      <c r="AI94" s="7"/>
    </row>
    <row r="95" spans="2:35" ht="15" customHeight="1" x14ac:dyDescent="0.2">
      <c r="B95" s="124" t="s">
        <v>82</v>
      </c>
      <c r="C95" s="124"/>
      <c r="F95" s="3"/>
      <c r="G95" s="3"/>
      <c r="H95" s="3"/>
      <c r="N95" s="134"/>
      <c r="O95" s="134"/>
      <c r="P95" s="135"/>
      <c r="Q95" s="134"/>
      <c r="R95" s="134"/>
      <c r="S95" s="134"/>
      <c r="T95" s="136"/>
      <c r="U95" s="134"/>
      <c r="V95" s="134"/>
      <c r="W95" s="134"/>
      <c r="X95" s="134"/>
      <c r="Y95" s="134"/>
      <c r="Z95" s="7"/>
      <c r="AA95" s="7"/>
      <c r="AB95" s="7"/>
      <c r="AC95" s="7"/>
      <c r="AD95" s="7"/>
      <c r="AE95" s="7"/>
      <c r="AF95" s="7"/>
      <c r="AG95" s="7"/>
      <c r="AH95" s="7"/>
      <c r="AI95" s="7"/>
    </row>
    <row r="96" spans="2:35" ht="15" customHeight="1" x14ac:dyDescent="0.2">
      <c r="B96" s="124" t="s">
        <v>83</v>
      </c>
      <c r="C96" s="124"/>
      <c r="F96" s="3"/>
      <c r="G96" s="3"/>
      <c r="H96" s="3"/>
      <c r="N96" s="134"/>
      <c r="O96" s="134"/>
      <c r="P96" s="135"/>
      <c r="Q96" s="134"/>
      <c r="R96" s="134"/>
      <c r="S96" s="134"/>
      <c r="T96" s="134"/>
      <c r="U96" s="134"/>
      <c r="V96" s="134"/>
      <c r="W96" s="134"/>
      <c r="X96" s="134"/>
      <c r="Y96" s="134"/>
      <c r="Z96" s="7"/>
      <c r="AA96" s="7"/>
      <c r="AB96" s="7"/>
      <c r="AC96" s="7"/>
      <c r="AD96" s="7"/>
      <c r="AE96" s="7"/>
      <c r="AF96" s="7"/>
      <c r="AG96" s="7"/>
      <c r="AH96" s="7"/>
      <c r="AI96" s="7"/>
    </row>
    <row r="97" spans="2:35" x14ac:dyDescent="0.2">
      <c r="B97" s="124" t="s">
        <v>84</v>
      </c>
      <c r="C97" s="124"/>
      <c r="F97" s="3"/>
      <c r="G97" s="3"/>
      <c r="H97" s="3"/>
      <c r="N97" s="134"/>
      <c r="O97" s="137"/>
      <c r="P97" s="138"/>
      <c r="Q97" s="137"/>
      <c r="R97" s="137"/>
      <c r="S97" s="137"/>
      <c r="T97" s="139"/>
      <c r="U97" s="137"/>
      <c r="V97" s="137"/>
      <c r="W97" s="137"/>
      <c r="X97" s="137"/>
      <c r="Y97" s="137"/>
      <c r="Z97" s="7"/>
      <c r="AA97" s="7"/>
      <c r="AB97" s="7"/>
      <c r="AC97" s="7"/>
      <c r="AD97" s="7"/>
      <c r="AE97" s="7"/>
      <c r="AF97" s="7"/>
      <c r="AG97" s="7"/>
      <c r="AH97" s="7"/>
      <c r="AI97" s="7"/>
    </row>
    <row r="98" spans="2:35" x14ac:dyDescent="0.2">
      <c r="B98" s="124" t="s">
        <v>85</v>
      </c>
      <c r="C98" s="124"/>
      <c r="N98" s="134"/>
      <c r="O98" s="137"/>
      <c r="P98" s="138"/>
      <c r="Q98" s="137"/>
      <c r="R98" s="137"/>
      <c r="S98" s="137"/>
      <c r="T98" s="137"/>
      <c r="U98" s="137"/>
      <c r="V98" s="137"/>
      <c r="W98" s="137"/>
      <c r="X98" s="137"/>
      <c r="Y98" s="137"/>
      <c r="Z98" s="7"/>
      <c r="AA98" s="7"/>
      <c r="AB98" s="7"/>
      <c r="AC98" s="7"/>
      <c r="AD98" s="7"/>
      <c r="AE98" s="7"/>
      <c r="AF98" s="7"/>
      <c r="AG98" s="7"/>
      <c r="AH98" s="7"/>
      <c r="AI98" s="7"/>
    </row>
    <row r="99" spans="2:35" x14ac:dyDescent="0.2">
      <c r="B99" s="124" t="s">
        <v>86</v>
      </c>
      <c r="C99" s="124"/>
      <c r="N99" s="134"/>
      <c r="O99" s="137"/>
      <c r="P99" s="138"/>
      <c r="Q99" s="137"/>
      <c r="R99" s="137"/>
      <c r="S99" s="137"/>
      <c r="T99" s="137"/>
      <c r="U99" s="137"/>
      <c r="V99" s="137"/>
      <c r="W99" s="137"/>
      <c r="X99" s="137"/>
      <c r="Y99" s="137"/>
      <c r="Z99" s="7"/>
      <c r="AA99" s="7"/>
      <c r="AB99" s="7"/>
      <c r="AC99" s="7"/>
      <c r="AD99" s="7"/>
      <c r="AE99" s="7"/>
      <c r="AF99" s="7"/>
      <c r="AG99" s="7"/>
      <c r="AH99" s="7"/>
      <c r="AI99" s="7"/>
    </row>
    <row r="100" spans="2:35" x14ac:dyDescent="0.2">
      <c r="B100" s="124" t="s">
        <v>87</v>
      </c>
      <c r="C100" s="124"/>
      <c r="N100" s="134"/>
      <c r="O100" s="137"/>
      <c r="P100" s="138"/>
      <c r="Q100" s="137"/>
      <c r="R100" s="137"/>
      <c r="S100" s="137"/>
      <c r="T100" s="137"/>
      <c r="U100" s="137"/>
      <c r="V100" s="137"/>
      <c r="W100" s="137"/>
      <c r="X100" s="137"/>
      <c r="Y100" s="137"/>
      <c r="Z100" s="7"/>
      <c r="AA100" s="7"/>
      <c r="AB100" s="7"/>
      <c r="AC100" s="7"/>
      <c r="AD100" s="7"/>
      <c r="AE100" s="7"/>
      <c r="AF100" s="7"/>
      <c r="AG100" s="7"/>
      <c r="AH100" s="7"/>
      <c r="AI100" s="7"/>
    </row>
    <row r="101" spans="2:35" x14ac:dyDescent="0.2">
      <c r="B101" s="124"/>
      <c r="C101" s="124"/>
      <c r="N101" s="29"/>
      <c r="O101" s="137"/>
      <c r="P101" s="138"/>
      <c r="Q101" s="137"/>
      <c r="R101" s="137"/>
      <c r="S101" s="137"/>
      <c r="T101" s="137"/>
      <c r="U101" s="137"/>
      <c r="V101" s="137"/>
      <c r="W101" s="137"/>
      <c r="X101" s="137"/>
      <c r="Y101" s="137"/>
      <c r="Z101" s="7"/>
      <c r="AA101" s="7"/>
      <c r="AB101" s="7"/>
      <c r="AC101" s="7"/>
      <c r="AD101" s="7"/>
      <c r="AE101" s="7"/>
      <c r="AF101" s="7"/>
      <c r="AG101" s="7"/>
      <c r="AH101" s="7"/>
      <c r="AI101" s="7"/>
    </row>
    <row r="102" spans="2:35" ht="25.5" customHeight="1" x14ac:dyDescent="0.2">
      <c r="B102" s="140" t="s">
        <v>88</v>
      </c>
      <c r="C102" s="140"/>
      <c r="D102" s="140"/>
      <c r="E102" s="140"/>
      <c r="F102" s="140"/>
      <c r="G102" s="140"/>
      <c r="H102" s="140"/>
      <c r="I102" s="140"/>
      <c r="J102" s="140"/>
      <c r="K102" s="140"/>
      <c r="N102" s="29"/>
      <c r="O102" s="141"/>
      <c r="P102" s="142"/>
      <c r="Q102" s="141"/>
      <c r="R102" s="141"/>
      <c r="S102" s="141"/>
      <c r="T102" s="141"/>
      <c r="U102" s="141"/>
      <c r="V102" s="141"/>
      <c r="W102" s="141"/>
      <c r="X102" s="141"/>
      <c r="Y102" s="141"/>
      <c r="Z102" s="7"/>
      <c r="AA102" s="7"/>
      <c r="AB102" s="7"/>
      <c r="AC102" s="7"/>
      <c r="AD102" s="7"/>
      <c r="AE102" s="7"/>
      <c r="AF102" s="7"/>
      <c r="AG102" s="7"/>
      <c r="AH102" s="7"/>
      <c r="AI102" s="7"/>
    </row>
    <row r="103" spans="2:35" ht="12" customHeight="1" x14ac:dyDescent="0.2">
      <c r="B103" s="143" t="s">
        <v>89</v>
      </c>
      <c r="C103" s="143"/>
      <c r="D103" s="143"/>
      <c r="E103" s="143"/>
      <c r="F103" s="143"/>
      <c r="G103" s="143"/>
      <c r="H103" s="143"/>
      <c r="I103" s="143"/>
      <c r="J103" s="143"/>
      <c r="K103" s="143"/>
      <c r="O103" s="144"/>
      <c r="P103" s="145"/>
      <c r="Q103" s="144"/>
      <c r="R103" s="144"/>
      <c r="S103" s="144"/>
      <c r="T103" s="144"/>
      <c r="U103" s="144"/>
      <c r="V103" s="144"/>
      <c r="W103" s="144"/>
      <c r="X103" s="144"/>
      <c r="Y103" s="144"/>
    </row>
    <row r="104" spans="2:35" ht="58.5" customHeight="1" x14ac:dyDescent="0.2">
      <c r="B104" s="143" t="s">
        <v>90</v>
      </c>
      <c r="C104" s="143"/>
      <c r="D104" s="143"/>
      <c r="E104" s="143"/>
      <c r="F104" s="143"/>
      <c r="G104" s="143"/>
      <c r="H104" s="143"/>
      <c r="I104" s="143"/>
      <c r="J104" s="143"/>
      <c r="K104" s="143"/>
      <c r="O104" s="144"/>
      <c r="P104" s="145"/>
      <c r="Q104" s="144"/>
      <c r="R104" s="144"/>
      <c r="S104" s="144"/>
      <c r="T104" s="144"/>
      <c r="U104" s="144"/>
      <c r="V104" s="144"/>
      <c r="W104" s="144"/>
      <c r="X104" s="144"/>
      <c r="Y104" s="144"/>
    </row>
    <row r="105" spans="2:35" x14ac:dyDescent="0.2">
      <c r="B105" s="124"/>
      <c r="C105" s="124"/>
      <c r="O105" s="144"/>
      <c r="P105" s="145"/>
      <c r="Q105" s="144"/>
      <c r="R105" s="144"/>
      <c r="S105" s="144"/>
      <c r="T105" s="144"/>
      <c r="U105" s="144"/>
      <c r="V105" s="144"/>
      <c r="W105" s="144"/>
      <c r="X105" s="144"/>
      <c r="Y105" s="144"/>
    </row>
    <row r="106" spans="2:35" ht="31.5" customHeight="1" x14ac:dyDescent="0.2">
      <c r="B106" s="67" t="s">
        <v>91</v>
      </c>
      <c r="C106" s="67"/>
      <c r="D106" s="69" t="s">
        <v>92</v>
      </c>
      <c r="E106" s="69" t="s">
        <v>93</v>
      </c>
      <c r="F106" s="69" t="s">
        <v>94</v>
      </c>
      <c r="G106" s="67" t="s">
        <v>95</v>
      </c>
      <c r="H106" s="67"/>
      <c r="I106" s="67"/>
      <c r="J106" s="69" t="s">
        <v>96</v>
      </c>
      <c r="K106" s="146" t="s">
        <v>97</v>
      </c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</row>
    <row r="107" spans="2:35" ht="12.75" customHeight="1" x14ac:dyDescent="0.2">
      <c r="B107" s="67" t="s">
        <v>98</v>
      </c>
      <c r="C107" s="67"/>
      <c r="D107" s="147">
        <v>1</v>
      </c>
      <c r="E107" s="147">
        <v>2</v>
      </c>
      <c r="F107" s="147">
        <v>3</v>
      </c>
      <c r="G107" s="148">
        <v>4</v>
      </c>
      <c r="H107" s="148"/>
      <c r="I107" s="148"/>
      <c r="J107" s="147">
        <v>5</v>
      </c>
      <c r="K107" s="147">
        <v>6</v>
      </c>
      <c r="L107" s="149"/>
      <c r="M107" s="149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</row>
    <row r="108" spans="2:35" ht="15" customHeight="1" x14ac:dyDescent="0.2">
      <c r="B108" s="150">
        <v>2014</v>
      </c>
      <c r="C108" s="150"/>
      <c r="D108" s="151">
        <v>10.79</v>
      </c>
      <c r="E108" s="152">
        <v>480</v>
      </c>
      <c r="F108" s="151">
        <v>480</v>
      </c>
      <c r="G108" s="153">
        <v>0</v>
      </c>
      <c r="H108" s="153"/>
      <c r="I108" s="153"/>
      <c r="J108" s="151">
        <v>480</v>
      </c>
      <c r="K108" s="152">
        <f>480-10.79</f>
        <v>469.21</v>
      </c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</row>
    <row r="109" spans="2:35" ht="15" customHeight="1" x14ac:dyDescent="0.2">
      <c r="B109" s="154">
        <v>2015</v>
      </c>
      <c r="C109" s="154"/>
      <c r="D109" s="151">
        <v>-3961.1</v>
      </c>
      <c r="E109" s="155">
        <v>960</v>
      </c>
      <c r="F109" s="151">
        <v>960</v>
      </c>
      <c r="G109" s="153">
        <v>0</v>
      </c>
      <c r="H109" s="153"/>
      <c r="I109" s="153"/>
      <c r="J109" s="151">
        <v>960</v>
      </c>
      <c r="K109" s="151" t="s">
        <v>99</v>
      </c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</row>
    <row r="110" spans="2:35" ht="15" customHeight="1" x14ac:dyDescent="0.2">
      <c r="B110" s="156">
        <v>2016</v>
      </c>
      <c r="C110" s="156"/>
      <c r="D110" s="157">
        <v>1668.34</v>
      </c>
      <c r="E110" s="158">
        <v>960</v>
      </c>
      <c r="F110" s="157" t="s">
        <v>30</v>
      </c>
      <c r="G110" s="159" t="s">
        <v>100</v>
      </c>
      <c r="H110" s="159"/>
      <c r="I110" s="159"/>
      <c r="J110" s="157">
        <v>960</v>
      </c>
      <c r="K110" s="157" t="s">
        <v>101</v>
      </c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</row>
    <row r="111" spans="2:35" ht="15" customHeight="1" x14ac:dyDescent="0.2">
      <c r="B111" s="160">
        <v>2017</v>
      </c>
      <c r="C111" s="160"/>
      <c r="D111" s="157">
        <v>679.13</v>
      </c>
      <c r="E111" s="157">
        <v>960</v>
      </c>
      <c r="F111" s="157">
        <v>960</v>
      </c>
      <c r="G111" s="159">
        <v>0</v>
      </c>
      <c r="H111" s="159"/>
      <c r="I111" s="159"/>
      <c r="J111" s="157">
        <v>960</v>
      </c>
      <c r="K111" s="157" t="s">
        <v>102</v>
      </c>
    </row>
    <row r="112" spans="2:35" ht="15" hidden="1" customHeight="1" x14ac:dyDescent="0.2">
      <c r="B112" s="161">
        <v>2018</v>
      </c>
      <c r="C112" s="161"/>
      <c r="D112" s="157"/>
      <c r="E112" s="157"/>
      <c r="F112" s="157"/>
      <c r="G112" s="159"/>
      <c r="H112" s="159"/>
      <c r="I112" s="159"/>
      <c r="J112" s="157"/>
      <c r="K112" s="157" t="s">
        <v>103</v>
      </c>
    </row>
    <row r="113" spans="2:11" ht="15" customHeight="1" x14ac:dyDescent="0.2">
      <c r="B113" s="161">
        <v>2018</v>
      </c>
      <c r="C113" s="161"/>
      <c r="D113" s="157">
        <v>891.2</v>
      </c>
      <c r="E113" s="157"/>
      <c r="F113" s="157"/>
      <c r="G113" s="159"/>
      <c r="H113" s="159"/>
      <c r="I113" s="159"/>
      <c r="J113" s="157">
        <v>891.2</v>
      </c>
      <c r="K113" s="157"/>
    </row>
  </sheetData>
  <mergeCells count="121">
    <mergeCell ref="B111:C111"/>
    <mergeCell ref="G111:I111"/>
    <mergeCell ref="B112:C112"/>
    <mergeCell ref="G112:I112"/>
    <mergeCell ref="B113:C113"/>
    <mergeCell ref="G113:I113"/>
    <mergeCell ref="B108:C108"/>
    <mergeCell ref="G108:I108"/>
    <mergeCell ref="B109:C109"/>
    <mergeCell ref="G109:I109"/>
    <mergeCell ref="B110:C110"/>
    <mergeCell ref="G110:I110"/>
    <mergeCell ref="B103:K103"/>
    <mergeCell ref="B104:K104"/>
    <mergeCell ref="B106:C106"/>
    <mergeCell ref="G106:I106"/>
    <mergeCell ref="B107:C107"/>
    <mergeCell ref="G107:I107"/>
    <mergeCell ref="U90:U92"/>
    <mergeCell ref="V90:V92"/>
    <mergeCell ref="W90:W92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1:K1"/>
    <mergeCell ref="B4:K4"/>
    <mergeCell ref="B6:K6"/>
    <mergeCell ref="B9:E9"/>
    <mergeCell ref="G9:J9"/>
    <mergeCell ref="B10:C10"/>
    <mergeCell ref="G10:H10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 HČ 22</vt:lpstr>
      <vt:lpstr>'710 HČ 22'!Oblasť_tlače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2023-03-19T14:51:05Z</dcterms:created>
  <dcterms:modified xsi:type="dcterms:W3CDTF">2023-03-19T14:52:02Z</dcterms:modified>
</cp:coreProperties>
</file>