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activeTab="40"/>
  </bookViews>
  <sheets>
    <sheet name="VYSVETLIVKY" sheetId="51" r:id="rId1"/>
    <sheet name="1" sheetId="1" r:id="rId2"/>
    <sheet name="2" sheetId="5" r:id="rId3"/>
    <sheet name="3" sheetId="6" state="hidden" r:id="rId4"/>
    <sheet name="4" sheetId="7" r:id="rId5"/>
    <sheet name="5" sheetId="8" state="hidden" r:id="rId6"/>
    <sheet name="6" sheetId="9" r:id="rId7"/>
    <sheet name="7" sheetId="10" state="hidden" r:id="rId8"/>
    <sheet name="8" sheetId="11" r:id="rId9"/>
    <sheet name="9" sheetId="12" state="hidden" r:id="rId10"/>
    <sheet name="10" sheetId="13" state="hidden" r:id="rId11"/>
    <sheet name="11" sheetId="14" state="hidden" r:id="rId12"/>
    <sheet name="11_tabulka c.2" sheetId="53" state="hidden" r:id="rId13"/>
    <sheet name="12" sheetId="15" state="hidden" r:id="rId14"/>
    <sheet name="13_tabulka 1 a 3" sheetId="56" state="hidden" r:id="rId15"/>
    <sheet name="13_tabulka 2 a 4" sheetId="57" state="hidden" r:id="rId16"/>
    <sheet name="14" sheetId="17" state="hidden" r:id="rId17"/>
    <sheet name="15" sheetId="77" r:id="rId18"/>
    <sheet name="16" sheetId="18" state="hidden" r:id="rId19"/>
    <sheet name="17" sheetId="19" r:id="rId20"/>
    <sheet name="17_tabulka c.2" sheetId="55" state="hidden" r:id="rId21"/>
    <sheet name="18" sheetId="21" state="hidden" r:id="rId22"/>
    <sheet name="19" sheetId="22" state="hidden" r:id="rId23"/>
    <sheet name="20" sheetId="23" state="hidden" r:id="rId24"/>
    <sheet name="21" sheetId="24" state="hidden" r:id="rId25"/>
    <sheet name="22" sheetId="25" r:id="rId26"/>
    <sheet name="23" sheetId="27" r:id="rId27"/>
    <sheet name="24" sheetId="28" state="hidden" r:id="rId28"/>
    <sheet name="25" sheetId="29" state="hidden" r:id="rId29"/>
    <sheet name="26" sheetId="30" r:id="rId30"/>
    <sheet name="27" sheetId="31" state="hidden" r:id="rId31"/>
    <sheet name="28" sheetId="32" r:id="rId32"/>
    <sheet name="29" sheetId="33" state="hidden" r:id="rId33"/>
    <sheet name="29_tabulka2" sheetId="76" state="hidden" r:id="rId34"/>
    <sheet name="30" sheetId="35" state="hidden" r:id="rId35"/>
    <sheet name="31" sheetId="36" state="hidden" r:id="rId36"/>
    <sheet name="32" sheetId="38" r:id="rId37"/>
    <sheet name="33" sheetId="40" r:id="rId38"/>
    <sheet name="34" sheetId="41" state="hidden" r:id="rId39"/>
    <sheet name="35" sheetId="42" state="hidden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62913"/>
</workbook>
</file>

<file path=xl/calcChain.xml><?xml version="1.0" encoding="utf-8"?>
<calcChain xmlns="http://schemas.openxmlformats.org/spreadsheetml/2006/main">
  <c r="F11" i="43" l="1"/>
  <c r="E4" i="43"/>
  <c r="I36" i="9" l="1"/>
  <c r="I16" i="9"/>
  <c r="I12" i="9"/>
  <c r="F12" i="43" l="1"/>
  <c r="C12" i="43"/>
  <c r="C11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<sst xmlns="http://schemas.openxmlformats.org/spreadsheetml/2006/main" count="2892" uniqueCount="1393">
  <si>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</si>
  <si>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</si>
  <si>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</si>
  <si>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</si>
  <si>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</si>
  <si>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</si>
  <si>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</si>
  <si>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</si>
  <si>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</si>
  <si>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</si>
  <si>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</si>
  <si>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</si>
  <si>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</si>
  <si>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</si>
  <si>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</si>
  <si>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</si>
  <si>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</si>
  <si>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</si>
  <si>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</si>
  <si>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</si>
  <si>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</si>
  <si>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</si>
  <si>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</si>
  <si>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</si>
  <si>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</si>
  <si>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</si>
  <si>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</si>
  <si>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</si>
  <si>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</si>
  <si>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</si>
  <si>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</si>
  <si>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</si>
  <si>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</si>
  <si>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</si>
  <si>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</si>
  <si>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</si>
  <si>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</si>
  <si>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</si>
  <si>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</si>
  <si>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</si>
  <si>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</si>
  <si>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</si>
  <si>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</si>
  <si>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</si>
  <si>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</si>
  <si>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</si>
  <si>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</si>
  <si>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</si>
  <si>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</si>
  <si>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</si>
  <si>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</si>
  <si>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</si>
  <si>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</si>
  <si>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</si>
  <si>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</si>
  <si>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</si>
  <si>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</si>
  <si>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</si>
  <si>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</si>
  <si>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</si>
  <si>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</si>
  <si>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</si>
  <si>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</si>
  <si>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</si>
  <si>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</si>
  <si>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</si>
  <si>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</si>
  <si>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</si>
  <si>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</si>
  <si>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</si>
  <si>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</si>
  <si>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</si>
  <si>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</si>
  <si>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</si>
  <si>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</si>
  <si>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</si>
  <si>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</si>
  <si>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</si>
  <si>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</si>
  <si>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</si>
  <si>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</si>
  <si>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</si>
  <si>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</si>
  <si>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</si>
  <si>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</si>
  <si>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</si>
  <si>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</si>
  <si>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</si>
  <si>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</si>
  <si>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</si>
  <si>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</si>
  <si>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</si>
  <si>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</si>
  <si>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</si>
  <si>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</si>
  <si>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</si>
  <si>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</si>
  <si>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</si>
  <si>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</si>
  <si>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</si>
  <si>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</si>
  <si>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</si>
  <si>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</si>
  <si>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</si>
  <si>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</si>
  <si>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</si>
  <si>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</si>
  <si>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</si>
  <si>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</si>
  <si>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</si>
  <si>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</si>
  <si>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</si>
  <si>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</si>
  <si>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</si>
  <si>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</si>
  <si>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</si>
  <si>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</si>
  <si>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</si>
  <si>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</si>
  <si>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</si>
  <si>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</si>
  <si>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</si>
  <si>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</si>
  <si>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</si>
  <si>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</si>
  <si>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</si>
  <si>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</si>
  <si>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</si>
  <si>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</si>
  <si>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</si>
  <si>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</si>
  <si>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</si>
  <si>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</si>
  <si>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</si>
  <si>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</si>
  <si>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</si>
  <si>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</si>
  <si>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</si>
  <si>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</si>
  <si>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</si>
  <si>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</si>
  <si>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</si>
  <si>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</si>
  <si>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</si>
  <si>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</si>
  <si>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</si>
  <si>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</si>
  <si>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</si>
  <si>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</si>
  <si>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</si>
  <si>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</si>
  <si>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</si>
  <si>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</si>
  <si>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</si>
  <si>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</si>
  <si>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</si>
  <si>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</si>
  <si>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</si>
  <si>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</si>
  <si>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</si>
  <si>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</si>
  <si>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</si>
  <si>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</si>
  <si>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</si>
  <si>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</si>
  <si>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</si>
  <si>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</si>
  <si>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</si>
  <si>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</si>
  <si>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</si>
  <si>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</si>
  <si>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</si>
  <si>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</si>
  <si>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</si>
  <si>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</si>
  <si>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</si>
  <si>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</si>
  <si>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</si>
  <si>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</si>
  <si>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</si>
  <si>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</si>
  <si>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</si>
  <si>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</si>
  <si>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</si>
  <si>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</si>
  <si>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</si>
  <si>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</si>
  <si>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</si>
  <si>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</si>
  <si>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</si>
  <si>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</si>
  <si>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</si>
  <si>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</si>
  <si>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</si>
  <si>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</si>
  <si>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</si>
  <si>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</si>
  <si>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</si>
  <si>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</si>
  <si>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</si>
  <si>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</si>
  <si>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</si>
  <si>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</si>
  <si>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</si>
  <si>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</si>
  <si>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</si>
  <si>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</si>
  <si>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</si>
  <si>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</si>
  <si>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</si>
  <si>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</si>
  <si>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</si>
  <si>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</si>
  <si>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</si>
  <si>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</si>
  <si>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</si>
  <si>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</si>
  <si>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</si>
  <si>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</si>
  <si>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</si>
  <si>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</si>
  <si>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</si>
  <si>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</si>
  <si>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</si>
  <si>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</si>
  <si>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</si>
  <si>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</si>
  <si>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</si>
  <si>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</si>
  <si>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</si>
  <si>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</si>
  <si>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</si>
  <si>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</si>
  <si>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</si>
  <si>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</si>
  <si>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</si>
  <si>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</si>
  <si>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</si>
  <si>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</si>
  <si>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</si>
  <si>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</si>
  <si>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</si>
  <si>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</si>
  <si>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</si>
  <si>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</si>
  <si>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</si>
  <si>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</si>
  <si>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</si>
  <si>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</si>
  <si>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</si>
  <si>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</si>
  <si>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</si>
  <si>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</si>
  <si>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</si>
  <si>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</si>
  <si>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</si>
  <si>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</si>
  <si>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</si>
  <si>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</si>
  <si>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</si>
  <si>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</si>
  <si>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</si>
  <si>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</si>
  <si>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</si>
  <si>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</si>
  <si>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</si>
  <si>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</si>
  <si>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</si>
  <si>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</si>
  <si>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</si>
  <si>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</si>
  <si>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</si>
  <si>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</si>
  <si>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</si>
  <si>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</si>
  <si>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</si>
  <si>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</si>
  <si>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</si>
  <si>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</si>
  <si>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</si>
  <si>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</si>
  <si>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</si>
  <si>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</si>
  <si>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</si>
  <si>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</si>
  <si>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</si>
  <si>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</si>
  <si>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</si>
  <si>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</si>
  <si>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</si>
  <si>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</si>
  <si>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</si>
  <si>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</si>
  <si>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</si>
  <si>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</si>
  <si>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</si>
  <si>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</si>
  <si>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</si>
  <si>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</si>
  <si>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</si>
  <si>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</si>
  <si>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</si>
  <si>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</si>
  <si>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</si>
  <si>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</si>
  <si>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</si>
  <si>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</si>
  <si>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</si>
  <si>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</si>
  <si>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</si>
  <si>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</si>
  <si>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</si>
  <si>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</si>
  <si>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</si>
  <si>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</si>
  <si>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</si>
  <si>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</si>
  <si>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</si>
  <si>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</si>
  <si>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</si>
  <si>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</si>
  <si>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</si>
  <si>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</si>
  <si>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</si>
  <si>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</si>
  <si>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</si>
  <si>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</si>
  <si>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</si>
  <si>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</si>
  <si>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</si>
  <si>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</si>
  <si>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</si>
  <si>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</si>
  <si>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</si>
  <si>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</si>
  <si>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</si>
  <si>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</si>
  <si>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</si>
  <si>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</si>
  <si>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</si>
  <si>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</si>
  <si>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</si>
  <si>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</si>
  <si>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</si>
  <si>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</si>
  <si>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</si>
  <si>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</si>
  <si>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</si>
  <si>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</si>
  <si>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</si>
  <si>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</si>
  <si>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</si>
  <si>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</si>
  <si>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</si>
  <si>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</si>
  <si>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</si>
  <si>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</si>
  <si>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</si>
  <si>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</si>
  <si>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</si>
  <si>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</si>
  <si>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</si>
  <si>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</si>
  <si>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</si>
  <si>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</si>
  <si>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</si>
  <si>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</si>
  <si>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</si>
  <si>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</si>
  <si>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</si>
  <si>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</si>
  <si>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</si>
  <si>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</si>
  <si>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</si>
  <si>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</si>
  <si>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</si>
  <si>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</si>
  <si>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</si>
  <si>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</si>
  <si>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</si>
  <si>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</si>
  <si>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</si>
  <si>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</si>
  <si>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</si>
  <si>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</si>
  <si>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</si>
  <si>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</si>
  <si>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</si>
  <si>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</si>
  <si>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</si>
  <si>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</si>
  <si>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</si>
  <si>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</si>
  <si>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</si>
  <si>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</si>
  <si>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</si>
  <si>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</si>
  <si>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</si>
  <si>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</si>
  <si>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</si>
  <si>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</si>
  <si>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</si>
  <si>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</si>
  <si>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</si>
  <si>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</si>
  <si>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</si>
  <si>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</si>
  <si>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</si>
  <si>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013000</t>
  </si>
  <si>
    <t>Software Asseco</t>
  </si>
  <si>
    <t>014000</t>
  </si>
  <si>
    <t>Oceniteľné práva - internetová stránka</t>
  </si>
  <si>
    <t>021010</t>
  </si>
  <si>
    <t>Stavby - Sklad KK Kavalec</t>
  </si>
  <si>
    <t>021020</t>
  </si>
  <si>
    <t>Stavby - Sklad Haligovce</t>
  </si>
  <si>
    <t>022010</t>
  </si>
  <si>
    <t>Dopravné prostriedky</t>
  </si>
  <si>
    <t>022011</t>
  </si>
  <si>
    <t>Dopravné prostriedky - traktor Zetor</t>
  </si>
  <si>
    <t>022020</t>
  </si>
  <si>
    <t>Počítače, kamerový systém</t>
  </si>
  <si>
    <t>026010</t>
  </si>
  <si>
    <t>Základné stado a zvieratá - dobytok</t>
  </si>
  <si>
    <t>029000</t>
  </si>
  <si>
    <t>Ostatný DHM - včelí d., Clark voz.</t>
  </si>
  <si>
    <t>029010</t>
  </si>
  <si>
    <t>Ostatný DHM - Obracač CLASS</t>
  </si>
  <si>
    <t>029011</t>
  </si>
  <si>
    <t>Ostatný DHM - Kosa CLASS DISCO 28</t>
  </si>
  <si>
    <t>029012</t>
  </si>
  <si>
    <t>Ostatný DHM - Lis CLASS ROLLANT 520</t>
  </si>
  <si>
    <t>029013</t>
  </si>
  <si>
    <t>Ostatný DHM - Balikovačka SIPMA</t>
  </si>
  <si>
    <t>029014</t>
  </si>
  <si>
    <t>Ostatný DHM - Zhrňovač CLAAS LINER 420</t>
  </si>
  <si>
    <t>029015</t>
  </si>
  <si>
    <t>Ostatný DHM - Kosa predná CLASS DISCO 3200</t>
  </si>
  <si>
    <t>031010</t>
  </si>
  <si>
    <t>Pozemky - sklad KK Kavalec</t>
  </si>
  <si>
    <t>031020</t>
  </si>
  <si>
    <t>Pozemky - sklad Haligovce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</si>
  <si>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</si>
  <si>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</si>
  <si>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</si>
  <si>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</si>
  <si>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</si>
  <si>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</si>
  <si>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061000</t>
  </si>
  <si>
    <t>Podielové cenné pap. a podiely ZAMAGRO</t>
  </si>
  <si>
    <t>073000</t>
  </si>
  <si>
    <t>Oprávky k software Asseco</t>
  </si>
  <si>
    <t>074000</t>
  </si>
  <si>
    <t>Oprávky k oceniteľným právam - internetová stránka</t>
  </si>
  <si>
    <t>081010</t>
  </si>
  <si>
    <t>Oprávky k stavbám</t>
  </si>
  <si>
    <t>082010</t>
  </si>
  <si>
    <t>Oprávky k dopravným prostriedkom</t>
  </si>
  <si>
    <t>082011</t>
  </si>
  <si>
    <t>Oprávky k dopravným p. - Zetor</t>
  </si>
  <si>
    <t>082020</t>
  </si>
  <si>
    <t>Oprávky - počítač, kamerový systém</t>
  </si>
  <si>
    <t>086000</t>
  </si>
  <si>
    <t>Oprávky k základnému stádu a ťažným zvieratám</t>
  </si>
  <si>
    <t>089000</t>
  </si>
  <si>
    <t>Oprávky k ostatnému DHM včelý d.,Clark</t>
  </si>
  <si>
    <t>089010</t>
  </si>
  <si>
    <t>Oprávky k DHM obracač CLASS</t>
  </si>
  <si>
    <t>089011</t>
  </si>
  <si>
    <t>Oprávky k DHM kosa CLASS DISCO 28</t>
  </si>
  <si>
    <t>089012</t>
  </si>
  <si>
    <t>Oprávky k DHM lis CLASS ROLLANT 520</t>
  </si>
  <si>
    <t>089013</t>
  </si>
  <si>
    <t>Oprávky k DHM balikovačka SIPMA</t>
  </si>
  <si>
    <t>089014</t>
  </si>
  <si>
    <t>Oprávky k DHM zhrňovač CLAAS LINER 420</t>
  </si>
  <si>
    <t>089015</t>
  </si>
  <si>
    <t>Oprávky k DHM kosa predná CLASS DISCO 3200</t>
  </si>
  <si>
    <t>112010</t>
  </si>
  <si>
    <t>PHM na sklade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</si>
  <si>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</si>
  <si>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</si>
  <si>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</si>
  <si>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</si>
  <si>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</si>
  <si>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</si>
  <si>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</si>
  <si>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</si>
  <si>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</si>
  <si>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</si>
  <si>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</si>
  <si>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Kežmarok mesto</t>
  </si>
  <si>
    <t>211000</t>
  </si>
  <si>
    <t>Pokladnica EUR</t>
  </si>
  <si>
    <t>213010</t>
  </si>
  <si>
    <t>Stravné lístky Kežmarok</t>
  </si>
  <si>
    <t>213011</t>
  </si>
  <si>
    <t>Stravné lístky Bardejov</t>
  </si>
  <si>
    <t>221000</t>
  </si>
  <si>
    <t>Bankové účty</t>
  </si>
  <si>
    <t>221010</t>
  </si>
  <si>
    <t>Bankový účet ESCROW Unicredit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</si>
  <si>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</si>
  <si>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</si>
  <si>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</si>
  <si>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</si>
  <si>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</si>
  <si>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</si>
  <si>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</si>
  <si>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</si>
  <si>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</si>
  <si>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</si>
  <si>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314010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</si>
  <si>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</si>
  <si>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</si>
  <si>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</si>
  <si>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</si>
  <si>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</si>
  <si>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</si>
  <si>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315010</t>
  </si>
  <si>
    <t>Chybná platba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</si>
  <si>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</si>
  <si>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</si>
  <si>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</si>
  <si>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</si>
  <si>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</si>
  <si>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</si>
  <si>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</si>
  <si>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</si>
  <si>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</si>
  <si>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</si>
  <si>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</si>
  <si>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</si>
  <si>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</si>
  <si>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</si>
  <si>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</si>
  <si>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</si>
  <si>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</si>
  <si>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</t>
  </si>
  <si>
    <t>342000</t>
  </si>
  <si>
    <t>Ostatné priame dane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</si>
  <si>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</si>
  <si>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</si>
  <si>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</si>
  <si>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</si>
  <si>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</si>
  <si>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</si>
  <si>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</si>
  <si>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</si>
  <si>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</si>
  <si>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</si>
  <si>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</si>
  <si>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</si>
  <si>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</si>
  <si>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</si>
  <si>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</si>
  <si>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DPH Zúčtovanie s DÚ</t>
  </si>
  <si>
    <t>345000</t>
  </si>
  <si>
    <t>Ostatné dane a poplatky</t>
  </si>
  <si>
    <t>346000</t>
  </si>
  <si>
    <t>Dotácie zo štátneho rozpočtu UP</t>
  </si>
  <si>
    <t>346001</t>
  </si>
  <si>
    <t>Dotácie zo štátneho rozpočtu PPA</t>
  </si>
  <si>
    <t>365010</t>
  </si>
  <si>
    <t>Ostatné záv. voči spol. a člen.</t>
  </si>
  <si>
    <t>365011</t>
  </si>
  <si>
    <t>Ostatné záv. voči spol. a člen. - kúpa OP</t>
  </si>
  <si>
    <t>367000</t>
  </si>
  <si>
    <t>Záväzky z upís. nespl. cenn. papierov a vkladov</t>
  </si>
  <si>
    <t>367010</t>
  </si>
  <si>
    <t xml:space="preserve">Záväzky z upís. nespl. cenn. papierov a vkladov </t>
  </si>
  <si>
    <t>378000</t>
  </si>
  <si>
    <t>378001</t>
  </si>
  <si>
    <t>Iné pohľadávky - PB Finančné služby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</si>
  <si>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</si>
  <si>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</si>
  <si>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</si>
  <si>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</si>
  <si>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</si>
  <si>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</si>
  <si>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</si>
  <si>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</si>
  <si>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</si>
  <si>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</si>
  <si>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</si>
  <si>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</si>
  <si>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</si>
  <si>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</si>
  <si>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</si>
  <si>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</si>
  <si>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428021</t>
  </si>
  <si>
    <t>Nerozdelený zisk r.2020</t>
  </si>
  <si>
    <t>428022</t>
  </si>
  <si>
    <t>Nerozdelený zisk r.2021</t>
  </si>
  <si>
    <t>431000</t>
  </si>
  <si>
    <t>Výsledok hospodárenia v schvaľovaní</t>
  </si>
  <si>
    <t>461010</t>
  </si>
  <si>
    <t>Bankový úver</t>
  </si>
  <si>
    <t>472000</t>
  </si>
  <si>
    <t>Záväzky zo sociálneho fondu</t>
  </si>
  <si>
    <t>474010</t>
  </si>
  <si>
    <t>Záväzky z prenájmu pôdy</t>
  </si>
  <si>
    <t>479010</t>
  </si>
  <si>
    <t>Finančný úver Volvo</t>
  </si>
  <si>
    <t>479020</t>
  </si>
  <si>
    <t>Finančný úver vozík Clark</t>
  </si>
  <si>
    <t>479030</t>
  </si>
  <si>
    <t>Finančný úver Mobil</t>
  </si>
  <si>
    <t>479050</t>
  </si>
  <si>
    <t>Finančný úver Mobil A51</t>
  </si>
  <si>
    <t>479060</t>
  </si>
  <si>
    <t>Finančný úver Mobil iPhone 12</t>
  </si>
  <si>
    <t>479070</t>
  </si>
  <si>
    <t>Finančný úver Samsung Watch</t>
  </si>
  <si>
    <t>479080</t>
  </si>
  <si>
    <t>Finančný úver Lis CLAAS ROLLANT 520</t>
  </si>
  <si>
    <t>479090</t>
  </si>
  <si>
    <t>Finančný úver traktor CLAAS Arion 450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</si>
  <si>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</si>
  <si>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</si>
  <si>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</si>
  <si>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</si>
  <si>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</si>
  <si>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</si>
  <si>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</si>
  <si>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</si>
  <si>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</si>
  <si>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</si>
  <si>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</si>
  <si>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</si>
  <si>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</si>
  <si>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</si>
  <si>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</si>
  <si>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</si>
  <si>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</si>
  <si>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</si>
  <si>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</si>
  <si>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PHM Traktor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</si>
  <si>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</si>
  <si>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</si>
  <si>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</si>
  <si>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</si>
  <si>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</si>
  <si>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</si>
  <si>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</si>
  <si>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</si>
  <si>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</si>
  <si>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</si>
  <si>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</si>
  <si>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</si>
  <si>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501051</t>
  </si>
  <si>
    <t>Náradie</t>
  </si>
  <si>
    <t>501099</t>
  </si>
  <si>
    <t>Spotrebný materiál DOBYTOK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</si>
  <si>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</si>
  <si>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</si>
  <si>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</si>
  <si>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</si>
  <si>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</si>
  <si>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</si>
  <si>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</si>
  <si>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</si>
  <si>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</si>
  <si>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</si>
  <si>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</si>
  <si>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</si>
  <si>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</si>
  <si>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</si>
  <si>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518040</t>
  </si>
  <si>
    <t>Ostatné služby</t>
  </si>
  <si>
    <t>518042</t>
  </si>
  <si>
    <t>Asseco služby</t>
  </si>
  <si>
    <t>518043</t>
  </si>
  <si>
    <t>Preprava tovaru</t>
  </si>
  <si>
    <t>518047</t>
  </si>
  <si>
    <t>RTVS - konces. poplatky</t>
  </si>
  <si>
    <t>518051</t>
  </si>
  <si>
    <t xml:space="preserve">Nájom poľnoh. pozemkov </t>
  </si>
  <si>
    <t>518052</t>
  </si>
  <si>
    <t>Naturalis - kontrola a certifikácia</t>
  </si>
  <si>
    <t>518070</t>
  </si>
  <si>
    <t>Nájom Kežmarok</t>
  </si>
  <si>
    <t>518071</t>
  </si>
  <si>
    <t>Nájom Bardejov</t>
  </si>
  <si>
    <t>518072</t>
  </si>
  <si>
    <t>Servisné práce</t>
  </si>
  <si>
    <t>518073</t>
  </si>
  <si>
    <t>Nájom Sp. Stará Ves</t>
  </si>
  <si>
    <t>518074</t>
  </si>
  <si>
    <t>Vodné, stočné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</si>
  <si>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</si>
  <si>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</si>
  <si>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</si>
  <si>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</si>
  <si>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</si>
  <si>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</si>
  <si>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</si>
  <si>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</si>
  <si>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</si>
  <si>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</si>
  <si>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</si>
  <si>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531000</t>
  </si>
  <si>
    <t>Daň z motorových vozidiel</t>
  </si>
  <si>
    <t>532000</t>
  </si>
  <si>
    <t>Daň z nehnuteľností</t>
  </si>
  <si>
    <t>538000</t>
  </si>
  <si>
    <t>545000</t>
  </si>
  <si>
    <t>Ostatné pokuty, penále a úroky z omeškania</t>
  </si>
  <si>
    <t>548005</t>
  </si>
  <si>
    <t>Centové zaokrúhlenie - strata</t>
  </si>
  <si>
    <t>548011</t>
  </si>
  <si>
    <t>Havarijné poistenie</t>
  </si>
  <si>
    <t>548012</t>
  </si>
  <si>
    <t>PZP Volvo</t>
  </si>
  <si>
    <t>548013</t>
  </si>
  <si>
    <t>PZP Crafter</t>
  </si>
  <si>
    <t>548015</t>
  </si>
  <si>
    <t>Poistenie majetku - Haligovce</t>
  </si>
  <si>
    <t>548017</t>
  </si>
  <si>
    <t>PZP TOYOTA Hillux</t>
  </si>
  <si>
    <t>548019</t>
  </si>
  <si>
    <t>PZP Can am</t>
  </si>
  <si>
    <t>548020</t>
  </si>
  <si>
    <t>Poistenie majetku+strojov CLARCK</t>
  </si>
  <si>
    <t>548023</t>
  </si>
  <si>
    <t>PZP traktor Zetor</t>
  </si>
  <si>
    <t>551000</t>
  </si>
  <si>
    <t>Odpisy DHM - základné stádo dobytok</t>
  </si>
  <si>
    <t>551010</t>
  </si>
  <si>
    <t>Odpisy DHM - dopravné prostriedky</t>
  </si>
  <si>
    <t>551011</t>
  </si>
  <si>
    <t>Odpisy DHM - Poľnohosp. technika</t>
  </si>
  <si>
    <t>551012</t>
  </si>
  <si>
    <t>Odpisy DHM - stavby</t>
  </si>
  <si>
    <t>551020</t>
  </si>
  <si>
    <t>Odpisy DNM - softver + server + intern.s.</t>
  </si>
  <si>
    <t>562011</t>
  </si>
  <si>
    <t>Úroky bankový úver</t>
  </si>
  <si>
    <t>562030</t>
  </si>
  <si>
    <t>Úroky kontokorent</t>
  </si>
  <si>
    <t>562033</t>
  </si>
  <si>
    <t>Úroky leasing VOLVO</t>
  </si>
  <si>
    <t>562034</t>
  </si>
  <si>
    <t>Úroky leasing CLARCK</t>
  </si>
  <si>
    <t>562035</t>
  </si>
  <si>
    <t>Úroky leasing lis CLAAS ROLLANT 520</t>
  </si>
  <si>
    <t>562036</t>
  </si>
  <si>
    <t>Úroky traktor CLAAS Arion 450</t>
  </si>
  <si>
    <t>563000</t>
  </si>
  <si>
    <t>Kurzové straty</t>
  </si>
  <si>
    <t>568010</t>
  </si>
  <si>
    <t>Poplatky banke</t>
  </si>
  <si>
    <t>591000</t>
  </si>
  <si>
    <t>Splatná daň z príjmov z bežnej činnosti</t>
  </si>
  <si>
    <t>601000</t>
  </si>
  <si>
    <t>Tržby za vlastné výrobky</t>
  </si>
  <si>
    <t>602010</t>
  </si>
  <si>
    <t>Tržba za dopravu</t>
  </si>
  <si>
    <t>602020</t>
  </si>
  <si>
    <t>Tržby z predaja služieb</t>
  </si>
  <si>
    <t>602040</t>
  </si>
  <si>
    <t>Internet</t>
  </si>
  <si>
    <t>604000</t>
  </si>
  <si>
    <t>Tržby za tovar KK</t>
  </si>
  <si>
    <t>604010</t>
  </si>
  <si>
    <t>Tržby za tovar FA</t>
  </si>
  <si>
    <t>604020</t>
  </si>
  <si>
    <t>Tržby za tovar BJ</t>
  </si>
  <si>
    <t>614000</t>
  </si>
  <si>
    <t>Zmena stavu zvierat</t>
  </si>
  <si>
    <t>648000</t>
  </si>
  <si>
    <t>Ostatné výnosy z hospodárskej činnosti</t>
  </si>
  <si>
    <t>648005</t>
  </si>
  <si>
    <t>Centové zaokrúhlenie - zisk</t>
  </si>
  <si>
    <t>648010</t>
  </si>
  <si>
    <t>Ostatné výnosy z HČ - dotácia na prac. miesto</t>
  </si>
  <si>
    <t>648012</t>
  </si>
  <si>
    <t>Ostatné výnosy z HČ - dotácia PPA</t>
  </si>
  <si>
    <t>518001</t>
  </si>
  <si>
    <t>Cestovné služby</t>
  </si>
  <si>
    <t>518030</t>
  </si>
  <si>
    <t>Inštalácia, upgrade</t>
  </si>
  <si>
    <t>518080</t>
  </si>
  <si>
    <t>Veterinárne služby</t>
  </si>
  <si>
    <t>548000</t>
  </si>
  <si>
    <t>Ostatné náklady na hospodársku činnosť</t>
  </si>
  <si>
    <t>595000</t>
  </si>
  <si>
    <t>Dodatočné odvody dane z príjmov</t>
  </si>
  <si>
    <t>624000</t>
  </si>
  <si>
    <t>Aktivácia dlhodobého hmotného majetku</t>
  </si>
  <si>
    <t>668000</t>
  </si>
  <si>
    <t>Ostatné finančné výnosy</t>
  </si>
  <si>
    <t>013</t>
  </si>
  <si>
    <t>Software</t>
  </si>
  <si>
    <t>014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</si>
  <si>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</si>
  <si>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</si>
  <si>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</si>
  <si>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</si>
  <si>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</si>
  <si>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</si>
  <si>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</si>
  <si>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</si>
  <si>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041</t>
  </si>
  <si>
    <t>042</t>
  </si>
  <si>
    <t>043</t>
  </si>
  <si>
    <t>061</t>
  </si>
  <si>
    <t>Podielové cenné pap. a podiely v ovládanej osobe</t>
  </si>
  <si>
    <t>073</t>
  </si>
  <si>
    <t>Oprávky k software</t>
  </si>
  <si>
    <t>074</t>
  </si>
  <si>
    <t>Oprávky k oceniteľným právam</t>
  </si>
  <si>
    <t>081</t>
  </si>
  <si>
    <t>082</t>
  </si>
  <si>
    <t>Oprávky k samost. hnut. veciam a k súboru hn. vecí</t>
  </si>
  <si>
    <t>086</t>
  </si>
  <si>
    <t>089</t>
  </si>
  <si>
    <t>Oprávky k ostatnému dlhodobému hmotnému majetku</t>
  </si>
  <si>
    <t>112</t>
  </si>
  <si>
    <t>Materiál na sklade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</si>
  <si>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</si>
  <si>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</si>
  <si>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</si>
  <si>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</si>
  <si>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</si>
  <si>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</si>
  <si>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</si>
  <si>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</si>
  <si>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</si>
  <si>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</si>
  <si>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</si>
  <si>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</si>
  <si>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</si>
  <si>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</si>
  <si>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</si>
  <si>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</si>
  <si>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</si>
  <si>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</si>
  <si>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</si>
  <si>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</si>
  <si>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</si>
  <si>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</si>
  <si>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</si>
  <si>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</si>
  <si>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</si>
  <si>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</si>
  <si>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</si>
  <si>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</si>
  <si>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</si>
  <si>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</si>
  <si>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346</t>
  </si>
  <si>
    <t>Dotácie zo štátneho rozpočtu</t>
  </si>
  <si>
    <t>365</t>
  </si>
  <si>
    <t>Ostatné záväzky voči spoločníkom a členom</t>
  </si>
  <si>
    <t>367</t>
  </si>
  <si>
    <t>378</t>
  </si>
  <si>
    <t>379</t>
  </si>
  <si>
    <t>395</t>
  </si>
  <si>
    <t>411</t>
  </si>
  <si>
    <t>421</t>
  </si>
  <si>
    <t>428</t>
  </si>
  <si>
    <t>Nerozdelený zisk minulých rokov</t>
  </si>
  <si>
    <t>431</t>
  </si>
  <si>
    <t>461</t>
  </si>
  <si>
    <t>Bankové úvery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</si>
  <si>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</si>
  <si>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</si>
  <si>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</si>
  <si>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</si>
  <si>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</si>
  <si>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</si>
  <si>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</si>
  <si>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</si>
  <si>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</si>
  <si>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</si>
  <si>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</si>
  <si>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</si>
  <si>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</si>
  <si>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</si>
  <si>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</si>
  <si>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</si>
  <si>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</si>
  <si>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538</t>
  </si>
  <si>
    <t>545</t>
  </si>
  <si>
    <t>548</t>
  </si>
  <si>
    <t>551</t>
  </si>
  <si>
    <t>Odpisy dlhodobého nehmotného a hmotného majetku</t>
  </si>
  <si>
    <t>562</t>
  </si>
  <si>
    <t>Úroky</t>
  </si>
  <si>
    <t>563</t>
  </si>
  <si>
    <t>568</t>
  </si>
  <si>
    <t>Ostatné finančné náklady</t>
  </si>
  <si>
    <t>591</t>
  </si>
  <si>
    <t>601</t>
  </si>
  <si>
    <t>602</t>
  </si>
  <si>
    <t>604</t>
  </si>
  <si>
    <t>Tržby za tovar</t>
  </si>
  <si>
    <t>614</t>
  </si>
  <si>
    <t>648</t>
  </si>
  <si>
    <t>595</t>
  </si>
  <si>
    <t>624</t>
  </si>
  <si>
    <t>668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</si>
  <si>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</si>
  <si>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</si>
  <si>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</si>
  <si>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</si>
  <si>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</si>
  <si>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</si>
  <si>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</si>
  <si>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</si>
  <si>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</si>
  <si>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</si>
  <si>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</si>
  <si>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</si>
  <si>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</si>
  <si>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</si>
  <si>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</si>
  <si>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</si>
  <si>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</si>
  <si>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</si>
  <si>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</si>
  <si>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</si>
  <si>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</si>
  <si>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</si>
  <si>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</si>
  <si>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</si>
  <si>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</si>
  <si>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</si>
  <si>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</si>
  <si>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</si>
  <si>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</si>
  <si>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</si>
  <si>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</si>
  <si>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</si>
  <si>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</si>
  <si>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</si>
  <si>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</si>
  <si>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</si>
  <si>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</si>
  <si>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</si>
  <si>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</si>
  <si>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</si>
  <si>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</si>
  <si>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</si>
  <si>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</si>
  <si>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</si>
  <si>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</si>
  <si>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</si>
  <si>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</si>
  <si>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</si>
  <si>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</si>
  <si>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</si>
  <si>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</si>
  <si>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</si>
  <si>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</si>
  <si>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</si>
  <si>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</si>
  <si>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</si>
  <si>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</si>
  <si>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</si>
  <si>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</si>
  <si>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</si>
  <si>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</si>
  <si>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</si>
  <si>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</si>
  <si>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</si>
  <si>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</si>
  <si>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</si>
  <si>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</si>
  <si>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</si>
  <si>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</si>
  <si>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</si>
  <si>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</si>
  <si>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</si>
  <si>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</si>
  <si>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</si>
  <si>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</si>
  <si>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</si>
  <si>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</si>
  <si>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</si>
  <si>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</si>
  <si>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</si>
  <si>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</si>
  <si>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</si>
  <si>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</si>
  <si>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</si>
  <si>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</si>
  <si>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</si>
  <si>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</si>
  <si>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</si>
  <si>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</si>
  <si>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</si>
  <si>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</si>
  <si>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</si>
  <si>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</si>
  <si>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</si>
  <si>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</si>
  <si>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</si>
  <si>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</si>
  <si>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</si>
  <si>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</si>
  <si>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</si>
  <si>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</si>
  <si>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</si>
  <si>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</si>
  <si>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</si>
  <si>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</si>
  <si>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</si>
  <si>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</si>
  <si>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</si>
  <si>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</si>
  <si>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</si>
  <si>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</si>
  <si>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</si>
  <si>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</si>
  <si>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</si>
  <si>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</si>
  <si>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</si>
  <si>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</si>
  <si>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</si>
  <si>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</si>
  <si>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</si>
  <si>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</si>
  <si>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</si>
  <si>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</si>
  <si>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</si>
  <si>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</si>
  <si>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</si>
  <si>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</si>
  <si>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</si>
  <si>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</si>
  <si>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</si>
  <si>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</si>
  <si>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</si>
  <si>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</si>
  <si>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</si>
  <si>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</si>
  <si>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</si>
  <si>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</si>
  <si>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</si>
  <si>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</si>
  <si>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</si>
  <si>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</si>
  <si>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</si>
  <si>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</si>
  <si>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</si>
  <si>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</si>
  <si>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</si>
  <si>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</si>
  <si>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</si>
  <si>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</si>
  <si>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</si>
  <si>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</si>
  <si>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</si>
  <si>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</si>
  <si>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</si>
  <si>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</si>
  <si>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</si>
  <si>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</si>
  <si>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</si>
  <si>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</si>
  <si>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</si>
  <si>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</si>
  <si>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</si>
  <si>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</si>
  <si>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</si>
  <si>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</si>
  <si>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</si>
  <si>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</si>
  <si>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</si>
  <si>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</si>
  <si>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</si>
  <si>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</si>
  <si>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</si>
  <si>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</si>
  <si>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</si>
  <si>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</si>
  <si>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</si>
  <si>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</si>
  <si>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</si>
  <si>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</si>
  <si>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</si>
  <si>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</si>
  <si>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</si>
  <si>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</si>
  <si>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</si>
  <si>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</si>
  <si>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</si>
  <si>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</si>
  <si>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</si>
  <si>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</si>
  <si>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</si>
  <si>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</si>
  <si>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</si>
  <si>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</si>
  <si>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</si>
  <si>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</si>
  <si>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</si>
  <si>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</si>
  <si>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</si>
  <si>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</si>
  <si>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</si>
  <si>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</si>
  <si>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</si>
  <si>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</si>
  <si>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</si>
  <si>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</si>
  <si>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</si>
  <si>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</si>
  <si>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</si>
  <si>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</si>
  <si>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</si>
  <si>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</si>
  <si>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</si>
  <si>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</si>
  <si>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</si>
  <si>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</si>
  <si>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</si>
  <si>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</si>
  <si>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</si>
  <si>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</si>
  <si>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</si>
  <si>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</si>
  <si>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</si>
  <si>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</si>
  <si>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</si>
  <si>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</si>
  <si>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</si>
  <si>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</si>
  <si>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</si>
  <si>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</si>
  <si>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</si>
  <si>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</si>
  <si>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</si>
  <si>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</si>
  <si>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</si>
  <si>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</si>
  <si>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</si>
  <si>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</si>
  <si>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</si>
  <si>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</si>
  <si>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</si>
  <si>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</si>
  <si>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</si>
  <si>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</si>
  <si>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</si>
  <si>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</si>
  <si>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</si>
  <si>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</si>
  <si>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</si>
  <si>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</si>
  <si>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</si>
  <si>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</si>
  <si>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</si>
  <si>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</si>
  <si>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</si>
  <si>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</si>
  <si>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</si>
  <si>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</si>
  <si>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</si>
  <si>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</si>
  <si>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</si>
  <si>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</si>
  <si>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</si>
  <si>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</si>
  <si>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</si>
  <si>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</si>
  <si>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</si>
  <si>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</si>
  <si>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</si>
  <si>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</si>
  <si>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</si>
  <si>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</si>
  <si>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</si>
  <si>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</si>
  <si>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</si>
  <si>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</si>
  <si>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</si>
  <si>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</si>
  <si>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</si>
  <si>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</si>
  <si>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</si>
  <si>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</si>
  <si>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</si>
  <si>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</si>
  <si>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</si>
  <si>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</si>
  <si>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</si>
  <si>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</si>
  <si>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</si>
  <si>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</si>
  <si>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</si>
  <si>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</si>
  <si>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</si>
  <si>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</si>
  <si>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</si>
  <si>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</si>
  <si>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</si>
  <si>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</si>
  <si>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</si>
  <si>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</si>
  <si>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</si>
  <si>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</si>
  <si>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</si>
  <si>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</si>
  <si>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</si>
  <si>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</si>
  <si>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</si>
  <si>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</si>
  <si>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</si>
  <si>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</si>
  <si>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</si>
  <si>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</si>
  <si>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</si>
  <si>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</si>
  <si>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</si>
  <si>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</si>
  <si>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</si>
  <si>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</si>
  <si>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</si>
  <si>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</si>
  <si>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</si>
  <si>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</si>
  <si>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</si>
  <si>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</si>
  <si>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</si>
  <si>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</si>
  <si>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</si>
  <si>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</si>
  <si>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</si>
  <si>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</si>
  <si>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</si>
  <si>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</si>
  <si>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</si>
  <si>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</si>
  <si>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</si>
  <si>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</si>
  <si>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</si>
  <si>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</si>
  <si>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</si>
  <si>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</si>
  <si>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</si>
  <si>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</si>
  <si>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</si>
  <si>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</si>
  <si>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</si>
  <si>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</si>
  <si>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</si>
  <si>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</si>
  <si>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</si>
  <si>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</si>
  <si>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</si>
  <si>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</si>
  <si>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</si>
  <si>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</si>
  <si>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</si>
  <si>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</si>
  <si>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</si>
  <si>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</si>
  <si>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</si>
  <si>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</si>
  <si>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</si>
  <si>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</si>
  <si>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</si>
  <si>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</si>
  <si>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</si>
  <si>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</si>
  <si>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</si>
  <si>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</si>
  <si>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</si>
  <si>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</si>
  <si>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</si>
  <si>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</si>
  <si>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</si>
  <si>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</si>
  <si>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</si>
  <si>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</si>
  <si>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</si>
  <si>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</si>
  <si>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</si>
  <si>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</si>
  <si>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</si>
  <si>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</si>
  <si>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</si>
  <si>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</si>
  <si>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</si>
  <si>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</si>
  <si>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</si>
  <si>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</si>
  <si>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</si>
  <si>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</si>
  <si>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</si>
  <si>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</si>
  <si>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</si>
  <si>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</si>
  <si>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</si>
  <si>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</si>
  <si>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</si>
  <si>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</si>
  <si>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</si>
  <si>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</si>
  <si>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</si>
  <si>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</si>
  <si>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</si>
  <si>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</si>
  <si>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</si>
  <si>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</si>
  <si>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</si>
  <si>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</si>
  <si>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</si>
  <si>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</si>
  <si>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</si>
  <si>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</si>
  <si>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</si>
  <si>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</si>
  <si>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</si>
  <si>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</si>
  <si>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</si>
  <si>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</si>
  <si>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</si>
  <si>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</si>
  <si>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</si>
  <si>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</si>
  <si>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</si>
  <si>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</si>
  <si>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</si>
  <si>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</si>
  <si>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</si>
  <si>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</si>
  <si>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</si>
  <si>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</si>
  <si>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</si>
  <si>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</si>
  <si>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</si>
  <si>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</si>
  <si>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</si>
  <si>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</si>
  <si>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</si>
  <si>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</si>
  <si>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</si>
  <si>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</si>
  <si>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</si>
  <si>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</si>
  <si>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</si>
  <si>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</si>
  <si>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</si>
  <si>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</si>
  <si>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</si>
  <si>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</si>
  <si>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</si>
  <si>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</si>
  <si>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</si>
  <si>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</si>
  <si>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</si>
  <si>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</si>
  <si>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</si>
  <si>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</si>
  <si>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</si>
  <si>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</si>
  <si>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</si>
  <si>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</si>
  <si>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</si>
  <si>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</si>
  <si>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</si>
  <si>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</si>
  <si>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</si>
  <si>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</si>
  <si>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21.03.2023</t>
  </si>
  <si>
    <t>Obdobie od</t>
  </si>
  <si>
    <t>01.01.2022</t>
  </si>
  <si>
    <t>Obdobie do</t>
  </si>
  <si>
    <t>31.12.2022</t>
  </si>
  <si>
    <t>Bezprostredne predchádzajúce obdobie od</t>
  </si>
  <si>
    <t>01.01.2021</t>
  </si>
  <si>
    <t>Bezprostredne predchádzajúce obdobie do</t>
  </si>
  <si>
    <t>31.12.2021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</si>
  <si>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</si>
  <si>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</si>
  <si>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</si>
  <si>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</si>
  <si>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</si>
  <si>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</si>
  <si>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</si>
  <si>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</si>
  <si>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</si>
  <si>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</si>
  <si>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</si>
  <si>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</si>
  <si>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</si>
  <si>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</si>
  <si>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Číslo faxu</t>
  </si>
  <si>
    <t>E-mail</t>
  </si>
  <si>
    <t>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</si>
</sst>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6" t="s">
        <v>65</v>
      </c>
      <c r="B3" s="281" t="s">
        <v>2</v>
      </c>
      <c r="C3" s="282"/>
      <c r="D3" s="282"/>
      <c r="E3" s="282"/>
      <c r="F3" s="283"/>
    </row>
    <row r="4" spans="1:8" ht="60" customHeight="1" thickTop="1" thickBot="1" x14ac:dyDescent="0.3">
      <c r="A4" s="291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6" t="s">
        <v>97</v>
      </c>
      <c r="B2" s="281" t="s">
        <v>2</v>
      </c>
      <c r="C2" s="282"/>
      <c r="D2" s="282"/>
      <c r="E2" s="282"/>
      <c r="F2" s="283"/>
    </row>
    <row r="3" spans="1:11" ht="62.25" customHeight="1" thickTop="1" thickBot="1" x14ac:dyDescent="0.3">
      <c r="A3" s="291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0</v>
      </c>
      <c r="C4" s="133"/>
      <c r="D4" s="133"/>
      <c r="E4" s="133"/>
      <c r="F4" s="197">
        <f>SUMIF(SUA!C:C,"042",SUA!E:E)+SUMIF(SUA!C:C,"054",SUA!E:E)</f>
        <v>0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36188.25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49577.1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250.21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86015.560000000012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5" t="s">
        <v>380</v>
      </c>
      <c r="B1" s="295"/>
      <c r="C1" s="295"/>
    </row>
    <row r="2" spans="1:3" ht="16.5" thickTop="1" thickBot="1" x14ac:dyDescent="0.3">
      <c r="A2" s="276" t="s">
        <v>117</v>
      </c>
      <c r="B2" s="296" t="s">
        <v>2</v>
      </c>
      <c r="C2" s="297"/>
    </row>
    <row r="3" spans="1:3" ht="16.5" thickTop="1" thickBot="1" x14ac:dyDescent="0.3">
      <c r="A3" s="291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C3" sqref="C3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>
        <v>9</v>
      </c>
      <c r="C3" s="12">
        <v>9</v>
      </c>
    </row>
    <row r="4" spans="1:3" ht="22.5" customHeight="1" thickBot="1" x14ac:dyDescent="0.3">
      <c r="A4" s="13" t="s">
        <v>5</v>
      </c>
      <c r="B4" s="14">
        <v>10</v>
      </c>
      <c r="C4" s="14">
        <v>9</v>
      </c>
    </row>
    <row r="5" spans="1:3" ht="22.5" customHeight="1" thickBot="1" x14ac:dyDescent="0.3">
      <c r="A5" s="15" t="s">
        <v>6</v>
      </c>
      <c r="B5" s="16">
        <v>2</v>
      </c>
      <c r="C5" s="16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1427.52</v>
      </c>
      <c r="C4" s="205">
        <f>SUMIF(SUA!C:C,"072",SUA!G:G)</f>
        <v>9133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-25136.66</v>
      </c>
      <c r="C5" s="207">
        <f>SUMIF(SUA!C:C,"073",SUA!G:G)-(SUMIF(HK!A:A,"261*",HK!C:C)+SUMIF(HK!A:A,"261*",HK!D:D))</f>
        <v>-24065.18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-23709.14</v>
      </c>
      <c r="C8" s="45">
        <f>SUM(C4:C7)</f>
        <v>-14932.18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6" t="s">
        <v>127</v>
      </c>
      <c r="B3" s="281" t="s">
        <v>2</v>
      </c>
      <c r="C3" s="282"/>
      <c r="D3" s="282"/>
      <c r="E3" s="283"/>
    </row>
    <row r="4" spans="1:7" ht="18" customHeight="1" thickTop="1" x14ac:dyDescent="0.25">
      <c r="A4" s="277"/>
      <c r="B4" s="277" t="s">
        <v>23</v>
      </c>
      <c r="C4" s="277" t="s">
        <v>18</v>
      </c>
      <c r="D4" s="277" t="s">
        <v>19</v>
      </c>
      <c r="E4" s="277" t="s">
        <v>21</v>
      </c>
    </row>
    <row r="5" spans="1:7" ht="17.25" customHeight="1" thickBot="1" x14ac:dyDescent="0.3">
      <c r="A5" s="291"/>
      <c r="B5" s="291"/>
      <c r="C5" s="291"/>
      <c r="D5" s="291"/>
      <c r="E5" s="291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5" t="s">
        <v>382</v>
      </c>
      <c r="B1" s="295"/>
      <c r="C1" s="295"/>
      <c r="D1" s="295"/>
      <c r="E1" s="295"/>
      <c r="F1" s="295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5" t="s">
        <v>383</v>
      </c>
      <c r="B1" s="295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5" t="s">
        <v>384</v>
      </c>
      <c r="B1" s="295"/>
      <c r="C1" s="295"/>
      <c r="D1" s="295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8" t="s">
        <v>1</v>
      </c>
      <c r="B2" s="301" t="s">
        <v>2</v>
      </c>
      <c r="C2" s="302"/>
      <c r="D2" s="303"/>
      <c r="E2" s="281" t="s">
        <v>325</v>
      </c>
      <c r="F2" s="282"/>
      <c r="G2" s="283"/>
    </row>
    <row r="3" spans="1:7" ht="16.5" thickTop="1" thickBot="1" x14ac:dyDescent="0.3">
      <c r="A3" s="299"/>
      <c r="B3" s="301" t="s">
        <v>141</v>
      </c>
      <c r="C3" s="302"/>
      <c r="D3" s="303"/>
      <c r="E3" s="301" t="s">
        <v>141</v>
      </c>
      <c r="F3" s="302"/>
      <c r="G3" s="303"/>
    </row>
    <row r="4" spans="1:7" ht="46.5" thickTop="1" thickBot="1" x14ac:dyDescent="0.3">
      <c r="A4" s="300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4" t="s">
        <v>386</v>
      </c>
      <c r="B1" s="304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28599.03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0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4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8" t="s">
        <v>105</v>
      </c>
      <c r="B3" s="301" t="s">
        <v>2</v>
      </c>
      <c r="C3" s="302"/>
      <c r="D3" s="302"/>
      <c r="E3" s="302"/>
      <c r="F3" s="303"/>
    </row>
    <row r="4" spans="1:9" s="3" customFormat="1" ht="33" customHeight="1" thickTop="1" thickBot="1" x14ac:dyDescent="0.3">
      <c r="A4" s="300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1527.08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2173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8" t="s">
        <v>105</v>
      </c>
      <c r="B21" s="301" t="s">
        <v>3</v>
      </c>
      <c r="C21" s="302"/>
      <c r="D21" s="302"/>
      <c r="E21" s="302"/>
      <c r="F21" s="303"/>
    </row>
    <row r="22" spans="1:9" s="3" customFormat="1" ht="24" thickTop="1" thickBot="1" x14ac:dyDescent="0.3">
      <c r="A22" s="300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1266.6099999999999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1527.08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5" t="s">
        <v>387</v>
      </c>
      <c r="B1" s="295"/>
      <c r="C1" s="295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6" t="s">
        <v>11</v>
      </c>
      <c r="B3" s="281" t="s">
        <v>2</v>
      </c>
      <c r="C3" s="282"/>
      <c r="D3" s="282"/>
      <c r="E3" s="282"/>
      <c r="F3" s="282"/>
      <c r="G3" s="282"/>
      <c r="H3" s="282"/>
      <c r="I3" s="283"/>
    </row>
    <row r="4" spans="1:12" ht="35.25" customHeight="1" thickTop="1" thickBot="1" x14ac:dyDescent="0.3">
      <c r="A4" s="277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25980.799999999999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25980.799999999999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25980.799999999999</v>
      </c>
      <c r="D10" s="168">
        <f>SUMIF(HK!A:A,"014*",HK!K:K)-SUMIF(HK!A:A,"014*",HK!L:L)</f>
        <v>12126.66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25980.799999999999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24014.400000000001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24014.400000000001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25980.799999999999</v>
      </c>
      <c r="D16" s="168">
        <f>SUMIF(HK!A:A,"074*",HK!L:L)-SUMIF(HK!A:A,"074*",HK!K:K)</f>
        <v>505.28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24014.400000000001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1966.3999999999978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1966.3999999999978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6" t="s">
        <v>11</v>
      </c>
      <c r="B30" s="278" t="s">
        <v>3</v>
      </c>
      <c r="C30" s="279"/>
      <c r="D30" s="279"/>
      <c r="E30" s="279"/>
      <c r="F30" s="279"/>
      <c r="G30" s="279"/>
      <c r="H30" s="279"/>
      <c r="I30" s="280"/>
      <c r="J30" s="138"/>
      <c r="K30" s="138"/>
      <c r="L30" s="138"/>
    </row>
    <row r="31" spans="1:13" ht="35.25" thickTop="1" thickBot="1" x14ac:dyDescent="0.3">
      <c r="A31" s="277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25480.799999999999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25480.799999999999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25980.799999999999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25480.799999999999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17519.2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17519.2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24014.400000000001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17519.2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7961.5999999999985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7961.5999999999985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300.66000000000003</v>
      </c>
      <c r="C3" s="209">
        <f>SUMIF(HKM!A:A,"472*",HKM!D:D)-SUMIF(HKM!A:A,"472*",HKM!C:C)</f>
        <v>556.61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2513.06</v>
      </c>
      <c r="C9" s="227">
        <f>SUMIF(HKM!A:A,"472*",HKM!L:L)-SUMIF(HKM!A:A,"472*",HKM!K:K)</f>
        <v>300.66000000000003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5" t="s">
        <v>390</v>
      </c>
      <c r="B1" s="305"/>
      <c r="C1" s="305"/>
      <c r="D1" s="305"/>
      <c r="E1" s="305"/>
      <c r="F1" s="305"/>
      <c r="G1" s="305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260355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6" t="s">
        <v>391</v>
      </c>
      <c r="B1" s="306"/>
      <c r="C1" s="306"/>
      <c r="D1" s="306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8" t="s">
        <v>105</v>
      </c>
      <c r="B3" s="281" t="s">
        <v>204</v>
      </c>
      <c r="C3" s="282"/>
      <c r="D3" s="276" t="s">
        <v>205</v>
      </c>
    </row>
    <row r="4" spans="1:4" ht="16.5" thickTop="1" thickBot="1" x14ac:dyDescent="0.3">
      <c r="A4" s="300"/>
      <c r="B4" s="20" t="s">
        <v>206</v>
      </c>
      <c r="C4" s="246" t="s">
        <v>207</v>
      </c>
      <c r="D4" s="291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4" t="s">
        <v>391</v>
      </c>
      <c r="B1" s="304"/>
      <c r="C1" s="304"/>
      <c r="D1" s="304"/>
      <c r="E1" s="304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8" t="s">
        <v>105</v>
      </c>
      <c r="B4" s="281" t="s">
        <v>2</v>
      </c>
      <c r="C4" s="283"/>
      <c r="D4" s="281" t="s">
        <v>3</v>
      </c>
      <c r="E4" s="283"/>
    </row>
    <row r="5" spans="1:5" ht="16.5" thickTop="1" thickBot="1" x14ac:dyDescent="0.3">
      <c r="A5" s="299"/>
      <c r="B5" s="281" t="s">
        <v>210</v>
      </c>
      <c r="C5" s="283"/>
      <c r="D5" s="281" t="s">
        <v>210</v>
      </c>
      <c r="E5" s="283"/>
    </row>
    <row r="6" spans="1:5" ht="24" thickTop="1" thickBot="1" x14ac:dyDescent="0.3">
      <c r="A6" s="300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8" t="s">
        <v>213</v>
      </c>
      <c r="B2" s="281" t="s">
        <v>214</v>
      </c>
      <c r="C2" s="283"/>
    </row>
    <row r="3" spans="1:3" ht="24" thickTop="1" thickBot="1" x14ac:dyDescent="0.3">
      <c r="A3" s="300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8" t="s">
        <v>1</v>
      </c>
      <c r="B2" s="301" t="s">
        <v>2</v>
      </c>
      <c r="C2" s="302"/>
      <c r="D2" s="303"/>
      <c r="E2" s="281" t="s">
        <v>3</v>
      </c>
      <c r="F2" s="282"/>
      <c r="G2" s="283"/>
    </row>
    <row r="3" spans="1:7" ht="16.5" thickTop="1" thickBot="1" x14ac:dyDescent="0.3">
      <c r="A3" s="299"/>
      <c r="B3" s="301" t="s">
        <v>141</v>
      </c>
      <c r="C3" s="302"/>
      <c r="D3" s="303"/>
      <c r="E3" s="301" t="s">
        <v>141</v>
      </c>
      <c r="F3" s="302"/>
      <c r="G3" s="303"/>
    </row>
    <row r="4" spans="1:7" ht="46.5" thickTop="1" thickBot="1" x14ac:dyDescent="0.3">
      <c r="A4" s="300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8" t="s">
        <v>105</v>
      </c>
      <c r="B2" s="26" t="s">
        <v>2</v>
      </c>
      <c r="C2" s="281" t="s">
        <v>3</v>
      </c>
      <c r="D2" s="283"/>
      <c r="E2" s="281" t="s">
        <v>220</v>
      </c>
      <c r="F2" s="283"/>
    </row>
    <row r="3" spans="1:10" ht="45" customHeight="1" thickTop="1" thickBot="1" x14ac:dyDescent="0.3">
      <c r="A3" s="300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2900</v>
      </c>
      <c r="C6" s="202">
        <f>SUMIF(HKM!A:A,"124*",HKM!K:K)-SUMIF(HKM!A:A,"124*",HKM!L:L)</f>
        <v>2300</v>
      </c>
      <c r="D6" s="202">
        <f>SUMIF(HKM!A:A,"124*",HKM!C:C)-SUMIF(HKM!A:A,"124*",HKM!D:D)</f>
        <v>4300</v>
      </c>
      <c r="E6" s="202">
        <f>SUMIF(HK!A:A,"614*",HK!L:L)-SUMIF(HK!A:A,"614*",HK!K:K)</f>
        <v>600</v>
      </c>
      <c r="F6" s="202">
        <f>SUMIF(HKM!A:A,"614*",HKM!L:L)-SUMIF(HKM!A:A,"614*",HKM!K:K)</f>
        <v>-2000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600</v>
      </c>
      <c r="F12" s="209">
        <f>SUMIF(VZaS!C:C,"006",VZaS!E:E)</f>
        <v>-2000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1470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33307.620000000003</v>
      </c>
      <c r="C4" s="209">
        <f>SUMIF(HKM!A:A,"602*",HKM!L:L)-SUMIF(HKM!A:A,"602*",HKM!K:K)</f>
        <v>2975.5699999999997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1031232.27</v>
      </c>
      <c r="C5" s="209">
        <f>SUMIF(HKM!A:A,"604*",HKM!L:L)-SUMIF(HKM!A:A,"604*",HKM!K:K)</f>
        <v>1051356.19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1066009.8900000001</v>
      </c>
      <c r="C9" s="56">
        <f>SUM(C3:C8)</f>
        <v>1054331.76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6" t="s">
        <v>105</v>
      </c>
      <c r="B2" s="281" t="s">
        <v>2</v>
      </c>
      <c r="C2" s="282"/>
      <c r="D2" s="283"/>
      <c r="E2" s="281" t="s">
        <v>3</v>
      </c>
      <c r="F2" s="282"/>
      <c r="G2" s="283"/>
    </row>
    <row r="3" spans="1:10" s="91" customFormat="1" ht="16.5" thickTop="1" thickBot="1" x14ac:dyDescent="0.3">
      <c r="A3" s="291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40467.879999999997</v>
      </c>
      <c r="C4" s="238" t="s">
        <v>10</v>
      </c>
      <c r="D4" s="239" t="s">
        <v>10</v>
      </c>
      <c r="E4" s="229">
        <f>SUMIF(VZaS!C:C,"056",VZaS!E:E)</f>
        <v>36439.46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9162.44</v>
      </c>
      <c r="D11" s="240"/>
      <c r="E11" s="238" t="s">
        <v>10</v>
      </c>
      <c r="F11" s="229">
        <f>SUMIF(VZaS!C:C,"058",VZaS!E:E)</f>
        <v>7840.43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8"/>
  <sheetViews>
    <sheetView topLeftCell="K16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25980.799999999999</v>
      </c>
      <c r="D2" s="142">
        <v>0</v>
      </c>
      <c r="E2" s="142">
        <v>25980.799999999999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25980.799999999999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0</v>
      </c>
      <c r="D3" s="142">
        <v>0</v>
      </c>
      <c r="E3" s="142">
        <v>12126.66</v>
      </c>
      <c r="F3" s="142">
        <v>0</v>
      </c>
      <c r="G3" s="142">
        <v>0</v>
      </c>
      <c r="H3" s="142">
        <v>0</v>
      </c>
      <c r="I3" s="142">
        <v>12126.66</v>
      </c>
      <c r="J3" s="142">
        <v>0</v>
      </c>
      <c r="K3" s="142">
        <v>12126.66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50914.79</v>
      </c>
      <c r="D4" s="142">
        <v>0</v>
      </c>
      <c r="E4" s="142">
        <v>50914.79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50914.79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112584.61</v>
      </c>
      <c r="D5" s="142">
        <v>0</v>
      </c>
      <c r="E5" s="142">
        <v>112584.61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112584.61</v>
      </c>
      <c r="L5" s="142">
        <v>0</v>
      </c>
    </row>
    <row r="6" spans="1:12" x14ac:dyDescent="0.25">
      <c r="A6" s="140" t="s">
        <v>416</v>
      </c>
      <c r="B6" s="141" t="s">
        <v>417</v>
      </c>
      <c r="C6" s="142">
        <v>138807.35999999999</v>
      </c>
      <c r="D6" s="142">
        <v>0</v>
      </c>
      <c r="E6" s="142">
        <v>138807.35999999999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138807.35999999999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17386.89</v>
      </c>
      <c r="D7" s="142">
        <v>0</v>
      </c>
      <c r="E7" s="142">
        <v>17386.89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17386.89</v>
      </c>
      <c r="L7" s="142">
        <v>0</v>
      </c>
    </row>
    <row r="8" spans="1:12" x14ac:dyDescent="0.25">
      <c r="A8" s="140" t="s">
        <v>420</v>
      </c>
      <c r="B8" s="141" t="s">
        <v>421</v>
      </c>
      <c r="C8" s="142">
        <v>8076.62</v>
      </c>
      <c r="D8" s="142">
        <v>0</v>
      </c>
      <c r="E8" s="142">
        <v>8076.62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8076.62</v>
      </c>
      <c r="L8" s="142">
        <v>0</v>
      </c>
    </row>
    <row r="9" spans="1:12" x14ac:dyDescent="0.25">
      <c r="A9" s="140" t="s">
        <v>422</v>
      </c>
      <c r="B9" s="141" t="s">
        <v>423</v>
      </c>
      <c r="C9" s="142">
        <v>3500</v>
      </c>
      <c r="D9" s="142">
        <v>0</v>
      </c>
      <c r="E9" s="142">
        <v>3500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3500</v>
      </c>
      <c r="L9" s="142">
        <v>0</v>
      </c>
    </row>
    <row r="10" spans="1:12" x14ac:dyDescent="0.25">
      <c r="A10" s="140" t="s">
        <v>424</v>
      </c>
      <c r="B10" s="141" t="s">
        <v>425</v>
      </c>
      <c r="C10" s="142">
        <v>28718.19</v>
      </c>
      <c r="D10" s="142">
        <v>0</v>
      </c>
      <c r="E10" s="142">
        <v>28718.19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28718.19</v>
      </c>
      <c r="L10" s="142">
        <v>0</v>
      </c>
    </row>
    <row r="11" spans="1:12" x14ac:dyDescent="0.25">
      <c r="A11" s="140" t="s">
        <v>426</v>
      </c>
      <c r="B11" s="141" t="s">
        <v>427</v>
      </c>
      <c r="C11" s="142">
        <v>8000</v>
      </c>
      <c r="D11" s="142">
        <v>0</v>
      </c>
      <c r="E11" s="142">
        <v>8000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8000</v>
      </c>
      <c r="L11" s="142">
        <v>0</v>
      </c>
    </row>
    <row r="12" spans="1:12" x14ac:dyDescent="0.25">
      <c r="A12" s="140" t="s">
        <v>428</v>
      </c>
      <c r="B12" s="141" t="s">
        <v>429</v>
      </c>
      <c r="C12" s="142">
        <v>7000</v>
      </c>
      <c r="D12" s="142">
        <v>0</v>
      </c>
      <c r="E12" s="142">
        <v>7000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7000</v>
      </c>
      <c r="L12" s="142">
        <v>0</v>
      </c>
    </row>
    <row r="13" spans="1:12" x14ac:dyDescent="0.25">
      <c r="A13" s="140" t="s">
        <v>430</v>
      </c>
      <c r="B13" s="141" t="s">
        <v>431</v>
      </c>
      <c r="C13" s="142">
        <v>28500</v>
      </c>
      <c r="D13" s="142">
        <v>0</v>
      </c>
      <c r="E13" s="142">
        <v>28500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28500</v>
      </c>
      <c r="L13" s="142">
        <v>0</v>
      </c>
    </row>
    <row r="14" spans="1:12" x14ac:dyDescent="0.25">
      <c r="A14" s="140" t="s">
        <v>432</v>
      </c>
      <c r="B14" s="141" t="s">
        <v>433</v>
      </c>
      <c r="C14" s="142">
        <v>1700</v>
      </c>
      <c r="D14" s="142">
        <v>0</v>
      </c>
      <c r="E14" s="142">
        <v>1700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1700</v>
      </c>
      <c r="L14" s="142">
        <v>0</v>
      </c>
    </row>
    <row r="15" spans="1:12" x14ac:dyDescent="0.25">
      <c r="A15" s="140" t="s">
        <v>434</v>
      </c>
      <c r="B15" s="141" t="s">
        <v>435</v>
      </c>
      <c r="C15" s="142">
        <v>5700</v>
      </c>
      <c r="D15" s="142">
        <v>0</v>
      </c>
      <c r="E15" s="142">
        <v>5700</v>
      </c>
      <c r="F15" s="142">
        <v>0</v>
      </c>
      <c r="G15" s="142">
        <v>0</v>
      </c>
      <c r="H15" s="142">
        <v>0</v>
      </c>
      <c r="I15" s="142">
        <v>0</v>
      </c>
      <c r="J15" s="142">
        <v>0</v>
      </c>
      <c r="K15" s="142">
        <v>5700</v>
      </c>
      <c r="L15" s="142">
        <v>0</v>
      </c>
    </row>
    <row r="16" spans="1:12" x14ac:dyDescent="0.25">
      <c r="A16" s="140" t="s">
        <v>436</v>
      </c>
      <c r="B16" s="141" t="s">
        <v>437</v>
      </c>
      <c r="C16" s="142">
        <v>0</v>
      </c>
      <c r="D16" s="142">
        <v>0</v>
      </c>
      <c r="E16" s="142">
        <v>10385.5</v>
      </c>
      <c r="F16" s="142">
        <v>0</v>
      </c>
      <c r="G16" s="142">
        <v>0</v>
      </c>
      <c r="H16" s="142">
        <v>0</v>
      </c>
      <c r="I16" s="142">
        <v>10385.5</v>
      </c>
      <c r="J16" s="142">
        <v>0</v>
      </c>
      <c r="K16" s="142">
        <v>10385.5</v>
      </c>
      <c r="L16" s="142">
        <v>0</v>
      </c>
    </row>
    <row r="17" spans="1:12" x14ac:dyDescent="0.25">
      <c r="A17" s="140" t="s">
        <v>438</v>
      </c>
      <c r="B17" s="141" t="s">
        <v>439</v>
      </c>
      <c r="C17" s="142">
        <v>25350</v>
      </c>
      <c r="D17" s="142">
        <v>0</v>
      </c>
      <c r="E17" s="142">
        <v>25350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25350</v>
      </c>
      <c r="L17" s="142">
        <v>0</v>
      </c>
    </row>
    <row r="18" spans="1:12" x14ac:dyDescent="0.25">
      <c r="A18" s="140" t="s">
        <v>440</v>
      </c>
      <c r="B18" s="141" t="s">
        <v>441</v>
      </c>
      <c r="C18" s="142">
        <v>9068</v>
      </c>
      <c r="D18" s="142">
        <v>0</v>
      </c>
      <c r="E18" s="142">
        <v>9068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9068</v>
      </c>
      <c r="L18" s="142">
        <v>0</v>
      </c>
    </row>
    <row r="19" spans="1:12" x14ac:dyDescent="0.25">
      <c r="A19" s="140" t="s">
        <v>442</v>
      </c>
      <c r="B19" s="141" t="s">
        <v>443</v>
      </c>
      <c r="C19" s="142">
        <v>0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12126.66</v>
      </c>
      <c r="J19" s="142">
        <v>12126.66</v>
      </c>
      <c r="K19" s="142">
        <v>0</v>
      </c>
      <c r="L19" s="142">
        <v>0</v>
      </c>
    </row>
    <row r="20" spans="1:12" x14ac:dyDescent="0.25">
      <c r="A20" s="140" t="s">
        <v>444</v>
      </c>
      <c r="B20" s="141" t="s">
        <v>445</v>
      </c>
      <c r="C20" s="142">
        <v>0</v>
      </c>
      <c r="D20" s="142">
        <v>0</v>
      </c>
      <c r="E20" s="142">
        <v>0</v>
      </c>
      <c r="F20" s="142">
        <v>0</v>
      </c>
      <c r="G20" s="142">
        <v>57700</v>
      </c>
      <c r="H20" s="142">
        <v>0</v>
      </c>
      <c r="I20" s="142">
        <v>68085.5</v>
      </c>
      <c r="J20" s="142">
        <v>10385.5</v>
      </c>
      <c r="K20" s="142">
        <v>57700</v>
      </c>
      <c r="L20" s="142">
        <v>0</v>
      </c>
    </row>
    <row r="21" spans="1:12" x14ac:dyDescent="0.25">
      <c r="A21" s="140" t="s">
        <v>446</v>
      </c>
      <c r="B21" s="141" t="s">
        <v>447</v>
      </c>
      <c r="C21" s="142">
        <v>0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365190.03</v>
      </c>
      <c r="J21" s="142">
        <v>365190.03</v>
      </c>
      <c r="K21" s="142">
        <v>0</v>
      </c>
      <c r="L21" s="142">
        <v>0</v>
      </c>
    </row>
    <row r="22" spans="1:12" x14ac:dyDescent="0.25">
      <c r="A22" s="140" t="s">
        <v>448</v>
      </c>
      <c r="B22" s="141" t="s">
        <v>449</v>
      </c>
      <c r="C22" s="142">
        <v>0</v>
      </c>
      <c r="D22" s="142">
        <v>0</v>
      </c>
      <c r="E22" s="142">
        <v>365190.03</v>
      </c>
      <c r="F22" s="142">
        <v>0</v>
      </c>
      <c r="G22" s="142">
        <v>0</v>
      </c>
      <c r="H22" s="142">
        <v>0</v>
      </c>
      <c r="I22" s="142">
        <v>365190.03</v>
      </c>
      <c r="J22" s="142">
        <v>0</v>
      </c>
      <c r="K22" s="142">
        <v>365190.03</v>
      </c>
      <c r="L22" s="142">
        <v>0</v>
      </c>
    </row>
    <row r="23" spans="1:12" x14ac:dyDescent="0.25">
      <c r="A23" s="140" t="s">
        <v>450</v>
      </c>
      <c r="B23" s="141" t="s">
        <v>451</v>
      </c>
      <c r="C23" s="142">
        <v>0</v>
      </c>
      <c r="D23" s="142">
        <v>24014.400000000001</v>
      </c>
      <c r="E23" s="142">
        <v>0</v>
      </c>
      <c r="F23" s="142">
        <v>25980.799999999999</v>
      </c>
      <c r="G23" s="142">
        <v>0</v>
      </c>
      <c r="H23" s="142">
        <v>0</v>
      </c>
      <c r="I23" s="142">
        <v>0</v>
      </c>
      <c r="J23" s="142">
        <v>1966.4</v>
      </c>
      <c r="K23" s="142">
        <v>0</v>
      </c>
      <c r="L23" s="142">
        <v>25980.799999999999</v>
      </c>
    </row>
    <row r="24" spans="1:12" x14ac:dyDescent="0.25">
      <c r="A24" s="140" t="s">
        <v>452</v>
      </c>
      <c r="B24" s="141" t="s">
        <v>453</v>
      </c>
      <c r="C24" s="142">
        <v>0</v>
      </c>
      <c r="D24" s="142">
        <v>0</v>
      </c>
      <c r="E24" s="142">
        <v>0</v>
      </c>
      <c r="F24" s="142">
        <v>421.05</v>
      </c>
      <c r="G24" s="142">
        <v>0</v>
      </c>
      <c r="H24" s="142">
        <v>84.23</v>
      </c>
      <c r="I24" s="142">
        <v>0</v>
      </c>
      <c r="J24" s="142">
        <v>505.28</v>
      </c>
      <c r="K24" s="142">
        <v>0</v>
      </c>
      <c r="L24" s="142">
        <v>505.28</v>
      </c>
    </row>
    <row r="25" spans="1:12" x14ac:dyDescent="0.25">
      <c r="A25" s="140" t="s">
        <v>454</v>
      </c>
      <c r="B25" s="141" t="s">
        <v>455</v>
      </c>
      <c r="C25" s="142">
        <v>0</v>
      </c>
      <c r="D25" s="142">
        <v>45777.07</v>
      </c>
      <c r="E25" s="142">
        <v>0</v>
      </c>
      <c r="F25" s="142">
        <v>53270.82</v>
      </c>
      <c r="G25" s="142">
        <v>0</v>
      </c>
      <c r="H25" s="142">
        <v>681.22</v>
      </c>
      <c r="I25" s="142">
        <v>0</v>
      </c>
      <c r="J25" s="142">
        <v>8174.97</v>
      </c>
      <c r="K25" s="142">
        <v>0</v>
      </c>
      <c r="L25" s="142">
        <v>53952.04</v>
      </c>
    </row>
    <row r="26" spans="1:12" x14ac:dyDescent="0.25">
      <c r="A26" s="140" t="s">
        <v>456</v>
      </c>
      <c r="B26" s="141" t="s">
        <v>457</v>
      </c>
      <c r="C26" s="142">
        <v>0</v>
      </c>
      <c r="D26" s="142">
        <v>119837.66</v>
      </c>
      <c r="E26" s="142">
        <v>0</v>
      </c>
      <c r="F26" s="142">
        <v>134131.17000000001</v>
      </c>
      <c r="G26" s="142">
        <v>0</v>
      </c>
      <c r="H26" s="142">
        <v>1299.3599999999999</v>
      </c>
      <c r="I26" s="142">
        <v>0</v>
      </c>
      <c r="J26" s="142">
        <v>15592.87</v>
      </c>
      <c r="K26" s="142">
        <v>0</v>
      </c>
      <c r="L26" s="142">
        <v>135430.53</v>
      </c>
    </row>
    <row r="27" spans="1:12" x14ac:dyDescent="0.25">
      <c r="A27" s="140" t="s">
        <v>458</v>
      </c>
      <c r="B27" s="141" t="s">
        <v>459</v>
      </c>
      <c r="C27" s="142">
        <v>0</v>
      </c>
      <c r="D27" s="142">
        <v>3984.49</v>
      </c>
      <c r="E27" s="142">
        <v>0</v>
      </c>
      <c r="F27" s="142">
        <v>7969.02</v>
      </c>
      <c r="G27" s="142">
        <v>0</v>
      </c>
      <c r="H27" s="142">
        <v>362.19</v>
      </c>
      <c r="I27" s="142">
        <v>0</v>
      </c>
      <c r="J27" s="142">
        <v>4346.72</v>
      </c>
      <c r="K27" s="142">
        <v>0</v>
      </c>
      <c r="L27" s="142">
        <v>8331.2099999999991</v>
      </c>
    </row>
    <row r="28" spans="1:12" x14ac:dyDescent="0.25">
      <c r="A28" s="140" t="s">
        <v>460</v>
      </c>
      <c r="B28" s="141" t="s">
        <v>461</v>
      </c>
      <c r="C28" s="142">
        <v>0</v>
      </c>
      <c r="D28" s="142">
        <v>8076.62</v>
      </c>
      <c r="E28" s="142">
        <v>0</v>
      </c>
      <c r="F28" s="142">
        <v>8076.62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8076.62</v>
      </c>
    </row>
    <row r="29" spans="1:12" x14ac:dyDescent="0.25">
      <c r="A29" s="140" t="s">
        <v>462</v>
      </c>
      <c r="B29" s="141" t="s">
        <v>463</v>
      </c>
      <c r="C29" s="142">
        <v>0</v>
      </c>
      <c r="D29" s="142">
        <v>541.67999999999995</v>
      </c>
      <c r="E29" s="142">
        <v>0</v>
      </c>
      <c r="F29" s="142">
        <v>1038.22</v>
      </c>
      <c r="G29" s="142">
        <v>0</v>
      </c>
      <c r="H29" s="142">
        <v>45.13</v>
      </c>
      <c r="I29" s="142">
        <v>0</v>
      </c>
      <c r="J29" s="142">
        <v>541.66999999999996</v>
      </c>
      <c r="K29" s="142">
        <v>0</v>
      </c>
      <c r="L29" s="142">
        <v>1083.3499999999999</v>
      </c>
    </row>
    <row r="30" spans="1:12" x14ac:dyDescent="0.25">
      <c r="A30" s="140" t="s">
        <v>464</v>
      </c>
      <c r="B30" s="141" t="s">
        <v>465</v>
      </c>
      <c r="C30" s="142">
        <v>0</v>
      </c>
      <c r="D30" s="142">
        <v>11169.31</v>
      </c>
      <c r="E30" s="142">
        <v>0</v>
      </c>
      <c r="F30" s="142">
        <v>15492.22</v>
      </c>
      <c r="G30" s="142">
        <v>0</v>
      </c>
      <c r="H30" s="142">
        <v>367.37</v>
      </c>
      <c r="I30" s="142">
        <v>0</v>
      </c>
      <c r="J30" s="142">
        <v>4690.28</v>
      </c>
      <c r="K30" s="142">
        <v>0</v>
      </c>
      <c r="L30" s="142">
        <v>15859.59</v>
      </c>
    </row>
    <row r="31" spans="1:12" x14ac:dyDescent="0.25">
      <c r="A31" s="140" t="s">
        <v>466</v>
      </c>
      <c r="B31" s="141" t="s">
        <v>467</v>
      </c>
      <c r="C31" s="142">
        <v>0</v>
      </c>
      <c r="D31" s="142">
        <v>1666.67</v>
      </c>
      <c r="E31" s="142">
        <v>0</v>
      </c>
      <c r="F31" s="142">
        <v>3500.04</v>
      </c>
      <c r="G31" s="142">
        <v>0</v>
      </c>
      <c r="H31" s="142">
        <v>166.63</v>
      </c>
      <c r="I31" s="142">
        <v>0</v>
      </c>
      <c r="J31" s="142">
        <v>2000</v>
      </c>
      <c r="K31" s="142">
        <v>0</v>
      </c>
      <c r="L31" s="142">
        <v>3666.67</v>
      </c>
    </row>
    <row r="32" spans="1:12" x14ac:dyDescent="0.25">
      <c r="A32" s="140" t="s">
        <v>468</v>
      </c>
      <c r="B32" s="141" t="s">
        <v>469</v>
      </c>
      <c r="C32" s="142">
        <v>0</v>
      </c>
      <c r="D32" s="142">
        <v>1020.83</v>
      </c>
      <c r="E32" s="142">
        <v>0</v>
      </c>
      <c r="F32" s="142">
        <v>2624.96</v>
      </c>
      <c r="G32" s="142">
        <v>0</v>
      </c>
      <c r="H32" s="142">
        <v>145.87</v>
      </c>
      <c r="I32" s="142">
        <v>0</v>
      </c>
      <c r="J32" s="142">
        <v>1750</v>
      </c>
      <c r="K32" s="142">
        <v>0</v>
      </c>
      <c r="L32" s="142">
        <v>2770.83</v>
      </c>
    </row>
    <row r="33" spans="1:12" x14ac:dyDescent="0.25">
      <c r="A33" s="140" t="s">
        <v>470</v>
      </c>
      <c r="B33" s="141" t="s">
        <v>471</v>
      </c>
      <c r="C33" s="142">
        <v>0</v>
      </c>
      <c r="D33" s="142">
        <v>4156.25</v>
      </c>
      <c r="E33" s="142">
        <v>0</v>
      </c>
      <c r="F33" s="142">
        <v>10687.5</v>
      </c>
      <c r="G33" s="142">
        <v>0</v>
      </c>
      <c r="H33" s="142">
        <v>593.75</v>
      </c>
      <c r="I33" s="142">
        <v>0</v>
      </c>
      <c r="J33" s="142">
        <v>7125</v>
      </c>
      <c r="K33" s="142">
        <v>0</v>
      </c>
      <c r="L33" s="142">
        <v>11281.25</v>
      </c>
    </row>
    <row r="34" spans="1:12" x14ac:dyDescent="0.25">
      <c r="A34" s="140" t="s">
        <v>472</v>
      </c>
      <c r="B34" s="141" t="s">
        <v>473</v>
      </c>
      <c r="C34" s="142">
        <v>0</v>
      </c>
      <c r="D34" s="142">
        <v>247.92</v>
      </c>
      <c r="E34" s="142">
        <v>0</v>
      </c>
      <c r="F34" s="142">
        <v>637.54</v>
      </c>
      <c r="G34" s="142">
        <v>0</v>
      </c>
      <c r="H34" s="142">
        <v>35.380000000000003</v>
      </c>
      <c r="I34" s="142">
        <v>0</v>
      </c>
      <c r="J34" s="142">
        <v>425</v>
      </c>
      <c r="K34" s="142">
        <v>0</v>
      </c>
      <c r="L34" s="142">
        <v>672.92</v>
      </c>
    </row>
    <row r="35" spans="1:12" x14ac:dyDescent="0.25">
      <c r="A35" s="140" t="s">
        <v>474</v>
      </c>
      <c r="B35" s="141" t="s">
        <v>475</v>
      </c>
      <c r="C35" s="142">
        <v>0</v>
      </c>
      <c r="D35" s="142">
        <v>475</v>
      </c>
      <c r="E35" s="142">
        <v>0</v>
      </c>
      <c r="F35" s="142">
        <v>1781.25</v>
      </c>
      <c r="G35" s="142">
        <v>0</v>
      </c>
      <c r="H35" s="142">
        <v>118.75</v>
      </c>
      <c r="I35" s="142">
        <v>0</v>
      </c>
      <c r="J35" s="142">
        <v>1425</v>
      </c>
      <c r="K35" s="142">
        <v>0</v>
      </c>
      <c r="L35" s="142">
        <v>1900</v>
      </c>
    </row>
    <row r="36" spans="1:12" x14ac:dyDescent="0.25">
      <c r="A36" s="140" t="s">
        <v>476</v>
      </c>
      <c r="B36" s="141" t="s">
        <v>477</v>
      </c>
      <c r="C36" s="142">
        <v>0</v>
      </c>
      <c r="D36" s="142">
        <v>0</v>
      </c>
      <c r="E36" s="142">
        <v>0</v>
      </c>
      <c r="F36" s="142">
        <v>1298.22</v>
      </c>
      <c r="G36" s="142">
        <v>0</v>
      </c>
      <c r="H36" s="142">
        <v>216.34</v>
      </c>
      <c r="I36" s="142">
        <v>0</v>
      </c>
      <c r="J36" s="142">
        <v>1514.56</v>
      </c>
      <c r="K36" s="142">
        <v>0</v>
      </c>
      <c r="L36" s="142">
        <v>1514.56</v>
      </c>
    </row>
    <row r="37" spans="1:12" x14ac:dyDescent="0.25">
      <c r="A37" s="140" t="s">
        <v>478</v>
      </c>
      <c r="B37" s="141" t="s">
        <v>479</v>
      </c>
      <c r="C37" s="142">
        <v>168.62</v>
      </c>
      <c r="D37" s="142">
        <v>0</v>
      </c>
      <c r="E37" s="142">
        <v>0</v>
      </c>
      <c r="F37" s="142">
        <v>0</v>
      </c>
      <c r="G37" s="142">
        <v>178.53</v>
      </c>
      <c r="H37" s="142">
        <v>0</v>
      </c>
      <c r="I37" s="142">
        <v>178.53</v>
      </c>
      <c r="J37" s="142">
        <v>168.62</v>
      </c>
      <c r="K37" s="142">
        <v>178.53</v>
      </c>
      <c r="L37" s="142">
        <v>0</v>
      </c>
    </row>
    <row r="38" spans="1:12" x14ac:dyDescent="0.25">
      <c r="A38" s="140" t="s">
        <v>480</v>
      </c>
      <c r="B38" s="141" t="s">
        <v>481</v>
      </c>
      <c r="C38" s="142">
        <v>800</v>
      </c>
      <c r="D38" s="142">
        <v>0</v>
      </c>
      <c r="E38" s="142">
        <v>800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800</v>
      </c>
      <c r="L38" s="142">
        <v>0</v>
      </c>
    </row>
    <row r="39" spans="1:12" x14ac:dyDescent="0.25">
      <c r="A39" s="140" t="s">
        <v>482</v>
      </c>
      <c r="B39" s="141" t="s">
        <v>483</v>
      </c>
      <c r="C39" s="142">
        <v>1500</v>
      </c>
      <c r="D39" s="142">
        <v>0</v>
      </c>
      <c r="E39" s="142">
        <v>2250</v>
      </c>
      <c r="F39" s="142">
        <v>0</v>
      </c>
      <c r="G39" s="142">
        <v>750</v>
      </c>
      <c r="H39" s="142">
        <v>900</v>
      </c>
      <c r="I39" s="142">
        <v>1500</v>
      </c>
      <c r="J39" s="142">
        <v>900</v>
      </c>
      <c r="K39" s="142">
        <v>2100</v>
      </c>
      <c r="L39" s="142">
        <v>0</v>
      </c>
    </row>
    <row r="40" spans="1:12" x14ac:dyDescent="0.25">
      <c r="A40" s="140" t="s">
        <v>484</v>
      </c>
      <c r="B40" s="141" t="s">
        <v>485</v>
      </c>
      <c r="C40" s="142">
        <v>0</v>
      </c>
      <c r="D40" s="142">
        <v>0</v>
      </c>
      <c r="E40" s="142">
        <v>216.5</v>
      </c>
      <c r="F40" s="142">
        <v>0</v>
      </c>
      <c r="G40" s="142">
        <v>24872.04</v>
      </c>
      <c r="H40" s="142">
        <v>25088.54</v>
      </c>
      <c r="I40" s="142">
        <v>730945.35</v>
      </c>
      <c r="J40" s="142">
        <v>730945.35</v>
      </c>
      <c r="K40" s="142">
        <v>0</v>
      </c>
      <c r="L40" s="142">
        <v>0</v>
      </c>
    </row>
    <row r="41" spans="1:12" x14ac:dyDescent="0.25">
      <c r="A41" s="140" t="s">
        <v>486</v>
      </c>
      <c r="B41" s="141" t="s">
        <v>487</v>
      </c>
      <c r="C41" s="142">
        <v>282212.21000000002</v>
      </c>
      <c r="D41" s="142">
        <v>0</v>
      </c>
      <c r="E41" s="142">
        <v>263946.21999999997</v>
      </c>
      <c r="F41" s="142">
        <v>0</v>
      </c>
      <c r="G41" s="142">
        <v>25720.51</v>
      </c>
      <c r="H41" s="142">
        <v>48353.31</v>
      </c>
      <c r="I41" s="142">
        <v>750375.85</v>
      </c>
      <c r="J41" s="142">
        <v>791274.64</v>
      </c>
      <c r="K41" s="142">
        <v>241313.42</v>
      </c>
      <c r="L41" s="142">
        <v>0</v>
      </c>
    </row>
    <row r="42" spans="1:12" x14ac:dyDescent="0.25">
      <c r="A42" s="140" t="s">
        <v>488</v>
      </c>
      <c r="B42" s="141" t="s">
        <v>489</v>
      </c>
      <c r="C42" s="142">
        <v>37238.04</v>
      </c>
      <c r="D42" s="142">
        <v>0</v>
      </c>
      <c r="E42" s="142">
        <v>45476.01</v>
      </c>
      <c r="F42" s="142">
        <v>0</v>
      </c>
      <c r="G42" s="142">
        <v>8238.33</v>
      </c>
      <c r="H42" s="142">
        <v>16502.509999999998</v>
      </c>
      <c r="I42" s="142">
        <v>189770.78</v>
      </c>
      <c r="J42" s="142">
        <v>189796.99</v>
      </c>
      <c r="K42" s="142">
        <v>37211.83</v>
      </c>
      <c r="L42" s="142">
        <v>0</v>
      </c>
    </row>
    <row r="43" spans="1:12" x14ac:dyDescent="0.25">
      <c r="A43" s="140" t="s">
        <v>490</v>
      </c>
      <c r="B43" s="141" t="s">
        <v>491</v>
      </c>
      <c r="C43" s="142">
        <v>2339.02</v>
      </c>
      <c r="D43" s="142">
        <v>0</v>
      </c>
      <c r="E43" s="142">
        <v>1331.86</v>
      </c>
      <c r="F43" s="142">
        <v>0</v>
      </c>
      <c r="G43" s="142">
        <v>0</v>
      </c>
      <c r="H43" s="142">
        <v>0</v>
      </c>
      <c r="I43" s="142">
        <v>0</v>
      </c>
      <c r="J43" s="142">
        <v>1007.16</v>
      </c>
      <c r="K43" s="142">
        <v>1331.86</v>
      </c>
      <c r="L43" s="142">
        <v>0</v>
      </c>
    </row>
    <row r="44" spans="1:12" x14ac:dyDescent="0.25">
      <c r="A44" s="140" t="s">
        <v>492</v>
      </c>
      <c r="B44" s="141" t="s">
        <v>493</v>
      </c>
      <c r="C44" s="142">
        <v>8149.11</v>
      </c>
      <c r="D44" s="142">
        <v>0</v>
      </c>
      <c r="E44" s="142">
        <v>0</v>
      </c>
      <c r="F44" s="142">
        <v>3440.4</v>
      </c>
      <c r="G44" s="142">
        <v>76626.66</v>
      </c>
      <c r="H44" s="142">
        <v>72417.39</v>
      </c>
      <c r="I44" s="142">
        <v>886241.32</v>
      </c>
      <c r="J44" s="142">
        <v>893621.56</v>
      </c>
      <c r="K44" s="142">
        <v>768.87</v>
      </c>
      <c r="L44" s="142">
        <v>0</v>
      </c>
    </row>
    <row r="45" spans="1:12" x14ac:dyDescent="0.25">
      <c r="A45" s="140" t="s">
        <v>494</v>
      </c>
      <c r="B45" s="141" t="s">
        <v>495</v>
      </c>
      <c r="C45" s="142">
        <v>662.17</v>
      </c>
      <c r="D45" s="142">
        <v>0</v>
      </c>
      <c r="E45" s="142">
        <v>642.66</v>
      </c>
      <c r="F45" s="142">
        <v>0</v>
      </c>
      <c r="G45" s="142">
        <v>647.66</v>
      </c>
      <c r="H45" s="142">
        <v>631.66999999999996</v>
      </c>
      <c r="I45" s="142">
        <v>6966.16</v>
      </c>
      <c r="J45" s="142">
        <v>6969.68</v>
      </c>
      <c r="K45" s="142">
        <v>658.65</v>
      </c>
      <c r="L45" s="142">
        <v>0</v>
      </c>
    </row>
    <row r="46" spans="1:12" x14ac:dyDescent="0.25">
      <c r="A46" s="140" t="s">
        <v>496</v>
      </c>
      <c r="B46" s="141" t="s">
        <v>497</v>
      </c>
      <c r="C46" s="142">
        <v>321.72000000000003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450</v>
      </c>
      <c r="J46" s="142">
        <v>771.72</v>
      </c>
      <c r="K46" s="142">
        <v>0</v>
      </c>
      <c r="L46" s="142">
        <v>0</v>
      </c>
    </row>
    <row r="47" spans="1:12" x14ac:dyDescent="0.25">
      <c r="A47" s="140" t="s">
        <v>498</v>
      </c>
      <c r="B47" s="141" t="s">
        <v>499</v>
      </c>
      <c r="C47" s="142">
        <v>-24065.18</v>
      </c>
      <c r="D47" s="142">
        <v>0</v>
      </c>
      <c r="E47" s="142">
        <v>-25150.639999999999</v>
      </c>
      <c r="F47" s="142">
        <v>0</v>
      </c>
      <c r="G47" s="142">
        <v>110389.66</v>
      </c>
      <c r="H47" s="142">
        <v>110375.67999999999</v>
      </c>
      <c r="I47" s="142">
        <v>1236667.31</v>
      </c>
      <c r="J47" s="142">
        <v>1237738.79</v>
      </c>
      <c r="K47" s="142">
        <v>-25136.66</v>
      </c>
      <c r="L47" s="142">
        <v>0</v>
      </c>
    </row>
    <row r="48" spans="1:12" x14ac:dyDescent="0.25">
      <c r="A48" s="140" t="s">
        <v>500</v>
      </c>
      <c r="B48" s="141" t="s">
        <v>501</v>
      </c>
      <c r="C48" s="142">
        <v>0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300987.90999999997</v>
      </c>
      <c r="J48" s="142">
        <v>300987.90999999997</v>
      </c>
      <c r="K48" s="142">
        <v>0</v>
      </c>
      <c r="L48" s="142">
        <v>0</v>
      </c>
    </row>
    <row r="49" spans="1:12" x14ac:dyDescent="0.25">
      <c r="A49" s="140" t="s">
        <v>502</v>
      </c>
      <c r="B49" s="141" t="s">
        <v>503</v>
      </c>
      <c r="C49" s="142">
        <v>0</v>
      </c>
      <c r="D49" s="142">
        <v>0</v>
      </c>
      <c r="E49" s="142">
        <v>0</v>
      </c>
      <c r="F49" s="142">
        <v>0</v>
      </c>
      <c r="G49" s="142">
        <v>56600</v>
      </c>
      <c r="H49" s="142">
        <v>56600</v>
      </c>
      <c r="I49" s="142">
        <v>1065250</v>
      </c>
      <c r="J49" s="142">
        <v>1065250</v>
      </c>
      <c r="K49" s="142">
        <v>0</v>
      </c>
      <c r="L49" s="142">
        <v>0</v>
      </c>
    </row>
    <row r="50" spans="1:12" x14ac:dyDescent="0.25">
      <c r="A50" s="140" t="s">
        <v>504</v>
      </c>
      <c r="B50" s="141" t="s">
        <v>505</v>
      </c>
      <c r="C50" s="142">
        <v>8273.44</v>
      </c>
      <c r="D50" s="142">
        <v>0</v>
      </c>
      <c r="E50" s="142">
        <v>25879.74</v>
      </c>
      <c r="F50" s="142">
        <v>0</v>
      </c>
      <c r="G50" s="142">
        <v>26165.01</v>
      </c>
      <c r="H50" s="142">
        <v>16240.08</v>
      </c>
      <c r="I50" s="142">
        <v>171204.7</v>
      </c>
      <c r="J50" s="142">
        <v>143673.47</v>
      </c>
      <c r="K50" s="142">
        <v>35804.67</v>
      </c>
      <c r="L50" s="142">
        <v>0</v>
      </c>
    </row>
    <row r="51" spans="1:12" x14ac:dyDescent="0.25">
      <c r="A51" s="140" t="s">
        <v>506</v>
      </c>
      <c r="B51" s="141" t="s">
        <v>507</v>
      </c>
      <c r="C51" s="142">
        <v>0</v>
      </c>
      <c r="D51" s="142">
        <v>0</v>
      </c>
      <c r="E51" s="142">
        <v>0</v>
      </c>
      <c r="F51" s="142">
        <v>0</v>
      </c>
      <c r="G51" s="142">
        <v>347.85</v>
      </c>
      <c r="H51" s="142">
        <v>347.85</v>
      </c>
      <c r="I51" s="142">
        <v>3237.62</v>
      </c>
      <c r="J51" s="142">
        <v>3237.62</v>
      </c>
      <c r="K51" s="142">
        <v>0</v>
      </c>
      <c r="L51" s="142">
        <v>0</v>
      </c>
    </row>
    <row r="52" spans="1:12" x14ac:dyDescent="0.25">
      <c r="A52" s="140" t="s">
        <v>508</v>
      </c>
      <c r="B52" s="141" t="s">
        <v>509</v>
      </c>
      <c r="C52" s="142">
        <v>0</v>
      </c>
      <c r="D52" s="142">
        <v>0</v>
      </c>
      <c r="E52" s="142">
        <v>0</v>
      </c>
      <c r="F52" s="142">
        <v>0</v>
      </c>
      <c r="G52" s="142">
        <v>39.56</v>
      </c>
      <c r="H52" s="142">
        <v>39.56</v>
      </c>
      <c r="I52" s="142">
        <v>9974.33</v>
      </c>
      <c r="J52" s="142">
        <v>9974.33</v>
      </c>
      <c r="K52" s="142">
        <v>0</v>
      </c>
      <c r="L52" s="142">
        <v>0</v>
      </c>
    </row>
    <row r="53" spans="1:12" x14ac:dyDescent="0.25">
      <c r="A53" s="140" t="s">
        <v>510</v>
      </c>
      <c r="B53" s="141" t="s">
        <v>511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665</v>
      </c>
      <c r="J53" s="142">
        <v>665</v>
      </c>
      <c r="K53" s="142">
        <v>0</v>
      </c>
      <c r="L53" s="142">
        <v>0</v>
      </c>
    </row>
    <row r="54" spans="1:12" x14ac:dyDescent="0.25">
      <c r="A54" s="140" t="s">
        <v>512</v>
      </c>
      <c r="B54" s="141" t="s">
        <v>509</v>
      </c>
      <c r="C54" s="142">
        <v>5326.66</v>
      </c>
      <c r="D54" s="142">
        <v>0</v>
      </c>
      <c r="E54" s="142">
        <v>0</v>
      </c>
      <c r="F54" s="142">
        <v>0</v>
      </c>
      <c r="G54" s="142">
        <v>0</v>
      </c>
      <c r="H54" s="142">
        <v>0</v>
      </c>
      <c r="I54" s="142">
        <v>0</v>
      </c>
      <c r="J54" s="142">
        <v>5326.66</v>
      </c>
      <c r="K54" s="142">
        <v>0</v>
      </c>
      <c r="L54" s="142">
        <v>0</v>
      </c>
    </row>
    <row r="55" spans="1:12" x14ac:dyDescent="0.25">
      <c r="A55" s="140" t="s">
        <v>513</v>
      </c>
      <c r="B55" s="141" t="s">
        <v>514</v>
      </c>
      <c r="C55" s="142">
        <v>0</v>
      </c>
      <c r="D55" s="142">
        <v>0</v>
      </c>
      <c r="E55" s="142">
        <v>0</v>
      </c>
      <c r="F55" s="142">
        <v>0</v>
      </c>
      <c r="G55" s="142">
        <v>0</v>
      </c>
      <c r="H55" s="142">
        <v>0</v>
      </c>
      <c r="I55" s="142">
        <v>0</v>
      </c>
      <c r="J55" s="142">
        <v>0</v>
      </c>
      <c r="K55" s="142">
        <v>0</v>
      </c>
      <c r="L55" s="142">
        <v>0</v>
      </c>
    </row>
    <row r="56" spans="1:12" x14ac:dyDescent="0.25">
      <c r="A56" s="140" t="s">
        <v>515</v>
      </c>
      <c r="B56" s="141" t="s">
        <v>516</v>
      </c>
      <c r="C56" s="142">
        <v>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</row>
    <row r="57" spans="1:12" x14ac:dyDescent="0.25">
      <c r="A57" s="140" t="s">
        <v>517</v>
      </c>
      <c r="B57" s="141" t="s">
        <v>518</v>
      </c>
      <c r="C57" s="142">
        <v>0</v>
      </c>
      <c r="D57" s="142">
        <v>0</v>
      </c>
      <c r="E57" s="142">
        <v>1417.43</v>
      </c>
      <c r="F57" s="142">
        <v>0</v>
      </c>
      <c r="G57" s="142">
        <v>0</v>
      </c>
      <c r="H57" s="142">
        <v>1033.8499999999999</v>
      </c>
      <c r="I57" s="142">
        <v>0</v>
      </c>
      <c r="J57" s="142">
        <v>-383.58</v>
      </c>
      <c r="K57" s="142">
        <v>383.58</v>
      </c>
      <c r="L57" s="142">
        <v>0</v>
      </c>
    </row>
    <row r="58" spans="1:12" x14ac:dyDescent="0.25">
      <c r="A58" s="140" t="s">
        <v>519</v>
      </c>
      <c r="B58" s="141" t="s">
        <v>520</v>
      </c>
      <c r="C58" s="142">
        <v>0</v>
      </c>
      <c r="D58" s="142">
        <v>0</v>
      </c>
      <c r="E58" s="142">
        <v>0</v>
      </c>
      <c r="F58" s="142">
        <v>0</v>
      </c>
      <c r="G58" s="142">
        <v>0</v>
      </c>
      <c r="H58" s="142">
        <v>0</v>
      </c>
      <c r="I58" s="142">
        <v>147.37</v>
      </c>
      <c r="J58" s="142">
        <v>147.37</v>
      </c>
      <c r="K58" s="142">
        <v>0</v>
      </c>
      <c r="L58" s="142">
        <v>0</v>
      </c>
    </row>
    <row r="59" spans="1:12" x14ac:dyDescent="0.25">
      <c r="A59" s="140" t="s">
        <v>521</v>
      </c>
      <c r="B59" s="141" t="s">
        <v>522</v>
      </c>
      <c r="C59" s="142">
        <v>0</v>
      </c>
      <c r="D59" s="142">
        <v>37361.35</v>
      </c>
      <c r="E59" s="142">
        <v>0</v>
      </c>
      <c r="F59" s="142">
        <v>52082.879999999997</v>
      </c>
      <c r="G59" s="142">
        <v>54024.86</v>
      </c>
      <c r="H59" s="142">
        <v>86307.54</v>
      </c>
      <c r="I59" s="142">
        <v>413946.62</v>
      </c>
      <c r="J59" s="142">
        <v>460950.83</v>
      </c>
      <c r="K59" s="142">
        <v>0</v>
      </c>
      <c r="L59" s="142">
        <v>84365.56</v>
      </c>
    </row>
    <row r="60" spans="1:12" x14ac:dyDescent="0.25">
      <c r="A60" s="140" t="s">
        <v>523</v>
      </c>
      <c r="B60" s="141" t="s">
        <v>524</v>
      </c>
      <c r="C60" s="142">
        <v>0</v>
      </c>
      <c r="D60" s="142">
        <v>110510.03</v>
      </c>
      <c r="E60" s="142">
        <v>0</v>
      </c>
      <c r="F60" s="142">
        <v>105826.22</v>
      </c>
      <c r="G60" s="142">
        <v>16979.849999999999</v>
      </c>
      <c r="H60" s="142">
        <v>18732.63</v>
      </c>
      <c r="I60" s="142">
        <v>494716.09</v>
      </c>
      <c r="J60" s="142">
        <v>491785.06</v>
      </c>
      <c r="K60" s="142">
        <v>0</v>
      </c>
      <c r="L60" s="142">
        <v>107579</v>
      </c>
    </row>
    <row r="61" spans="1:12" x14ac:dyDescent="0.25">
      <c r="A61" s="140" t="s">
        <v>525</v>
      </c>
      <c r="B61" s="141" t="s">
        <v>526</v>
      </c>
      <c r="C61" s="142">
        <v>0</v>
      </c>
      <c r="D61" s="142">
        <v>1527.08</v>
      </c>
      <c r="E61" s="142">
        <v>0</v>
      </c>
      <c r="F61" s="142">
        <v>1527.08</v>
      </c>
      <c r="G61" s="142">
        <v>1527.08</v>
      </c>
      <c r="H61" s="142">
        <v>2173</v>
      </c>
      <c r="I61" s="142">
        <v>1527.08</v>
      </c>
      <c r="J61" s="142">
        <v>2173</v>
      </c>
      <c r="K61" s="142">
        <v>0</v>
      </c>
      <c r="L61" s="142">
        <v>2173</v>
      </c>
    </row>
    <row r="62" spans="1:12" x14ac:dyDescent="0.25">
      <c r="A62" s="140" t="s">
        <v>527</v>
      </c>
      <c r="B62" s="141" t="s">
        <v>528</v>
      </c>
      <c r="C62" s="142">
        <v>0</v>
      </c>
      <c r="D62" s="142">
        <v>7220.02</v>
      </c>
      <c r="E62" s="142">
        <v>0</v>
      </c>
      <c r="F62" s="142">
        <v>9411.83</v>
      </c>
      <c r="G62" s="142">
        <v>22034.9</v>
      </c>
      <c r="H62" s="142">
        <v>20600.349999999999</v>
      </c>
      <c r="I62" s="142">
        <v>229119.49</v>
      </c>
      <c r="J62" s="142">
        <v>229876.75</v>
      </c>
      <c r="K62" s="142">
        <v>0</v>
      </c>
      <c r="L62" s="142">
        <v>7977.28</v>
      </c>
    </row>
    <row r="63" spans="1:12" x14ac:dyDescent="0.25">
      <c r="A63" s="140" t="s">
        <v>529</v>
      </c>
      <c r="B63" s="141" t="s">
        <v>530</v>
      </c>
      <c r="C63" s="142">
        <v>217.08</v>
      </c>
      <c r="D63" s="142">
        <v>0</v>
      </c>
      <c r="E63" s="142">
        <v>95.42</v>
      </c>
      <c r="F63" s="142">
        <v>0</v>
      </c>
      <c r="G63" s="142">
        <v>250.21</v>
      </c>
      <c r="H63" s="142">
        <v>95.42</v>
      </c>
      <c r="I63" s="142">
        <v>2598.63</v>
      </c>
      <c r="J63" s="142">
        <v>2565.5</v>
      </c>
      <c r="K63" s="142">
        <v>250.21</v>
      </c>
      <c r="L63" s="142">
        <v>0</v>
      </c>
    </row>
    <row r="64" spans="1:12" x14ac:dyDescent="0.25">
      <c r="A64" s="140" t="s">
        <v>531</v>
      </c>
      <c r="B64" s="141" t="s">
        <v>532</v>
      </c>
      <c r="C64" s="142">
        <v>0</v>
      </c>
      <c r="D64" s="142">
        <v>865.71</v>
      </c>
      <c r="E64" s="142">
        <v>0</v>
      </c>
      <c r="F64" s="142">
        <v>1123.76</v>
      </c>
      <c r="G64" s="142">
        <v>1123.76</v>
      </c>
      <c r="H64" s="142">
        <v>1092.74</v>
      </c>
      <c r="I64" s="142">
        <v>11284.91</v>
      </c>
      <c r="J64" s="142">
        <v>11511.94</v>
      </c>
      <c r="K64" s="142">
        <v>0</v>
      </c>
      <c r="L64" s="142">
        <v>1092.74</v>
      </c>
    </row>
    <row r="65" spans="1:12" x14ac:dyDescent="0.25">
      <c r="A65" s="140" t="s">
        <v>533</v>
      </c>
      <c r="B65" s="141" t="s">
        <v>534</v>
      </c>
      <c r="C65" s="142">
        <v>0</v>
      </c>
      <c r="D65" s="142">
        <v>279.11</v>
      </c>
      <c r="E65" s="142">
        <v>0</v>
      </c>
      <c r="F65" s="142">
        <v>453.31</v>
      </c>
      <c r="G65" s="142">
        <v>453.31</v>
      </c>
      <c r="H65" s="142">
        <v>378.81</v>
      </c>
      <c r="I65" s="142">
        <v>4819.66</v>
      </c>
      <c r="J65" s="142">
        <v>4919.3599999999997</v>
      </c>
      <c r="K65" s="142">
        <v>0</v>
      </c>
      <c r="L65" s="142">
        <v>378.81</v>
      </c>
    </row>
    <row r="66" spans="1:12" x14ac:dyDescent="0.25">
      <c r="A66" s="140" t="s">
        <v>535</v>
      </c>
      <c r="B66" s="141" t="s">
        <v>536</v>
      </c>
      <c r="C66" s="142">
        <v>0</v>
      </c>
      <c r="D66" s="142">
        <v>3178.72</v>
      </c>
      <c r="E66" s="142">
        <v>0</v>
      </c>
      <c r="F66" s="142">
        <v>4109.67</v>
      </c>
      <c r="G66" s="142">
        <v>4109.67</v>
      </c>
      <c r="H66" s="142">
        <v>3841.56</v>
      </c>
      <c r="I66" s="142">
        <v>42950.71</v>
      </c>
      <c r="J66" s="142">
        <v>43613.55</v>
      </c>
      <c r="K66" s="142">
        <v>0</v>
      </c>
      <c r="L66" s="142">
        <v>3841.56</v>
      </c>
    </row>
    <row r="67" spans="1:12" x14ac:dyDescent="0.25">
      <c r="A67" s="140" t="s">
        <v>537</v>
      </c>
      <c r="B67" s="141" t="s">
        <v>538</v>
      </c>
      <c r="C67" s="142">
        <v>0</v>
      </c>
      <c r="D67" s="142">
        <v>780.51</v>
      </c>
      <c r="E67" s="142">
        <v>0</v>
      </c>
      <c r="F67" s="142">
        <v>-5880.33</v>
      </c>
      <c r="G67" s="142">
        <v>1960.11</v>
      </c>
      <c r="H67" s="142">
        <v>9162.44</v>
      </c>
      <c r="I67" s="142">
        <v>8620.9500000000007</v>
      </c>
      <c r="J67" s="142">
        <v>9162.44</v>
      </c>
      <c r="K67" s="142">
        <v>0</v>
      </c>
      <c r="L67" s="142">
        <v>1322</v>
      </c>
    </row>
    <row r="68" spans="1:12" x14ac:dyDescent="0.25">
      <c r="A68" s="140" t="s">
        <v>539</v>
      </c>
      <c r="B68" s="141" t="s">
        <v>540</v>
      </c>
      <c r="C68" s="142">
        <v>0</v>
      </c>
      <c r="D68" s="142">
        <v>777.44</v>
      </c>
      <c r="E68" s="142">
        <v>0</v>
      </c>
      <c r="F68" s="142">
        <v>1057.74</v>
      </c>
      <c r="G68" s="142">
        <v>1237.74</v>
      </c>
      <c r="H68" s="142">
        <v>1109.95</v>
      </c>
      <c r="I68" s="142">
        <v>12059.93</v>
      </c>
      <c r="J68" s="142">
        <v>12212.44</v>
      </c>
      <c r="K68" s="142">
        <v>0</v>
      </c>
      <c r="L68" s="142">
        <v>929.95</v>
      </c>
    </row>
    <row r="69" spans="1:12" x14ac:dyDescent="0.25">
      <c r="A69" s="140" t="s">
        <v>541</v>
      </c>
      <c r="B69" s="141" t="s">
        <v>542</v>
      </c>
      <c r="C69" s="142">
        <v>0</v>
      </c>
      <c r="D69" s="142">
        <v>0</v>
      </c>
      <c r="E69" s="142">
        <v>0</v>
      </c>
      <c r="F69" s="142">
        <v>0</v>
      </c>
      <c r="G69" s="142">
        <v>0</v>
      </c>
      <c r="H69" s="142">
        <v>0</v>
      </c>
      <c r="I69" s="142">
        <v>3.53</v>
      </c>
      <c r="J69" s="142">
        <v>3.53</v>
      </c>
      <c r="K69" s="142">
        <v>0</v>
      </c>
      <c r="L69" s="142">
        <v>0</v>
      </c>
    </row>
    <row r="70" spans="1:12" x14ac:dyDescent="0.25">
      <c r="A70" s="140" t="s">
        <v>543</v>
      </c>
      <c r="B70" s="141" t="s">
        <v>544</v>
      </c>
      <c r="C70" s="142">
        <v>0</v>
      </c>
      <c r="D70" s="142">
        <v>0</v>
      </c>
      <c r="E70" s="142">
        <v>0</v>
      </c>
      <c r="F70" s="142">
        <v>0</v>
      </c>
      <c r="G70" s="142">
        <v>20677.95</v>
      </c>
      <c r="H70" s="142">
        <v>20677.95</v>
      </c>
      <c r="I70" s="142">
        <v>212936.78</v>
      </c>
      <c r="J70" s="142">
        <v>212936.78</v>
      </c>
      <c r="K70" s="142">
        <v>0</v>
      </c>
      <c r="L70" s="142">
        <v>0</v>
      </c>
    </row>
    <row r="71" spans="1:12" x14ac:dyDescent="0.25">
      <c r="A71" s="140" t="s">
        <v>545</v>
      </c>
      <c r="B71" s="141" t="s">
        <v>546</v>
      </c>
      <c r="C71" s="142">
        <v>0</v>
      </c>
      <c r="D71" s="142">
        <v>0</v>
      </c>
      <c r="E71" s="142">
        <v>0</v>
      </c>
      <c r="F71" s="142">
        <v>0</v>
      </c>
      <c r="G71" s="142">
        <v>14536.7</v>
      </c>
      <c r="H71" s="142">
        <v>14536.7</v>
      </c>
      <c r="I71" s="142">
        <v>80932.45</v>
      </c>
      <c r="J71" s="142">
        <v>80932.45</v>
      </c>
      <c r="K71" s="142">
        <v>0</v>
      </c>
      <c r="L71" s="142">
        <v>0</v>
      </c>
    </row>
    <row r="72" spans="1:12" x14ac:dyDescent="0.25">
      <c r="A72" s="140" t="s">
        <v>547</v>
      </c>
      <c r="B72" s="141" t="s">
        <v>548</v>
      </c>
      <c r="C72" s="142">
        <v>0</v>
      </c>
      <c r="D72" s="142">
        <v>0</v>
      </c>
      <c r="E72" s="142">
        <v>0</v>
      </c>
      <c r="F72" s="142">
        <v>0</v>
      </c>
      <c r="G72" s="142">
        <v>3746.53</v>
      </c>
      <c r="H72" s="142">
        <v>3746.53</v>
      </c>
      <c r="I72" s="142">
        <v>98302.87</v>
      </c>
      <c r="J72" s="142">
        <v>98302.87</v>
      </c>
      <c r="K72" s="142">
        <v>0</v>
      </c>
      <c r="L72" s="142">
        <v>0</v>
      </c>
    </row>
    <row r="73" spans="1:12" x14ac:dyDescent="0.25">
      <c r="A73" s="140" t="s">
        <v>549</v>
      </c>
      <c r="B73" s="141" t="s">
        <v>550</v>
      </c>
      <c r="C73" s="142">
        <v>0</v>
      </c>
      <c r="D73" s="142">
        <v>0</v>
      </c>
      <c r="E73" s="142">
        <v>0</v>
      </c>
      <c r="F73" s="142">
        <v>0</v>
      </c>
      <c r="G73" s="142">
        <v>3746.53</v>
      </c>
      <c r="H73" s="142">
        <v>3746.53</v>
      </c>
      <c r="I73" s="142">
        <v>98302.87</v>
      </c>
      <c r="J73" s="142">
        <v>98302.87</v>
      </c>
      <c r="K73" s="142">
        <v>0</v>
      </c>
      <c r="L73" s="142">
        <v>0</v>
      </c>
    </row>
    <row r="74" spans="1:12" x14ac:dyDescent="0.25">
      <c r="A74" s="140" t="s">
        <v>551</v>
      </c>
      <c r="B74" s="141" t="s">
        <v>552</v>
      </c>
      <c r="C74" s="142">
        <v>0</v>
      </c>
      <c r="D74" s="142">
        <v>0</v>
      </c>
      <c r="E74" s="142">
        <v>0</v>
      </c>
      <c r="F74" s="142">
        <v>0</v>
      </c>
      <c r="G74" s="142">
        <v>3.83</v>
      </c>
      <c r="H74" s="142">
        <v>3.83</v>
      </c>
      <c r="I74" s="142">
        <v>243.83</v>
      </c>
      <c r="J74" s="142">
        <v>243.83</v>
      </c>
      <c r="K74" s="142">
        <v>0</v>
      </c>
      <c r="L74" s="142">
        <v>0</v>
      </c>
    </row>
    <row r="75" spans="1:12" x14ac:dyDescent="0.25">
      <c r="A75" s="140" t="s">
        <v>553</v>
      </c>
      <c r="B75" s="141" t="s">
        <v>554</v>
      </c>
      <c r="C75" s="142">
        <v>0</v>
      </c>
      <c r="D75" s="142">
        <v>0</v>
      </c>
      <c r="E75" s="142">
        <v>0</v>
      </c>
      <c r="F75" s="142">
        <v>0</v>
      </c>
      <c r="G75" s="142">
        <v>3.83</v>
      </c>
      <c r="H75" s="142">
        <v>3.83</v>
      </c>
      <c r="I75" s="142">
        <v>243.83</v>
      </c>
      <c r="J75" s="142">
        <v>243.83</v>
      </c>
      <c r="K75" s="142">
        <v>0</v>
      </c>
      <c r="L75" s="142">
        <v>0</v>
      </c>
    </row>
    <row r="76" spans="1:12" x14ac:dyDescent="0.25">
      <c r="A76" s="140" t="s">
        <v>555</v>
      </c>
      <c r="B76" s="141" t="s">
        <v>556</v>
      </c>
      <c r="C76" s="142">
        <v>0</v>
      </c>
      <c r="D76" s="142">
        <v>17515.46</v>
      </c>
      <c r="E76" s="142">
        <v>0</v>
      </c>
      <c r="F76" s="142">
        <v>16644.61</v>
      </c>
      <c r="G76" s="142">
        <v>16644.61</v>
      </c>
      <c r="H76" s="142">
        <v>6141.25</v>
      </c>
      <c r="I76" s="142">
        <v>143375.01</v>
      </c>
      <c r="J76" s="142">
        <v>132000.79999999999</v>
      </c>
      <c r="K76" s="142">
        <v>0</v>
      </c>
      <c r="L76" s="142">
        <v>6141.25</v>
      </c>
    </row>
    <row r="77" spans="1:12" x14ac:dyDescent="0.25">
      <c r="A77" s="140" t="s">
        <v>557</v>
      </c>
      <c r="B77" s="141" t="s">
        <v>558</v>
      </c>
      <c r="C77" s="142">
        <v>0</v>
      </c>
      <c r="D77" s="142">
        <v>0</v>
      </c>
      <c r="E77" s="142">
        <v>0</v>
      </c>
      <c r="F77" s="142">
        <v>0</v>
      </c>
      <c r="G77" s="142">
        <v>0</v>
      </c>
      <c r="H77" s="142">
        <v>0</v>
      </c>
      <c r="I77" s="142">
        <v>2380.61</v>
      </c>
      <c r="J77" s="142">
        <v>2380.61</v>
      </c>
      <c r="K77" s="142">
        <v>0</v>
      </c>
      <c r="L77" s="142">
        <v>0</v>
      </c>
    </row>
    <row r="78" spans="1:12" x14ac:dyDescent="0.25">
      <c r="A78" s="140" t="s">
        <v>559</v>
      </c>
      <c r="B78" s="141" t="s">
        <v>560</v>
      </c>
      <c r="C78" s="142">
        <v>0</v>
      </c>
      <c r="D78" s="142">
        <v>0</v>
      </c>
      <c r="E78" s="142">
        <v>0</v>
      </c>
      <c r="F78" s="142">
        <v>0</v>
      </c>
      <c r="G78" s="142">
        <v>842.28</v>
      </c>
      <c r="H78" s="142">
        <v>842.28</v>
      </c>
      <c r="I78" s="142">
        <v>14368.06</v>
      </c>
      <c r="J78" s="142">
        <v>14368.06</v>
      </c>
      <c r="K78" s="142">
        <v>0</v>
      </c>
      <c r="L78" s="142">
        <v>0</v>
      </c>
    </row>
    <row r="79" spans="1:12" x14ac:dyDescent="0.25">
      <c r="A79" s="140" t="s">
        <v>561</v>
      </c>
      <c r="B79" s="141" t="s">
        <v>562</v>
      </c>
      <c r="C79" s="142">
        <v>0</v>
      </c>
      <c r="D79" s="142">
        <v>0</v>
      </c>
      <c r="E79" s="142">
        <v>0</v>
      </c>
      <c r="F79" s="142">
        <v>0</v>
      </c>
      <c r="G79" s="142">
        <v>50362.1</v>
      </c>
      <c r="H79" s="142">
        <v>785</v>
      </c>
      <c r="I79" s="142">
        <v>52061.2</v>
      </c>
      <c r="J79" s="142">
        <v>2484.1</v>
      </c>
      <c r="K79" s="142">
        <v>49577.1</v>
      </c>
      <c r="L79" s="142">
        <v>0</v>
      </c>
    </row>
    <row r="80" spans="1:12" x14ac:dyDescent="0.25">
      <c r="A80" s="140" t="s">
        <v>563</v>
      </c>
      <c r="B80" s="141" t="s">
        <v>564</v>
      </c>
      <c r="C80" s="142">
        <v>0</v>
      </c>
      <c r="D80" s="142">
        <v>31870.06</v>
      </c>
      <c r="E80" s="142">
        <v>0</v>
      </c>
      <c r="F80" s="142">
        <v>73874.27</v>
      </c>
      <c r="G80" s="142">
        <v>0</v>
      </c>
      <c r="H80" s="142">
        <v>0</v>
      </c>
      <c r="I80" s="142">
        <v>1995.79</v>
      </c>
      <c r="J80" s="142">
        <v>44000</v>
      </c>
      <c r="K80" s="142">
        <v>0</v>
      </c>
      <c r="L80" s="142">
        <v>73874.27</v>
      </c>
    </row>
    <row r="81" spans="1:12" x14ac:dyDescent="0.25">
      <c r="A81" s="140" t="s">
        <v>565</v>
      </c>
      <c r="B81" s="141" t="s">
        <v>566</v>
      </c>
      <c r="C81" s="142">
        <v>0</v>
      </c>
      <c r="D81" s="142">
        <v>0</v>
      </c>
      <c r="E81" s="142">
        <v>0</v>
      </c>
      <c r="F81" s="142">
        <v>30000</v>
      </c>
      <c r="G81" s="142">
        <v>8000</v>
      </c>
      <c r="H81" s="142">
        <v>0</v>
      </c>
      <c r="I81" s="142">
        <v>8000</v>
      </c>
      <c r="J81" s="142">
        <v>30000</v>
      </c>
      <c r="K81" s="142">
        <v>0</v>
      </c>
      <c r="L81" s="142">
        <v>22000</v>
      </c>
    </row>
    <row r="82" spans="1:12" x14ac:dyDescent="0.25">
      <c r="A82" s="140" t="s">
        <v>567</v>
      </c>
      <c r="B82" s="141" t="s">
        <v>568</v>
      </c>
      <c r="C82" s="142">
        <v>0</v>
      </c>
      <c r="D82" s="142">
        <v>0</v>
      </c>
      <c r="E82" s="142">
        <v>0</v>
      </c>
      <c r="F82" s="142">
        <v>0</v>
      </c>
      <c r="G82" s="142">
        <v>0</v>
      </c>
      <c r="H82" s="142">
        <v>0</v>
      </c>
      <c r="I82" s="142">
        <v>300000</v>
      </c>
      <c r="J82" s="142">
        <v>300000</v>
      </c>
      <c r="K82" s="142">
        <v>0</v>
      </c>
      <c r="L82" s="142">
        <v>0</v>
      </c>
    </row>
    <row r="83" spans="1:12" x14ac:dyDescent="0.25">
      <c r="A83" s="140" t="s">
        <v>569</v>
      </c>
      <c r="B83" s="141" t="s">
        <v>570</v>
      </c>
      <c r="C83" s="142">
        <v>0</v>
      </c>
      <c r="D83" s="142">
        <v>0</v>
      </c>
      <c r="E83" s="142">
        <v>0</v>
      </c>
      <c r="F83" s="142">
        <v>55000</v>
      </c>
      <c r="G83" s="142">
        <v>0</v>
      </c>
      <c r="H83" s="142">
        <v>0</v>
      </c>
      <c r="I83" s="142">
        <v>0</v>
      </c>
      <c r="J83" s="142">
        <v>55000</v>
      </c>
      <c r="K83" s="142">
        <v>0</v>
      </c>
      <c r="L83" s="142">
        <v>55000</v>
      </c>
    </row>
    <row r="84" spans="1:12" x14ac:dyDescent="0.25">
      <c r="A84" s="140" t="s">
        <v>571</v>
      </c>
      <c r="B84" s="141" t="s">
        <v>103</v>
      </c>
      <c r="C84" s="142">
        <v>0</v>
      </c>
      <c r="D84" s="142">
        <v>0</v>
      </c>
      <c r="E84" s="142">
        <v>7635</v>
      </c>
      <c r="F84" s="142">
        <v>0</v>
      </c>
      <c r="G84" s="142">
        <v>0</v>
      </c>
      <c r="H84" s="142">
        <v>7635</v>
      </c>
      <c r="I84" s="142">
        <v>7898.53</v>
      </c>
      <c r="J84" s="142">
        <v>7898.53</v>
      </c>
      <c r="K84" s="142">
        <v>0</v>
      </c>
      <c r="L84" s="142">
        <v>0</v>
      </c>
    </row>
    <row r="85" spans="1:12" x14ac:dyDescent="0.25">
      <c r="A85" s="140" t="s">
        <v>572</v>
      </c>
      <c r="B85" s="141" t="s">
        <v>573</v>
      </c>
      <c r="C85" s="142">
        <v>0</v>
      </c>
      <c r="D85" s="142">
        <v>0</v>
      </c>
      <c r="E85" s="142">
        <v>43265</v>
      </c>
      <c r="F85" s="142">
        <v>0</v>
      </c>
      <c r="G85" s="142">
        <v>-43265</v>
      </c>
      <c r="H85" s="142">
        <v>0</v>
      </c>
      <c r="I85" s="142">
        <v>0</v>
      </c>
      <c r="J85" s="142">
        <v>0</v>
      </c>
      <c r="K85" s="142">
        <v>0</v>
      </c>
      <c r="L85" s="142">
        <v>0</v>
      </c>
    </row>
    <row r="86" spans="1:12" x14ac:dyDescent="0.25">
      <c r="A86" s="140" t="s">
        <v>574</v>
      </c>
      <c r="B86" s="141" t="s">
        <v>575</v>
      </c>
      <c r="C86" s="142">
        <v>0</v>
      </c>
      <c r="D86" s="142">
        <v>0</v>
      </c>
      <c r="E86" s="142">
        <v>0</v>
      </c>
      <c r="F86" s="142">
        <v>755.11</v>
      </c>
      <c r="G86" s="142">
        <v>1473.97</v>
      </c>
      <c r="H86" s="142">
        <v>718.86</v>
      </c>
      <c r="I86" s="142">
        <v>4455.45</v>
      </c>
      <c r="J86" s="142">
        <v>4455.45</v>
      </c>
      <c r="K86" s="142">
        <v>0</v>
      </c>
      <c r="L86" s="142">
        <v>0</v>
      </c>
    </row>
    <row r="87" spans="1:12" x14ac:dyDescent="0.25">
      <c r="A87" s="140" t="s">
        <v>576</v>
      </c>
      <c r="B87" s="141" t="s">
        <v>577</v>
      </c>
      <c r="C87" s="142">
        <v>0</v>
      </c>
      <c r="D87" s="142">
        <v>0</v>
      </c>
      <c r="E87" s="142">
        <v>2.2000000000000002</v>
      </c>
      <c r="F87" s="142">
        <v>0</v>
      </c>
      <c r="G87" s="142">
        <v>8870.31</v>
      </c>
      <c r="H87" s="142">
        <v>8872.51</v>
      </c>
      <c r="I87" s="142">
        <v>209324.31</v>
      </c>
      <c r="J87" s="142">
        <v>209324.31</v>
      </c>
      <c r="K87" s="142">
        <v>0</v>
      </c>
      <c r="L87" s="142">
        <v>0</v>
      </c>
    </row>
    <row r="88" spans="1:12" x14ac:dyDescent="0.25">
      <c r="A88" s="140" t="s">
        <v>578</v>
      </c>
      <c r="B88" s="141" t="s">
        <v>579</v>
      </c>
      <c r="C88" s="142">
        <v>0</v>
      </c>
      <c r="D88" s="142">
        <v>109068</v>
      </c>
      <c r="E88" s="142">
        <v>0</v>
      </c>
      <c r="F88" s="142">
        <v>109068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2">
        <v>109068</v>
      </c>
    </row>
    <row r="89" spans="1:12" x14ac:dyDescent="0.25">
      <c r="A89" s="140" t="s">
        <v>580</v>
      </c>
      <c r="B89" s="141" t="s">
        <v>581</v>
      </c>
      <c r="C89" s="142">
        <v>0</v>
      </c>
      <c r="D89" s="142">
        <v>10906.8</v>
      </c>
      <c r="E89" s="142">
        <v>0</v>
      </c>
      <c r="F89" s="142">
        <v>10906.8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2">
        <v>10906.8</v>
      </c>
    </row>
    <row r="90" spans="1:12" x14ac:dyDescent="0.25">
      <c r="A90" s="140" t="s">
        <v>582</v>
      </c>
      <c r="B90" s="141" t="s">
        <v>583</v>
      </c>
      <c r="C90" s="142">
        <v>0</v>
      </c>
      <c r="D90" s="142">
        <v>6640.19</v>
      </c>
      <c r="E90" s="142">
        <v>0</v>
      </c>
      <c r="F90" s="142">
        <v>6640.19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2">
        <v>6640.19</v>
      </c>
    </row>
    <row r="91" spans="1:12" x14ac:dyDescent="0.25">
      <c r="A91" s="140" t="s">
        <v>584</v>
      </c>
      <c r="B91" s="141" t="s">
        <v>585</v>
      </c>
      <c r="C91" s="142">
        <v>0</v>
      </c>
      <c r="D91" s="142">
        <v>55917.17</v>
      </c>
      <c r="E91" s="142">
        <v>0</v>
      </c>
      <c r="F91" s="142">
        <v>55917.17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2">
        <v>55917.17</v>
      </c>
    </row>
    <row r="92" spans="1:12" x14ac:dyDescent="0.25">
      <c r="A92" s="140" t="s">
        <v>586</v>
      </c>
      <c r="B92" s="141" t="s">
        <v>587</v>
      </c>
      <c r="C92" s="142">
        <v>0</v>
      </c>
      <c r="D92" s="142">
        <v>30806.2</v>
      </c>
      <c r="E92" s="142">
        <v>0</v>
      </c>
      <c r="F92" s="142">
        <v>30806.2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2">
        <v>30806.2</v>
      </c>
    </row>
    <row r="93" spans="1:12" x14ac:dyDescent="0.25">
      <c r="A93" s="140" t="s">
        <v>588</v>
      </c>
      <c r="B93" s="141" t="s">
        <v>589</v>
      </c>
      <c r="C93" s="142">
        <v>0</v>
      </c>
      <c r="D93" s="142">
        <v>37101.040000000001</v>
      </c>
      <c r="E93" s="142">
        <v>0</v>
      </c>
      <c r="F93" s="142">
        <v>37101.040000000001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2">
        <v>37101.040000000001</v>
      </c>
    </row>
    <row r="94" spans="1:12" x14ac:dyDescent="0.25">
      <c r="A94" s="140" t="s">
        <v>590</v>
      </c>
      <c r="B94" s="141" t="s">
        <v>591</v>
      </c>
      <c r="C94" s="142">
        <v>0</v>
      </c>
      <c r="D94" s="142">
        <v>26492.7</v>
      </c>
      <c r="E94" s="142">
        <v>0</v>
      </c>
      <c r="F94" s="142">
        <v>26492.7</v>
      </c>
      <c r="G94" s="142">
        <v>0</v>
      </c>
      <c r="H94" s="142">
        <v>0</v>
      </c>
      <c r="I94" s="142">
        <v>0</v>
      </c>
      <c r="J94" s="142">
        <v>0</v>
      </c>
      <c r="K94" s="142">
        <v>0</v>
      </c>
      <c r="L94" s="142">
        <v>26492.7</v>
      </c>
    </row>
    <row r="95" spans="1:12" x14ac:dyDescent="0.25">
      <c r="A95" s="140" t="s">
        <v>592</v>
      </c>
      <c r="B95" s="141" t="s">
        <v>593</v>
      </c>
      <c r="C95" s="142">
        <v>0</v>
      </c>
      <c r="D95" s="142">
        <v>0</v>
      </c>
      <c r="E95" s="142">
        <v>0</v>
      </c>
      <c r="F95" s="142">
        <v>24599.03</v>
      </c>
      <c r="G95" s="142">
        <v>0</v>
      </c>
      <c r="H95" s="142">
        <v>0</v>
      </c>
      <c r="I95" s="142">
        <v>0</v>
      </c>
      <c r="J95" s="142">
        <v>24599.03</v>
      </c>
      <c r="K95" s="142">
        <v>0</v>
      </c>
      <c r="L95" s="142">
        <v>24599.03</v>
      </c>
    </row>
    <row r="96" spans="1:12" x14ac:dyDescent="0.25">
      <c r="A96" s="140" t="s">
        <v>594</v>
      </c>
      <c r="B96" s="141" t="s">
        <v>595</v>
      </c>
      <c r="C96" s="142">
        <v>0</v>
      </c>
      <c r="D96" s="142">
        <v>28599.03</v>
      </c>
      <c r="E96" s="142">
        <v>0</v>
      </c>
      <c r="F96" s="142">
        <v>0</v>
      </c>
      <c r="G96" s="142">
        <v>0</v>
      </c>
      <c r="H96" s="142">
        <v>0</v>
      </c>
      <c r="I96" s="142">
        <v>28599.03</v>
      </c>
      <c r="J96" s="142">
        <v>0</v>
      </c>
      <c r="K96" s="142">
        <v>0</v>
      </c>
      <c r="L96" s="142">
        <v>0</v>
      </c>
    </row>
    <row r="97" spans="1:12" x14ac:dyDescent="0.25">
      <c r="A97" s="140" t="s">
        <v>596</v>
      </c>
      <c r="B97" s="141" t="s">
        <v>597</v>
      </c>
      <c r="C97" s="142">
        <v>0</v>
      </c>
      <c r="D97" s="142">
        <v>0</v>
      </c>
      <c r="E97" s="142">
        <v>-263570</v>
      </c>
      <c r="F97" s="142">
        <v>0</v>
      </c>
      <c r="G97" s="142">
        <v>3215</v>
      </c>
      <c r="H97" s="142">
        <v>0</v>
      </c>
      <c r="I97" s="142">
        <v>9645</v>
      </c>
      <c r="J97" s="142">
        <v>270000</v>
      </c>
      <c r="K97" s="142">
        <v>-260355</v>
      </c>
      <c r="L97" s="142">
        <v>0</v>
      </c>
    </row>
    <row r="98" spans="1:12" x14ac:dyDescent="0.25">
      <c r="A98" s="140" t="s">
        <v>598</v>
      </c>
      <c r="B98" s="141" t="s">
        <v>599</v>
      </c>
      <c r="C98" s="142">
        <v>0</v>
      </c>
      <c r="D98" s="142">
        <v>300.66000000000003</v>
      </c>
      <c r="E98" s="142">
        <v>0</v>
      </c>
      <c r="F98" s="142">
        <v>2590.4699999999998</v>
      </c>
      <c r="G98" s="142">
        <v>130.4</v>
      </c>
      <c r="H98" s="142">
        <v>52.99</v>
      </c>
      <c r="I98" s="142">
        <v>2449.34</v>
      </c>
      <c r="J98" s="142">
        <v>4661.74</v>
      </c>
      <c r="K98" s="142">
        <v>0</v>
      </c>
      <c r="L98" s="142">
        <v>2513.06</v>
      </c>
    </row>
    <row r="99" spans="1:12" x14ac:dyDescent="0.25">
      <c r="A99" s="140" t="s">
        <v>600</v>
      </c>
      <c r="B99" s="141" t="s">
        <v>601</v>
      </c>
      <c r="C99" s="142">
        <v>0</v>
      </c>
      <c r="D99" s="142">
        <v>0</v>
      </c>
      <c r="E99" s="142">
        <v>0</v>
      </c>
      <c r="F99" s="142">
        <v>0</v>
      </c>
      <c r="G99" s="142">
        <v>976.31</v>
      </c>
      <c r="H99" s="142">
        <v>976.31</v>
      </c>
      <c r="I99" s="142">
        <v>976.31</v>
      </c>
      <c r="J99" s="142">
        <v>976.31</v>
      </c>
      <c r="K99" s="142">
        <v>0</v>
      </c>
      <c r="L99" s="142">
        <v>0</v>
      </c>
    </row>
    <row r="100" spans="1:12" x14ac:dyDescent="0.25">
      <c r="A100" s="140" t="s">
        <v>602</v>
      </c>
      <c r="B100" s="141" t="s">
        <v>603</v>
      </c>
      <c r="C100" s="142">
        <v>0</v>
      </c>
      <c r="D100" s="142">
        <v>17048.669999999998</v>
      </c>
      <c r="E100" s="142">
        <v>0</v>
      </c>
      <c r="F100" s="142">
        <v>4619.3</v>
      </c>
      <c r="G100" s="142">
        <v>1163.21</v>
      </c>
      <c r="H100" s="142">
        <v>13.26</v>
      </c>
      <c r="I100" s="142">
        <v>13958.52</v>
      </c>
      <c r="J100" s="142">
        <v>379.2</v>
      </c>
      <c r="K100" s="142">
        <v>0</v>
      </c>
      <c r="L100" s="142">
        <v>3469.35</v>
      </c>
    </row>
    <row r="101" spans="1:12" x14ac:dyDescent="0.25">
      <c r="A101" s="140" t="s">
        <v>604</v>
      </c>
      <c r="B101" s="141" t="s">
        <v>605</v>
      </c>
      <c r="C101" s="142">
        <v>0</v>
      </c>
      <c r="D101" s="142">
        <v>12887.86</v>
      </c>
      <c r="E101" s="142">
        <v>0</v>
      </c>
      <c r="F101" s="142">
        <v>7105.34</v>
      </c>
      <c r="G101" s="142">
        <v>559.08000000000004</v>
      </c>
      <c r="H101" s="142">
        <v>23.09</v>
      </c>
      <c r="I101" s="142">
        <v>6708.96</v>
      </c>
      <c r="J101" s="142">
        <v>390.45</v>
      </c>
      <c r="K101" s="142">
        <v>0</v>
      </c>
      <c r="L101" s="142">
        <v>6569.35</v>
      </c>
    </row>
    <row r="102" spans="1:12" x14ac:dyDescent="0.25">
      <c r="A102" s="140" t="s">
        <v>606</v>
      </c>
      <c r="B102" s="141" t="s">
        <v>607</v>
      </c>
      <c r="C102" s="142">
        <v>0</v>
      </c>
      <c r="D102" s="142">
        <v>12</v>
      </c>
      <c r="E102" s="142">
        <v>0</v>
      </c>
      <c r="F102" s="142">
        <v>0</v>
      </c>
      <c r="G102" s="142">
        <v>0</v>
      </c>
      <c r="H102" s="142">
        <v>0</v>
      </c>
      <c r="I102" s="142">
        <v>12</v>
      </c>
      <c r="J102" s="142">
        <v>0</v>
      </c>
      <c r="K102" s="142">
        <v>0</v>
      </c>
      <c r="L102" s="142">
        <v>0</v>
      </c>
    </row>
    <row r="103" spans="1:12" x14ac:dyDescent="0.25">
      <c r="A103" s="140" t="s">
        <v>608</v>
      </c>
      <c r="B103" s="141" t="s">
        <v>609</v>
      </c>
      <c r="C103" s="142">
        <v>0</v>
      </c>
      <c r="D103" s="142">
        <v>17.5</v>
      </c>
      <c r="E103" s="142">
        <v>0</v>
      </c>
      <c r="F103" s="142">
        <v>0</v>
      </c>
      <c r="G103" s="142">
        <v>0</v>
      </c>
      <c r="H103" s="142">
        <v>0</v>
      </c>
      <c r="I103" s="142">
        <v>17.5</v>
      </c>
      <c r="J103" s="142">
        <v>0</v>
      </c>
      <c r="K103" s="142">
        <v>0</v>
      </c>
      <c r="L103" s="142">
        <v>0</v>
      </c>
    </row>
    <row r="104" spans="1:12" x14ac:dyDescent="0.25">
      <c r="A104" s="140" t="s">
        <v>610</v>
      </c>
      <c r="B104" s="141" t="s">
        <v>611</v>
      </c>
      <c r="C104" s="142">
        <v>0</v>
      </c>
      <c r="D104" s="142">
        <v>77</v>
      </c>
      <c r="E104" s="142">
        <v>0</v>
      </c>
      <c r="F104" s="142">
        <v>7</v>
      </c>
      <c r="G104" s="142">
        <v>7</v>
      </c>
      <c r="H104" s="142">
        <v>0</v>
      </c>
      <c r="I104" s="142">
        <v>77</v>
      </c>
      <c r="J104" s="142">
        <v>0</v>
      </c>
      <c r="K104" s="142">
        <v>0</v>
      </c>
      <c r="L104" s="142">
        <v>0</v>
      </c>
    </row>
    <row r="105" spans="1:12" x14ac:dyDescent="0.25">
      <c r="A105" s="140" t="s">
        <v>612</v>
      </c>
      <c r="B105" s="141" t="s">
        <v>613</v>
      </c>
      <c r="C105" s="142">
        <v>0</v>
      </c>
      <c r="D105" s="142">
        <v>110</v>
      </c>
      <c r="E105" s="142">
        <v>0</v>
      </c>
      <c r="F105" s="142">
        <v>10</v>
      </c>
      <c r="G105" s="142">
        <v>10</v>
      </c>
      <c r="H105" s="142">
        <v>0</v>
      </c>
      <c r="I105" s="142">
        <v>110</v>
      </c>
      <c r="J105" s="142">
        <v>0</v>
      </c>
      <c r="K105" s="142">
        <v>0</v>
      </c>
      <c r="L105" s="142">
        <v>0</v>
      </c>
    </row>
    <row r="106" spans="1:12" x14ac:dyDescent="0.25">
      <c r="A106" s="140" t="s">
        <v>614</v>
      </c>
      <c r="B106" s="141" t="s">
        <v>615</v>
      </c>
      <c r="C106" s="142">
        <v>0</v>
      </c>
      <c r="D106" s="142">
        <v>25591.94</v>
      </c>
      <c r="E106" s="142">
        <v>0</v>
      </c>
      <c r="F106" s="142">
        <v>19687.98</v>
      </c>
      <c r="G106" s="142">
        <v>1263.6400000000001</v>
      </c>
      <c r="H106" s="142">
        <v>62.77</v>
      </c>
      <c r="I106" s="142">
        <v>7581.84</v>
      </c>
      <c r="J106" s="142">
        <v>477.01</v>
      </c>
      <c r="K106" s="142">
        <v>0</v>
      </c>
      <c r="L106" s="142">
        <v>18487.11</v>
      </c>
    </row>
    <row r="107" spans="1:12" x14ac:dyDescent="0.25">
      <c r="A107" s="140" t="s">
        <v>616</v>
      </c>
      <c r="B107" s="141" t="s">
        <v>617</v>
      </c>
      <c r="C107" s="142">
        <v>0</v>
      </c>
      <c r="D107" s="142">
        <v>0</v>
      </c>
      <c r="E107" s="142">
        <v>0</v>
      </c>
      <c r="F107" s="142">
        <v>38312.71</v>
      </c>
      <c r="G107" s="142">
        <v>995.38</v>
      </c>
      <c r="H107" s="142">
        <v>-37317.33</v>
      </c>
      <c r="I107" s="142">
        <v>6967.66</v>
      </c>
      <c r="J107" s="142">
        <v>6967.66</v>
      </c>
      <c r="K107" s="142">
        <v>0</v>
      </c>
      <c r="L107" s="142">
        <v>0</v>
      </c>
    </row>
    <row r="108" spans="1:12" x14ac:dyDescent="0.25">
      <c r="A108" s="140" t="s">
        <v>618</v>
      </c>
      <c r="B108" s="141" t="s">
        <v>619</v>
      </c>
      <c r="C108" s="142">
        <v>0</v>
      </c>
      <c r="D108" s="142">
        <v>0</v>
      </c>
      <c r="E108" s="142">
        <v>674.05</v>
      </c>
      <c r="F108" s="142">
        <v>0</v>
      </c>
      <c r="G108" s="142">
        <v>13.73</v>
      </c>
      <c r="H108" s="142">
        <v>0</v>
      </c>
      <c r="I108" s="142">
        <v>687.78</v>
      </c>
      <c r="J108" s="142">
        <v>0</v>
      </c>
      <c r="K108" s="142">
        <v>687.78</v>
      </c>
      <c r="L108" s="142">
        <v>0</v>
      </c>
    </row>
    <row r="109" spans="1:12" x14ac:dyDescent="0.25">
      <c r="A109" s="140" t="s">
        <v>620</v>
      </c>
      <c r="B109" s="141" t="s">
        <v>621</v>
      </c>
      <c r="C109" s="142">
        <v>0</v>
      </c>
      <c r="D109" s="142">
        <v>0</v>
      </c>
      <c r="E109" s="142">
        <v>1252.95</v>
      </c>
      <c r="F109" s="142">
        <v>0</v>
      </c>
      <c r="G109" s="142">
        <v>1439.85</v>
      </c>
      <c r="H109" s="142">
        <v>0</v>
      </c>
      <c r="I109" s="142">
        <v>2692.8</v>
      </c>
      <c r="J109" s="142">
        <v>0</v>
      </c>
      <c r="K109" s="142">
        <v>2692.8</v>
      </c>
      <c r="L109" s="142">
        <v>0</v>
      </c>
    </row>
    <row r="110" spans="1:12" x14ac:dyDescent="0.25">
      <c r="A110" s="140" t="s">
        <v>622</v>
      </c>
      <c r="B110" s="141" t="s">
        <v>623</v>
      </c>
      <c r="C110" s="142">
        <v>0</v>
      </c>
      <c r="D110" s="142">
        <v>0</v>
      </c>
      <c r="E110" s="142">
        <v>53.79</v>
      </c>
      <c r="F110" s="142">
        <v>0</v>
      </c>
      <c r="G110" s="142">
        <v>87.32</v>
      </c>
      <c r="H110" s="142">
        <v>0</v>
      </c>
      <c r="I110" s="142">
        <v>141.11000000000001</v>
      </c>
      <c r="J110" s="142">
        <v>0</v>
      </c>
      <c r="K110" s="142">
        <v>141.11000000000001</v>
      </c>
      <c r="L110" s="142">
        <v>0</v>
      </c>
    </row>
    <row r="111" spans="1:12" x14ac:dyDescent="0.25">
      <c r="A111" s="140" t="s">
        <v>624</v>
      </c>
      <c r="B111" s="141" t="s">
        <v>625</v>
      </c>
      <c r="C111" s="142">
        <v>0</v>
      </c>
      <c r="D111" s="142">
        <v>0</v>
      </c>
      <c r="E111" s="142">
        <v>331</v>
      </c>
      <c r="F111" s="142">
        <v>0</v>
      </c>
      <c r="G111" s="142">
        <v>45.83</v>
      </c>
      <c r="H111" s="142">
        <v>28.83</v>
      </c>
      <c r="I111" s="142">
        <v>376.83</v>
      </c>
      <c r="J111" s="142">
        <v>28.83</v>
      </c>
      <c r="K111" s="142">
        <v>348</v>
      </c>
      <c r="L111" s="142">
        <v>0</v>
      </c>
    </row>
    <row r="112" spans="1:12" x14ac:dyDescent="0.25">
      <c r="A112" s="140" t="s">
        <v>626</v>
      </c>
      <c r="B112" s="141" t="s">
        <v>627</v>
      </c>
      <c r="C112" s="142">
        <v>0</v>
      </c>
      <c r="D112" s="142">
        <v>0</v>
      </c>
      <c r="E112" s="142">
        <v>2225.56</v>
      </c>
      <c r="F112" s="142">
        <v>0</v>
      </c>
      <c r="G112" s="142">
        <v>92.5</v>
      </c>
      <c r="H112" s="142">
        <v>32.5</v>
      </c>
      <c r="I112" s="142">
        <v>2318.06</v>
      </c>
      <c r="J112" s="142">
        <v>32.5</v>
      </c>
      <c r="K112" s="142">
        <v>2285.56</v>
      </c>
      <c r="L112" s="142">
        <v>0</v>
      </c>
    </row>
    <row r="113" spans="1:12" x14ac:dyDescent="0.25">
      <c r="A113" s="140" t="s">
        <v>628</v>
      </c>
      <c r="B113" s="141" t="s">
        <v>629</v>
      </c>
      <c r="C113" s="142">
        <v>0</v>
      </c>
      <c r="D113" s="142">
        <v>0</v>
      </c>
      <c r="E113" s="142">
        <v>1055.8800000000001</v>
      </c>
      <c r="F113" s="142">
        <v>0</v>
      </c>
      <c r="G113" s="142">
        <v>83.33</v>
      </c>
      <c r="H113" s="142">
        <v>63.33</v>
      </c>
      <c r="I113" s="142">
        <v>1139.21</v>
      </c>
      <c r="J113" s="142">
        <v>63.33</v>
      </c>
      <c r="K113" s="142">
        <v>1075.8800000000001</v>
      </c>
      <c r="L113" s="142">
        <v>0</v>
      </c>
    </row>
    <row r="114" spans="1:12" x14ac:dyDescent="0.25">
      <c r="A114" s="140" t="s">
        <v>630</v>
      </c>
      <c r="B114" s="141" t="s">
        <v>631</v>
      </c>
      <c r="C114" s="142">
        <v>0</v>
      </c>
      <c r="D114" s="142">
        <v>0</v>
      </c>
      <c r="E114" s="142">
        <v>134.19</v>
      </c>
      <c r="F114" s="142">
        <v>0</v>
      </c>
      <c r="G114" s="142">
        <v>0</v>
      </c>
      <c r="H114" s="142">
        <v>0</v>
      </c>
      <c r="I114" s="142">
        <v>134.19</v>
      </c>
      <c r="J114" s="142">
        <v>0</v>
      </c>
      <c r="K114" s="142">
        <v>134.19</v>
      </c>
      <c r="L114" s="142">
        <v>0</v>
      </c>
    </row>
    <row r="115" spans="1:12" x14ac:dyDescent="0.25">
      <c r="A115" s="140" t="s">
        <v>632</v>
      </c>
      <c r="B115" s="141" t="s">
        <v>633</v>
      </c>
      <c r="C115" s="142">
        <v>0</v>
      </c>
      <c r="D115" s="142">
        <v>0</v>
      </c>
      <c r="E115" s="142">
        <v>267.64999999999998</v>
      </c>
      <c r="F115" s="142">
        <v>0</v>
      </c>
      <c r="G115" s="142">
        <v>0</v>
      </c>
      <c r="H115" s="142">
        <v>12</v>
      </c>
      <c r="I115" s="142">
        <v>267.64999999999998</v>
      </c>
      <c r="J115" s="142">
        <v>12</v>
      </c>
      <c r="K115" s="142">
        <v>255.65</v>
      </c>
      <c r="L115" s="142">
        <v>0</v>
      </c>
    </row>
    <row r="116" spans="1:12" x14ac:dyDescent="0.25">
      <c r="A116" s="140" t="s">
        <v>634</v>
      </c>
      <c r="B116" s="141" t="s">
        <v>635</v>
      </c>
      <c r="C116" s="142">
        <v>0</v>
      </c>
      <c r="D116" s="142">
        <v>0</v>
      </c>
      <c r="E116" s="142">
        <v>1792.81</v>
      </c>
      <c r="F116" s="142">
        <v>0</v>
      </c>
      <c r="G116" s="142">
        <v>85.21</v>
      </c>
      <c r="H116" s="142">
        <v>25.21</v>
      </c>
      <c r="I116" s="142">
        <v>1878.02</v>
      </c>
      <c r="J116" s="142">
        <v>25.21</v>
      </c>
      <c r="K116" s="142">
        <v>1852.81</v>
      </c>
      <c r="L116" s="142">
        <v>0</v>
      </c>
    </row>
    <row r="117" spans="1:12" x14ac:dyDescent="0.25">
      <c r="A117" s="140" t="s">
        <v>636</v>
      </c>
      <c r="B117" s="141" t="s">
        <v>637</v>
      </c>
      <c r="C117" s="142">
        <v>0</v>
      </c>
      <c r="D117" s="142">
        <v>0</v>
      </c>
      <c r="E117" s="142">
        <v>2531.12</v>
      </c>
      <c r="F117" s="142">
        <v>0</v>
      </c>
      <c r="G117" s="142">
        <v>0</v>
      </c>
      <c r="H117" s="142">
        <v>16.66</v>
      </c>
      <c r="I117" s="142">
        <v>2531.12</v>
      </c>
      <c r="J117" s="142">
        <v>16.66</v>
      </c>
      <c r="K117" s="142">
        <v>2514.46</v>
      </c>
      <c r="L117" s="142">
        <v>0</v>
      </c>
    </row>
    <row r="118" spans="1:12" x14ac:dyDescent="0.25">
      <c r="A118" s="140" t="s">
        <v>638</v>
      </c>
      <c r="B118" s="141" t="s">
        <v>639</v>
      </c>
      <c r="C118" s="142">
        <v>0</v>
      </c>
      <c r="D118" s="142">
        <v>0</v>
      </c>
      <c r="E118" s="142">
        <v>2066.6799999999998</v>
      </c>
      <c r="F118" s="142">
        <v>0</v>
      </c>
      <c r="G118" s="142">
        <v>1.98</v>
      </c>
      <c r="H118" s="142">
        <v>0</v>
      </c>
      <c r="I118" s="142">
        <v>2068.66</v>
      </c>
      <c r="J118" s="142">
        <v>0</v>
      </c>
      <c r="K118" s="142">
        <v>2068.66</v>
      </c>
      <c r="L118" s="142">
        <v>0</v>
      </c>
    </row>
    <row r="119" spans="1:12" x14ac:dyDescent="0.25">
      <c r="A119" s="140" t="s">
        <v>640</v>
      </c>
      <c r="B119" s="141" t="s">
        <v>641</v>
      </c>
      <c r="C119" s="142">
        <v>0</v>
      </c>
      <c r="D119" s="142">
        <v>0</v>
      </c>
      <c r="E119" s="142">
        <v>349.94</v>
      </c>
      <c r="F119" s="142">
        <v>0</v>
      </c>
      <c r="G119" s="142">
        <v>0</v>
      </c>
      <c r="H119" s="142">
        <v>0</v>
      </c>
      <c r="I119" s="142">
        <v>349.94</v>
      </c>
      <c r="J119" s="142">
        <v>0</v>
      </c>
      <c r="K119" s="142">
        <v>349.94</v>
      </c>
      <c r="L119" s="142">
        <v>0</v>
      </c>
    </row>
    <row r="120" spans="1:12" x14ac:dyDescent="0.25">
      <c r="A120" s="140" t="s">
        <v>642</v>
      </c>
      <c r="B120" s="141" t="s">
        <v>643</v>
      </c>
      <c r="C120" s="142">
        <v>0</v>
      </c>
      <c r="D120" s="142">
        <v>0</v>
      </c>
      <c r="E120" s="142">
        <v>1282.05</v>
      </c>
      <c r="F120" s="142">
        <v>0</v>
      </c>
      <c r="G120" s="142">
        <v>0</v>
      </c>
      <c r="H120" s="142">
        <v>0</v>
      </c>
      <c r="I120" s="142">
        <v>1282.05</v>
      </c>
      <c r="J120" s="142">
        <v>0</v>
      </c>
      <c r="K120" s="142">
        <v>1282.05</v>
      </c>
      <c r="L120" s="142">
        <v>0</v>
      </c>
    </row>
    <row r="121" spans="1:12" x14ac:dyDescent="0.25">
      <c r="A121" s="140" t="s">
        <v>644</v>
      </c>
      <c r="B121" s="141" t="s">
        <v>645</v>
      </c>
      <c r="C121" s="142">
        <v>0</v>
      </c>
      <c r="D121" s="142">
        <v>0</v>
      </c>
      <c r="E121" s="142">
        <v>1238.69</v>
      </c>
      <c r="F121" s="142">
        <v>0</v>
      </c>
      <c r="G121" s="142">
        <v>0</v>
      </c>
      <c r="H121" s="142">
        <v>0</v>
      </c>
      <c r="I121" s="142">
        <v>1238.69</v>
      </c>
      <c r="J121" s="142">
        <v>0</v>
      </c>
      <c r="K121" s="142">
        <v>1238.69</v>
      </c>
      <c r="L121" s="142">
        <v>0</v>
      </c>
    </row>
    <row r="122" spans="1:12" x14ac:dyDescent="0.25">
      <c r="A122" s="140" t="s">
        <v>646</v>
      </c>
      <c r="B122" s="141" t="s">
        <v>647</v>
      </c>
      <c r="C122" s="142">
        <v>0</v>
      </c>
      <c r="D122" s="142">
        <v>0</v>
      </c>
      <c r="E122" s="142">
        <v>625.54</v>
      </c>
      <c r="F122" s="142">
        <v>0</v>
      </c>
      <c r="G122" s="142">
        <v>279.2</v>
      </c>
      <c r="H122" s="142">
        <v>0</v>
      </c>
      <c r="I122" s="142">
        <v>904.74</v>
      </c>
      <c r="J122" s="142">
        <v>0</v>
      </c>
      <c r="K122" s="142">
        <v>904.74</v>
      </c>
      <c r="L122" s="142">
        <v>0</v>
      </c>
    </row>
    <row r="123" spans="1:12" x14ac:dyDescent="0.25">
      <c r="A123" s="140" t="s">
        <v>648</v>
      </c>
      <c r="B123" s="141" t="s">
        <v>649</v>
      </c>
      <c r="C123" s="142">
        <v>0</v>
      </c>
      <c r="D123" s="142">
        <v>0</v>
      </c>
      <c r="E123" s="142">
        <v>2401.67</v>
      </c>
      <c r="F123" s="142">
        <v>0</v>
      </c>
      <c r="G123" s="142">
        <v>458.33</v>
      </c>
      <c r="H123" s="142">
        <v>0</v>
      </c>
      <c r="I123" s="142">
        <v>2860</v>
      </c>
      <c r="J123" s="142">
        <v>0</v>
      </c>
      <c r="K123" s="142">
        <v>2860</v>
      </c>
      <c r="L123" s="142">
        <v>0</v>
      </c>
    </row>
    <row r="124" spans="1:12" x14ac:dyDescent="0.25">
      <c r="A124" s="140" t="s">
        <v>650</v>
      </c>
      <c r="B124" s="141" t="s">
        <v>651</v>
      </c>
      <c r="C124" s="142">
        <v>0</v>
      </c>
      <c r="D124" s="142">
        <v>0</v>
      </c>
      <c r="E124" s="142">
        <v>581.88</v>
      </c>
      <c r="F124" s="142">
        <v>0</v>
      </c>
      <c r="G124" s="142">
        <v>0</v>
      </c>
      <c r="H124" s="142">
        <v>0</v>
      </c>
      <c r="I124" s="142">
        <v>581.88</v>
      </c>
      <c r="J124" s="142">
        <v>0</v>
      </c>
      <c r="K124" s="142">
        <v>581.88</v>
      </c>
      <c r="L124" s="142">
        <v>0</v>
      </c>
    </row>
    <row r="125" spans="1:12" x14ac:dyDescent="0.25">
      <c r="A125" s="143" t="s">
        <v>652</v>
      </c>
      <c r="B125" s="144" t="s">
        <v>653</v>
      </c>
      <c r="C125" s="145">
        <v>0</v>
      </c>
      <c r="D125" s="145">
        <v>0</v>
      </c>
      <c r="E125" s="145">
        <v>1492.36</v>
      </c>
      <c r="F125" s="145">
        <v>0</v>
      </c>
      <c r="G125" s="145">
        <v>0</v>
      </c>
      <c r="H125" s="145">
        <v>0</v>
      </c>
      <c r="I125" s="145">
        <v>1492.36</v>
      </c>
      <c r="J125" s="145">
        <v>0</v>
      </c>
      <c r="K125" s="145">
        <v>1492.36</v>
      </c>
      <c r="L125" s="145">
        <v>0</v>
      </c>
    </row>
    <row r="126" spans="1:12" x14ac:dyDescent="0.25">
      <c r="A126" s="143" t="s">
        <v>654</v>
      </c>
      <c r="B126" s="144" t="s">
        <v>655</v>
      </c>
      <c r="C126" s="145">
        <v>0</v>
      </c>
      <c r="D126" s="145">
        <v>0</v>
      </c>
      <c r="E126" s="145">
        <v>2986.22</v>
      </c>
      <c r="F126" s="145">
        <v>0</v>
      </c>
      <c r="G126" s="145">
        <v>0</v>
      </c>
      <c r="H126" s="145">
        <v>0</v>
      </c>
      <c r="I126" s="145">
        <v>2986.22</v>
      </c>
      <c r="J126" s="145">
        <v>0</v>
      </c>
      <c r="K126" s="145">
        <v>2986.22</v>
      </c>
      <c r="L126" s="145">
        <v>0</v>
      </c>
    </row>
    <row r="127" spans="1:12" x14ac:dyDescent="0.25">
      <c r="A127" s="143" t="s">
        <v>656</v>
      </c>
      <c r="B127" s="144" t="s">
        <v>657</v>
      </c>
      <c r="C127" s="145">
        <v>0</v>
      </c>
      <c r="D127" s="145">
        <v>0</v>
      </c>
      <c r="E127" s="145">
        <v>994.48</v>
      </c>
      <c r="F127" s="145">
        <v>0</v>
      </c>
      <c r="G127" s="145">
        <v>302.81</v>
      </c>
      <c r="H127" s="145">
        <v>0</v>
      </c>
      <c r="I127" s="145">
        <v>1297.29</v>
      </c>
      <c r="J127" s="145">
        <v>0</v>
      </c>
      <c r="K127" s="145">
        <v>1297.29</v>
      </c>
      <c r="L127" s="145">
        <v>0</v>
      </c>
    </row>
    <row r="128" spans="1:12" x14ac:dyDescent="0.25">
      <c r="A128" s="143" t="s">
        <v>658</v>
      </c>
      <c r="B128" s="144" t="s">
        <v>659</v>
      </c>
      <c r="C128" s="145">
        <v>0</v>
      </c>
      <c r="D128" s="145">
        <v>0</v>
      </c>
      <c r="E128" s="145">
        <v>716768.97</v>
      </c>
      <c r="F128" s="145">
        <v>0</v>
      </c>
      <c r="G128" s="145">
        <v>55985.51</v>
      </c>
      <c r="H128" s="145">
        <v>0</v>
      </c>
      <c r="I128" s="145">
        <v>772754.48</v>
      </c>
      <c r="J128" s="145">
        <v>0</v>
      </c>
      <c r="K128" s="145">
        <v>772754.48</v>
      </c>
      <c r="L128" s="145">
        <v>0</v>
      </c>
    </row>
    <row r="129" spans="1:12" x14ac:dyDescent="0.25">
      <c r="A129" s="143" t="s">
        <v>660</v>
      </c>
      <c r="B129" s="144" t="s">
        <v>661</v>
      </c>
      <c r="C129" s="145">
        <v>0</v>
      </c>
      <c r="D129" s="145">
        <v>0</v>
      </c>
      <c r="E129" s="145">
        <v>5476.64</v>
      </c>
      <c r="F129" s="145">
        <v>0</v>
      </c>
      <c r="G129" s="145">
        <v>597.51</v>
      </c>
      <c r="H129" s="145">
        <v>0</v>
      </c>
      <c r="I129" s="145">
        <v>6074.15</v>
      </c>
      <c r="J129" s="145">
        <v>0</v>
      </c>
      <c r="K129" s="145">
        <v>6074.15</v>
      </c>
      <c r="L129" s="145">
        <v>0</v>
      </c>
    </row>
    <row r="130" spans="1:12" x14ac:dyDescent="0.25">
      <c r="A130" s="143" t="s">
        <v>662</v>
      </c>
      <c r="B130" s="144" t="s">
        <v>663</v>
      </c>
      <c r="C130" s="145">
        <v>0</v>
      </c>
      <c r="D130" s="145">
        <v>0</v>
      </c>
      <c r="E130" s="145">
        <v>4057.11</v>
      </c>
      <c r="F130" s="145">
        <v>0</v>
      </c>
      <c r="G130" s="145">
        <v>933.69</v>
      </c>
      <c r="H130" s="145">
        <v>0</v>
      </c>
      <c r="I130" s="145">
        <v>4990.8</v>
      </c>
      <c r="J130" s="145">
        <v>0</v>
      </c>
      <c r="K130" s="145">
        <v>4990.8</v>
      </c>
      <c r="L130" s="145">
        <v>0</v>
      </c>
    </row>
    <row r="131" spans="1:12" x14ac:dyDescent="0.25">
      <c r="A131" s="143" t="s">
        <v>664</v>
      </c>
      <c r="B131" s="144" t="s">
        <v>665</v>
      </c>
      <c r="C131" s="145">
        <v>0</v>
      </c>
      <c r="D131" s="145">
        <v>0</v>
      </c>
      <c r="E131" s="145">
        <v>7.5</v>
      </c>
      <c r="F131" s="145">
        <v>0</v>
      </c>
      <c r="G131" s="145">
        <v>0</v>
      </c>
      <c r="H131" s="145">
        <v>0</v>
      </c>
      <c r="I131" s="145">
        <v>7.5</v>
      </c>
      <c r="J131" s="145">
        <v>0</v>
      </c>
      <c r="K131" s="145">
        <v>7.5</v>
      </c>
      <c r="L131" s="145">
        <v>0</v>
      </c>
    </row>
    <row r="132" spans="1:12" x14ac:dyDescent="0.25">
      <c r="A132" s="143" t="s">
        <v>666</v>
      </c>
      <c r="B132" s="144" t="s">
        <v>667</v>
      </c>
      <c r="C132" s="145">
        <v>0</v>
      </c>
      <c r="D132" s="145">
        <v>0</v>
      </c>
      <c r="E132" s="145">
        <v>56.43</v>
      </c>
      <c r="F132" s="145">
        <v>0</v>
      </c>
      <c r="G132" s="145">
        <v>32.97</v>
      </c>
      <c r="H132" s="145">
        <v>0</v>
      </c>
      <c r="I132" s="145">
        <v>89.4</v>
      </c>
      <c r="J132" s="145">
        <v>0</v>
      </c>
      <c r="K132" s="145">
        <v>89.4</v>
      </c>
      <c r="L132" s="145">
        <v>0</v>
      </c>
    </row>
    <row r="133" spans="1:12" x14ac:dyDescent="0.25">
      <c r="A133" s="143" t="s">
        <v>668</v>
      </c>
      <c r="B133" s="144" t="s">
        <v>669</v>
      </c>
      <c r="C133" s="145">
        <v>0</v>
      </c>
      <c r="D133" s="145">
        <v>0</v>
      </c>
      <c r="E133" s="145">
        <v>3292.45</v>
      </c>
      <c r="F133" s="145">
        <v>0</v>
      </c>
      <c r="G133" s="145">
        <v>1498.78</v>
      </c>
      <c r="H133" s="145">
        <v>0</v>
      </c>
      <c r="I133" s="145">
        <v>4791.2299999999996</v>
      </c>
      <c r="J133" s="145">
        <v>0</v>
      </c>
      <c r="K133" s="145">
        <v>4791.2299999999996</v>
      </c>
      <c r="L133" s="145">
        <v>0</v>
      </c>
    </row>
    <row r="134" spans="1:12" x14ac:dyDescent="0.25">
      <c r="A134" s="143" t="s">
        <v>670</v>
      </c>
      <c r="B134" s="144" t="s">
        <v>671</v>
      </c>
      <c r="C134" s="145">
        <v>0</v>
      </c>
      <c r="D134" s="145">
        <v>0</v>
      </c>
      <c r="E134" s="145">
        <v>7292.77</v>
      </c>
      <c r="F134" s="145">
        <v>0</v>
      </c>
      <c r="G134" s="145">
        <v>276</v>
      </c>
      <c r="H134" s="145">
        <v>0</v>
      </c>
      <c r="I134" s="145">
        <v>7568.77</v>
      </c>
      <c r="J134" s="145">
        <v>0</v>
      </c>
      <c r="K134" s="145">
        <v>7568.77</v>
      </c>
      <c r="L134" s="145">
        <v>0</v>
      </c>
    </row>
    <row r="135" spans="1:12" x14ac:dyDescent="0.25">
      <c r="A135" s="143" t="s">
        <v>672</v>
      </c>
      <c r="B135" s="144" t="s">
        <v>673</v>
      </c>
      <c r="C135" s="145">
        <v>0</v>
      </c>
      <c r="D135" s="145">
        <v>0</v>
      </c>
      <c r="E135" s="145">
        <v>2033.66</v>
      </c>
      <c r="F135" s="145">
        <v>0</v>
      </c>
      <c r="G135" s="145">
        <v>79.680000000000007</v>
      </c>
      <c r="H135" s="145">
        <v>0</v>
      </c>
      <c r="I135" s="145">
        <v>2113.34</v>
      </c>
      <c r="J135" s="145">
        <v>0</v>
      </c>
      <c r="K135" s="145">
        <v>2113.34</v>
      </c>
      <c r="L135" s="145">
        <v>0</v>
      </c>
    </row>
    <row r="136" spans="1:12" x14ac:dyDescent="0.25">
      <c r="A136" s="143" t="s">
        <v>674</v>
      </c>
      <c r="B136" s="144" t="s">
        <v>675</v>
      </c>
      <c r="C136" s="145">
        <v>0</v>
      </c>
      <c r="D136" s="145">
        <v>0</v>
      </c>
      <c r="E136" s="145">
        <v>51.04</v>
      </c>
      <c r="F136" s="145">
        <v>0</v>
      </c>
      <c r="G136" s="145">
        <v>4.6399999999999997</v>
      </c>
      <c r="H136" s="145">
        <v>0</v>
      </c>
      <c r="I136" s="145">
        <v>55.68</v>
      </c>
      <c r="J136" s="145">
        <v>0</v>
      </c>
      <c r="K136" s="145">
        <v>55.68</v>
      </c>
      <c r="L136" s="145">
        <v>0</v>
      </c>
    </row>
    <row r="137" spans="1:12" x14ac:dyDescent="0.25">
      <c r="A137" s="143" t="s">
        <v>676</v>
      </c>
      <c r="B137" s="144" t="s">
        <v>677</v>
      </c>
      <c r="C137" s="145">
        <v>0</v>
      </c>
      <c r="D137" s="145">
        <v>0</v>
      </c>
      <c r="E137" s="145">
        <v>0</v>
      </c>
      <c r="F137" s="145">
        <v>0</v>
      </c>
      <c r="G137" s="145">
        <v>976.31</v>
      </c>
      <c r="H137" s="145">
        <v>0</v>
      </c>
      <c r="I137" s="145">
        <v>976.31</v>
      </c>
      <c r="J137" s="145">
        <v>0</v>
      </c>
      <c r="K137" s="145">
        <v>976.31</v>
      </c>
      <c r="L137" s="145">
        <v>0</v>
      </c>
    </row>
    <row r="138" spans="1:12" x14ac:dyDescent="0.25">
      <c r="A138" s="143" t="s">
        <v>678</v>
      </c>
      <c r="B138" s="144" t="s">
        <v>679</v>
      </c>
      <c r="C138" s="145">
        <v>0</v>
      </c>
      <c r="D138" s="145">
        <v>0</v>
      </c>
      <c r="E138" s="145">
        <v>715.71</v>
      </c>
      <c r="F138" s="145">
        <v>0</v>
      </c>
      <c r="G138" s="145">
        <v>0</v>
      </c>
      <c r="H138" s="145">
        <v>0</v>
      </c>
      <c r="I138" s="145">
        <v>715.71</v>
      </c>
      <c r="J138" s="145">
        <v>0</v>
      </c>
      <c r="K138" s="145">
        <v>715.71</v>
      </c>
      <c r="L138" s="145">
        <v>0</v>
      </c>
    </row>
    <row r="139" spans="1:12" x14ac:dyDescent="0.25">
      <c r="A139" s="143" t="s">
        <v>680</v>
      </c>
      <c r="B139" s="144" t="s">
        <v>681</v>
      </c>
      <c r="C139" s="145">
        <v>0</v>
      </c>
      <c r="D139" s="145">
        <v>0</v>
      </c>
      <c r="E139" s="145">
        <v>13750</v>
      </c>
      <c r="F139" s="145">
        <v>0</v>
      </c>
      <c r="G139" s="145">
        <v>1250</v>
      </c>
      <c r="H139" s="145">
        <v>0</v>
      </c>
      <c r="I139" s="145">
        <v>15000</v>
      </c>
      <c r="J139" s="145">
        <v>0</v>
      </c>
      <c r="K139" s="145">
        <v>15000</v>
      </c>
      <c r="L139" s="145">
        <v>0</v>
      </c>
    </row>
    <row r="140" spans="1:12" x14ac:dyDescent="0.25">
      <c r="A140" s="143" t="s">
        <v>682</v>
      </c>
      <c r="B140" s="144" t="s">
        <v>683</v>
      </c>
      <c r="C140" s="145">
        <v>0</v>
      </c>
      <c r="D140" s="145">
        <v>0</v>
      </c>
      <c r="E140" s="145">
        <v>5865.45</v>
      </c>
      <c r="F140" s="145">
        <v>0</v>
      </c>
      <c r="G140" s="145">
        <v>415.25</v>
      </c>
      <c r="H140" s="145">
        <v>0</v>
      </c>
      <c r="I140" s="145">
        <v>6280.7</v>
      </c>
      <c r="J140" s="145">
        <v>0</v>
      </c>
      <c r="K140" s="145">
        <v>6280.7</v>
      </c>
      <c r="L140" s="145">
        <v>0</v>
      </c>
    </row>
    <row r="141" spans="1:12" x14ac:dyDescent="0.25">
      <c r="A141" s="143" t="s">
        <v>684</v>
      </c>
      <c r="B141" s="144" t="s">
        <v>685</v>
      </c>
      <c r="C141" s="145">
        <v>0</v>
      </c>
      <c r="D141" s="145">
        <v>0</v>
      </c>
      <c r="E141" s="145">
        <v>175</v>
      </c>
      <c r="F141" s="145">
        <v>0</v>
      </c>
      <c r="G141" s="145">
        <v>0</v>
      </c>
      <c r="H141" s="145">
        <v>0</v>
      </c>
      <c r="I141" s="145">
        <v>175</v>
      </c>
      <c r="J141" s="145">
        <v>0</v>
      </c>
      <c r="K141" s="145">
        <v>175</v>
      </c>
      <c r="L141" s="145">
        <v>0</v>
      </c>
    </row>
    <row r="142" spans="1:12" x14ac:dyDescent="0.25">
      <c r="A142" s="143" t="s">
        <v>686</v>
      </c>
      <c r="B142" s="144" t="s">
        <v>687</v>
      </c>
      <c r="C142" s="145">
        <v>0</v>
      </c>
      <c r="D142" s="145">
        <v>0</v>
      </c>
      <c r="E142" s="145">
        <v>0</v>
      </c>
      <c r="F142" s="145">
        <v>0</v>
      </c>
      <c r="G142" s="145">
        <v>400</v>
      </c>
      <c r="H142" s="145">
        <v>0</v>
      </c>
      <c r="I142" s="145">
        <v>400</v>
      </c>
      <c r="J142" s="145">
        <v>0</v>
      </c>
      <c r="K142" s="145">
        <v>400</v>
      </c>
      <c r="L142" s="145">
        <v>0</v>
      </c>
    </row>
    <row r="143" spans="1:12" x14ac:dyDescent="0.25">
      <c r="A143" s="143" t="s">
        <v>688</v>
      </c>
      <c r="B143" s="144" t="s">
        <v>689</v>
      </c>
      <c r="C143" s="145">
        <v>0</v>
      </c>
      <c r="D143" s="145">
        <v>0</v>
      </c>
      <c r="E143" s="145">
        <v>154.09</v>
      </c>
      <c r="F143" s="145">
        <v>0</v>
      </c>
      <c r="G143" s="145">
        <v>42.9</v>
      </c>
      <c r="H143" s="145">
        <v>0</v>
      </c>
      <c r="I143" s="145">
        <v>196.99</v>
      </c>
      <c r="J143" s="145">
        <v>0</v>
      </c>
      <c r="K143" s="145">
        <v>196.99</v>
      </c>
      <c r="L143" s="145">
        <v>0</v>
      </c>
    </row>
    <row r="144" spans="1:12" x14ac:dyDescent="0.25">
      <c r="A144" s="143" t="s">
        <v>690</v>
      </c>
      <c r="B144" s="144" t="s">
        <v>691</v>
      </c>
      <c r="C144" s="145">
        <v>0</v>
      </c>
      <c r="D144" s="145">
        <v>0</v>
      </c>
      <c r="E144" s="145">
        <v>115159.3</v>
      </c>
      <c r="F144" s="145">
        <v>0</v>
      </c>
      <c r="G144" s="145">
        <v>11123.83</v>
      </c>
      <c r="H144" s="145">
        <v>0</v>
      </c>
      <c r="I144" s="145">
        <v>126283.13</v>
      </c>
      <c r="J144" s="145">
        <v>0</v>
      </c>
      <c r="K144" s="145">
        <v>126283.13</v>
      </c>
      <c r="L144" s="145">
        <v>0</v>
      </c>
    </row>
    <row r="145" spans="1:12" x14ac:dyDescent="0.25">
      <c r="A145" s="143" t="s">
        <v>692</v>
      </c>
      <c r="B145" s="144" t="s">
        <v>693</v>
      </c>
      <c r="C145" s="145">
        <v>0</v>
      </c>
      <c r="D145" s="145">
        <v>0</v>
      </c>
      <c r="E145" s="145">
        <v>0</v>
      </c>
      <c r="F145" s="145">
        <v>0</v>
      </c>
      <c r="G145" s="145">
        <v>1607.3</v>
      </c>
      <c r="H145" s="145">
        <v>1132.58</v>
      </c>
      <c r="I145" s="145">
        <v>1607.3</v>
      </c>
      <c r="J145" s="145">
        <v>1132.58</v>
      </c>
      <c r="K145" s="145">
        <v>474.72</v>
      </c>
      <c r="L145" s="145">
        <v>0</v>
      </c>
    </row>
    <row r="146" spans="1:12" x14ac:dyDescent="0.25">
      <c r="A146" s="143" t="s">
        <v>694</v>
      </c>
      <c r="B146" s="144" t="s">
        <v>695</v>
      </c>
      <c r="C146" s="145">
        <v>0</v>
      </c>
      <c r="D146" s="145">
        <v>0</v>
      </c>
      <c r="E146" s="145">
        <v>39634.699999999997</v>
      </c>
      <c r="F146" s="145">
        <v>0</v>
      </c>
      <c r="G146" s="145">
        <v>3847.25</v>
      </c>
      <c r="H146" s="145">
        <v>0</v>
      </c>
      <c r="I146" s="145">
        <v>43481.95</v>
      </c>
      <c r="J146" s="145">
        <v>0</v>
      </c>
      <c r="K146" s="145">
        <v>43481.95</v>
      </c>
      <c r="L146" s="145">
        <v>0</v>
      </c>
    </row>
    <row r="147" spans="1:12" x14ac:dyDescent="0.25">
      <c r="A147" s="143" t="s">
        <v>696</v>
      </c>
      <c r="B147" s="144" t="s">
        <v>697</v>
      </c>
      <c r="C147" s="145">
        <v>0</v>
      </c>
      <c r="D147" s="145">
        <v>0</v>
      </c>
      <c r="E147" s="145">
        <v>0</v>
      </c>
      <c r="F147" s="145">
        <v>0</v>
      </c>
      <c r="G147" s="145">
        <v>565.70000000000005</v>
      </c>
      <c r="H147" s="145">
        <v>394.5</v>
      </c>
      <c r="I147" s="145">
        <v>565.70000000000005</v>
      </c>
      <c r="J147" s="145">
        <v>394.5</v>
      </c>
      <c r="K147" s="145">
        <v>171.2</v>
      </c>
      <c r="L147" s="145">
        <v>0</v>
      </c>
    </row>
    <row r="148" spans="1:12" x14ac:dyDescent="0.25">
      <c r="A148" s="143" t="s">
        <v>698</v>
      </c>
      <c r="B148" s="144" t="s">
        <v>699</v>
      </c>
      <c r="C148" s="145">
        <v>0</v>
      </c>
      <c r="D148" s="145">
        <v>0</v>
      </c>
      <c r="E148" s="145">
        <v>755.77</v>
      </c>
      <c r="F148" s="145">
        <v>0</v>
      </c>
      <c r="G148" s="145">
        <v>199.64</v>
      </c>
      <c r="H148" s="145">
        <v>0</v>
      </c>
      <c r="I148" s="145">
        <v>955.41</v>
      </c>
      <c r="J148" s="145">
        <v>0</v>
      </c>
      <c r="K148" s="145">
        <v>955.41</v>
      </c>
      <c r="L148" s="145">
        <v>0</v>
      </c>
    </row>
    <row r="149" spans="1:12" x14ac:dyDescent="0.25">
      <c r="A149" s="143" t="s">
        <v>700</v>
      </c>
      <c r="B149" s="144" t="s">
        <v>699</v>
      </c>
      <c r="C149" s="145">
        <v>0</v>
      </c>
      <c r="D149" s="145">
        <v>0</v>
      </c>
      <c r="E149" s="145">
        <v>4147.7299999999996</v>
      </c>
      <c r="F149" s="145">
        <v>0</v>
      </c>
      <c r="G149" s="145">
        <v>430.36</v>
      </c>
      <c r="H149" s="145">
        <v>0</v>
      </c>
      <c r="I149" s="145">
        <v>4578.09</v>
      </c>
      <c r="J149" s="145">
        <v>0</v>
      </c>
      <c r="K149" s="145">
        <v>4578.09</v>
      </c>
      <c r="L149" s="145">
        <v>0</v>
      </c>
    </row>
    <row r="150" spans="1:12" x14ac:dyDescent="0.25">
      <c r="A150" s="143" t="s">
        <v>701</v>
      </c>
      <c r="B150" s="144" t="s">
        <v>702</v>
      </c>
      <c r="C150" s="145">
        <v>0</v>
      </c>
      <c r="D150" s="145">
        <v>0</v>
      </c>
      <c r="E150" s="145">
        <v>513.79999999999995</v>
      </c>
      <c r="F150" s="145">
        <v>0</v>
      </c>
      <c r="G150" s="145">
        <v>0</v>
      </c>
      <c r="H150" s="145">
        <v>0</v>
      </c>
      <c r="I150" s="145">
        <v>513.79999999999995</v>
      </c>
      <c r="J150" s="145">
        <v>0</v>
      </c>
      <c r="K150" s="145">
        <v>513.79999999999995</v>
      </c>
      <c r="L150" s="145">
        <v>0</v>
      </c>
    </row>
    <row r="151" spans="1:12" x14ac:dyDescent="0.25">
      <c r="A151" s="143" t="s">
        <v>703</v>
      </c>
      <c r="B151" s="144" t="s">
        <v>704</v>
      </c>
      <c r="C151" s="145">
        <v>0</v>
      </c>
      <c r="D151" s="145">
        <v>0</v>
      </c>
      <c r="E151" s="145">
        <v>1858.81</v>
      </c>
      <c r="F151" s="145">
        <v>0</v>
      </c>
      <c r="G151" s="145">
        <v>0</v>
      </c>
      <c r="H151" s="145">
        <v>0</v>
      </c>
      <c r="I151" s="145">
        <v>1858.81</v>
      </c>
      <c r="J151" s="145">
        <v>0</v>
      </c>
      <c r="K151" s="145">
        <v>1858.81</v>
      </c>
      <c r="L151" s="145">
        <v>0</v>
      </c>
    </row>
    <row r="152" spans="1:12" x14ac:dyDescent="0.25">
      <c r="A152" s="143" t="s">
        <v>705</v>
      </c>
      <c r="B152" s="144" t="s">
        <v>558</v>
      </c>
      <c r="C152" s="145">
        <v>0</v>
      </c>
      <c r="D152" s="145">
        <v>0</v>
      </c>
      <c r="E152" s="145">
        <v>74</v>
      </c>
      <c r="F152" s="145">
        <v>0</v>
      </c>
      <c r="G152" s="145">
        <v>0</v>
      </c>
      <c r="H152" s="145">
        <v>0</v>
      </c>
      <c r="I152" s="145">
        <v>74</v>
      </c>
      <c r="J152" s="145">
        <v>0</v>
      </c>
      <c r="K152" s="145">
        <v>74</v>
      </c>
      <c r="L152" s="145">
        <v>0</v>
      </c>
    </row>
    <row r="153" spans="1:12" x14ac:dyDescent="0.25">
      <c r="A153" s="143" t="s">
        <v>706</v>
      </c>
      <c r="B153" s="144" t="s">
        <v>707</v>
      </c>
      <c r="C153" s="145">
        <v>0</v>
      </c>
      <c r="D153" s="145">
        <v>0</v>
      </c>
      <c r="E153" s="145">
        <v>121.65</v>
      </c>
      <c r="F153" s="145">
        <v>0</v>
      </c>
      <c r="G153" s="145">
        <v>0</v>
      </c>
      <c r="H153" s="145">
        <v>0</v>
      </c>
      <c r="I153" s="145">
        <v>121.65</v>
      </c>
      <c r="J153" s="145">
        <v>0</v>
      </c>
      <c r="K153" s="145">
        <v>121.65</v>
      </c>
      <c r="L153" s="145">
        <v>0</v>
      </c>
    </row>
    <row r="154" spans="1:12" x14ac:dyDescent="0.25">
      <c r="A154" s="143" t="s">
        <v>708</v>
      </c>
      <c r="B154" s="144" t="s">
        <v>709</v>
      </c>
      <c r="C154" s="145">
        <v>0</v>
      </c>
      <c r="D154" s="145">
        <v>0</v>
      </c>
      <c r="E154" s="145">
        <v>0.49</v>
      </c>
      <c r="F154" s="145">
        <v>0</v>
      </c>
      <c r="G154" s="145">
        <v>0.02</v>
      </c>
      <c r="H154" s="145">
        <v>0</v>
      </c>
      <c r="I154" s="145">
        <v>0.51</v>
      </c>
      <c r="J154" s="145">
        <v>0</v>
      </c>
      <c r="K154" s="145">
        <v>0.51</v>
      </c>
      <c r="L154" s="145">
        <v>0</v>
      </c>
    </row>
    <row r="155" spans="1:12" x14ac:dyDescent="0.25">
      <c r="A155" s="143" t="s">
        <v>710</v>
      </c>
      <c r="B155" s="144" t="s">
        <v>711</v>
      </c>
      <c r="C155" s="145">
        <v>0</v>
      </c>
      <c r="D155" s="145">
        <v>0</v>
      </c>
      <c r="E155" s="145">
        <v>1234.8399999999999</v>
      </c>
      <c r="F155" s="145">
        <v>0</v>
      </c>
      <c r="G155" s="145">
        <v>0</v>
      </c>
      <c r="H155" s="145">
        <v>0</v>
      </c>
      <c r="I155" s="145">
        <v>1234.8399999999999</v>
      </c>
      <c r="J155" s="145">
        <v>0</v>
      </c>
      <c r="K155" s="145">
        <v>1234.8399999999999</v>
      </c>
      <c r="L155" s="145">
        <v>0</v>
      </c>
    </row>
    <row r="156" spans="1:12" x14ac:dyDescent="0.25">
      <c r="A156" s="143" t="s">
        <v>712</v>
      </c>
      <c r="B156" s="144" t="s">
        <v>713</v>
      </c>
      <c r="C156" s="145">
        <v>0</v>
      </c>
      <c r="D156" s="145">
        <v>0</v>
      </c>
      <c r="E156" s="145">
        <v>1836.96</v>
      </c>
      <c r="F156" s="145">
        <v>0</v>
      </c>
      <c r="G156" s="145">
        <v>0</v>
      </c>
      <c r="H156" s="145">
        <v>0</v>
      </c>
      <c r="I156" s="145">
        <v>1836.96</v>
      </c>
      <c r="J156" s="145">
        <v>0</v>
      </c>
      <c r="K156" s="145">
        <v>1836.96</v>
      </c>
      <c r="L156" s="145">
        <v>0</v>
      </c>
    </row>
    <row r="157" spans="1:12" x14ac:dyDescent="0.25">
      <c r="A157" s="143" t="s">
        <v>714</v>
      </c>
      <c r="B157" s="144" t="s">
        <v>715</v>
      </c>
      <c r="C157" s="145">
        <v>0</v>
      </c>
      <c r="D157" s="145">
        <v>0</v>
      </c>
      <c r="E157" s="145">
        <v>167.76</v>
      </c>
      <c r="F157" s="145">
        <v>0</v>
      </c>
      <c r="G157" s="145">
        <v>0</v>
      </c>
      <c r="H157" s="145">
        <v>0</v>
      </c>
      <c r="I157" s="145">
        <v>167.76</v>
      </c>
      <c r="J157" s="145">
        <v>0</v>
      </c>
      <c r="K157" s="145">
        <v>167.76</v>
      </c>
      <c r="L157" s="145">
        <v>0</v>
      </c>
    </row>
    <row r="158" spans="1:12" x14ac:dyDescent="0.25">
      <c r="A158" s="143" t="s">
        <v>716</v>
      </c>
      <c r="B158" s="144" t="s">
        <v>717</v>
      </c>
      <c r="C158" s="145">
        <v>0</v>
      </c>
      <c r="D158" s="145">
        <v>0</v>
      </c>
      <c r="E158" s="145">
        <v>59.04</v>
      </c>
      <c r="F158" s="145">
        <v>0</v>
      </c>
      <c r="G158" s="145">
        <v>0</v>
      </c>
      <c r="H158" s="145">
        <v>0</v>
      </c>
      <c r="I158" s="145">
        <v>59.04</v>
      </c>
      <c r="J158" s="145">
        <v>0</v>
      </c>
      <c r="K158" s="145">
        <v>59.04</v>
      </c>
      <c r="L158" s="145">
        <v>0</v>
      </c>
    </row>
    <row r="159" spans="1:12" x14ac:dyDescent="0.25">
      <c r="A159" s="143" t="s">
        <v>718</v>
      </c>
      <c r="B159" s="144" t="s">
        <v>719</v>
      </c>
      <c r="C159" s="145">
        <v>0</v>
      </c>
      <c r="D159" s="145">
        <v>0</v>
      </c>
      <c r="E159" s="145">
        <v>157.91999999999999</v>
      </c>
      <c r="F159" s="145">
        <v>0</v>
      </c>
      <c r="G159" s="145">
        <v>0</v>
      </c>
      <c r="H159" s="145">
        <v>0</v>
      </c>
      <c r="I159" s="145">
        <v>157.91999999999999</v>
      </c>
      <c r="J159" s="145">
        <v>0</v>
      </c>
      <c r="K159" s="145">
        <v>157.91999999999999</v>
      </c>
      <c r="L159" s="145">
        <v>0</v>
      </c>
    </row>
    <row r="160" spans="1:12" x14ac:dyDescent="0.25">
      <c r="A160" s="143" t="s">
        <v>720</v>
      </c>
      <c r="B160" s="144" t="s">
        <v>721</v>
      </c>
      <c r="C160" s="145">
        <v>0</v>
      </c>
      <c r="D160" s="145">
        <v>0</v>
      </c>
      <c r="E160" s="145">
        <v>77.75</v>
      </c>
      <c r="F160" s="145">
        <v>0</v>
      </c>
      <c r="G160" s="145">
        <v>0</v>
      </c>
      <c r="H160" s="145">
        <v>0</v>
      </c>
      <c r="I160" s="145">
        <v>77.75</v>
      </c>
      <c r="J160" s="145">
        <v>0</v>
      </c>
      <c r="K160" s="145">
        <v>77.75</v>
      </c>
      <c r="L160" s="145">
        <v>0</v>
      </c>
    </row>
    <row r="161" spans="1:12" x14ac:dyDescent="0.25">
      <c r="A161" s="143" t="s">
        <v>722</v>
      </c>
      <c r="B161" s="144" t="s">
        <v>723</v>
      </c>
      <c r="C161" s="145">
        <v>0</v>
      </c>
      <c r="D161" s="145">
        <v>0</v>
      </c>
      <c r="E161" s="145">
        <v>0</v>
      </c>
      <c r="F161" s="145">
        <v>0</v>
      </c>
      <c r="G161" s="145">
        <v>718.86</v>
      </c>
      <c r="H161" s="145">
        <v>0</v>
      </c>
      <c r="I161" s="145">
        <v>718.86</v>
      </c>
      <c r="J161" s="145">
        <v>0</v>
      </c>
      <c r="K161" s="145">
        <v>718.86</v>
      </c>
      <c r="L161" s="145">
        <v>0</v>
      </c>
    </row>
    <row r="162" spans="1:12" x14ac:dyDescent="0.25">
      <c r="A162" s="143" t="s">
        <v>724</v>
      </c>
      <c r="B162" s="144" t="s">
        <v>725</v>
      </c>
      <c r="C162" s="145">
        <v>0</v>
      </c>
      <c r="D162" s="145">
        <v>0</v>
      </c>
      <c r="E162" s="145">
        <v>52.67</v>
      </c>
      <c r="F162" s="145">
        <v>0</v>
      </c>
      <c r="G162" s="145">
        <v>0</v>
      </c>
      <c r="H162" s="145">
        <v>0</v>
      </c>
      <c r="I162" s="145">
        <v>52.67</v>
      </c>
      <c r="J162" s="145">
        <v>0</v>
      </c>
      <c r="K162" s="145">
        <v>52.67</v>
      </c>
      <c r="L162" s="145">
        <v>0</v>
      </c>
    </row>
    <row r="163" spans="1:12" x14ac:dyDescent="0.25">
      <c r="A163" s="143" t="s">
        <v>726</v>
      </c>
      <c r="B163" s="144" t="s">
        <v>727</v>
      </c>
      <c r="C163" s="145">
        <v>0</v>
      </c>
      <c r="D163" s="145">
        <v>0</v>
      </c>
      <c r="E163" s="145">
        <v>496.54</v>
      </c>
      <c r="F163" s="145">
        <v>0</v>
      </c>
      <c r="G163" s="145">
        <v>45.13</v>
      </c>
      <c r="H163" s="145">
        <v>0</v>
      </c>
      <c r="I163" s="145">
        <v>541.66999999999996</v>
      </c>
      <c r="J163" s="145">
        <v>0</v>
      </c>
      <c r="K163" s="145">
        <v>541.66999999999996</v>
      </c>
      <c r="L163" s="145">
        <v>0</v>
      </c>
    </row>
    <row r="164" spans="1:12" x14ac:dyDescent="0.25">
      <c r="A164" s="143" t="s">
        <v>728</v>
      </c>
      <c r="B164" s="144" t="s">
        <v>729</v>
      </c>
      <c r="C164" s="145">
        <v>0</v>
      </c>
      <c r="D164" s="145">
        <v>0</v>
      </c>
      <c r="E164" s="145">
        <v>22600.95</v>
      </c>
      <c r="F164" s="145">
        <v>0</v>
      </c>
      <c r="G164" s="145">
        <v>2028.92</v>
      </c>
      <c r="H164" s="145">
        <v>0</v>
      </c>
      <c r="I164" s="145">
        <v>24629.87</v>
      </c>
      <c r="J164" s="145">
        <v>0</v>
      </c>
      <c r="K164" s="145">
        <v>24629.87</v>
      </c>
      <c r="L164" s="145">
        <v>0</v>
      </c>
    </row>
    <row r="165" spans="1:12" x14ac:dyDescent="0.25">
      <c r="A165" s="143" t="s">
        <v>730</v>
      </c>
      <c r="B165" s="144" t="s">
        <v>731</v>
      </c>
      <c r="C165" s="145">
        <v>0</v>
      </c>
      <c r="D165" s="145">
        <v>0</v>
      </c>
      <c r="E165" s="145">
        <v>12962.84</v>
      </c>
      <c r="F165" s="145">
        <v>0</v>
      </c>
      <c r="G165" s="145">
        <v>1276.72</v>
      </c>
      <c r="H165" s="145">
        <v>0</v>
      </c>
      <c r="I165" s="145">
        <v>14239.56</v>
      </c>
      <c r="J165" s="145">
        <v>0</v>
      </c>
      <c r="K165" s="145">
        <v>14239.56</v>
      </c>
      <c r="L165" s="145">
        <v>0</v>
      </c>
    </row>
    <row r="166" spans="1:12" x14ac:dyDescent="0.25">
      <c r="A166" s="143" t="s">
        <v>732</v>
      </c>
      <c r="B166" s="144" t="s">
        <v>733</v>
      </c>
      <c r="C166" s="145">
        <v>0</v>
      </c>
      <c r="D166" s="145">
        <v>0</v>
      </c>
      <c r="E166" s="145">
        <v>7493.75</v>
      </c>
      <c r="F166" s="145">
        <v>0</v>
      </c>
      <c r="G166" s="145">
        <v>681.22</v>
      </c>
      <c r="H166" s="145">
        <v>0</v>
      </c>
      <c r="I166" s="145">
        <v>8174.97</v>
      </c>
      <c r="J166" s="145">
        <v>0</v>
      </c>
      <c r="K166" s="145">
        <v>8174.97</v>
      </c>
      <c r="L166" s="145">
        <v>0</v>
      </c>
    </row>
    <row r="167" spans="1:12" x14ac:dyDescent="0.25">
      <c r="A167" s="143" t="s">
        <v>734</v>
      </c>
      <c r="B167" s="144" t="s">
        <v>735</v>
      </c>
      <c r="C167" s="145">
        <v>0</v>
      </c>
      <c r="D167" s="145">
        <v>0</v>
      </c>
      <c r="E167" s="145">
        <v>2387.4499999999998</v>
      </c>
      <c r="F167" s="145">
        <v>0</v>
      </c>
      <c r="G167" s="145">
        <v>84.23</v>
      </c>
      <c r="H167" s="145">
        <v>0</v>
      </c>
      <c r="I167" s="145">
        <v>2471.6799999999998</v>
      </c>
      <c r="J167" s="145">
        <v>0</v>
      </c>
      <c r="K167" s="145">
        <v>2471.6799999999998</v>
      </c>
      <c r="L167" s="145">
        <v>0</v>
      </c>
    </row>
    <row r="168" spans="1:12" x14ac:dyDescent="0.25">
      <c r="A168" s="143" t="s">
        <v>736</v>
      </c>
      <c r="B168" s="144" t="s">
        <v>737</v>
      </c>
      <c r="C168" s="145">
        <v>0</v>
      </c>
      <c r="D168" s="145">
        <v>0</v>
      </c>
      <c r="E168" s="145">
        <v>1294.3800000000001</v>
      </c>
      <c r="F168" s="145">
        <v>0</v>
      </c>
      <c r="G168" s="145">
        <v>185.05</v>
      </c>
      <c r="H168" s="145">
        <v>0</v>
      </c>
      <c r="I168" s="145">
        <v>1479.43</v>
      </c>
      <c r="J168" s="145">
        <v>0</v>
      </c>
      <c r="K168" s="145">
        <v>1479.43</v>
      </c>
      <c r="L168" s="145">
        <v>0</v>
      </c>
    </row>
    <row r="169" spans="1:12" x14ac:dyDescent="0.25">
      <c r="A169" s="143" t="s">
        <v>738</v>
      </c>
      <c r="B169" s="144" t="s">
        <v>739</v>
      </c>
      <c r="C169" s="145">
        <v>0</v>
      </c>
      <c r="D169" s="145">
        <v>0</v>
      </c>
      <c r="E169" s="145">
        <v>1564.44</v>
      </c>
      <c r="F169" s="145">
        <v>0</v>
      </c>
      <c r="G169" s="145">
        <v>146.66</v>
      </c>
      <c r="H169" s="145">
        <v>0</v>
      </c>
      <c r="I169" s="145">
        <v>1711.1</v>
      </c>
      <c r="J169" s="145">
        <v>0</v>
      </c>
      <c r="K169" s="145">
        <v>1711.1</v>
      </c>
      <c r="L169" s="145">
        <v>0</v>
      </c>
    </row>
    <row r="170" spans="1:12" x14ac:dyDescent="0.25">
      <c r="A170" s="143" t="s">
        <v>740</v>
      </c>
      <c r="B170" s="144" t="s">
        <v>741</v>
      </c>
      <c r="C170" s="145">
        <v>0</v>
      </c>
      <c r="D170" s="145">
        <v>0</v>
      </c>
      <c r="E170" s="145">
        <v>365.94</v>
      </c>
      <c r="F170" s="145">
        <v>0</v>
      </c>
      <c r="G170" s="145">
        <v>13.26</v>
      </c>
      <c r="H170" s="145">
        <v>0</v>
      </c>
      <c r="I170" s="145">
        <v>379.2</v>
      </c>
      <c r="J170" s="145">
        <v>0</v>
      </c>
      <c r="K170" s="145">
        <v>379.2</v>
      </c>
      <c r="L170" s="145">
        <v>0</v>
      </c>
    </row>
    <row r="171" spans="1:12" x14ac:dyDescent="0.25">
      <c r="A171" s="143" t="s">
        <v>742</v>
      </c>
      <c r="B171" s="144" t="s">
        <v>743</v>
      </c>
      <c r="C171" s="145">
        <v>0</v>
      </c>
      <c r="D171" s="145">
        <v>0</v>
      </c>
      <c r="E171" s="145">
        <v>367.36</v>
      </c>
      <c r="F171" s="145">
        <v>0</v>
      </c>
      <c r="G171" s="145">
        <v>23.09</v>
      </c>
      <c r="H171" s="145">
        <v>0</v>
      </c>
      <c r="I171" s="145">
        <v>390.45</v>
      </c>
      <c r="J171" s="145">
        <v>0</v>
      </c>
      <c r="K171" s="145">
        <v>390.45</v>
      </c>
      <c r="L171" s="145">
        <v>0</v>
      </c>
    </row>
    <row r="172" spans="1:12" x14ac:dyDescent="0.25">
      <c r="A172" s="143" t="s">
        <v>744</v>
      </c>
      <c r="B172" s="144" t="s">
        <v>745</v>
      </c>
      <c r="C172" s="145">
        <v>0</v>
      </c>
      <c r="D172" s="145">
        <v>0</v>
      </c>
      <c r="E172" s="145">
        <v>414.24</v>
      </c>
      <c r="F172" s="145">
        <v>0</v>
      </c>
      <c r="G172" s="145">
        <v>62.77</v>
      </c>
      <c r="H172" s="145">
        <v>0</v>
      </c>
      <c r="I172" s="145">
        <v>477.01</v>
      </c>
      <c r="J172" s="145">
        <v>0</v>
      </c>
      <c r="K172" s="145">
        <v>477.01</v>
      </c>
      <c r="L172" s="145">
        <v>0</v>
      </c>
    </row>
    <row r="173" spans="1:12" x14ac:dyDescent="0.25">
      <c r="A173" s="143" t="s">
        <v>746</v>
      </c>
      <c r="B173" s="144" t="s">
        <v>747</v>
      </c>
      <c r="C173" s="145">
        <v>0</v>
      </c>
      <c r="D173" s="145">
        <v>0</v>
      </c>
      <c r="E173" s="145">
        <v>1019.99</v>
      </c>
      <c r="F173" s="145">
        <v>0</v>
      </c>
      <c r="G173" s="145">
        <v>158.04</v>
      </c>
      <c r="H173" s="145">
        <v>0</v>
      </c>
      <c r="I173" s="145">
        <v>1178.03</v>
      </c>
      <c r="J173" s="145">
        <v>0</v>
      </c>
      <c r="K173" s="145">
        <v>1178.03</v>
      </c>
      <c r="L173" s="145">
        <v>0</v>
      </c>
    </row>
    <row r="174" spans="1:12" x14ac:dyDescent="0.25">
      <c r="A174" s="143" t="s">
        <v>748</v>
      </c>
      <c r="B174" s="144" t="s">
        <v>749</v>
      </c>
      <c r="C174" s="145">
        <v>0</v>
      </c>
      <c r="D174" s="145">
        <v>0</v>
      </c>
      <c r="E174" s="145">
        <v>270.95999999999998</v>
      </c>
      <c r="F174" s="145">
        <v>0</v>
      </c>
      <c r="G174" s="145">
        <v>0</v>
      </c>
      <c r="H174" s="145">
        <v>0</v>
      </c>
      <c r="I174" s="145">
        <v>270.95999999999998</v>
      </c>
      <c r="J174" s="145">
        <v>0</v>
      </c>
      <c r="K174" s="145">
        <v>270.95999999999998</v>
      </c>
      <c r="L174" s="145">
        <v>0</v>
      </c>
    </row>
    <row r="175" spans="1:12" x14ac:dyDescent="0.25">
      <c r="A175" s="143" t="s">
        <v>750</v>
      </c>
      <c r="B175" s="144" t="s">
        <v>751</v>
      </c>
      <c r="C175" s="145">
        <v>0</v>
      </c>
      <c r="D175" s="145">
        <v>0</v>
      </c>
      <c r="E175" s="145">
        <v>4449.93</v>
      </c>
      <c r="F175" s="145">
        <v>0</v>
      </c>
      <c r="G175" s="145">
        <v>259.32</v>
      </c>
      <c r="H175" s="145">
        <v>0</v>
      </c>
      <c r="I175" s="145">
        <v>4709.25</v>
      </c>
      <c r="J175" s="145">
        <v>0</v>
      </c>
      <c r="K175" s="145">
        <v>4709.25</v>
      </c>
      <c r="L175" s="145">
        <v>0</v>
      </c>
    </row>
    <row r="176" spans="1:12" x14ac:dyDescent="0.25">
      <c r="A176" s="143" t="s">
        <v>752</v>
      </c>
      <c r="B176" s="144" t="s">
        <v>753</v>
      </c>
      <c r="C176" s="145">
        <v>0</v>
      </c>
      <c r="D176" s="145">
        <v>0</v>
      </c>
      <c r="E176" s="145">
        <v>0</v>
      </c>
      <c r="F176" s="145">
        <v>0</v>
      </c>
      <c r="G176" s="145">
        <v>9162.44</v>
      </c>
      <c r="H176" s="145">
        <v>0</v>
      </c>
      <c r="I176" s="145">
        <v>9162.44</v>
      </c>
      <c r="J176" s="145">
        <v>0</v>
      </c>
      <c r="K176" s="145">
        <v>9162.44</v>
      </c>
      <c r="L176" s="145">
        <v>0</v>
      </c>
    </row>
    <row r="177" spans="1:12" x14ac:dyDescent="0.25">
      <c r="A177" s="143" t="s">
        <v>754</v>
      </c>
      <c r="B177" s="144" t="s">
        <v>755</v>
      </c>
      <c r="C177" s="145">
        <v>0</v>
      </c>
      <c r="D177" s="145">
        <v>0</v>
      </c>
      <c r="E177" s="145">
        <v>0</v>
      </c>
      <c r="F177" s="145">
        <v>1470</v>
      </c>
      <c r="G177" s="145">
        <v>0</v>
      </c>
      <c r="H177" s="145">
        <v>0</v>
      </c>
      <c r="I177" s="145">
        <v>0</v>
      </c>
      <c r="J177" s="145">
        <v>1470</v>
      </c>
      <c r="K177" s="145">
        <v>0</v>
      </c>
      <c r="L177" s="145">
        <v>1470</v>
      </c>
    </row>
    <row r="178" spans="1:12" x14ac:dyDescent="0.25">
      <c r="A178" s="143" t="s">
        <v>756</v>
      </c>
      <c r="B178" s="144" t="s">
        <v>757</v>
      </c>
      <c r="C178" s="145">
        <v>0</v>
      </c>
      <c r="D178" s="145">
        <v>0</v>
      </c>
      <c r="E178" s="145">
        <v>0</v>
      </c>
      <c r="F178" s="145">
        <v>439.2</v>
      </c>
      <c r="G178" s="145">
        <v>0</v>
      </c>
      <c r="H178" s="145">
        <v>36.020000000000003</v>
      </c>
      <c r="I178" s="145">
        <v>0</v>
      </c>
      <c r="J178" s="145">
        <v>475.22</v>
      </c>
      <c r="K178" s="145">
        <v>0</v>
      </c>
      <c r="L178" s="145">
        <v>475.22</v>
      </c>
    </row>
    <row r="179" spans="1:12" x14ac:dyDescent="0.25">
      <c r="A179" s="143" t="s">
        <v>758</v>
      </c>
      <c r="B179" s="144" t="s">
        <v>759</v>
      </c>
      <c r="C179" s="145">
        <v>0</v>
      </c>
      <c r="D179" s="145">
        <v>0</v>
      </c>
      <c r="E179" s="145">
        <v>0</v>
      </c>
      <c r="F179" s="145">
        <v>16208.4</v>
      </c>
      <c r="G179" s="145">
        <v>0</v>
      </c>
      <c r="H179" s="145">
        <v>15000</v>
      </c>
      <c r="I179" s="145">
        <v>0</v>
      </c>
      <c r="J179" s="145">
        <v>31208.400000000001</v>
      </c>
      <c r="K179" s="145">
        <v>0</v>
      </c>
      <c r="L179" s="145">
        <v>31208.400000000001</v>
      </c>
    </row>
    <row r="180" spans="1:12" x14ac:dyDescent="0.25">
      <c r="A180" s="143" t="s">
        <v>760</v>
      </c>
      <c r="B180" s="144" t="s">
        <v>761</v>
      </c>
      <c r="C180" s="145">
        <v>0</v>
      </c>
      <c r="D180" s="145">
        <v>0</v>
      </c>
      <c r="E180" s="145">
        <v>0</v>
      </c>
      <c r="F180" s="145">
        <v>1486</v>
      </c>
      <c r="G180" s="145">
        <v>0</v>
      </c>
      <c r="H180" s="145">
        <v>138</v>
      </c>
      <c r="I180" s="145">
        <v>0</v>
      </c>
      <c r="J180" s="145">
        <v>1624</v>
      </c>
      <c r="K180" s="145">
        <v>0</v>
      </c>
      <c r="L180" s="145">
        <v>1624</v>
      </c>
    </row>
    <row r="181" spans="1:12" x14ac:dyDescent="0.25">
      <c r="A181" s="143" t="s">
        <v>762</v>
      </c>
      <c r="B181" s="144" t="s">
        <v>763</v>
      </c>
      <c r="C181" s="145">
        <v>0</v>
      </c>
      <c r="D181" s="145">
        <v>0</v>
      </c>
      <c r="E181" s="145">
        <v>0</v>
      </c>
      <c r="F181" s="145">
        <v>637642.91</v>
      </c>
      <c r="G181" s="145">
        <v>0</v>
      </c>
      <c r="H181" s="145">
        <v>61115.39</v>
      </c>
      <c r="I181" s="145">
        <v>0</v>
      </c>
      <c r="J181" s="145">
        <v>698758.3</v>
      </c>
      <c r="K181" s="145">
        <v>0</v>
      </c>
      <c r="L181" s="145">
        <v>698758.3</v>
      </c>
    </row>
    <row r="182" spans="1:12" x14ac:dyDescent="0.25">
      <c r="A182" s="143" t="s">
        <v>764</v>
      </c>
      <c r="B182" s="144" t="s">
        <v>765</v>
      </c>
      <c r="C182" s="145">
        <v>0</v>
      </c>
      <c r="D182" s="145">
        <v>0</v>
      </c>
      <c r="E182" s="145">
        <v>0</v>
      </c>
      <c r="F182" s="145">
        <v>104794.83</v>
      </c>
      <c r="G182" s="145">
        <v>0</v>
      </c>
      <c r="H182" s="145">
        <v>6977.94</v>
      </c>
      <c r="I182" s="145">
        <v>0</v>
      </c>
      <c r="J182" s="145">
        <v>111772.77</v>
      </c>
      <c r="K182" s="145">
        <v>0</v>
      </c>
      <c r="L182" s="145">
        <v>111772.77</v>
      </c>
    </row>
    <row r="183" spans="1:12" x14ac:dyDescent="0.25">
      <c r="A183" s="143" t="s">
        <v>766</v>
      </c>
      <c r="B183" s="144" t="s">
        <v>767</v>
      </c>
      <c r="C183" s="145">
        <v>0</v>
      </c>
      <c r="D183" s="145">
        <v>0</v>
      </c>
      <c r="E183" s="145">
        <v>0</v>
      </c>
      <c r="F183" s="145">
        <v>200444.81</v>
      </c>
      <c r="G183" s="145">
        <v>0</v>
      </c>
      <c r="H183" s="145">
        <v>20256.39</v>
      </c>
      <c r="I183" s="145">
        <v>0</v>
      </c>
      <c r="J183" s="145">
        <v>220701.2</v>
      </c>
      <c r="K183" s="145">
        <v>0</v>
      </c>
      <c r="L183" s="145">
        <v>220701.2</v>
      </c>
    </row>
    <row r="184" spans="1:12" x14ac:dyDescent="0.25">
      <c r="A184" s="143" t="s">
        <v>768</v>
      </c>
      <c r="B184" s="144" t="s">
        <v>769</v>
      </c>
      <c r="C184" s="145">
        <v>0</v>
      </c>
      <c r="D184" s="145">
        <v>0</v>
      </c>
      <c r="E184" s="145">
        <v>0</v>
      </c>
      <c r="F184" s="145">
        <v>750</v>
      </c>
      <c r="G184" s="145">
        <v>900</v>
      </c>
      <c r="H184" s="145">
        <v>750</v>
      </c>
      <c r="I184" s="145">
        <v>900</v>
      </c>
      <c r="J184" s="145">
        <v>1500</v>
      </c>
      <c r="K184" s="145">
        <v>0</v>
      </c>
      <c r="L184" s="145">
        <v>600</v>
      </c>
    </row>
    <row r="185" spans="1:12" x14ac:dyDescent="0.25">
      <c r="A185" s="143" t="s">
        <v>770</v>
      </c>
      <c r="B185" s="144" t="s">
        <v>771</v>
      </c>
      <c r="C185" s="145">
        <v>0</v>
      </c>
      <c r="D185" s="145">
        <v>0</v>
      </c>
      <c r="E185" s="145">
        <v>0</v>
      </c>
      <c r="F185" s="145">
        <v>142.72</v>
      </c>
      <c r="G185" s="145">
        <v>2.21</v>
      </c>
      <c r="H185" s="145">
        <v>0</v>
      </c>
      <c r="I185" s="145">
        <v>123.03</v>
      </c>
      <c r="J185" s="145">
        <v>263.54000000000002</v>
      </c>
      <c r="K185" s="145">
        <v>0</v>
      </c>
      <c r="L185" s="145">
        <v>140.51</v>
      </c>
    </row>
    <row r="186" spans="1:12" x14ac:dyDescent="0.25">
      <c r="A186" s="143" t="s">
        <v>772</v>
      </c>
      <c r="B186" s="144" t="s">
        <v>773</v>
      </c>
      <c r="C186" s="145">
        <v>0</v>
      </c>
      <c r="D186" s="145">
        <v>0</v>
      </c>
      <c r="E186" s="145">
        <v>0</v>
      </c>
      <c r="F186" s="145">
        <v>0.48</v>
      </c>
      <c r="G186" s="145">
        <v>-0.02</v>
      </c>
      <c r="H186" s="145">
        <v>0.1</v>
      </c>
      <c r="I186" s="145">
        <v>-0.37</v>
      </c>
      <c r="J186" s="145">
        <v>0.23</v>
      </c>
      <c r="K186" s="145">
        <v>0</v>
      </c>
      <c r="L186" s="145">
        <v>0.6</v>
      </c>
    </row>
    <row r="187" spans="1:12" x14ac:dyDescent="0.25">
      <c r="A187" s="143" t="s">
        <v>774</v>
      </c>
      <c r="B187" s="144" t="s">
        <v>775</v>
      </c>
      <c r="C187" s="145">
        <v>0</v>
      </c>
      <c r="D187" s="145">
        <v>0</v>
      </c>
      <c r="E187" s="145">
        <v>0</v>
      </c>
      <c r="F187" s="145">
        <v>13525.78</v>
      </c>
      <c r="G187" s="145">
        <v>0</v>
      </c>
      <c r="H187" s="145">
        <v>842.28</v>
      </c>
      <c r="I187" s="145">
        <v>0</v>
      </c>
      <c r="J187" s="145">
        <v>14368.06</v>
      </c>
      <c r="K187" s="145">
        <v>0</v>
      </c>
      <c r="L187" s="145">
        <v>14368.06</v>
      </c>
    </row>
    <row r="188" spans="1:12" x14ac:dyDescent="0.25">
      <c r="A188" s="143" t="s">
        <v>776</v>
      </c>
      <c r="B188" s="144" t="s">
        <v>777</v>
      </c>
      <c r="C188" s="145">
        <v>0</v>
      </c>
      <c r="D188" s="145">
        <v>0</v>
      </c>
      <c r="E188" s="145">
        <v>0</v>
      </c>
      <c r="F188" s="145">
        <v>1699.1</v>
      </c>
      <c r="G188" s="145">
        <v>0</v>
      </c>
      <c r="H188" s="145">
        <v>50362.1</v>
      </c>
      <c r="I188" s="145">
        <v>0</v>
      </c>
      <c r="J188" s="145">
        <v>52061.2</v>
      </c>
      <c r="K188" s="145">
        <v>0</v>
      </c>
      <c r="L188" s="145">
        <v>52061.2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792</v>
      </c>
      <c r="B2" s="141" t="s">
        <v>793</v>
      </c>
      <c r="C2" s="142">
        <v>25980.799999999999</v>
      </c>
      <c r="D2" s="142">
        <v>0</v>
      </c>
      <c r="E2" s="142">
        <v>25980.799999999999</v>
      </c>
      <c r="F2" s="142">
        <v>0</v>
      </c>
      <c r="G2" s="142">
        <v>0</v>
      </c>
      <c r="H2" s="142">
        <v>0</v>
      </c>
      <c r="I2" s="142">
        <v>0</v>
      </c>
      <c r="J2" s="142">
        <v>0</v>
      </c>
      <c r="K2" s="142">
        <v>25980.799999999999</v>
      </c>
      <c r="L2" s="142">
        <v>0</v>
      </c>
    </row>
    <row r="3" spans="1:12" x14ac:dyDescent="0.25">
      <c r="A3" s="140" t="s">
        <v>794</v>
      </c>
      <c r="B3" s="141" t="s">
        <v>296</v>
      </c>
      <c r="C3" s="142">
        <v>0</v>
      </c>
      <c r="D3" s="142">
        <v>0</v>
      </c>
      <c r="E3" s="142">
        <v>12126.66</v>
      </c>
      <c r="F3" s="142">
        <v>0</v>
      </c>
      <c r="G3" s="142">
        <v>0</v>
      </c>
      <c r="H3" s="142">
        <v>0</v>
      </c>
      <c r="I3" s="142">
        <v>12126.66</v>
      </c>
      <c r="J3" s="142">
        <v>0</v>
      </c>
      <c r="K3" s="142">
        <v>12126.66</v>
      </c>
      <c r="L3" s="142">
        <v>0</v>
      </c>
    </row>
    <row r="4" spans="1:12" x14ac:dyDescent="0.25">
      <c r="A4" s="140" t="s">
        <v>795</v>
      </c>
      <c r="B4" s="141" t="s">
        <v>30</v>
      </c>
      <c r="C4" s="142">
        <v>163499.4</v>
      </c>
      <c r="D4" s="142">
        <v>0</v>
      </c>
      <c r="E4" s="142">
        <v>163499.4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163499.4</v>
      </c>
      <c r="L4" s="142">
        <v>0</v>
      </c>
    </row>
    <row r="5" spans="1:12" x14ac:dyDescent="0.25">
      <c r="A5" s="140" t="s">
        <v>796</v>
      </c>
      <c r="B5" s="141" t="s">
        <v>797</v>
      </c>
      <c r="C5" s="142">
        <v>164270.87</v>
      </c>
      <c r="D5" s="142">
        <v>0</v>
      </c>
      <c r="E5" s="142">
        <v>164270.87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164270.87</v>
      </c>
      <c r="L5" s="142">
        <v>0</v>
      </c>
    </row>
    <row r="6" spans="1:12" x14ac:dyDescent="0.25">
      <c r="A6" s="140" t="s">
        <v>798</v>
      </c>
      <c r="B6" s="141" t="s">
        <v>799</v>
      </c>
      <c r="C6" s="142">
        <v>3500</v>
      </c>
      <c r="D6" s="142">
        <v>0</v>
      </c>
      <c r="E6" s="142">
        <v>3500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3500</v>
      </c>
      <c r="L6" s="142">
        <v>0</v>
      </c>
    </row>
    <row r="7" spans="1:12" x14ac:dyDescent="0.25">
      <c r="A7" s="140" t="s">
        <v>800</v>
      </c>
      <c r="B7" s="141" t="s">
        <v>801</v>
      </c>
      <c r="C7" s="142">
        <v>79618.19</v>
      </c>
      <c r="D7" s="142">
        <v>0</v>
      </c>
      <c r="E7" s="142">
        <v>90003.69</v>
      </c>
      <c r="F7" s="142">
        <v>0</v>
      </c>
      <c r="G7" s="142">
        <v>0</v>
      </c>
      <c r="H7" s="142">
        <v>0</v>
      </c>
      <c r="I7" s="142">
        <v>10385.5</v>
      </c>
      <c r="J7" s="142">
        <v>0</v>
      </c>
      <c r="K7" s="142">
        <v>90003.69</v>
      </c>
      <c r="L7" s="142">
        <v>0</v>
      </c>
    </row>
    <row r="8" spans="1:12" x14ac:dyDescent="0.25">
      <c r="A8" s="140" t="s">
        <v>802</v>
      </c>
      <c r="B8" s="141" t="s">
        <v>29</v>
      </c>
      <c r="C8" s="142">
        <v>34418</v>
      </c>
      <c r="D8" s="142">
        <v>0</v>
      </c>
      <c r="E8" s="142">
        <v>34418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34418</v>
      </c>
      <c r="L8" s="142">
        <v>0</v>
      </c>
    </row>
    <row r="9" spans="1:12" x14ac:dyDescent="0.25">
      <c r="A9" s="140" t="s">
        <v>803</v>
      </c>
      <c r="B9" s="141" t="s">
        <v>443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12126.66</v>
      </c>
      <c r="J9" s="142">
        <v>12126.66</v>
      </c>
      <c r="K9" s="142">
        <v>0</v>
      </c>
      <c r="L9" s="142">
        <v>0</v>
      </c>
    </row>
    <row r="10" spans="1:12" x14ac:dyDescent="0.25">
      <c r="A10" s="140" t="s">
        <v>804</v>
      </c>
      <c r="B10" s="141" t="s">
        <v>445</v>
      </c>
      <c r="C10" s="142">
        <v>0</v>
      </c>
      <c r="D10" s="142">
        <v>0</v>
      </c>
      <c r="E10" s="142">
        <v>0</v>
      </c>
      <c r="F10" s="142">
        <v>0</v>
      </c>
      <c r="G10" s="142">
        <v>57700</v>
      </c>
      <c r="H10" s="142">
        <v>0</v>
      </c>
      <c r="I10" s="142">
        <v>68085.5</v>
      </c>
      <c r="J10" s="142">
        <v>10385.5</v>
      </c>
      <c r="K10" s="142">
        <v>57700</v>
      </c>
      <c r="L10" s="142">
        <v>0</v>
      </c>
    </row>
    <row r="11" spans="1:12" x14ac:dyDescent="0.25">
      <c r="A11" s="140" t="s">
        <v>805</v>
      </c>
      <c r="B11" s="141" t="s">
        <v>447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365190.03</v>
      </c>
      <c r="J11" s="142">
        <v>365190.03</v>
      </c>
      <c r="K11" s="142">
        <v>0</v>
      </c>
      <c r="L11" s="142">
        <v>0</v>
      </c>
    </row>
    <row r="12" spans="1:12" x14ac:dyDescent="0.25">
      <c r="A12" s="140" t="s">
        <v>806</v>
      </c>
      <c r="B12" s="141" t="s">
        <v>807</v>
      </c>
      <c r="C12" s="142">
        <v>0</v>
      </c>
      <c r="D12" s="142">
        <v>0</v>
      </c>
      <c r="E12" s="142">
        <v>365190.03</v>
      </c>
      <c r="F12" s="142">
        <v>0</v>
      </c>
      <c r="G12" s="142">
        <v>0</v>
      </c>
      <c r="H12" s="142">
        <v>0</v>
      </c>
      <c r="I12" s="142">
        <v>365190.03</v>
      </c>
      <c r="J12" s="142">
        <v>0</v>
      </c>
      <c r="K12" s="142">
        <v>365190.03</v>
      </c>
      <c r="L12" s="142">
        <v>0</v>
      </c>
    </row>
    <row r="13" spans="1:12" x14ac:dyDescent="0.25">
      <c r="A13" s="140" t="s">
        <v>808</v>
      </c>
      <c r="B13" s="141" t="s">
        <v>809</v>
      </c>
      <c r="C13" s="142">
        <v>0</v>
      </c>
      <c r="D13" s="142">
        <v>24014.400000000001</v>
      </c>
      <c r="E13" s="142">
        <v>0</v>
      </c>
      <c r="F13" s="142">
        <v>25980.799999999999</v>
      </c>
      <c r="G13" s="142">
        <v>0</v>
      </c>
      <c r="H13" s="142">
        <v>0</v>
      </c>
      <c r="I13" s="142">
        <v>0</v>
      </c>
      <c r="J13" s="142">
        <v>1966.4</v>
      </c>
      <c r="K13" s="142">
        <v>0</v>
      </c>
      <c r="L13" s="142">
        <v>25980.799999999999</v>
      </c>
    </row>
    <row r="14" spans="1:12" x14ac:dyDescent="0.25">
      <c r="A14" s="140" t="s">
        <v>810</v>
      </c>
      <c r="B14" s="141" t="s">
        <v>811</v>
      </c>
      <c r="C14" s="142">
        <v>0</v>
      </c>
      <c r="D14" s="142">
        <v>0</v>
      </c>
      <c r="E14" s="142">
        <v>0</v>
      </c>
      <c r="F14" s="142">
        <v>421.05</v>
      </c>
      <c r="G14" s="142">
        <v>0</v>
      </c>
      <c r="H14" s="142">
        <v>84.23</v>
      </c>
      <c r="I14" s="142">
        <v>0</v>
      </c>
      <c r="J14" s="142">
        <v>505.28</v>
      </c>
      <c r="K14" s="142">
        <v>0</v>
      </c>
      <c r="L14" s="142">
        <v>505.28</v>
      </c>
    </row>
    <row r="15" spans="1:12" x14ac:dyDescent="0.25">
      <c r="A15" s="140" t="s">
        <v>812</v>
      </c>
      <c r="B15" s="141" t="s">
        <v>455</v>
      </c>
      <c r="C15" s="142">
        <v>0</v>
      </c>
      <c r="D15" s="142">
        <v>45777.07</v>
      </c>
      <c r="E15" s="142">
        <v>0</v>
      </c>
      <c r="F15" s="142">
        <v>53270.82</v>
      </c>
      <c r="G15" s="142">
        <v>0</v>
      </c>
      <c r="H15" s="142">
        <v>681.22</v>
      </c>
      <c r="I15" s="142">
        <v>0</v>
      </c>
      <c r="J15" s="142">
        <v>8174.97</v>
      </c>
      <c r="K15" s="142">
        <v>0</v>
      </c>
      <c r="L15" s="142">
        <v>53952.04</v>
      </c>
    </row>
    <row r="16" spans="1:12" x14ac:dyDescent="0.25">
      <c r="A16" s="140" t="s">
        <v>813</v>
      </c>
      <c r="B16" s="141" t="s">
        <v>814</v>
      </c>
      <c r="C16" s="142">
        <v>0</v>
      </c>
      <c r="D16" s="142">
        <v>131898.76999999999</v>
      </c>
      <c r="E16" s="142">
        <v>0</v>
      </c>
      <c r="F16" s="142">
        <v>150176.81</v>
      </c>
      <c r="G16" s="142">
        <v>0</v>
      </c>
      <c r="H16" s="142">
        <v>1661.55</v>
      </c>
      <c r="I16" s="142">
        <v>0</v>
      </c>
      <c r="J16" s="142">
        <v>19939.59</v>
      </c>
      <c r="K16" s="142">
        <v>0</v>
      </c>
      <c r="L16" s="142">
        <v>151838.35999999999</v>
      </c>
    </row>
    <row r="17" spans="1:12" x14ac:dyDescent="0.25">
      <c r="A17" s="140" t="s">
        <v>815</v>
      </c>
      <c r="B17" s="141" t="s">
        <v>463</v>
      </c>
      <c r="C17" s="142">
        <v>0</v>
      </c>
      <c r="D17" s="142">
        <v>541.67999999999995</v>
      </c>
      <c r="E17" s="142">
        <v>0</v>
      </c>
      <c r="F17" s="142">
        <v>1038.22</v>
      </c>
      <c r="G17" s="142">
        <v>0</v>
      </c>
      <c r="H17" s="142">
        <v>45.13</v>
      </c>
      <c r="I17" s="142">
        <v>0</v>
      </c>
      <c r="J17" s="142">
        <v>541.66999999999996</v>
      </c>
      <c r="K17" s="142">
        <v>0</v>
      </c>
      <c r="L17" s="142">
        <v>1083.3499999999999</v>
      </c>
    </row>
    <row r="18" spans="1:12" x14ac:dyDescent="0.25">
      <c r="A18" s="140" t="s">
        <v>816</v>
      </c>
      <c r="B18" s="141" t="s">
        <v>817</v>
      </c>
      <c r="C18" s="142">
        <v>0</v>
      </c>
      <c r="D18" s="142">
        <v>18735.98</v>
      </c>
      <c r="E18" s="142">
        <v>0</v>
      </c>
      <c r="F18" s="142">
        <v>36021.730000000003</v>
      </c>
      <c r="G18" s="142">
        <v>0</v>
      </c>
      <c r="H18" s="142">
        <v>1644.09</v>
      </c>
      <c r="I18" s="142">
        <v>0</v>
      </c>
      <c r="J18" s="142">
        <v>18929.84</v>
      </c>
      <c r="K18" s="142">
        <v>0</v>
      </c>
      <c r="L18" s="142">
        <v>37665.82</v>
      </c>
    </row>
    <row r="19" spans="1:12" x14ac:dyDescent="0.25">
      <c r="A19" s="140" t="s">
        <v>818</v>
      </c>
      <c r="B19" s="141" t="s">
        <v>819</v>
      </c>
      <c r="C19" s="142">
        <v>168.62</v>
      </c>
      <c r="D19" s="142">
        <v>0</v>
      </c>
      <c r="E19" s="142">
        <v>0</v>
      </c>
      <c r="F19" s="142">
        <v>0</v>
      </c>
      <c r="G19" s="142">
        <v>178.53</v>
      </c>
      <c r="H19" s="142">
        <v>0</v>
      </c>
      <c r="I19" s="142">
        <v>178.53</v>
      </c>
      <c r="J19" s="142">
        <v>168.62</v>
      </c>
      <c r="K19" s="142">
        <v>178.53</v>
      </c>
      <c r="L19" s="142">
        <v>0</v>
      </c>
    </row>
    <row r="20" spans="1:12" x14ac:dyDescent="0.25">
      <c r="A20" s="140" t="s">
        <v>820</v>
      </c>
      <c r="B20" s="141" t="s">
        <v>223</v>
      </c>
      <c r="C20" s="142">
        <v>2300</v>
      </c>
      <c r="D20" s="142">
        <v>0</v>
      </c>
      <c r="E20" s="142">
        <v>3050</v>
      </c>
      <c r="F20" s="142">
        <v>0</v>
      </c>
      <c r="G20" s="142">
        <v>750</v>
      </c>
      <c r="H20" s="142">
        <v>900</v>
      </c>
      <c r="I20" s="142">
        <v>1500</v>
      </c>
      <c r="J20" s="142">
        <v>900</v>
      </c>
      <c r="K20" s="142">
        <v>2900</v>
      </c>
      <c r="L20" s="142">
        <v>0</v>
      </c>
    </row>
    <row r="21" spans="1:12" x14ac:dyDescent="0.25">
      <c r="A21" s="140" t="s">
        <v>821</v>
      </c>
      <c r="B21" s="141" t="s">
        <v>485</v>
      </c>
      <c r="C21" s="142">
        <v>0</v>
      </c>
      <c r="D21" s="142">
        <v>0</v>
      </c>
      <c r="E21" s="142">
        <v>216.5</v>
      </c>
      <c r="F21" s="142">
        <v>0</v>
      </c>
      <c r="G21" s="142">
        <v>24872.04</v>
      </c>
      <c r="H21" s="142">
        <v>25088.54</v>
      </c>
      <c r="I21" s="142">
        <v>730945.35</v>
      </c>
      <c r="J21" s="142">
        <v>730945.35</v>
      </c>
      <c r="K21" s="142">
        <v>0</v>
      </c>
      <c r="L21" s="142">
        <v>0</v>
      </c>
    </row>
    <row r="22" spans="1:12" x14ac:dyDescent="0.25">
      <c r="A22" s="140" t="s">
        <v>822</v>
      </c>
      <c r="B22" s="141" t="s">
        <v>823</v>
      </c>
      <c r="C22" s="142">
        <v>321789.27</v>
      </c>
      <c r="D22" s="142">
        <v>0</v>
      </c>
      <c r="E22" s="142">
        <v>310754.09000000003</v>
      </c>
      <c r="F22" s="142">
        <v>0</v>
      </c>
      <c r="G22" s="142">
        <v>33958.839999999997</v>
      </c>
      <c r="H22" s="142">
        <v>64855.82</v>
      </c>
      <c r="I22" s="142">
        <v>940146.63</v>
      </c>
      <c r="J22" s="142">
        <v>982078.79</v>
      </c>
      <c r="K22" s="142">
        <v>279857.11</v>
      </c>
      <c r="L22" s="142">
        <v>0</v>
      </c>
    </row>
    <row r="23" spans="1:12" x14ac:dyDescent="0.25">
      <c r="A23" s="140" t="s">
        <v>824</v>
      </c>
      <c r="B23" s="141" t="s">
        <v>825</v>
      </c>
      <c r="C23" s="142">
        <v>8149.11</v>
      </c>
      <c r="D23" s="142">
        <v>0</v>
      </c>
      <c r="E23" s="142">
        <v>0</v>
      </c>
      <c r="F23" s="142">
        <v>3440.4</v>
      </c>
      <c r="G23" s="142">
        <v>76626.66</v>
      </c>
      <c r="H23" s="142">
        <v>72417.39</v>
      </c>
      <c r="I23" s="142">
        <v>886241.32</v>
      </c>
      <c r="J23" s="142">
        <v>893621.56</v>
      </c>
      <c r="K23" s="142">
        <v>768.87</v>
      </c>
      <c r="L23" s="142">
        <v>0</v>
      </c>
    </row>
    <row r="24" spans="1:12" x14ac:dyDescent="0.25">
      <c r="A24" s="140" t="s">
        <v>826</v>
      </c>
      <c r="B24" s="141" t="s">
        <v>827</v>
      </c>
      <c r="C24" s="142">
        <v>983.89</v>
      </c>
      <c r="D24" s="142">
        <v>0</v>
      </c>
      <c r="E24" s="142">
        <v>642.66</v>
      </c>
      <c r="F24" s="142">
        <v>0</v>
      </c>
      <c r="G24" s="142">
        <v>647.66</v>
      </c>
      <c r="H24" s="142">
        <v>631.66999999999996</v>
      </c>
      <c r="I24" s="142">
        <v>7416.16</v>
      </c>
      <c r="J24" s="142">
        <v>7741.4</v>
      </c>
      <c r="K24" s="142">
        <v>658.65</v>
      </c>
      <c r="L24" s="142">
        <v>0</v>
      </c>
    </row>
    <row r="25" spans="1:12" x14ac:dyDescent="0.25">
      <c r="A25" s="140" t="s">
        <v>828</v>
      </c>
      <c r="B25" s="141" t="s">
        <v>499</v>
      </c>
      <c r="C25" s="142">
        <v>-24065.18</v>
      </c>
      <c r="D25" s="142">
        <v>0</v>
      </c>
      <c r="E25" s="142">
        <v>-25150.639999999999</v>
      </c>
      <c r="F25" s="142">
        <v>0</v>
      </c>
      <c r="G25" s="142">
        <v>110389.66</v>
      </c>
      <c r="H25" s="142">
        <v>110375.67999999999</v>
      </c>
      <c r="I25" s="142">
        <v>1537655.22</v>
      </c>
      <c r="J25" s="142">
        <v>1538726.7</v>
      </c>
      <c r="K25" s="142">
        <v>-25136.66</v>
      </c>
      <c r="L25" s="142">
        <v>0</v>
      </c>
    </row>
    <row r="26" spans="1:12" x14ac:dyDescent="0.25">
      <c r="A26" s="140" t="s">
        <v>829</v>
      </c>
      <c r="B26" s="141" t="s">
        <v>830</v>
      </c>
      <c r="C26" s="142">
        <v>0</v>
      </c>
      <c r="D26" s="142">
        <v>0</v>
      </c>
      <c r="E26" s="142">
        <v>0</v>
      </c>
      <c r="F26" s="142">
        <v>0</v>
      </c>
      <c r="G26" s="142">
        <v>56600</v>
      </c>
      <c r="H26" s="142">
        <v>56600</v>
      </c>
      <c r="I26" s="142">
        <v>1065250</v>
      </c>
      <c r="J26" s="142">
        <v>1065250</v>
      </c>
      <c r="K26" s="142">
        <v>0</v>
      </c>
      <c r="L26" s="142">
        <v>0</v>
      </c>
    </row>
    <row r="27" spans="1:12" x14ac:dyDescent="0.25">
      <c r="A27" s="140" t="s">
        <v>831</v>
      </c>
      <c r="B27" s="141" t="s">
        <v>832</v>
      </c>
      <c r="C27" s="142">
        <v>8273.44</v>
      </c>
      <c r="D27" s="142">
        <v>0</v>
      </c>
      <c r="E27" s="142">
        <v>25879.74</v>
      </c>
      <c r="F27" s="142">
        <v>0</v>
      </c>
      <c r="G27" s="142">
        <v>26512.86</v>
      </c>
      <c r="H27" s="142">
        <v>16587.93</v>
      </c>
      <c r="I27" s="142">
        <v>174442.32</v>
      </c>
      <c r="J27" s="142">
        <v>146911.09</v>
      </c>
      <c r="K27" s="142">
        <v>35804.67</v>
      </c>
      <c r="L27" s="142">
        <v>0</v>
      </c>
    </row>
    <row r="28" spans="1:12" x14ac:dyDescent="0.25">
      <c r="A28" s="140" t="s">
        <v>833</v>
      </c>
      <c r="B28" s="141" t="s">
        <v>509</v>
      </c>
      <c r="C28" s="142">
        <v>5326.66</v>
      </c>
      <c r="D28" s="142">
        <v>0</v>
      </c>
      <c r="E28" s="142">
        <v>0</v>
      </c>
      <c r="F28" s="142">
        <v>0</v>
      </c>
      <c r="G28" s="142">
        <v>39.56</v>
      </c>
      <c r="H28" s="142">
        <v>39.56</v>
      </c>
      <c r="I28" s="142">
        <v>10639.33</v>
      </c>
      <c r="J28" s="142">
        <v>15965.99</v>
      </c>
      <c r="K28" s="142">
        <v>0</v>
      </c>
      <c r="L28" s="142">
        <v>0</v>
      </c>
    </row>
    <row r="29" spans="1:12" x14ac:dyDescent="0.25">
      <c r="A29" s="140" t="s">
        <v>834</v>
      </c>
      <c r="B29" s="141" t="s">
        <v>835</v>
      </c>
      <c r="C29" s="142">
        <v>0</v>
      </c>
      <c r="D29" s="142">
        <v>0</v>
      </c>
      <c r="E29" s="142">
        <v>1417.43</v>
      </c>
      <c r="F29" s="142">
        <v>0</v>
      </c>
      <c r="G29" s="142">
        <v>0</v>
      </c>
      <c r="H29" s="142">
        <v>1033.8499999999999</v>
      </c>
      <c r="I29" s="142">
        <v>147.37</v>
      </c>
      <c r="J29" s="142">
        <v>-236.21</v>
      </c>
      <c r="K29" s="142">
        <v>383.58</v>
      </c>
      <c r="L29" s="142">
        <v>0</v>
      </c>
    </row>
    <row r="30" spans="1:12" x14ac:dyDescent="0.25">
      <c r="A30" s="140" t="s">
        <v>836</v>
      </c>
      <c r="B30" s="141" t="s">
        <v>837</v>
      </c>
      <c r="C30" s="142">
        <v>0</v>
      </c>
      <c r="D30" s="142">
        <v>147871.38</v>
      </c>
      <c r="E30" s="142">
        <v>0</v>
      </c>
      <c r="F30" s="142">
        <v>157909.1</v>
      </c>
      <c r="G30" s="142">
        <v>71004.710000000006</v>
      </c>
      <c r="H30" s="142">
        <v>105040.17</v>
      </c>
      <c r="I30" s="142">
        <v>908662.71</v>
      </c>
      <c r="J30" s="142">
        <v>952735.89</v>
      </c>
      <c r="K30" s="142">
        <v>0</v>
      </c>
      <c r="L30" s="142">
        <v>191944.56</v>
      </c>
    </row>
    <row r="31" spans="1:12" x14ac:dyDescent="0.25">
      <c r="A31" s="140" t="s">
        <v>838</v>
      </c>
      <c r="B31" s="141" t="s">
        <v>839</v>
      </c>
      <c r="C31" s="142">
        <v>0</v>
      </c>
      <c r="D31" s="142">
        <v>1527.08</v>
      </c>
      <c r="E31" s="142">
        <v>0</v>
      </c>
      <c r="F31" s="142">
        <v>1527.08</v>
      </c>
      <c r="G31" s="142">
        <v>1527.08</v>
      </c>
      <c r="H31" s="142">
        <v>2173</v>
      </c>
      <c r="I31" s="142">
        <v>1527.08</v>
      </c>
      <c r="J31" s="142">
        <v>2173</v>
      </c>
      <c r="K31" s="142">
        <v>0</v>
      </c>
      <c r="L31" s="142">
        <v>2173</v>
      </c>
    </row>
    <row r="32" spans="1:12" x14ac:dyDescent="0.25">
      <c r="A32" s="140" t="s">
        <v>840</v>
      </c>
      <c r="B32" s="141" t="s">
        <v>528</v>
      </c>
      <c r="C32" s="142">
        <v>0</v>
      </c>
      <c r="D32" s="142">
        <v>7220.02</v>
      </c>
      <c r="E32" s="142">
        <v>0</v>
      </c>
      <c r="F32" s="142">
        <v>9411.83</v>
      </c>
      <c r="G32" s="142">
        <v>22034.9</v>
      </c>
      <c r="H32" s="142">
        <v>20600.349999999999</v>
      </c>
      <c r="I32" s="142">
        <v>229119.49</v>
      </c>
      <c r="J32" s="142">
        <v>229876.75</v>
      </c>
      <c r="K32" s="142">
        <v>0</v>
      </c>
      <c r="L32" s="142">
        <v>7977.28</v>
      </c>
    </row>
    <row r="33" spans="1:12" x14ac:dyDescent="0.25">
      <c r="A33" s="140" t="s">
        <v>841</v>
      </c>
      <c r="B33" s="141" t="s">
        <v>842</v>
      </c>
      <c r="C33" s="142">
        <v>217.08</v>
      </c>
      <c r="D33" s="142">
        <v>0</v>
      </c>
      <c r="E33" s="142">
        <v>95.42</v>
      </c>
      <c r="F33" s="142">
        <v>0</v>
      </c>
      <c r="G33" s="142">
        <v>250.21</v>
      </c>
      <c r="H33" s="142">
        <v>95.42</v>
      </c>
      <c r="I33" s="142">
        <v>2598.63</v>
      </c>
      <c r="J33" s="142">
        <v>2565.5</v>
      </c>
      <c r="K33" s="142">
        <v>250.21</v>
      </c>
      <c r="L33" s="142">
        <v>0</v>
      </c>
    </row>
    <row r="34" spans="1:12" x14ac:dyDescent="0.25">
      <c r="A34" s="140" t="s">
        <v>843</v>
      </c>
      <c r="B34" s="141" t="s">
        <v>844</v>
      </c>
      <c r="C34" s="142">
        <v>0</v>
      </c>
      <c r="D34" s="142">
        <v>4323.54</v>
      </c>
      <c r="E34" s="142">
        <v>0</v>
      </c>
      <c r="F34" s="142">
        <v>5686.74</v>
      </c>
      <c r="G34" s="142">
        <v>5686.74</v>
      </c>
      <c r="H34" s="142">
        <v>5313.11</v>
      </c>
      <c r="I34" s="142">
        <v>59055.28</v>
      </c>
      <c r="J34" s="142">
        <v>60044.85</v>
      </c>
      <c r="K34" s="142">
        <v>0</v>
      </c>
      <c r="L34" s="142">
        <v>5313.11</v>
      </c>
    </row>
    <row r="35" spans="1:12" x14ac:dyDescent="0.25">
      <c r="A35" s="140" t="s">
        <v>845</v>
      </c>
      <c r="B35" s="141" t="s">
        <v>538</v>
      </c>
      <c r="C35" s="142">
        <v>0</v>
      </c>
      <c r="D35" s="142">
        <v>780.51</v>
      </c>
      <c r="E35" s="142">
        <v>0</v>
      </c>
      <c r="F35" s="142">
        <v>-5880.33</v>
      </c>
      <c r="G35" s="142">
        <v>1960.11</v>
      </c>
      <c r="H35" s="142">
        <v>9162.44</v>
      </c>
      <c r="I35" s="142">
        <v>8620.9500000000007</v>
      </c>
      <c r="J35" s="142">
        <v>9162.44</v>
      </c>
      <c r="K35" s="142">
        <v>0</v>
      </c>
      <c r="L35" s="142">
        <v>1322</v>
      </c>
    </row>
    <row r="36" spans="1:12" x14ac:dyDescent="0.25">
      <c r="A36" s="140" t="s">
        <v>846</v>
      </c>
      <c r="B36" s="141" t="s">
        <v>540</v>
      </c>
      <c r="C36" s="142">
        <v>0</v>
      </c>
      <c r="D36" s="142">
        <v>777.44</v>
      </c>
      <c r="E36" s="142">
        <v>0</v>
      </c>
      <c r="F36" s="142">
        <v>1057.74</v>
      </c>
      <c r="G36" s="142">
        <v>1237.74</v>
      </c>
      <c r="H36" s="142">
        <v>1109.95</v>
      </c>
      <c r="I36" s="142">
        <v>12059.93</v>
      </c>
      <c r="J36" s="142">
        <v>12212.44</v>
      </c>
      <c r="K36" s="142">
        <v>0</v>
      </c>
      <c r="L36" s="142">
        <v>929.95</v>
      </c>
    </row>
    <row r="37" spans="1:12" x14ac:dyDescent="0.25">
      <c r="A37" s="140" t="s">
        <v>847</v>
      </c>
      <c r="B37" s="141" t="s">
        <v>848</v>
      </c>
      <c r="C37" s="142">
        <v>0</v>
      </c>
      <c r="D37" s="142">
        <v>17515.46</v>
      </c>
      <c r="E37" s="142">
        <v>0</v>
      </c>
      <c r="F37" s="142">
        <v>16644.61</v>
      </c>
      <c r="G37" s="142">
        <v>59359.98</v>
      </c>
      <c r="H37" s="142">
        <v>48856.62</v>
      </c>
      <c r="I37" s="142">
        <v>634341.17000000004</v>
      </c>
      <c r="J37" s="142">
        <v>622966.96</v>
      </c>
      <c r="K37" s="142">
        <v>0</v>
      </c>
      <c r="L37" s="142">
        <v>6141.25</v>
      </c>
    </row>
    <row r="38" spans="1:12" x14ac:dyDescent="0.25">
      <c r="A38" s="140" t="s">
        <v>849</v>
      </c>
      <c r="B38" s="141" t="s">
        <v>558</v>
      </c>
      <c r="C38" s="142">
        <v>0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2380.61</v>
      </c>
      <c r="J38" s="142">
        <v>2380.61</v>
      </c>
      <c r="K38" s="142">
        <v>0</v>
      </c>
      <c r="L38" s="142">
        <v>0</v>
      </c>
    </row>
    <row r="39" spans="1:12" x14ac:dyDescent="0.25">
      <c r="A39" s="140" t="s">
        <v>850</v>
      </c>
      <c r="B39" s="141" t="s">
        <v>851</v>
      </c>
      <c r="C39" s="142">
        <v>0</v>
      </c>
      <c r="D39" s="142">
        <v>0</v>
      </c>
      <c r="E39" s="142">
        <v>0</v>
      </c>
      <c r="F39" s="142">
        <v>0</v>
      </c>
      <c r="G39" s="142">
        <v>51204.38</v>
      </c>
      <c r="H39" s="142">
        <v>1627.28</v>
      </c>
      <c r="I39" s="142">
        <v>66429.259999999995</v>
      </c>
      <c r="J39" s="142">
        <v>16852.16</v>
      </c>
      <c r="K39" s="142">
        <v>49577.1</v>
      </c>
      <c r="L39" s="142">
        <v>0</v>
      </c>
    </row>
    <row r="40" spans="1:12" x14ac:dyDescent="0.25">
      <c r="A40" s="140" t="s">
        <v>852</v>
      </c>
      <c r="B40" s="141" t="s">
        <v>853</v>
      </c>
      <c r="C40" s="142">
        <v>0</v>
      </c>
      <c r="D40" s="142">
        <v>31870.06</v>
      </c>
      <c r="E40" s="142">
        <v>0</v>
      </c>
      <c r="F40" s="142">
        <v>103874.27</v>
      </c>
      <c r="G40" s="142">
        <v>8000</v>
      </c>
      <c r="H40" s="142">
        <v>0</v>
      </c>
      <c r="I40" s="142">
        <v>9995.7900000000009</v>
      </c>
      <c r="J40" s="142">
        <v>74000</v>
      </c>
      <c r="K40" s="142">
        <v>0</v>
      </c>
      <c r="L40" s="142">
        <v>95874.27</v>
      </c>
    </row>
    <row r="41" spans="1:12" x14ac:dyDescent="0.25">
      <c r="A41" s="140" t="s">
        <v>854</v>
      </c>
      <c r="B41" s="141" t="s">
        <v>568</v>
      </c>
      <c r="C41" s="142">
        <v>0</v>
      </c>
      <c r="D41" s="142">
        <v>0</v>
      </c>
      <c r="E41" s="142">
        <v>0</v>
      </c>
      <c r="F41" s="142">
        <v>55000</v>
      </c>
      <c r="G41" s="142">
        <v>0</v>
      </c>
      <c r="H41" s="142">
        <v>0</v>
      </c>
      <c r="I41" s="142">
        <v>300000</v>
      </c>
      <c r="J41" s="142">
        <v>355000</v>
      </c>
      <c r="K41" s="142">
        <v>0</v>
      </c>
      <c r="L41" s="142">
        <v>55000</v>
      </c>
    </row>
    <row r="42" spans="1:12" x14ac:dyDescent="0.25">
      <c r="A42" s="140" t="s">
        <v>855</v>
      </c>
      <c r="B42" s="141" t="s">
        <v>103</v>
      </c>
      <c r="C42" s="142">
        <v>0</v>
      </c>
      <c r="D42" s="142">
        <v>0</v>
      </c>
      <c r="E42" s="142">
        <v>50900</v>
      </c>
      <c r="F42" s="142">
        <v>0</v>
      </c>
      <c r="G42" s="142">
        <v>-43265</v>
      </c>
      <c r="H42" s="142">
        <v>7635</v>
      </c>
      <c r="I42" s="142">
        <v>7898.53</v>
      </c>
      <c r="J42" s="142">
        <v>7898.53</v>
      </c>
      <c r="K42" s="142">
        <v>0</v>
      </c>
      <c r="L42" s="142">
        <v>0</v>
      </c>
    </row>
    <row r="43" spans="1:12" x14ac:dyDescent="0.25">
      <c r="A43" s="140" t="s">
        <v>856</v>
      </c>
      <c r="B43" s="141" t="s">
        <v>575</v>
      </c>
      <c r="C43" s="142">
        <v>0</v>
      </c>
      <c r="D43" s="142">
        <v>0</v>
      </c>
      <c r="E43" s="142">
        <v>0</v>
      </c>
      <c r="F43" s="142">
        <v>755.11</v>
      </c>
      <c r="G43" s="142">
        <v>1473.97</v>
      </c>
      <c r="H43" s="142">
        <v>718.86</v>
      </c>
      <c r="I43" s="142">
        <v>4455.45</v>
      </c>
      <c r="J43" s="142">
        <v>4455.45</v>
      </c>
      <c r="K43" s="142">
        <v>0</v>
      </c>
      <c r="L43" s="142">
        <v>0</v>
      </c>
    </row>
    <row r="44" spans="1:12" x14ac:dyDescent="0.25">
      <c r="A44" s="140" t="s">
        <v>857</v>
      </c>
      <c r="B44" s="141" t="s">
        <v>577</v>
      </c>
      <c r="C44" s="142">
        <v>0</v>
      </c>
      <c r="D44" s="142">
        <v>0</v>
      </c>
      <c r="E44" s="142">
        <v>2.2000000000000002</v>
      </c>
      <c r="F44" s="142">
        <v>0</v>
      </c>
      <c r="G44" s="142">
        <v>8870.31</v>
      </c>
      <c r="H44" s="142">
        <v>8872.51</v>
      </c>
      <c r="I44" s="142">
        <v>209324.31</v>
      </c>
      <c r="J44" s="142">
        <v>209324.31</v>
      </c>
      <c r="K44" s="142">
        <v>0</v>
      </c>
      <c r="L44" s="142">
        <v>0</v>
      </c>
    </row>
    <row r="45" spans="1:12" x14ac:dyDescent="0.25">
      <c r="A45" s="140" t="s">
        <v>858</v>
      </c>
      <c r="B45" s="141" t="s">
        <v>579</v>
      </c>
      <c r="C45" s="142">
        <v>0</v>
      </c>
      <c r="D45" s="142">
        <v>109068</v>
      </c>
      <c r="E45" s="142">
        <v>0</v>
      </c>
      <c r="F45" s="142">
        <v>109068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  <c r="L45" s="142">
        <v>109068</v>
      </c>
    </row>
    <row r="46" spans="1:12" x14ac:dyDescent="0.25">
      <c r="A46" s="140" t="s">
        <v>859</v>
      </c>
      <c r="B46" s="141" t="s">
        <v>581</v>
      </c>
      <c r="C46" s="142">
        <v>0</v>
      </c>
      <c r="D46" s="142">
        <v>10906.8</v>
      </c>
      <c r="E46" s="142">
        <v>0</v>
      </c>
      <c r="F46" s="142">
        <v>10906.8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  <c r="L46" s="142">
        <v>10906.8</v>
      </c>
    </row>
    <row r="47" spans="1:12" x14ac:dyDescent="0.25">
      <c r="A47" s="140" t="s">
        <v>860</v>
      </c>
      <c r="B47" s="141" t="s">
        <v>861</v>
      </c>
      <c r="C47" s="142">
        <v>0</v>
      </c>
      <c r="D47" s="142">
        <v>156957.29999999999</v>
      </c>
      <c r="E47" s="142">
        <v>0</v>
      </c>
      <c r="F47" s="142">
        <v>181556.33</v>
      </c>
      <c r="G47" s="142">
        <v>0</v>
      </c>
      <c r="H47" s="142">
        <v>0</v>
      </c>
      <c r="I47" s="142">
        <v>0</v>
      </c>
      <c r="J47" s="142">
        <v>24599.03</v>
      </c>
      <c r="K47" s="142">
        <v>0</v>
      </c>
      <c r="L47" s="142">
        <v>181556.33</v>
      </c>
    </row>
    <row r="48" spans="1:12" x14ac:dyDescent="0.25">
      <c r="A48" s="140" t="s">
        <v>862</v>
      </c>
      <c r="B48" s="141" t="s">
        <v>595</v>
      </c>
      <c r="C48" s="142">
        <v>0</v>
      </c>
      <c r="D48" s="142">
        <v>28599.03</v>
      </c>
      <c r="E48" s="142">
        <v>0</v>
      </c>
      <c r="F48" s="142">
        <v>0</v>
      </c>
      <c r="G48" s="142">
        <v>0</v>
      </c>
      <c r="H48" s="142">
        <v>0</v>
      </c>
      <c r="I48" s="142">
        <v>28599.03</v>
      </c>
      <c r="J48" s="142">
        <v>0</v>
      </c>
      <c r="K48" s="142">
        <v>0</v>
      </c>
      <c r="L48" s="142">
        <v>0</v>
      </c>
    </row>
    <row r="49" spans="1:12" x14ac:dyDescent="0.25">
      <c r="A49" s="140" t="s">
        <v>863</v>
      </c>
      <c r="B49" s="141" t="s">
        <v>864</v>
      </c>
      <c r="C49" s="142">
        <v>0</v>
      </c>
      <c r="D49" s="142">
        <v>0</v>
      </c>
      <c r="E49" s="142">
        <v>-263570</v>
      </c>
      <c r="F49" s="142">
        <v>0</v>
      </c>
      <c r="G49" s="142">
        <v>3215</v>
      </c>
      <c r="H49" s="142">
        <v>0</v>
      </c>
      <c r="I49" s="142">
        <v>9645</v>
      </c>
      <c r="J49" s="142">
        <v>270000</v>
      </c>
      <c r="K49" s="142">
        <v>-260355</v>
      </c>
      <c r="L49" s="142">
        <v>0</v>
      </c>
    </row>
    <row r="50" spans="1:12" x14ac:dyDescent="0.25">
      <c r="A50" s="140" t="s">
        <v>865</v>
      </c>
      <c r="B50" s="141" t="s">
        <v>599</v>
      </c>
      <c r="C50" s="142">
        <v>0</v>
      </c>
      <c r="D50" s="142">
        <v>300.66000000000003</v>
      </c>
      <c r="E50" s="142">
        <v>0</v>
      </c>
      <c r="F50" s="142">
        <v>2590.4699999999998</v>
      </c>
      <c r="G50" s="142">
        <v>130.4</v>
      </c>
      <c r="H50" s="142">
        <v>52.99</v>
      </c>
      <c r="I50" s="142">
        <v>2449.34</v>
      </c>
      <c r="J50" s="142">
        <v>4661.74</v>
      </c>
      <c r="K50" s="142">
        <v>0</v>
      </c>
      <c r="L50" s="142">
        <v>2513.06</v>
      </c>
    </row>
    <row r="51" spans="1:12" x14ac:dyDescent="0.25">
      <c r="A51" s="140" t="s">
        <v>866</v>
      </c>
      <c r="B51" s="141" t="s">
        <v>867</v>
      </c>
      <c r="C51" s="142">
        <v>0</v>
      </c>
      <c r="D51" s="142">
        <v>0</v>
      </c>
      <c r="E51" s="142">
        <v>0</v>
      </c>
      <c r="F51" s="142">
        <v>0</v>
      </c>
      <c r="G51" s="142">
        <v>976.31</v>
      </c>
      <c r="H51" s="142">
        <v>976.31</v>
      </c>
      <c r="I51" s="142">
        <v>976.31</v>
      </c>
      <c r="J51" s="142">
        <v>976.31</v>
      </c>
      <c r="K51" s="142">
        <v>0</v>
      </c>
      <c r="L51" s="142">
        <v>0</v>
      </c>
    </row>
    <row r="52" spans="1:12" x14ac:dyDescent="0.25">
      <c r="A52" s="140" t="s">
        <v>868</v>
      </c>
      <c r="B52" s="141" t="s">
        <v>869</v>
      </c>
      <c r="C52" s="142">
        <v>0</v>
      </c>
      <c r="D52" s="142">
        <v>55744.97</v>
      </c>
      <c r="E52" s="142">
        <v>0</v>
      </c>
      <c r="F52" s="142">
        <v>69742.33</v>
      </c>
      <c r="G52" s="142">
        <v>3998.31</v>
      </c>
      <c r="H52" s="142">
        <v>-37218.21</v>
      </c>
      <c r="I52" s="142">
        <v>35433.480000000003</v>
      </c>
      <c r="J52" s="142">
        <v>8214.32</v>
      </c>
      <c r="K52" s="142">
        <v>0</v>
      </c>
      <c r="L52" s="142">
        <v>28525.81</v>
      </c>
    </row>
    <row r="53" spans="1:12" x14ac:dyDescent="0.25">
      <c r="A53" s="140" t="s">
        <v>870</v>
      </c>
      <c r="B53" s="141" t="s">
        <v>871</v>
      </c>
      <c r="C53" s="142">
        <v>0</v>
      </c>
      <c r="D53" s="142">
        <v>0</v>
      </c>
      <c r="E53" s="142">
        <v>23344.03</v>
      </c>
      <c r="F53" s="142">
        <v>0</v>
      </c>
      <c r="G53" s="142">
        <v>2587.2800000000002</v>
      </c>
      <c r="H53" s="142">
        <v>178.53</v>
      </c>
      <c r="I53" s="142">
        <v>25931.31</v>
      </c>
      <c r="J53" s="142">
        <v>178.53</v>
      </c>
      <c r="K53" s="142">
        <v>25752.78</v>
      </c>
      <c r="L53" s="142">
        <v>0</v>
      </c>
    </row>
    <row r="54" spans="1:12" x14ac:dyDescent="0.25">
      <c r="A54" s="140" t="s">
        <v>872</v>
      </c>
      <c r="B54" s="141" t="s">
        <v>657</v>
      </c>
      <c r="C54" s="142">
        <v>0</v>
      </c>
      <c r="D54" s="142">
        <v>0</v>
      </c>
      <c r="E54" s="142">
        <v>994.48</v>
      </c>
      <c r="F54" s="142">
        <v>0</v>
      </c>
      <c r="G54" s="142">
        <v>302.81</v>
      </c>
      <c r="H54" s="142">
        <v>0</v>
      </c>
      <c r="I54" s="142">
        <v>1297.29</v>
      </c>
      <c r="J54" s="142">
        <v>0</v>
      </c>
      <c r="K54" s="142">
        <v>1297.29</v>
      </c>
      <c r="L54" s="142">
        <v>0</v>
      </c>
    </row>
    <row r="55" spans="1:12" x14ac:dyDescent="0.25">
      <c r="A55" s="140" t="s">
        <v>873</v>
      </c>
      <c r="B55" s="141" t="s">
        <v>874</v>
      </c>
      <c r="C55" s="142">
        <v>0</v>
      </c>
      <c r="D55" s="142">
        <v>0</v>
      </c>
      <c r="E55" s="142">
        <v>716768.97</v>
      </c>
      <c r="F55" s="142">
        <v>0</v>
      </c>
      <c r="G55" s="142">
        <v>55985.51</v>
      </c>
      <c r="H55" s="142">
        <v>0</v>
      </c>
      <c r="I55" s="142">
        <v>772754.48</v>
      </c>
      <c r="J55" s="142">
        <v>0</v>
      </c>
      <c r="K55" s="142">
        <v>772754.48</v>
      </c>
      <c r="L55" s="142">
        <v>0</v>
      </c>
    </row>
    <row r="56" spans="1:12" x14ac:dyDescent="0.25">
      <c r="A56" s="140" t="s">
        <v>875</v>
      </c>
      <c r="B56" s="141" t="s">
        <v>661</v>
      </c>
      <c r="C56" s="142">
        <v>0</v>
      </c>
      <c r="D56" s="142">
        <v>0</v>
      </c>
      <c r="E56" s="142">
        <v>5476.64</v>
      </c>
      <c r="F56" s="142">
        <v>0</v>
      </c>
      <c r="G56" s="142">
        <v>597.51</v>
      </c>
      <c r="H56" s="142">
        <v>0</v>
      </c>
      <c r="I56" s="142">
        <v>6074.15</v>
      </c>
      <c r="J56" s="142">
        <v>0</v>
      </c>
      <c r="K56" s="142">
        <v>6074.15</v>
      </c>
      <c r="L56" s="142">
        <v>0</v>
      </c>
    </row>
    <row r="57" spans="1:12" x14ac:dyDescent="0.25">
      <c r="A57" s="140" t="s">
        <v>876</v>
      </c>
      <c r="B57" s="141" t="s">
        <v>669</v>
      </c>
      <c r="C57" s="142">
        <v>0</v>
      </c>
      <c r="D57" s="142">
        <v>0</v>
      </c>
      <c r="E57" s="142">
        <v>37451.21</v>
      </c>
      <c r="F57" s="142">
        <v>0</v>
      </c>
      <c r="G57" s="142">
        <v>5910.22</v>
      </c>
      <c r="H57" s="142">
        <v>0</v>
      </c>
      <c r="I57" s="142">
        <v>43361.43</v>
      </c>
      <c r="J57" s="142">
        <v>0</v>
      </c>
      <c r="K57" s="142">
        <v>43361.43</v>
      </c>
      <c r="L57" s="142">
        <v>0</v>
      </c>
    </row>
    <row r="58" spans="1:12" x14ac:dyDescent="0.25">
      <c r="A58" s="140" t="s">
        <v>877</v>
      </c>
      <c r="B58" s="141" t="s">
        <v>691</v>
      </c>
      <c r="C58" s="142">
        <v>0</v>
      </c>
      <c r="D58" s="142">
        <v>0</v>
      </c>
      <c r="E58" s="142">
        <v>115159.3</v>
      </c>
      <c r="F58" s="142">
        <v>0</v>
      </c>
      <c r="G58" s="142">
        <v>12731.13</v>
      </c>
      <c r="H58" s="142">
        <v>1132.58</v>
      </c>
      <c r="I58" s="142">
        <v>127890.43</v>
      </c>
      <c r="J58" s="142">
        <v>1132.58</v>
      </c>
      <c r="K58" s="142">
        <v>126757.85</v>
      </c>
      <c r="L58" s="142">
        <v>0</v>
      </c>
    </row>
    <row r="59" spans="1:12" x14ac:dyDescent="0.25">
      <c r="A59" s="140" t="s">
        <v>878</v>
      </c>
      <c r="B59" s="141" t="s">
        <v>695</v>
      </c>
      <c r="C59" s="142">
        <v>0</v>
      </c>
      <c r="D59" s="142">
        <v>0</v>
      </c>
      <c r="E59" s="142">
        <v>39634.699999999997</v>
      </c>
      <c r="F59" s="142">
        <v>0</v>
      </c>
      <c r="G59" s="142">
        <v>4412.95</v>
      </c>
      <c r="H59" s="142">
        <v>394.5</v>
      </c>
      <c r="I59" s="142">
        <v>44047.65</v>
      </c>
      <c r="J59" s="142">
        <v>394.5</v>
      </c>
      <c r="K59" s="142">
        <v>43653.15</v>
      </c>
      <c r="L59" s="142">
        <v>0</v>
      </c>
    </row>
    <row r="60" spans="1:12" x14ac:dyDescent="0.25">
      <c r="A60" s="140" t="s">
        <v>879</v>
      </c>
      <c r="B60" s="141" t="s">
        <v>699</v>
      </c>
      <c r="C60" s="142">
        <v>0</v>
      </c>
      <c r="D60" s="142">
        <v>0</v>
      </c>
      <c r="E60" s="142">
        <v>4903.5</v>
      </c>
      <c r="F60" s="142">
        <v>0</v>
      </c>
      <c r="G60" s="142">
        <v>630</v>
      </c>
      <c r="H60" s="142">
        <v>0</v>
      </c>
      <c r="I60" s="142">
        <v>5533.5</v>
      </c>
      <c r="J60" s="142">
        <v>0</v>
      </c>
      <c r="K60" s="142">
        <v>5533.5</v>
      </c>
      <c r="L60" s="142">
        <v>0</v>
      </c>
    </row>
    <row r="61" spans="1:12" x14ac:dyDescent="0.25">
      <c r="A61" s="140" t="s">
        <v>880</v>
      </c>
      <c r="B61" s="141" t="s">
        <v>702</v>
      </c>
      <c r="C61" s="142">
        <v>0</v>
      </c>
      <c r="D61" s="142">
        <v>0</v>
      </c>
      <c r="E61" s="142">
        <v>513.79999999999995</v>
      </c>
      <c r="F61" s="142">
        <v>0</v>
      </c>
      <c r="G61" s="142">
        <v>0</v>
      </c>
      <c r="H61" s="142">
        <v>0</v>
      </c>
      <c r="I61" s="142">
        <v>513.79999999999995</v>
      </c>
      <c r="J61" s="142">
        <v>0</v>
      </c>
      <c r="K61" s="142">
        <v>513.79999999999995</v>
      </c>
      <c r="L61" s="142">
        <v>0</v>
      </c>
    </row>
    <row r="62" spans="1:12" x14ac:dyDescent="0.25">
      <c r="A62" s="140" t="s">
        <v>881</v>
      </c>
      <c r="B62" s="141" t="s">
        <v>704</v>
      </c>
      <c r="C62" s="142">
        <v>0</v>
      </c>
      <c r="D62" s="142">
        <v>0</v>
      </c>
      <c r="E62" s="142">
        <v>1858.81</v>
      </c>
      <c r="F62" s="142">
        <v>0</v>
      </c>
      <c r="G62" s="142">
        <v>0</v>
      </c>
      <c r="H62" s="142">
        <v>0</v>
      </c>
      <c r="I62" s="142">
        <v>1858.81</v>
      </c>
      <c r="J62" s="142">
        <v>0</v>
      </c>
      <c r="K62" s="142">
        <v>1858.81</v>
      </c>
      <c r="L62" s="142">
        <v>0</v>
      </c>
    </row>
    <row r="63" spans="1:12" x14ac:dyDescent="0.25">
      <c r="A63" s="140" t="s">
        <v>882</v>
      </c>
      <c r="B63" s="141" t="s">
        <v>558</v>
      </c>
      <c r="C63" s="142">
        <v>0</v>
      </c>
      <c r="D63" s="142">
        <v>0</v>
      </c>
      <c r="E63" s="142">
        <v>74</v>
      </c>
      <c r="F63" s="142">
        <v>0</v>
      </c>
      <c r="G63" s="142">
        <v>0</v>
      </c>
      <c r="H63" s="142">
        <v>0</v>
      </c>
      <c r="I63" s="142">
        <v>74</v>
      </c>
      <c r="J63" s="142">
        <v>0</v>
      </c>
      <c r="K63" s="142">
        <v>74</v>
      </c>
      <c r="L63" s="142">
        <v>0</v>
      </c>
    </row>
    <row r="64" spans="1:12" x14ac:dyDescent="0.25">
      <c r="A64" s="140" t="s">
        <v>883</v>
      </c>
      <c r="B64" s="141" t="s">
        <v>707</v>
      </c>
      <c r="C64" s="142">
        <v>0</v>
      </c>
      <c r="D64" s="142">
        <v>0</v>
      </c>
      <c r="E64" s="142">
        <v>121.65</v>
      </c>
      <c r="F64" s="142">
        <v>0</v>
      </c>
      <c r="G64" s="142">
        <v>0</v>
      </c>
      <c r="H64" s="142">
        <v>0</v>
      </c>
      <c r="I64" s="142">
        <v>121.65</v>
      </c>
      <c r="J64" s="142">
        <v>0</v>
      </c>
      <c r="K64" s="142">
        <v>121.65</v>
      </c>
      <c r="L64" s="142">
        <v>0</v>
      </c>
    </row>
    <row r="65" spans="1:12" x14ac:dyDescent="0.25">
      <c r="A65" s="140" t="s">
        <v>884</v>
      </c>
      <c r="B65" s="141" t="s">
        <v>785</v>
      </c>
      <c r="C65" s="142">
        <v>0</v>
      </c>
      <c r="D65" s="142">
        <v>0</v>
      </c>
      <c r="E65" s="142">
        <v>3587.43</v>
      </c>
      <c r="F65" s="142">
        <v>0</v>
      </c>
      <c r="G65" s="142">
        <v>718.88</v>
      </c>
      <c r="H65" s="142">
        <v>0</v>
      </c>
      <c r="I65" s="142">
        <v>4306.3100000000004</v>
      </c>
      <c r="J65" s="142">
        <v>0</v>
      </c>
      <c r="K65" s="142">
        <v>4306.3100000000004</v>
      </c>
      <c r="L65" s="142">
        <v>0</v>
      </c>
    </row>
    <row r="66" spans="1:12" x14ac:dyDescent="0.25">
      <c r="A66" s="140" t="s">
        <v>885</v>
      </c>
      <c r="B66" s="141" t="s">
        <v>886</v>
      </c>
      <c r="C66" s="142">
        <v>0</v>
      </c>
      <c r="D66" s="142">
        <v>0</v>
      </c>
      <c r="E66" s="142">
        <v>45941.53</v>
      </c>
      <c r="F66" s="142">
        <v>0</v>
      </c>
      <c r="G66" s="142">
        <v>4116.22</v>
      </c>
      <c r="H66" s="142">
        <v>0</v>
      </c>
      <c r="I66" s="142">
        <v>50057.75</v>
      </c>
      <c r="J66" s="142">
        <v>0</v>
      </c>
      <c r="K66" s="142">
        <v>50057.75</v>
      </c>
      <c r="L66" s="142">
        <v>0</v>
      </c>
    </row>
    <row r="67" spans="1:12" x14ac:dyDescent="0.25">
      <c r="A67" s="140" t="s">
        <v>887</v>
      </c>
      <c r="B67" s="141" t="s">
        <v>888</v>
      </c>
      <c r="C67" s="142">
        <v>0</v>
      </c>
      <c r="D67" s="142">
        <v>0</v>
      </c>
      <c r="E67" s="142">
        <v>5026.3500000000004</v>
      </c>
      <c r="F67" s="142">
        <v>0</v>
      </c>
      <c r="G67" s="142">
        <v>588.87</v>
      </c>
      <c r="H67" s="142">
        <v>0</v>
      </c>
      <c r="I67" s="142">
        <v>5615.22</v>
      </c>
      <c r="J67" s="142">
        <v>0</v>
      </c>
      <c r="K67" s="142">
        <v>5615.22</v>
      </c>
      <c r="L67" s="142">
        <v>0</v>
      </c>
    </row>
    <row r="68" spans="1:12" x14ac:dyDescent="0.25">
      <c r="A68" s="140" t="s">
        <v>889</v>
      </c>
      <c r="B68" s="141" t="s">
        <v>749</v>
      </c>
      <c r="C68" s="142">
        <v>0</v>
      </c>
      <c r="D68" s="142">
        <v>0</v>
      </c>
      <c r="E68" s="142">
        <v>270.95999999999998</v>
      </c>
      <c r="F68" s="142">
        <v>0</v>
      </c>
      <c r="G68" s="142">
        <v>0</v>
      </c>
      <c r="H68" s="142">
        <v>0</v>
      </c>
      <c r="I68" s="142">
        <v>270.95999999999998</v>
      </c>
      <c r="J68" s="142">
        <v>0</v>
      </c>
      <c r="K68" s="142">
        <v>270.95999999999998</v>
      </c>
      <c r="L68" s="142">
        <v>0</v>
      </c>
    </row>
    <row r="69" spans="1:12" x14ac:dyDescent="0.25">
      <c r="A69" s="140" t="s">
        <v>890</v>
      </c>
      <c r="B69" s="141" t="s">
        <v>891</v>
      </c>
      <c r="C69" s="142">
        <v>0</v>
      </c>
      <c r="D69" s="142">
        <v>0</v>
      </c>
      <c r="E69" s="142">
        <v>4449.93</v>
      </c>
      <c r="F69" s="142">
        <v>0</v>
      </c>
      <c r="G69" s="142">
        <v>259.32</v>
      </c>
      <c r="H69" s="142">
        <v>0</v>
      </c>
      <c r="I69" s="142">
        <v>4709.25</v>
      </c>
      <c r="J69" s="142">
        <v>0</v>
      </c>
      <c r="K69" s="142">
        <v>4709.25</v>
      </c>
      <c r="L69" s="142">
        <v>0</v>
      </c>
    </row>
    <row r="70" spans="1:12" x14ac:dyDescent="0.25">
      <c r="A70" s="140" t="s">
        <v>892</v>
      </c>
      <c r="B70" s="141" t="s">
        <v>753</v>
      </c>
      <c r="C70" s="142">
        <v>0</v>
      </c>
      <c r="D70" s="142">
        <v>0</v>
      </c>
      <c r="E70" s="142">
        <v>0</v>
      </c>
      <c r="F70" s="142">
        <v>0</v>
      </c>
      <c r="G70" s="142">
        <v>9162.44</v>
      </c>
      <c r="H70" s="142">
        <v>0</v>
      </c>
      <c r="I70" s="142">
        <v>9162.44</v>
      </c>
      <c r="J70" s="142">
        <v>0</v>
      </c>
      <c r="K70" s="142">
        <v>9162.44</v>
      </c>
      <c r="L70" s="142">
        <v>0</v>
      </c>
    </row>
    <row r="71" spans="1:12" x14ac:dyDescent="0.25">
      <c r="A71" s="140" t="s">
        <v>893</v>
      </c>
      <c r="B71" s="141" t="s">
        <v>755</v>
      </c>
      <c r="C71" s="142">
        <v>0</v>
      </c>
      <c r="D71" s="142">
        <v>0</v>
      </c>
      <c r="E71" s="142">
        <v>0</v>
      </c>
      <c r="F71" s="142">
        <v>1470</v>
      </c>
      <c r="G71" s="142">
        <v>0</v>
      </c>
      <c r="H71" s="142">
        <v>0</v>
      </c>
      <c r="I71" s="142">
        <v>0</v>
      </c>
      <c r="J71" s="142">
        <v>1470</v>
      </c>
      <c r="K71" s="142">
        <v>0</v>
      </c>
      <c r="L71" s="142">
        <v>1470</v>
      </c>
    </row>
    <row r="72" spans="1:12" x14ac:dyDescent="0.25">
      <c r="A72" s="140" t="s">
        <v>894</v>
      </c>
      <c r="B72" s="141" t="s">
        <v>759</v>
      </c>
      <c r="C72" s="142">
        <v>0</v>
      </c>
      <c r="D72" s="142">
        <v>0</v>
      </c>
      <c r="E72" s="142">
        <v>0</v>
      </c>
      <c r="F72" s="142">
        <v>18133.599999999999</v>
      </c>
      <c r="G72" s="142">
        <v>0</v>
      </c>
      <c r="H72" s="142">
        <v>15174.02</v>
      </c>
      <c r="I72" s="142">
        <v>0</v>
      </c>
      <c r="J72" s="142">
        <v>33307.620000000003</v>
      </c>
      <c r="K72" s="142">
        <v>0</v>
      </c>
      <c r="L72" s="142">
        <v>33307.620000000003</v>
      </c>
    </row>
    <row r="73" spans="1:12" x14ac:dyDescent="0.25">
      <c r="A73" s="140" t="s">
        <v>895</v>
      </c>
      <c r="B73" s="141" t="s">
        <v>896</v>
      </c>
      <c r="C73" s="142">
        <v>0</v>
      </c>
      <c r="D73" s="142">
        <v>0</v>
      </c>
      <c r="E73" s="142">
        <v>0</v>
      </c>
      <c r="F73" s="142">
        <v>942882.55</v>
      </c>
      <c r="G73" s="142">
        <v>0</v>
      </c>
      <c r="H73" s="142">
        <v>88349.72</v>
      </c>
      <c r="I73" s="142">
        <v>0</v>
      </c>
      <c r="J73" s="142">
        <v>1031232.27</v>
      </c>
      <c r="K73" s="142">
        <v>0</v>
      </c>
      <c r="L73" s="142">
        <v>1031232.27</v>
      </c>
    </row>
    <row r="74" spans="1:12" x14ac:dyDescent="0.25">
      <c r="A74" s="140" t="s">
        <v>897</v>
      </c>
      <c r="B74" s="141" t="s">
        <v>769</v>
      </c>
      <c r="C74" s="142">
        <v>0</v>
      </c>
      <c r="D74" s="142">
        <v>0</v>
      </c>
      <c r="E74" s="142">
        <v>0</v>
      </c>
      <c r="F74" s="142">
        <v>750</v>
      </c>
      <c r="G74" s="142">
        <v>900</v>
      </c>
      <c r="H74" s="142">
        <v>750</v>
      </c>
      <c r="I74" s="142">
        <v>900</v>
      </c>
      <c r="J74" s="142">
        <v>1500</v>
      </c>
      <c r="K74" s="142">
        <v>0</v>
      </c>
      <c r="L74" s="142">
        <v>600</v>
      </c>
    </row>
    <row r="75" spans="1:12" x14ac:dyDescent="0.25">
      <c r="A75" s="140" t="s">
        <v>898</v>
      </c>
      <c r="B75" s="141" t="s">
        <v>771</v>
      </c>
      <c r="C75" s="142">
        <v>0</v>
      </c>
      <c r="D75" s="142">
        <v>0</v>
      </c>
      <c r="E75" s="142">
        <v>0</v>
      </c>
      <c r="F75" s="142">
        <v>15368.08</v>
      </c>
      <c r="G75" s="142">
        <v>2.19</v>
      </c>
      <c r="H75" s="142">
        <v>51204.480000000003</v>
      </c>
      <c r="I75" s="142">
        <v>122.66</v>
      </c>
      <c r="J75" s="142">
        <v>66693.03</v>
      </c>
      <c r="K75" s="142">
        <v>0</v>
      </c>
      <c r="L75" s="142">
        <v>66570.37</v>
      </c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69"/>
  <sheetViews>
    <sheetView topLeftCell="A115"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25480.799999999999</v>
      </c>
      <c r="D2" s="142">
        <v>0</v>
      </c>
      <c r="E2" s="142">
        <v>25980.799999999999</v>
      </c>
      <c r="F2" s="142">
        <v>0</v>
      </c>
      <c r="G2" s="142">
        <v>0</v>
      </c>
      <c r="H2" s="142">
        <v>0</v>
      </c>
      <c r="I2" s="142">
        <v>500</v>
      </c>
      <c r="J2" s="142">
        <v>0</v>
      </c>
      <c r="K2" s="142">
        <v>25980.799999999999</v>
      </c>
      <c r="L2" s="142">
        <v>0</v>
      </c>
    </row>
    <row r="3" spans="1:12" x14ac:dyDescent="0.25">
      <c r="A3" s="140" t="s">
        <v>412</v>
      </c>
      <c r="B3" s="141" t="s">
        <v>413</v>
      </c>
      <c r="C3" s="142">
        <v>50914.79</v>
      </c>
      <c r="D3" s="142">
        <v>0</v>
      </c>
      <c r="E3" s="142">
        <v>50914.79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50914.79</v>
      </c>
      <c r="L3" s="142">
        <v>0</v>
      </c>
    </row>
    <row r="4" spans="1:12" x14ac:dyDescent="0.25">
      <c r="A4" s="140" t="s">
        <v>414</v>
      </c>
      <c r="B4" s="141" t="s">
        <v>415</v>
      </c>
      <c r="C4" s="142">
        <v>112584.61</v>
      </c>
      <c r="D4" s="142">
        <v>0</v>
      </c>
      <c r="E4" s="142">
        <v>112584.61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112584.61</v>
      </c>
      <c r="L4" s="142">
        <v>0</v>
      </c>
    </row>
    <row r="5" spans="1:12" x14ac:dyDescent="0.25">
      <c r="A5" s="140" t="s">
        <v>416</v>
      </c>
      <c r="B5" s="141" t="s">
        <v>417</v>
      </c>
      <c r="C5" s="142">
        <v>137118.89000000001</v>
      </c>
      <c r="D5" s="142">
        <v>0</v>
      </c>
      <c r="E5" s="142">
        <v>138807.35999999999</v>
      </c>
      <c r="F5" s="142">
        <v>0</v>
      </c>
      <c r="G5" s="142">
        <v>0</v>
      </c>
      <c r="H5" s="142">
        <v>0</v>
      </c>
      <c r="I5" s="142">
        <v>1688.47</v>
      </c>
      <c r="J5" s="142">
        <v>0</v>
      </c>
      <c r="K5" s="142">
        <v>138807.35999999999</v>
      </c>
      <c r="L5" s="142">
        <v>0</v>
      </c>
    </row>
    <row r="6" spans="1:12" x14ac:dyDescent="0.25">
      <c r="A6" s="140" t="s">
        <v>418</v>
      </c>
      <c r="B6" s="141" t="s">
        <v>419</v>
      </c>
      <c r="C6" s="142">
        <v>0</v>
      </c>
      <c r="D6" s="142">
        <v>0</v>
      </c>
      <c r="E6" s="142">
        <v>17386.89</v>
      </c>
      <c r="F6" s="142">
        <v>0</v>
      </c>
      <c r="G6" s="142">
        <v>0</v>
      </c>
      <c r="H6" s="142">
        <v>0</v>
      </c>
      <c r="I6" s="142">
        <v>17386.89</v>
      </c>
      <c r="J6" s="142">
        <v>0</v>
      </c>
      <c r="K6" s="142">
        <v>17386.89</v>
      </c>
      <c r="L6" s="142">
        <v>0</v>
      </c>
    </row>
    <row r="7" spans="1:12" x14ac:dyDescent="0.25">
      <c r="A7" s="140" t="s">
        <v>420</v>
      </c>
      <c r="B7" s="141" t="s">
        <v>421</v>
      </c>
      <c r="C7" s="142">
        <v>8076.62</v>
      </c>
      <c r="D7" s="142">
        <v>0</v>
      </c>
      <c r="E7" s="142">
        <v>8076.62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8076.62</v>
      </c>
      <c r="L7" s="142">
        <v>0</v>
      </c>
    </row>
    <row r="8" spans="1:12" x14ac:dyDescent="0.25">
      <c r="A8" s="140" t="s">
        <v>422</v>
      </c>
      <c r="B8" s="141" t="s">
        <v>423</v>
      </c>
      <c r="C8" s="142">
        <v>0</v>
      </c>
      <c r="D8" s="142">
        <v>0</v>
      </c>
      <c r="E8" s="142">
        <v>3500</v>
      </c>
      <c r="F8" s="142">
        <v>0</v>
      </c>
      <c r="G8" s="142">
        <v>0</v>
      </c>
      <c r="H8" s="142">
        <v>0</v>
      </c>
      <c r="I8" s="142">
        <v>3500</v>
      </c>
      <c r="J8" s="142">
        <v>0</v>
      </c>
      <c r="K8" s="142">
        <v>3500</v>
      </c>
      <c r="L8" s="142">
        <v>0</v>
      </c>
    </row>
    <row r="9" spans="1:12" x14ac:dyDescent="0.25">
      <c r="A9" s="140" t="s">
        <v>424</v>
      </c>
      <c r="B9" s="141" t="s">
        <v>425</v>
      </c>
      <c r="C9" s="142">
        <v>28718.19</v>
      </c>
      <c r="D9" s="142">
        <v>0</v>
      </c>
      <c r="E9" s="142">
        <v>28718.19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28718.19</v>
      </c>
      <c r="L9" s="142">
        <v>0</v>
      </c>
    </row>
    <row r="10" spans="1:12" x14ac:dyDescent="0.25">
      <c r="A10" s="140" t="s">
        <v>426</v>
      </c>
      <c r="B10" s="141" t="s">
        <v>427</v>
      </c>
      <c r="C10" s="142">
        <v>0</v>
      </c>
      <c r="D10" s="142">
        <v>0</v>
      </c>
      <c r="E10" s="142">
        <v>8000</v>
      </c>
      <c r="F10" s="142">
        <v>0</v>
      </c>
      <c r="G10" s="142">
        <v>0</v>
      </c>
      <c r="H10" s="142">
        <v>0</v>
      </c>
      <c r="I10" s="142">
        <v>8000</v>
      </c>
      <c r="J10" s="142">
        <v>0</v>
      </c>
      <c r="K10" s="142">
        <v>8000</v>
      </c>
      <c r="L10" s="142">
        <v>0</v>
      </c>
    </row>
    <row r="11" spans="1:12" x14ac:dyDescent="0.25">
      <c r="A11" s="140" t="s">
        <v>428</v>
      </c>
      <c r="B11" s="141" t="s">
        <v>429</v>
      </c>
      <c r="C11" s="142">
        <v>0</v>
      </c>
      <c r="D11" s="142">
        <v>0</v>
      </c>
      <c r="E11" s="142">
        <v>7000</v>
      </c>
      <c r="F11" s="142">
        <v>0</v>
      </c>
      <c r="G11" s="142">
        <v>0</v>
      </c>
      <c r="H11" s="142">
        <v>0</v>
      </c>
      <c r="I11" s="142">
        <v>7000</v>
      </c>
      <c r="J11" s="142">
        <v>0</v>
      </c>
      <c r="K11" s="142">
        <v>7000</v>
      </c>
      <c r="L11" s="142">
        <v>0</v>
      </c>
    </row>
    <row r="12" spans="1:12" x14ac:dyDescent="0.25">
      <c r="A12" s="140" t="s">
        <v>430</v>
      </c>
      <c r="B12" s="141" t="s">
        <v>431</v>
      </c>
      <c r="C12" s="142">
        <v>0</v>
      </c>
      <c r="D12" s="142">
        <v>0</v>
      </c>
      <c r="E12" s="142">
        <v>28500</v>
      </c>
      <c r="F12" s="142">
        <v>0</v>
      </c>
      <c r="G12" s="142">
        <v>0</v>
      </c>
      <c r="H12" s="142">
        <v>0</v>
      </c>
      <c r="I12" s="142">
        <v>28500</v>
      </c>
      <c r="J12" s="142">
        <v>0</v>
      </c>
      <c r="K12" s="142">
        <v>28500</v>
      </c>
      <c r="L12" s="142">
        <v>0</v>
      </c>
    </row>
    <row r="13" spans="1:12" x14ac:dyDescent="0.25">
      <c r="A13" s="140" t="s">
        <v>432</v>
      </c>
      <c r="B13" s="141" t="s">
        <v>433</v>
      </c>
      <c r="C13" s="142">
        <v>0</v>
      </c>
      <c r="D13" s="142">
        <v>0</v>
      </c>
      <c r="E13" s="142">
        <v>1700</v>
      </c>
      <c r="F13" s="142">
        <v>0</v>
      </c>
      <c r="G13" s="142">
        <v>0</v>
      </c>
      <c r="H13" s="142">
        <v>0</v>
      </c>
      <c r="I13" s="142">
        <v>1700</v>
      </c>
      <c r="J13" s="142">
        <v>0</v>
      </c>
      <c r="K13" s="142">
        <v>1700</v>
      </c>
      <c r="L13" s="142">
        <v>0</v>
      </c>
    </row>
    <row r="14" spans="1:12" x14ac:dyDescent="0.25">
      <c r="A14" s="140" t="s">
        <v>434</v>
      </c>
      <c r="B14" s="141" t="s">
        <v>435</v>
      </c>
      <c r="C14" s="142">
        <v>0</v>
      </c>
      <c r="D14" s="142">
        <v>0</v>
      </c>
      <c r="E14" s="142">
        <v>5700</v>
      </c>
      <c r="F14" s="142">
        <v>0</v>
      </c>
      <c r="G14" s="142">
        <v>0</v>
      </c>
      <c r="H14" s="142">
        <v>0</v>
      </c>
      <c r="I14" s="142">
        <v>5700</v>
      </c>
      <c r="J14" s="142">
        <v>0</v>
      </c>
      <c r="K14" s="142">
        <v>5700</v>
      </c>
      <c r="L14" s="142">
        <v>0</v>
      </c>
    </row>
    <row r="15" spans="1:12" x14ac:dyDescent="0.25">
      <c r="A15" s="140" t="s">
        <v>438</v>
      </c>
      <c r="B15" s="141" t="s">
        <v>439</v>
      </c>
      <c r="C15" s="142">
        <v>25350</v>
      </c>
      <c r="D15" s="142">
        <v>0</v>
      </c>
      <c r="E15" s="142">
        <v>25350</v>
      </c>
      <c r="F15" s="142">
        <v>0</v>
      </c>
      <c r="G15" s="142">
        <v>0</v>
      </c>
      <c r="H15" s="142">
        <v>0</v>
      </c>
      <c r="I15" s="142">
        <v>0</v>
      </c>
      <c r="J15" s="142">
        <v>0</v>
      </c>
      <c r="K15" s="142">
        <v>25350</v>
      </c>
      <c r="L15" s="142">
        <v>0</v>
      </c>
    </row>
    <row r="16" spans="1:12" x14ac:dyDescent="0.25">
      <c r="A16" s="140" t="s">
        <v>440</v>
      </c>
      <c r="B16" s="141" t="s">
        <v>441</v>
      </c>
      <c r="C16" s="142">
        <v>9068</v>
      </c>
      <c r="D16" s="142">
        <v>0</v>
      </c>
      <c r="E16" s="142">
        <v>9068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9068</v>
      </c>
      <c r="L16" s="142">
        <v>0</v>
      </c>
    </row>
    <row r="17" spans="1:12" x14ac:dyDescent="0.25">
      <c r="A17" s="140" t="s">
        <v>442</v>
      </c>
      <c r="B17" s="141" t="s">
        <v>443</v>
      </c>
      <c r="C17" s="142">
        <v>0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500</v>
      </c>
      <c r="J17" s="142">
        <v>500</v>
      </c>
      <c r="K17" s="142">
        <v>0</v>
      </c>
      <c r="L17" s="142">
        <v>0</v>
      </c>
    </row>
    <row r="18" spans="1:12" x14ac:dyDescent="0.25">
      <c r="A18" s="140" t="s">
        <v>444</v>
      </c>
      <c r="B18" s="141" t="s">
        <v>445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73475.360000000001</v>
      </c>
      <c r="J18" s="142">
        <v>73475.360000000001</v>
      </c>
      <c r="K18" s="142">
        <v>0</v>
      </c>
      <c r="L18" s="142">
        <v>0</v>
      </c>
    </row>
    <row r="19" spans="1:12" x14ac:dyDescent="0.25">
      <c r="A19" s="140" t="s">
        <v>450</v>
      </c>
      <c r="B19" s="141" t="s">
        <v>451</v>
      </c>
      <c r="C19" s="142">
        <v>0</v>
      </c>
      <c r="D19" s="142">
        <v>17519.2</v>
      </c>
      <c r="E19" s="142">
        <v>0</v>
      </c>
      <c r="F19" s="142">
        <v>23410.65</v>
      </c>
      <c r="G19" s="142">
        <v>0</v>
      </c>
      <c r="H19" s="142">
        <v>603.75</v>
      </c>
      <c r="I19" s="142">
        <v>0</v>
      </c>
      <c r="J19" s="142">
        <v>6495.2</v>
      </c>
      <c r="K19" s="142">
        <v>0</v>
      </c>
      <c r="L19" s="142">
        <v>24014.400000000001</v>
      </c>
    </row>
    <row r="20" spans="1:12" x14ac:dyDescent="0.25">
      <c r="A20" s="143" t="s">
        <v>454</v>
      </c>
      <c r="B20" s="144" t="s">
        <v>455</v>
      </c>
      <c r="C20" s="145">
        <v>0</v>
      </c>
      <c r="D20" s="145">
        <v>37602.1</v>
      </c>
      <c r="E20" s="145">
        <v>0</v>
      </c>
      <c r="F20" s="145">
        <v>45095.94</v>
      </c>
      <c r="G20" s="145">
        <v>0</v>
      </c>
      <c r="H20" s="145">
        <v>681.13</v>
      </c>
      <c r="I20" s="145">
        <v>0</v>
      </c>
      <c r="J20" s="145">
        <v>8174.97</v>
      </c>
      <c r="K20" s="145">
        <v>0</v>
      </c>
      <c r="L20" s="145">
        <v>45777.07</v>
      </c>
    </row>
    <row r="21" spans="1:12" x14ac:dyDescent="0.25">
      <c r="A21" s="143" t="s">
        <v>456</v>
      </c>
      <c r="B21" s="144" t="s">
        <v>457</v>
      </c>
      <c r="C21" s="145">
        <v>0</v>
      </c>
      <c r="D21" s="145">
        <v>104250.12</v>
      </c>
      <c r="E21" s="145">
        <v>0</v>
      </c>
      <c r="F21" s="145">
        <v>118419.02</v>
      </c>
      <c r="G21" s="145">
        <v>0</v>
      </c>
      <c r="H21" s="145">
        <v>1418.64</v>
      </c>
      <c r="I21" s="145">
        <v>0</v>
      </c>
      <c r="J21" s="145">
        <v>15587.54</v>
      </c>
      <c r="K21" s="145">
        <v>0</v>
      </c>
      <c r="L21" s="145">
        <v>119837.66</v>
      </c>
    </row>
    <row r="22" spans="1:12" x14ac:dyDescent="0.25">
      <c r="A22" s="143" t="s">
        <v>458</v>
      </c>
      <c r="B22" s="144" t="s">
        <v>459</v>
      </c>
      <c r="C22" s="145">
        <v>0</v>
      </c>
      <c r="D22" s="145">
        <v>0</v>
      </c>
      <c r="E22" s="145">
        <v>0</v>
      </c>
      <c r="F22" s="145">
        <v>3557.72</v>
      </c>
      <c r="G22" s="145">
        <v>0</v>
      </c>
      <c r="H22" s="145">
        <v>426.77</v>
      </c>
      <c r="I22" s="145">
        <v>0</v>
      </c>
      <c r="J22" s="145">
        <v>3984.49</v>
      </c>
      <c r="K22" s="145">
        <v>0</v>
      </c>
      <c r="L22" s="145">
        <v>3984.49</v>
      </c>
    </row>
    <row r="23" spans="1:12" x14ac:dyDescent="0.25">
      <c r="A23" s="143" t="s">
        <v>460</v>
      </c>
      <c r="B23" s="144" t="s">
        <v>461</v>
      </c>
      <c r="C23" s="145">
        <v>0</v>
      </c>
      <c r="D23" s="145">
        <v>6707.96</v>
      </c>
      <c r="E23" s="145">
        <v>0</v>
      </c>
      <c r="F23" s="145">
        <v>7963.39</v>
      </c>
      <c r="G23" s="145">
        <v>0</v>
      </c>
      <c r="H23" s="145">
        <v>113.23</v>
      </c>
      <c r="I23" s="145">
        <v>0</v>
      </c>
      <c r="J23" s="145">
        <v>1368.66</v>
      </c>
      <c r="K23" s="145">
        <v>0</v>
      </c>
      <c r="L23" s="145">
        <v>8076.62</v>
      </c>
    </row>
    <row r="24" spans="1:12" x14ac:dyDescent="0.25">
      <c r="A24" s="143" t="s">
        <v>462</v>
      </c>
      <c r="B24" s="144" t="s">
        <v>463</v>
      </c>
      <c r="C24" s="145">
        <v>0</v>
      </c>
      <c r="D24" s="145">
        <v>0</v>
      </c>
      <c r="E24" s="145">
        <v>0</v>
      </c>
      <c r="F24" s="145">
        <v>496.54</v>
      </c>
      <c r="G24" s="145">
        <v>0</v>
      </c>
      <c r="H24" s="145">
        <v>45.14</v>
      </c>
      <c r="I24" s="145">
        <v>0</v>
      </c>
      <c r="J24" s="145">
        <v>541.67999999999995</v>
      </c>
      <c r="K24" s="145">
        <v>0</v>
      </c>
      <c r="L24" s="145">
        <v>541.67999999999995</v>
      </c>
    </row>
    <row r="25" spans="1:12" x14ac:dyDescent="0.25">
      <c r="A25" s="143" t="s">
        <v>464</v>
      </c>
      <c r="B25" s="144" t="s">
        <v>465</v>
      </c>
      <c r="C25" s="145">
        <v>0</v>
      </c>
      <c r="D25" s="145">
        <v>6194.2</v>
      </c>
      <c r="E25" s="145">
        <v>0</v>
      </c>
      <c r="F25" s="145">
        <v>10754.8</v>
      </c>
      <c r="G25" s="145">
        <v>0</v>
      </c>
      <c r="H25" s="145">
        <v>414.51</v>
      </c>
      <c r="I25" s="145">
        <v>0</v>
      </c>
      <c r="J25" s="145">
        <v>4975.1099999999997</v>
      </c>
      <c r="K25" s="145">
        <v>0</v>
      </c>
      <c r="L25" s="145">
        <v>11169.31</v>
      </c>
    </row>
    <row r="26" spans="1:12" x14ac:dyDescent="0.25">
      <c r="A26" s="143" t="s">
        <v>466</v>
      </c>
      <c r="B26" s="144" t="s">
        <v>467</v>
      </c>
      <c r="C26" s="145">
        <v>0</v>
      </c>
      <c r="D26" s="145">
        <v>0</v>
      </c>
      <c r="E26" s="145">
        <v>0</v>
      </c>
      <c r="F26" s="145">
        <v>1500.03</v>
      </c>
      <c r="G26" s="145">
        <v>0</v>
      </c>
      <c r="H26" s="145">
        <v>166.64</v>
      </c>
      <c r="I26" s="145">
        <v>0</v>
      </c>
      <c r="J26" s="145">
        <v>1666.67</v>
      </c>
      <c r="K26" s="145">
        <v>0</v>
      </c>
      <c r="L26" s="145">
        <v>1666.67</v>
      </c>
    </row>
    <row r="27" spans="1:12" x14ac:dyDescent="0.25">
      <c r="A27" s="143" t="s">
        <v>468</v>
      </c>
      <c r="B27" s="144" t="s">
        <v>469</v>
      </c>
      <c r="C27" s="145">
        <v>0</v>
      </c>
      <c r="D27" s="145">
        <v>0</v>
      </c>
      <c r="E27" s="145">
        <v>0</v>
      </c>
      <c r="F27" s="145">
        <v>875.02</v>
      </c>
      <c r="G27" s="145">
        <v>0</v>
      </c>
      <c r="H27" s="145">
        <v>145.81</v>
      </c>
      <c r="I27" s="145">
        <v>0</v>
      </c>
      <c r="J27" s="145">
        <v>1020.83</v>
      </c>
      <c r="K27" s="145">
        <v>0</v>
      </c>
      <c r="L27" s="145">
        <v>1020.83</v>
      </c>
    </row>
    <row r="28" spans="1:12" x14ac:dyDescent="0.25">
      <c r="A28" s="143" t="s">
        <v>470</v>
      </c>
      <c r="B28" s="144" t="s">
        <v>471</v>
      </c>
      <c r="C28" s="145">
        <v>0</v>
      </c>
      <c r="D28" s="145">
        <v>0</v>
      </c>
      <c r="E28" s="145">
        <v>0</v>
      </c>
      <c r="F28" s="145">
        <v>3562.54</v>
      </c>
      <c r="G28" s="145">
        <v>0</v>
      </c>
      <c r="H28" s="145">
        <v>593.71</v>
      </c>
      <c r="I28" s="145">
        <v>0</v>
      </c>
      <c r="J28" s="145">
        <v>4156.25</v>
      </c>
      <c r="K28" s="145">
        <v>0</v>
      </c>
      <c r="L28" s="145">
        <v>4156.25</v>
      </c>
    </row>
    <row r="29" spans="1:12" x14ac:dyDescent="0.25">
      <c r="A29" s="143" t="s">
        <v>472</v>
      </c>
      <c r="B29" s="144" t="s">
        <v>473</v>
      </c>
      <c r="C29" s="145">
        <v>0</v>
      </c>
      <c r="D29" s="145">
        <v>0</v>
      </c>
      <c r="E29" s="145">
        <v>0</v>
      </c>
      <c r="F29" s="145">
        <v>212.56</v>
      </c>
      <c r="G29" s="145">
        <v>0</v>
      </c>
      <c r="H29" s="145">
        <v>35.36</v>
      </c>
      <c r="I29" s="145">
        <v>0</v>
      </c>
      <c r="J29" s="145">
        <v>247.92</v>
      </c>
      <c r="K29" s="145">
        <v>0</v>
      </c>
      <c r="L29" s="145">
        <v>247.92</v>
      </c>
    </row>
    <row r="30" spans="1:12" x14ac:dyDescent="0.25">
      <c r="A30" s="143" t="s">
        <v>474</v>
      </c>
      <c r="B30" s="144" t="s">
        <v>475</v>
      </c>
      <c r="C30" s="145">
        <v>0</v>
      </c>
      <c r="D30" s="145">
        <v>0</v>
      </c>
      <c r="E30" s="145">
        <v>0</v>
      </c>
      <c r="F30" s="145">
        <v>356.25</v>
      </c>
      <c r="G30" s="145">
        <v>0</v>
      </c>
      <c r="H30" s="145">
        <v>118.75</v>
      </c>
      <c r="I30" s="145">
        <v>0</v>
      </c>
      <c r="J30" s="145">
        <v>475</v>
      </c>
      <c r="K30" s="145">
        <v>0</v>
      </c>
      <c r="L30" s="145">
        <v>475</v>
      </c>
    </row>
    <row r="31" spans="1:12" x14ac:dyDescent="0.25">
      <c r="A31" s="143" t="s">
        <v>478</v>
      </c>
      <c r="B31" s="144" t="s">
        <v>479</v>
      </c>
      <c r="C31" s="145">
        <v>133.91</v>
      </c>
      <c r="D31" s="145">
        <v>0</v>
      </c>
      <c r="E31" s="145">
        <v>0</v>
      </c>
      <c r="F31" s="145">
        <v>0</v>
      </c>
      <c r="G31" s="145">
        <v>168.62</v>
      </c>
      <c r="H31" s="145">
        <v>0</v>
      </c>
      <c r="I31" s="145">
        <v>168.62</v>
      </c>
      <c r="J31" s="145">
        <v>133.91</v>
      </c>
      <c r="K31" s="145">
        <v>168.62</v>
      </c>
      <c r="L31" s="145">
        <v>0</v>
      </c>
    </row>
    <row r="32" spans="1:12" x14ac:dyDescent="0.25">
      <c r="A32" s="143" t="s">
        <v>480</v>
      </c>
      <c r="B32" s="144" t="s">
        <v>481</v>
      </c>
      <c r="C32" s="145">
        <v>800</v>
      </c>
      <c r="D32" s="145">
        <v>0</v>
      </c>
      <c r="E32" s="145">
        <v>800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800</v>
      </c>
      <c r="L32" s="145">
        <v>0</v>
      </c>
    </row>
    <row r="33" spans="1:12" x14ac:dyDescent="0.25">
      <c r="A33" s="143" t="s">
        <v>482</v>
      </c>
      <c r="B33" s="144" t="s">
        <v>483</v>
      </c>
      <c r="C33" s="145">
        <v>3500</v>
      </c>
      <c r="D33" s="145">
        <v>0</v>
      </c>
      <c r="E33" s="145">
        <v>750</v>
      </c>
      <c r="F33" s="145">
        <v>0</v>
      </c>
      <c r="G33" s="145">
        <v>750</v>
      </c>
      <c r="H33" s="145">
        <v>0</v>
      </c>
      <c r="I33" s="145">
        <v>1500</v>
      </c>
      <c r="J33" s="145">
        <v>3500</v>
      </c>
      <c r="K33" s="145">
        <v>1500</v>
      </c>
      <c r="L33" s="145">
        <v>0</v>
      </c>
    </row>
    <row r="34" spans="1:12" x14ac:dyDescent="0.25">
      <c r="A34" s="143" t="s">
        <v>484</v>
      </c>
      <c r="B34" s="144" t="s">
        <v>485</v>
      </c>
      <c r="C34" s="145">
        <v>0</v>
      </c>
      <c r="D34" s="145">
        <v>0</v>
      </c>
      <c r="E34" s="145">
        <v>0</v>
      </c>
      <c r="F34" s="145">
        <v>0.01</v>
      </c>
      <c r="G34" s="145">
        <v>54470.78</v>
      </c>
      <c r="H34" s="145">
        <v>54470.77</v>
      </c>
      <c r="I34" s="145">
        <v>849169.03</v>
      </c>
      <c r="J34" s="145">
        <v>849169.03</v>
      </c>
      <c r="K34" s="145">
        <v>0</v>
      </c>
      <c r="L34" s="145">
        <v>0</v>
      </c>
    </row>
    <row r="35" spans="1:12" x14ac:dyDescent="0.25">
      <c r="A35" s="143" t="s">
        <v>486</v>
      </c>
      <c r="B35" s="144" t="s">
        <v>487</v>
      </c>
      <c r="C35" s="145">
        <v>208539.86</v>
      </c>
      <c r="D35" s="145">
        <v>0</v>
      </c>
      <c r="E35" s="145">
        <v>297000.90000000002</v>
      </c>
      <c r="F35" s="145">
        <v>0</v>
      </c>
      <c r="G35" s="145">
        <v>55489.24</v>
      </c>
      <c r="H35" s="145">
        <v>70277.929999999993</v>
      </c>
      <c r="I35" s="145">
        <v>868829.79</v>
      </c>
      <c r="J35" s="145">
        <v>795157.44</v>
      </c>
      <c r="K35" s="145">
        <v>282212.21000000002</v>
      </c>
      <c r="L35" s="145">
        <v>0</v>
      </c>
    </row>
    <row r="36" spans="1:12" x14ac:dyDescent="0.25">
      <c r="A36" s="143" t="s">
        <v>488</v>
      </c>
      <c r="B36" s="144" t="s">
        <v>489</v>
      </c>
      <c r="C36" s="145">
        <v>41676.65</v>
      </c>
      <c r="D36" s="145">
        <v>0</v>
      </c>
      <c r="E36" s="145">
        <v>44151.99</v>
      </c>
      <c r="F36" s="145">
        <v>0</v>
      </c>
      <c r="G36" s="145">
        <v>10864.99</v>
      </c>
      <c r="H36" s="145">
        <v>17778.939999999999</v>
      </c>
      <c r="I36" s="145">
        <v>170038.14</v>
      </c>
      <c r="J36" s="145">
        <v>174476.75</v>
      </c>
      <c r="K36" s="145">
        <v>37238.04</v>
      </c>
      <c r="L36" s="145">
        <v>0</v>
      </c>
    </row>
    <row r="37" spans="1:12" x14ac:dyDescent="0.25">
      <c r="A37" s="143" t="s">
        <v>490</v>
      </c>
      <c r="B37" s="144" t="s">
        <v>491</v>
      </c>
      <c r="C37" s="145">
        <v>4777.5600000000004</v>
      </c>
      <c r="D37" s="145">
        <v>0</v>
      </c>
      <c r="E37" s="145">
        <v>882.2</v>
      </c>
      <c r="F37" s="145">
        <v>0</v>
      </c>
      <c r="G37" s="145">
        <v>1635.8</v>
      </c>
      <c r="H37" s="145">
        <v>178.98</v>
      </c>
      <c r="I37" s="145">
        <v>2070.4299999999998</v>
      </c>
      <c r="J37" s="145">
        <v>4508.97</v>
      </c>
      <c r="K37" s="145">
        <v>2339.02</v>
      </c>
      <c r="L37" s="145">
        <v>0</v>
      </c>
    </row>
    <row r="38" spans="1:12" x14ac:dyDescent="0.25">
      <c r="A38" s="143" t="s">
        <v>492</v>
      </c>
      <c r="B38" s="144" t="s">
        <v>493</v>
      </c>
      <c r="C38" s="145">
        <v>8026.38</v>
      </c>
      <c r="D38" s="145">
        <v>0</v>
      </c>
      <c r="E38" s="145">
        <v>403.09</v>
      </c>
      <c r="F38" s="145">
        <v>0</v>
      </c>
      <c r="G38" s="145">
        <v>104252.3</v>
      </c>
      <c r="H38" s="145">
        <v>96506.28</v>
      </c>
      <c r="I38" s="145">
        <v>896961.87</v>
      </c>
      <c r="J38" s="145">
        <v>896839.14</v>
      </c>
      <c r="K38" s="145">
        <v>8149.11</v>
      </c>
      <c r="L38" s="145">
        <v>0</v>
      </c>
    </row>
    <row r="39" spans="1:12" x14ac:dyDescent="0.25">
      <c r="A39" s="143" t="s">
        <v>494</v>
      </c>
      <c r="B39" s="144" t="s">
        <v>495</v>
      </c>
      <c r="C39" s="145">
        <v>807.5</v>
      </c>
      <c r="D39" s="145">
        <v>0</v>
      </c>
      <c r="E39" s="145">
        <v>1108.42</v>
      </c>
      <c r="F39" s="145">
        <v>0</v>
      </c>
      <c r="G39" s="145">
        <v>123.25</v>
      </c>
      <c r="H39" s="145">
        <v>569.5</v>
      </c>
      <c r="I39" s="145">
        <v>3870.92</v>
      </c>
      <c r="J39" s="145">
        <v>4016.25</v>
      </c>
      <c r="K39" s="145">
        <v>662.17</v>
      </c>
      <c r="L39" s="145">
        <v>0</v>
      </c>
    </row>
    <row r="40" spans="1:12" x14ac:dyDescent="0.25">
      <c r="A40" s="143" t="s">
        <v>496</v>
      </c>
      <c r="B40" s="144" t="s">
        <v>497</v>
      </c>
      <c r="C40" s="145">
        <v>371.51</v>
      </c>
      <c r="D40" s="145">
        <v>0</v>
      </c>
      <c r="E40" s="145">
        <v>11.49</v>
      </c>
      <c r="F40" s="145">
        <v>0</v>
      </c>
      <c r="G40" s="145">
        <v>383</v>
      </c>
      <c r="H40" s="145">
        <v>72.77</v>
      </c>
      <c r="I40" s="145">
        <v>766</v>
      </c>
      <c r="J40" s="145">
        <v>815.79</v>
      </c>
      <c r="K40" s="145">
        <v>321.72000000000003</v>
      </c>
      <c r="L40" s="145">
        <v>0</v>
      </c>
    </row>
    <row r="41" spans="1:12" x14ac:dyDescent="0.25">
      <c r="A41" s="143" t="s">
        <v>498</v>
      </c>
      <c r="B41" s="144" t="s">
        <v>499</v>
      </c>
      <c r="C41" s="145">
        <v>-23330.17</v>
      </c>
      <c r="D41" s="145">
        <v>0</v>
      </c>
      <c r="E41" s="145">
        <v>-24892.22</v>
      </c>
      <c r="F41" s="145">
        <v>0</v>
      </c>
      <c r="G41" s="145">
        <v>120724.9</v>
      </c>
      <c r="H41" s="145">
        <v>119897.86</v>
      </c>
      <c r="I41" s="145">
        <v>1178179.95</v>
      </c>
      <c r="J41" s="145">
        <v>1178914.96</v>
      </c>
      <c r="K41" s="145">
        <v>-24065.18</v>
      </c>
      <c r="L41" s="145">
        <v>0</v>
      </c>
    </row>
    <row r="42" spans="1:12" x14ac:dyDescent="0.25">
      <c r="A42" s="143" t="s">
        <v>502</v>
      </c>
      <c r="B42" s="144" t="s">
        <v>503</v>
      </c>
      <c r="C42" s="145">
        <v>0</v>
      </c>
      <c r="D42" s="145">
        <v>0</v>
      </c>
      <c r="E42" s="145">
        <v>0</v>
      </c>
      <c r="F42" s="145">
        <v>0</v>
      </c>
      <c r="G42" s="145">
        <v>79600</v>
      </c>
      <c r="H42" s="145">
        <v>79600</v>
      </c>
      <c r="I42" s="145">
        <v>784060</v>
      </c>
      <c r="J42" s="145">
        <v>784060</v>
      </c>
      <c r="K42" s="145">
        <v>0</v>
      </c>
      <c r="L42" s="145">
        <v>0</v>
      </c>
    </row>
    <row r="43" spans="1:12" x14ac:dyDescent="0.25">
      <c r="A43" s="143" t="s">
        <v>504</v>
      </c>
      <c r="B43" s="144" t="s">
        <v>505</v>
      </c>
      <c r="C43" s="145">
        <v>1279.6300000000001</v>
      </c>
      <c r="D43" s="145">
        <v>0</v>
      </c>
      <c r="E43" s="145">
        <v>7851.82</v>
      </c>
      <c r="F43" s="145">
        <v>0</v>
      </c>
      <c r="G43" s="145">
        <v>12965.76</v>
      </c>
      <c r="H43" s="145">
        <v>12544.14</v>
      </c>
      <c r="I43" s="145">
        <v>140013.37</v>
      </c>
      <c r="J43" s="145">
        <v>133019.56</v>
      </c>
      <c r="K43" s="145">
        <v>8273.44</v>
      </c>
      <c r="L43" s="145">
        <v>0</v>
      </c>
    </row>
    <row r="44" spans="1:12" x14ac:dyDescent="0.25">
      <c r="A44" s="143" t="s">
        <v>506</v>
      </c>
      <c r="B44" s="144" t="s">
        <v>507</v>
      </c>
      <c r="C44" s="145">
        <v>416.19</v>
      </c>
      <c r="D44" s="145">
        <v>0</v>
      </c>
      <c r="E44" s="145">
        <v>411.82</v>
      </c>
      <c r="F44" s="145">
        <v>0</v>
      </c>
      <c r="G44" s="145">
        <v>593.41999999999996</v>
      </c>
      <c r="H44" s="145">
        <v>1005.24</v>
      </c>
      <c r="I44" s="145">
        <v>3972.31</v>
      </c>
      <c r="J44" s="145">
        <v>4388.5</v>
      </c>
      <c r="K44" s="145">
        <v>0</v>
      </c>
      <c r="L44" s="145">
        <v>0</v>
      </c>
    </row>
    <row r="45" spans="1:12" x14ac:dyDescent="0.25">
      <c r="A45" s="143" t="s">
        <v>508</v>
      </c>
      <c r="B45" s="144" t="s">
        <v>509</v>
      </c>
      <c r="C45" s="145">
        <v>0</v>
      </c>
      <c r="D45" s="145">
        <v>0</v>
      </c>
      <c r="E45" s="145">
        <v>0</v>
      </c>
      <c r="F45" s="145">
        <v>0</v>
      </c>
      <c r="G45" s="145">
        <v>274.57</v>
      </c>
      <c r="H45" s="145">
        <v>274.57</v>
      </c>
      <c r="I45" s="145">
        <v>4724.82</v>
      </c>
      <c r="J45" s="145">
        <v>4724.82</v>
      </c>
      <c r="K45" s="145">
        <v>0</v>
      </c>
      <c r="L45" s="145">
        <v>0</v>
      </c>
    </row>
    <row r="46" spans="1:12" x14ac:dyDescent="0.25">
      <c r="A46" s="143" t="s">
        <v>510</v>
      </c>
      <c r="B46" s="144" t="s">
        <v>511</v>
      </c>
      <c r="C46" s="145">
        <v>0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723.2</v>
      </c>
      <c r="J46" s="145">
        <v>723.2</v>
      </c>
      <c r="K46" s="145">
        <v>0</v>
      </c>
      <c r="L46" s="145">
        <v>0</v>
      </c>
    </row>
    <row r="47" spans="1:12" x14ac:dyDescent="0.25">
      <c r="A47" s="143" t="s">
        <v>512</v>
      </c>
      <c r="B47" s="144" t="s">
        <v>509</v>
      </c>
      <c r="C47" s="145">
        <v>5326.66</v>
      </c>
      <c r="D47" s="145">
        <v>0</v>
      </c>
      <c r="E47" s="145">
        <v>5326.66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5326.66</v>
      </c>
      <c r="L47" s="145">
        <v>0</v>
      </c>
    </row>
    <row r="48" spans="1:12" x14ac:dyDescent="0.25">
      <c r="A48" s="143" t="s">
        <v>513</v>
      </c>
      <c r="B48" s="144" t="s">
        <v>514</v>
      </c>
      <c r="C48" s="145">
        <v>0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</row>
    <row r="49" spans="1:12" x14ac:dyDescent="0.25">
      <c r="A49" s="143" t="s">
        <v>515</v>
      </c>
      <c r="B49" s="144" t="s">
        <v>516</v>
      </c>
      <c r="C49" s="145">
        <v>0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</row>
    <row r="50" spans="1:12" x14ac:dyDescent="0.25">
      <c r="A50" s="143" t="s">
        <v>517</v>
      </c>
      <c r="B50" s="144" t="s">
        <v>518</v>
      </c>
      <c r="C50" s="145">
        <v>0</v>
      </c>
      <c r="D50" s="145">
        <v>0</v>
      </c>
      <c r="E50" s="145">
        <v>1469.53</v>
      </c>
      <c r="F50" s="145">
        <v>0</v>
      </c>
      <c r="G50" s="145">
        <v>0</v>
      </c>
      <c r="H50" s="145">
        <v>1469.53</v>
      </c>
      <c r="I50" s="145">
        <v>0</v>
      </c>
      <c r="J50" s="145">
        <v>0</v>
      </c>
      <c r="K50" s="145">
        <v>0</v>
      </c>
      <c r="L50" s="145">
        <v>0</v>
      </c>
    </row>
    <row r="51" spans="1:12" x14ac:dyDescent="0.25">
      <c r="A51" s="143" t="s">
        <v>519</v>
      </c>
      <c r="B51" s="144" t="s">
        <v>520</v>
      </c>
      <c r="C51" s="145">
        <v>0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172.52</v>
      </c>
      <c r="J51" s="145">
        <v>172.52</v>
      </c>
      <c r="K51" s="145">
        <v>0</v>
      </c>
      <c r="L51" s="145">
        <v>0</v>
      </c>
    </row>
    <row r="52" spans="1:12" x14ac:dyDescent="0.25">
      <c r="A52" s="143" t="s">
        <v>521</v>
      </c>
      <c r="B52" s="144" t="s">
        <v>522</v>
      </c>
      <c r="C52" s="145">
        <v>0</v>
      </c>
      <c r="D52" s="145">
        <v>31891.72</v>
      </c>
      <c r="E52" s="145">
        <v>0</v>
      </c>
      <c r="F52" s="145">
        <v>36708.17</v>
      </c>
      <c r="G52" s="145">
        <v>29319.96</v>
      </c>
      <c r="H52" s="145">
        <v>29973.14</v>
      </c>
      <c r="I52" s="145">
        <v>522156.84</v>
      </c>
      <c r="J52" s="145">
        <v>527626.47</v>
      </c>
      <c r="K52" s="145">
        <v>0</v>
      </c>
      <c r="L52" s="145">
        <v>37361.35</v>
      </c>
    </row>
    <row r="53" spans="1:12" x14ac:dyDescent="0.25">
      <c r="A53" s="143" t="s">
        <v>523</v>
      </c>
      <c r="B53" s="144" t="s">
        <v>524</v>
      </c>
      <c r="C53" s="145">
        <v>0</v>
      </c>
      <c r="D53" s="145">
        <v>70495.89</v>
      </c>
      <c r="E53" s="145">
        <v>0</v>
      </c>
      <c r="F53" s="145">
        <v>138454.85999999999</v>
      </c>
      <c r="G53" s="145">
        <v>62560.59</v>
      </c>
      <c r="H53" s="145">
        <v>34615.760000000002</v>
      </c>
      <c r="I53" s="145">
        <v>487551.69</v>
      </c>
      <c r="J53" s="145">
        <v>527565.82999999996</v>
      </c>
      <c r="K53" s="145">
        <v>0</v>
      </c>
      <c r="L53" s="145">
        <v>110510.03</v>
      </c>
    </row>
    <row r="54" spans="1:12" x14ac:dyDescent="0.25">
      <c r="A54" s="143" t="s">
        <v>525</v>
      </c>
      <c r="B54" s="144" t="s">
        <v>526</v>
      </c>
      <c r="C54" s="145">
        <v>0</v>
      </c>
      <c r="D54" s="145">
        <v>1266.6099999999999</v>
      </c>
      <c r="E54" s="145">
        <v>0</v>
      </c>
      <c r="F54" s="145">
        <v>1266.6099999999999</v>
      </c>
      <c r="G54" s="145">
        <v>1266.6099999999999</v>
      </c>
      <c r="H54" s="145">
        <v>1527.08</v>
      </c>
      <c r="I54" s="145">
        <v>1266.6099999999999</v>
      </c>
      <c r="J54" s="145">
        <v>1527.08</v>
      </c>
      <c r="K54" s="145">
        <v>0</v>
      </c>
      <c r="L54" s="145">
        <v>1527.08</v>
      </c>
    </row>
    <row r="55" spans="1:12" x14ac:dyDescent="0.25">
      <c r="A55" s="143" t="s">
        <v>527</v>
      </c>
      <c r="B55" s="144" t="s">
        <v>528</v>
      </c>
      <c r="C55" s="145">
        <v>0</v>
      </c>
      <c r="D55" s="145">
        <v>3955.18</v>
      </c>
      <c r="E55" s="145">
        <v>0</v>
      </c>
      <c r="F55" s="145">
        <v>5930.02</v>
      </c>
      <c r="G55" s="145">
        <v>15254.5</v>
      </c>
      <c r="H55" s="145">
        <v>16544.5</v>
      </c>
      <c r="I55" s="145">
        <v>146606.99</v>
      </c>
      <c r="J55" s="145">
        <v>149871.82999999999</v>
      </c>
      <c r="K55" s="145">
        <v>0</v>
      </c>
      <c r="L55" s="145">
        <v>7220.02</v>
      </c>
    </row>
    <row r="56" spans="1:12" x14ac:dyDescent="0.25">
      <c r="A56" s="143" t="s">
        <v>529</v>
      </c>
      <c r="B56" s="144" t="s">
        <v>530</v>
      </c>
      <c r="C56" s="145">
        <v>111.78</v>
      </c>
      <c r="D56" s="145">
        <v>0</v>
      </c>
      <c r="E56" s="145">
        <v>147.41999999999999</v>
      </c>
      <c r="F56" s="145">
        <v>0</v>
      </c>
      <c r="G56" s="145">
        <v>249.76</v>
      </c>
      <c r="H56" s="145">
        <v>180.1</v>
      </c>
      <c r="I56" s="145">
        <v>2178.08</v>
      </c>
      <c r="J56" s="145">
        <v>2072.7800000000002</v>
      </c>
      <c r="K56" s="145">
        <v>217.08</v>
      </c>
      <c r="L56" s="145">
        <v>0</v>
      </c>
    </row>
    <row r="57" spans="1:12" x14ac:dyDescent="0.25">
      <c r="A57" s="143" t="s">
        <v>531</v>
      </c>
      <c r="B57" s="144" t="s">
        <v>532</v>
      </c>
      <c r="C57" s="145">
        <v>0</v>
      </c>
      <c r="D57" s="145">
        <v>455.01</v>
      </c>
      <c r="E57" s="145">
        <v>0</v>
      </c>
      <c r="F57" s="145">
        <v>628.11</v>
      </c>
      <c r="G57" s="145">
        <v>628.11</v>
      </c>
      <c r="H57" s="145">
        <v>865.71</v>
      </c>
      <c r="I57" s="145">
        <v>7337.08</v>
      </c>
      <c r="J57" s="145">
        <v>7747.78</v>
      </c>
      <c r="K57" s="145">
        <v>0</v>
      </c>
      <c r="L57" s="145">
        <v>865.71</v>
      </c>
    </row>
    <row r="58" spans="1:12" x14ac:dyDescent="0.25">
      <c r="A58" s="143" t="s">
        <v>533</v>
      </c>
      <c r="B58" s="144" t="s">
        <v>534</v>
      </c>
      <c r="C58" s="145">
        <v>0</v>
      </c>
      <c r="D58" s="145">
        <v>159.16999999999999</v>
      </c>
      <c r="E58" s="145">
        <v>0</v>
      </c>
      <c r="F58" s="145">
        <v>262.64999999999998</v>
      </c>
      <c r="G58" s="145">
        <v>262.64999999999998</v>
      </c>
      <c r="H58" s="145">
        <v>279.11</v>
      </c>
      <c r="I58" s="145">
        <v>2659.35</v>
      </c>
      <c r="J58" s="145">
        <v>2779.29</v>
      </c>
      <c r="K58" s="145">
        <v>0</v>
      </c>
      <c r="L58" s="145">
        <v>279.11</v>
      </c>
    </row>
    <row r="59" spans="1:12" x14ac:dyDescent="0.25">
      <c r="A59" s="143" t="s">
        <v>535</v>
      </c>
      <c r="B59" s="144" t="s">
        <v>536</v>
      </c>
      <c r="C59" s="145">
        <v>0</v>
      </c>
      <c r="D59" s="145">
        <v>1630.63</v>
      </c>
      <c r="E59" s="145">
        <v>0</v>
      </c>
      <c r="F59" s="145">
        <v>2508.85</v>
      </c>
      <c r="G59" s="145">
        <v>2508.85</v>
      </c>
      <c r="H59" s="145">
        <v>3178.72</v>
      </c>
      <c r="I59" s="145">
        <v>26732.01</v>
      </c>
      <c r="J59" s="145">
        <v>28280.1</v>
      </c>
      <c r="K59" s="145">
        <v>0</v>
      </c>
      <c r="L59" s="145">
        <v>3178.72</v>
      </c>
    </row>
    <row r="60" spans="1:12" x14ac:dyDescent="0.25">
      <c r="A60" s="143" t="s">
        <v>537</v>
      </c>
      <c r="B60" s="144" t="s">
        <v>538</v>
      </c>
      <c r="C60" s="145">
        <v>0</v>
      </c>
      <c r="D60" s="145">
        <v>-1332.56</v>
      </c>
      <c r="E60" s="145">
        <v>0</v>
      </c>
      <c r="F60" s="145">
        <v>-5294.94</v>
      </c>
      <c r="G60" s="145">
        <v>1764.98</v>
      </c>
      <c r="H60" s="145">
        <v>7840.43</v>
      </c>
      <c r="I60" s="145">
        <v>7791.77</v>
      </c>
      <c r="J60" s="145">
        <v>9904.84</v>
      </c>
      <c r="K60" s="145">
        <v>0</v>
      </c>
      <c r="L60" s="145">
        <v>780.51</v>
      </c>
    </row>
    <row r="61" spans="1:12" x14ac:dyDescent="0.25">
      <c r="A61" s="143" t="s">
        <v>539</v>
      </c>
      <c r="B61" s="144" t="s">
        <v>540</v>
      </c>
      <c r="C61" s="145">
        <v>0</v>
      </c>
      <c r="D61" s="145">
        <v>181.74</v>
      </c>
      <c r="E61" s="145">
        <v>0</v>
      </c>
      <c r="F61" s="145">
        <v>508.56</v>
      </c>
      <c r="G61" s="145">
        <v>610.72</v>
      </c>
      <c r="H61" s="145">
        <v>879.6</v>
      </c>
      <c r="I61" s="145">
        <v>6211.17</v>
      </c>
      <c r="J61" s="145">
        <v>6806.87</v>
      </c>
      <c r="K61" s="145">
        <v>0</v>
      </c>
      <c r="L61" s="145">
        <v>777.44</v>
      </c>
    </row>
    <row r="62" spans="1:12" x14ac:dyDescent="0.25">
      <c r="A62" s="143" t="s">
        <v>541</v>
      </c>
      <c r="B62" s="144" t="s">
        <v>542</v>
      </c>
      <c r="C62" s="145">
        <v>0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4.13</v>
      </c>
      <c r="J62" s="145">
        <v>4.13</v>
      </c>
      <c r="K62" s="145">
        <v>0</v>
      </c>
      <c r="L62" s="145">
        <v>0</v>
      </c>
    </row>
    <row r="63" spans="1:12" x14ac:dyDescent="0.25">
      <c r="A63" s="143" t="s">
        <v>543</v>
      </c>
      <c r="B63" s="144" t="s">
        <v>544</v>
      </c>
      <c r="C63" s="145">
        <v>0</v>
      </c>
      <c r="D63" s="145">
        <v>0</v>
      </c>
      <c r="E63" s="145">
        <v>0</v>
      </c>
      <c r="F63" s="145">
        <v>0</v>
      </c>
      <c r="G63" s="145">
        <v>22792.49</v>
      </c>
      <c r="H63" s="145">
        <v>22792.49</v>
      </c>
      <c r="I63" s="145">
        <v>210385</v>
      </c>
      <c r="J63" s="145">
        <v>210385</v>
      </c>
      <c r="K63" s="145">
        <v>0</v>
      </c>
      <c r="L63" s="145">
        <v>0</v>
      </c>
    </row>
    <row r="64" spans="1:12" x14ac:dyDescent="0.25">
      <c r="A64" s="143" t="s">
        <v>545</v>
      </c>
      <c r="B64" s="144" t="s">
        <v>546</v>
      </c>
      <c r="C64" s="145">
        <v>0</v>
      </c>
      <c r="D64" s="145">
        <v>0</v>
      </c>
      <c r="E64" s="145">
        <v>0</v>
      </c>
      <c r="F64" s="145">
        <v>0</v>
      </c>
      <c r="G64" s="145">
        <v>5277.71</v>
      </c>
      <c r="H64" s="145">
        <v>5277.71</v>
      </c>
      <c r="I64" s="145">
        <v>90301.25</v>
      </c>
      <c r="J64" s="145">
        <v>90301.25</v>
      </c>
      <c r="K64" s="145">
        <v>0</v>
      </c>
      <c r="L64" s="145">
        <v>0</v>
      </c>
    </row>
    <row r="65" spans="1:12" x14ac:dyDescent="0.25">
      <c r="A65" s="143" t="s">
        <v>547</v>
      </c>
      <c r="B65" s="144" t="s">
        <v>548</v>
      </c>
      <c r="C65" s="145">
        <v>0</v>
      </c>
      <c r="D65" s="145">
        <v>0</v>
      </c>
      <c r="E65" s="145">
        <v>0</v>
      </c>
      <c r="F65" s="145">
        <v>0</v>
      </c>
      <c r="G65" s="145">
        <v>6923.16</v>
      </c>
      <c r="H65" s="145">
        <v>6923.16</v>
      </c>
      <c r="I65" s="145">
        <v>104717.3</v>
      </c>
      <c r="J65" s="145">
        <v>104717.3</v>
      </c>
      <c r="K65" s="145">
        <v>0</v>
      </c>
      <c r="L65" s="145">
        <v>0</v>
      </c>
    </row>
    <row r="66" spans="1:12" x14ac:dyDescent="0.25">
      <c r="A66" s="143" t="s">
        <v>549</v>
      </c>
      <c r="B66" s="144" t="s">
        <v>550</v>
      </c>
      <c r="C66" s="145">
        <v>0</v>
      </c>
      <c r="D66" s="145">
        <v>0</v>
      </c>
      <c r="E66" s="145">
        <v>0</v>
      </c>
      <c r="F66" s="145">
        <v>0</v>
      </c>
      <c r="G66" s="145">
        <v>6923.16</v>
      </c>
      <c r="H66" s="145">
        <v>6923.16</v>
      </c>
      <c r="I66" s="145">
        <v>104717.3</v>
      </c>
      <c r="J66" s="145">
        <v>104717.3</v>
      </c>
      <c r="K66" s="145">
        <v>0</v>
      </c>
      <c r="L66" s="145">
        <v>0</v>
      </c>
    </row>
    <row r="67" spans="1:12" x14ac:dyDescent="0.25">
      <c r="A67" s="143" t="s">
        <v>551</v>
      </c>
      <c r="B67" s="144" t="s">
        <v>552</v>
      </c>
      <c r="C67" s="145">
        <v>0</v>
      </c>
      <c r="D67" s="145">
        <v>0</v>
      </c>
      <c r="E67" s="145">
        <v>0</v>
      </c>
      <c r="F67" s="145">
        <v>0</v>
      </c>
      <c r="G67" s="145">
        <v>37.049999999999997</v>
      </c>
      <c r="H67" s="145">
        <v>37.049999999999997</v>
      </c>
      <c r="I67" s="145">
        <v>664.08</v>
      </c>
      <c r="J67" s="145">
        <v>664.08</v>
      </c>
      <c r="K67" s="145">
        <v>0</v>
      </c>
      <c r="L67" s="145">
        <v>0</v>
      </c>
    </row>
    <row r="68" spans="1:12" x14ac:dyDescent="0.25">
      <c r="A68" s="143" t="s">
        <v>553</v>
      </c>
      <c r="B68" s="144" t="s">
        <v>554</v>
      </c>
      <c r="C68" s="145">
        <v>0</v>
      </c>
      <c r="D68" s="145">
        <v>0</v>
      </c>
      <c r="E68" s="145">
        <v>0</v>
      </c>
      <c r="F68" s="145">
        <v>0</v>
      </c>
      <c r="G68" s="145">
        <v>37.049999999999997</v>
      </c>
      <c r="H68" s="145">
        <v>37.049999999999997</v>
      </c>
      <c r="I68" s="145">
        <v>664.08</v>
      </c>
      <c r="J68" s="145">
        <v>664.08</v>
      </c>
      <c r="K68" s="145">
        <v>0</v>
      </c>
      <c r="L68" s="145">
        <v>0</v>
      </c>
    </row>
    <row r="69" spans="1:12" x14ac:dyDescent="0.25">
      <c r="A69" s="143" t="s">
        <v>555</v>
      </c>
      <c r="B69" s="144" t="s">
        <v>556</v>
      </c>
      <c r="C69" s="145">
        <v>0</v>
      </c>
      <c r="D69" s="145">
        <v>12943.69</v>
      </c>
      <c r="E69" s="145">
        <v>0</v>
      </c>
      <c r="F69" s="145">
        <v>14460.68</v>
      </c>
      <c r="G69" s="145">
        <v>14460</v>
      </c>
      <c r="H69" s="145">
        <v>17514.78</v>
      </c>
      <c r="I69" s="145">
        <v>115457.85</v>
      </c>
      <c r="J69" s="145">
        <v>120029.62</v>
      </c>
      <c r="K69" s="145">
        <v>0</v>
      </c>
      <c r="L69" s="145">
        <v>17515.46</v>
      </c>
    </row>
    <row r="70" spans="1:12" x14ac:dyDescent="0.25">
      <c r="A70" s="143" t="s">
        <v>557</v>
      </c>
      <c r="B70" s="144" t="s">
        <v>558</v>
      </c>
      <c r="C70" s="145">
        <v>0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2351.44</v>
      </c>
      <c r="J70" s="145">
        <v>2351.44</v>
      </c>
      <c r="K70" s="145">
        <v>0</v>
      </c>
      <c r="L70" s="145">
        <v>0</v>
      </c>
    </row>
    <row r="71" spans="1:12" x14ac:dyDescent="0.25">
      <c r="A71" s="143" t="s">
        <v>559</v>
      </c>
      <c r="B71" s="144" t="s">
        <v>560</v>
      </c>
      <c r="C71" s="145">
        <v>0</v>
      </c>
      <c r="D71" s="145">
        <v>0</v>
      </c>
      <c r="E71" s="145">
        <v>0</v>
      </c>
      <c r="F71" s="145">
        <v>0</v>
      </c>
      <c r="G71" s="145">
        <v>842.28</v>
      </c>
      <c r="H71" s="145">
        <v>842.28</v>
      </c>
      <c r="I71" s="145">
        <v>2526.9899999999998</v>
      </c>
      <c r="J71" s="145">
        <v>2526.9899999999998</v>
      </c>
      <c r="K71" s="145">
        <v>0</v>
      </c>
      <c r="L71" s="145">
        <v>0</v>
      </c>
    </row>
    <row r="72" spans="1:12" x14ac:dyDescent="0.25">
      <c r="A72" s="143" t="s">
        <v>561</v>
      </c>
      <c r="B72" s="144" t="s">
        <v>562</v>
      </c>
      <c r="C72" s="145">
        <v>0</v>
      </c>
      <c r="D72" s="145">
        <v>0</v>
      </c>
      <c r="E72" s="145">
        <v>0</v>
      </c>
      <c r="F72" s="145">
        <v>0</v>
      </c>
      <c r="G72" s="145">
        <v>5802.28</v>
      </c>
      <c r="H72" s="145">
        <v>5802.28</v>
      </c>
      <c r="I72" s="145">
        <v>5802.28</v>
      </c>
      <c r="J72" s="145">
        <v>5802.28</v>
      </c>
      <c r="K72" s="145">
        <v>0</v>
      </c>
      <c r="L72" s="145">
        <v>0</v>
      </c>
    </row>
    <row r="73" spans="1:12" x14ac:dyDescent="0.25">
      <c r="A73" s="143" t="s">
        <v>563</v>
      </c>
      <c r="B73" s="144" t="s">
        <v>564</v>
      </c>
      <c r="C73" s="145">
        <v>0</v>
      </c>
      <c r="D73" s="145">
        <v>28722.799999999999</v>
      </c>
      <c r="E73" s="145">
        <v>0</v>
      </c>
      <c r="F73" s="145">
        <v>43534.3</v>
      </c>
      <c r="G73" s="145">
        <v>11664.24</v>
      </c>
      <c r="H73" s="145">
        <v>0</v>
      </c>
      <c r="I73" s="145">
        <v>16902.740000000002</v>
      </c>
      <c r="J73" s="145">
        <v>20050</v>
      </c>
      <c r="K73" s="145">
        <v>0</v>
      </c>
      <c r="L73" s="145">
        <v>31870.06</v>
      </c>
    </row>
    <row r="74" spans="1:12" x14ac:dyDescent="0.25">
      <c r="A74" s="143" t="s">
        <v>571</v>
      </c>
      <c r="B74" s="144" t="s">
        <v>103</v>
      </c>
      <c r="C74" s="145">
        <v>0</v>
      </c>
      <c r="D74" s="145">
        <v>0</v>
      </c>
      <c r="E74" s="145">
        <v>0</v>
      </c>
      <c r="F74" s="145">
        <v>0</v>
      </c>
      <c r="G74" s="145">
        <v>0</v>
      </c>
      <c r="H74" s="145">
        <v>0</v>
      </c>
      <c r="I74" s="145">
        <v>1619.43</v>
      </c>
      <c r="J74" s="145">
        <v>1619.43</v>
      </c>
      <c r="K74" s="145">
        <v>0</v>
      </c>
      <c r="L74" s="145">
        <v>0</v>
      </c>
    </row>
    <row r="75" spans="1:12" x14ac:dyDescent="0.25">
      <c r="A75" s="143" t="s">
        <v>574</v>
      </c>
      <c r="B75" s="144" t="s">
        <v>575</v>
      </c>
      <c r="C75" s="145">
        <v>0</v>
      </c>
      <c r="D75" s="145">
        <v>0</v>
      </c>
      <c r="E75" s="145">
        <v>0</v>
      </c>
      <c r="F75" s="145">
        <v>718.86</v>
      </c>
      <c r="G75" s="145">
        <v>1477.03</v>
      </c>
      <c r="H75" s="145">
        <v>758.17</v>
      </c>
      <c r="I75" s="145">
        <v>5427.19</v>
      </c>
      <c r="J75" s="145">
        <v>5427.19</v>
      </c>
      <c r="K75" s="145">
        <v>0</v>
      </c>
      <c r="L75" s="145">
        <v>0</v>
      </c>
    </row>
    <row r="76" spans="1:12" x14ac:dyDescent="0.25">
      <c r="A76" s="143" t="s">
        <v>576</v>
      </c>
      <c r="B76" s="144" t="s">
        <v>577</v>
      </c>
      <c r="C76" s="145">
        <v>0</v>
      </c>
      <c r="D76" s="145">
        <v>0</v>
      </c>
      <c r="E76" s="145">
        <v>40.99</v>
      </c>
      <c r="F76" s="145">
        <v>0</v>
      </c>
      <c r="G76" s="145">
        <v>13478.27</v>
      </c>
      <c r="H76" s="145">
        <v>13519.26</v>
      </c>
      <c r="I76" s="145">
        <v>191769.33</v>
      </c>
      <c r="J76" s="145">
        <v>191769.33</v>
      </c>
      <c r="K76" s="145">
        <v>0</v>
      </c>
      <c r="L76" s="145">
        <v>0</v>
      </c>
    </row>
    <row r="77" spans="1:12" x14ac:dyDescent="0.25">
      <c r="A77" s="143" t="s">
        <v>578</v>
      </c>
      <c r="B77" s="144" t="s">
        <v>579</v>
      </c>
      <c r="C77" s="145">
        <v>0</v>
      </c>
      <c r="D77" s="145">
        <v>109068</v>
      </c>
      <c r="E77" s="145">
        <v>0</v>
      </c>
      <c r="F77" s="145">
        <v>109068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  <c r="L77" s="145">
        <v>109068</v>
      </c>
    </row>
    <row r="78" spans="1:12" x14ac:dyDescent="0.25">
      <c r="A78" s="143" t="s">
        <v>580</v>
      </c>
      <c r="B78" s="144" t="s">
        <v>581</v>
      </c>
      <c r="C78" s="145">
        <v>0</v>
      </c>
      <c r="D78" s="145">
        <v>10906.8</v>
      </c>
      <c r="E78" s="145">
        <v>0</v>
      </c>
      <c r="F78" s="145">
        <v>10906.8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  <c r="L78" s="145">
        <v>10906.8</v>
      </c>
    </row>
    <row r="79" spans="1:12" x14ac:dyDescent="0.25">
      <c r="A79" s="143" t="s">
        <v>582</v>
      </c>
      <c r="B79" s="144" t="s">
        <v>583</v>
      </c>
      <c r="C79" s="145">
        <v>0</v>
      </c>
      <c r="D79" s="145">
        <v>6640.19</v>
      </c>
      <c r="E79" s="145">
        <v>0</v>
      </c>
      <c r="F79" s="145">
        <v>6640.19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  <c r="L79" s="145">
        <v>6640.19</v>
      </c>
    </row>
    <row r="80" spans="1:12" x14ac:dyDescent="0.25">
      <c r="A80" s="143" t="s">
        <v>584</v>
      </c>
      <c r="B80" s="144" t="s">
        <v>585</v>
      </c>
      <c r="C80" s="145">
        <v>0</v>
      </c>
      <c r="D80" s="145">
        <v>55917.17</v>
      </c>
      <c r="E80" s="145">
        <v>0</v>
      </c>
      <c r="F80" s="145">
        <v>55917.17</v>
      </c>
      <c r="G80" s="145">
        <v>0</v>
      </c>
      <c r="H80" s="145">
        <v>0</v>
      </c>
      <c r="I80" s="145">
        <v>0</v>
      </c>
      <c r="J80" s="145">
        <v>0</v>
      </c>
      <c r="K80" s="145">
        <v>0</v>
      </c>
      <c r="L80" s="145">
        <v>55917.17</v>
      </c>
    </row>
    <row r="81" spans="1:12" x14ac:dyDescent="0.25">
      <c r="A81" s="143" t="s">
        <v>586</v>
      </c>
      <c r="B81" s="144" t="s">
        <v>587</v>
      </c>
      <c r="C81" s="145">
        <v>0</v>
      </c>
      <c r="D81" s="145">
        <v>30806.2</v>
      </c>
      <c r="E81" s="145">
        <v>0</v>
      </c>
      <c r="F81" s="145">
        <v>30806.2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30806.2</v>
      </c>
    </row>
    <row r="82" spans="1:12" x14ac:dyDescent="0.25">
      <c r="A82" s="143" t="s">
        <v>588</v>
      </c>
      <c r="B82" s="144" t="s">
        <v>589</v>
      </c>
      <c r="C82" s="145">
        <v>0</v>
      </c>
      <c r="D82" s="145">
        <v>37101.040000000001</v>
      </c>
      <c r="E82" s="145">
        <v>0</v>
      </c>
      <c r="F82" s="145">
        <v>37101.040000000001</v>
      </c>
      <c r="G82" s="145">
        <v>0</v>
      </c>
      <c r="H82" s="145">
        <v>0</v>
      </c>
      <c r="I82" s="145">
        <v>0</v>
      </c>
      <c r="J82" s="145">
        <v>0</v>
      </c>
      <c r="K82" s="145">
        <v>0</v>
      </c>
      <c r="L82" s="145">
        <v>37101.040000000001</v>
      </c>
    </row>
    <row r="83" spans="1:12" x14ac:dyDescent="0.25">
      <c r="A83" s="143" t="s">
        <v>590</v>
      </c>
      <c r="B83" s="144" t="s">
        <v>591</v>
      </c>
      <c r="C83" s="145">
        <v>0</v>
      </c>
      <c r="D83" s="145">
        <v>0</v>
      </c>
      <c r="E83" s="145">
        <v>0</v>
      </c>
      <c r="F83" s="145">
        <v>26492.7</v>
      </c>
      <c r="G83" s="145">
        <v>0</v>
      </c>
      <c r="H83" s="145">
        <v>0</v>
      </c>
      <c r="I83" s="145">
        <v>0</v>
      </c>
      <c r="J83" s="145">
        <v>26492.7</v>
      </c>
      <c r="K83" s="145">
        <v>0</v>
      </c>
      <c r="L83" s="145">
        <v>26492.7</v>
      </c>
    </row>
    <row r="84" spans="1:12" x14ac:dyDescent="0.25">
      <c r="A84" s="143" t="s">
        <v>594</v>
      </c>
      <c r="B84" s="144" t="s">
        <v>595</v>
      </c>
      <c r="C84" s="145">
        <v>0</v>
      </c>
      <c r="D84" s="145">
        <v>26492.7</v>
      </c>
      <c r="E84" s="145">
        <v>0</v>
      </c>
      <c r="F84" s="145">
        <v>0</v>
      </c>
      <c r="G84" s="145">
        <v>0</v>
      </c>
      <c r="H84" s="145">
        <v>0</v>
      </c>
      <c r="I84" s="145">
        <v>26492.7</v>
      </c>
      <c r="J84" s="145">
        <v>0</v>
      </c>
      <c r="K84" s="145">
        <v>0</v>
      </c>
      <c r="L84" s="145">
        <v>0</v>
      </c>
    </row>
    <row r="85" spans="1:12" x14ac:dyDescent="0.25">
      <c r="A85" s="143" t="s">
        <v>598</v>
      </c>
      <c r="B85" s="144" t="s">
        <v>599</v>
      </c>
      <c r="C85" s="145">
        <v>0</v>
      </c>
      <c r="D85" s="145">
        <v>556.61</v>
      </c>
      <c r="E85" s="145">
        <v>0</v>
      </c>
      <c r="F85" s="145">
        <v>421.76</v>
      </c>
      <c r="G85" s="145">
        <v>167.5</v>
      </c>
      <c r="H85" s="145">
        <v>46.4</v>
      </c>
      <c r="I85" s="145">
        <v>683.25</v>
      </c>
      <c r="J85" s="145">
        <v>427.3</v>
      </c>
      <c r="K85" s="145">
        <v>0</v>
      </c>
      <c r="L85" s="145">
        <v>300.66000000000003</v>
      </c>
    </row>
    <row r="86" spans="1:12" x14ac:dyDescent="0.25">
      <c r="A86" s="143" t="s">
        <v>602</v>
      </c>
      <c r="B86" s="144" t="s">
        <v>603</v>
      </c>
      <c r="C86" s="145">
        <v>0</v>
      </c>
      <c r="D86" s="145">
        <v>30162.62</v>
      </c>
      <c r="E86" s="145">
        <v>0</v>
      </c>
      <c r="F86" s="145">
        <v>18159.75</v>
      </c>
      <c r="G86" s="145">
        <v>1163.21</v>
      </c>
      <c r="H86" s="145">
        <v>52.13</v>
      </c>
      <c r="I86" s="145">
        <v>13958.52</v>
      </c>
      <c r="J86" s="145">
        <v>844.57</v>
      </c>
      <c r="K86" s="145">
        <v>0</v>
      </c>
      <c r="L86" s="145">
        <v>17048.669999999998</v>
      </c>
    </row>
    <row r="87" spans="1:12" x14ac:dyDescent="0.25">
      <c r="A87" s="143" t="s">
        <v>604</v>
      </c>
      <c r="B87" s="144" t="s">
        <v>605</v>
      </c>
      <c r="C87" s="145">
        <v>0</v>
      </c>
      <c r="D87" s="145">
        <v>18965.07</v>
      </c>
      <c r="E87" s="145">
        <v>0</v>
      </c>
      <c r="F87" s="145">
        <v>13403.38</v>
      </c>
      <c r="G87" s="145">
        <v>559.08000000000004</v>
      </c>
      <c r="H87" s="145">
        <v>43.56</v>
      </c>
      <c r="I87" s="145">
        <v>6708.96</v>
      </c>
      <c r="J87" s="145">
        <v>631.75</v>
      </c>
      <c r="K87" s="145">
        <v>0</v>
      </c>
      <c r="L87" s="145">
        <v>12887.86</v>
      </c>
    </row>
    <row r="88" spans="1:12" x14ac:dyDescent="0.25">
      <c r="A88" s="143" t="s">
        <v>606</v>
      </c>
      <c r="B88" s="144" t="s">
        <v>607</v>
      </c>
      <c r="C88" s="145">
        <v>0</v>
      </c>
      <c r="D88" s="145">
        <v>60</v>
      </c>
      <c r="E88" s="145">
        <v>0</v>
      </c>
      <c r="F88" s="145">
        <v>20</v>
      </c>
      <c r="G88" s="145">
        <v>8</v>
      </c>
      <c r="H88" s="145">
        <v>0</v>
      </c>
      <c r="I88" s="145">
        <v>48</v>
      </c>
      <c r="J88" s="145">
        <v>0</v>
      </c>
      <c r="K88" s="145">
        <v>0</v>
      </c>
      <c r="L88" s="145">
        <v>12</v>
      </c>
    </row>
    <row r="89" spans="1:12" x14ac:dyDescent="0.25">
      <c r="A89" s="143" t="s">
        <v>608</v>
      </c>
      <c r="B89" s="144" t="s">
        <v>609</v>
      </c>
      <c r="C89" s="145">
        <v>0</v>
      </c>
      <c r="D89" s="145">
        <v>38.5</v>
      </c>
      <c r="E89" s="145">
        <v>0</v>
      </c>
      <c r="F89" s="145">
        <v>21</v>
      </c>
      <c r="G89" s="145">
        <v>3.5</v>
      </c>
      <c r="H89" s="145">
        <v>0</v>
      </c>
      <c r="I89" s="145">
        <v>21</v>
      </c>
      <c r="J89" s="145">
        <v>0</v>
      </c>
      <c r="K89" s="145">
        <v>0</v>
      </c>
      <c r="L89" s="145">
        <v>17.5</v>
      </c>
    </row>
    <row r="90" spans="1:12" x14ac:dyDescent="0.25">
      <c r="A90" s="143" t="s">
        <v>610</v>
      </c>
      <c r="B90" s="144" t="s">
        <v>611</v>
      </c>
      <c r="C90" s="145">
        <v>0</v>
      </c>
      <c r="D90" s="145">
        <v>161</v>
      </c>
      <c r="E90" s="145">
        <v>0</v>
      </c>
      <c r="F90" s="145">
        <v>91</v>
      </c>
      <c r="G90" s="145">
        <v>14</v>
      </c>
      <c r="H90" s="145">
        <v>0</v>
      </c>
      <c r="I90" s="145">
        <v>84</v>
      </c>
      <c r="J90" s="145">
        <v>0</v>
      </c>
      <c r="K90" s="145">
        <v>0</v>
      </c>
      <c r="L90" s="145">
        <v>77</v>
      </c>
    </row>
    <row r="91" spans="1:12" x14ac:dyDescent="0.25">
      <c r="A91" s="143" t="s">
        <v>612</v>
      </c>
      <c r="B91" s="144" t="s">
        <v>613</v>
      </c>
      <c r="C91" s="145">
        <v>0</v>
      </c>
      <c r="D91" s="145">
        <v>230</v>
      </c>
      <c r="E91" s="145">
        <v>0</v>
      </c>
      <c r="F91" s="145">
        <v>130</v>
      </c>
      <c r="G91" s="145">
        <v>20</v>
      </c>
      <c r="H91" s="145">
        <v>0</v>
      </c>
      <c r="I91" s="145">
        <v>120</v>
      </c>
      <c r="J91" s="145">
        <v>0</v>
      </c>
      <c r="K91" s="145">
        <v>0</v>
      </c>
      <c r="L91" s="145">
        <v>110</v>
      </c>
    </row>
    <row r="92" spans="1:12" x14ac:dyDescent="0.25">
      <c r="A92" s="143" t="s">
        <v>614</v>
      </c>
      <c r="B92" s="144" t="s">
        <v>615</v>
      </c>
      <c r="C92" s="145">
        <v>0</v>
      </c>
      <c r="D92" s="145">
        <v>0</v>
      </c>
      <c r="E92" s="145">
        <v>0</v>
      </c>
      <c r="F92" s="145">
        <v>26812.18</v>
      </c>
      <c r="G92" s="145">
        <v>1263.6400000000001</v>
      </c>
      <c r="H92" s="145">
        <v>43.4</v>
      </c>
      <c r="I92" s="145">
        <v>8859.1</v>
      </c>
      <c r="J92" s="145">
        <v>34451.040000000001</v>
      </c>
      <c r="K92" s="145">
        <v>0</v>
      </c>
      <c r="L92" s="145">
        <v>25591.94</v>
      </c>
    </row>
    <row r="93" spans="1:12" x14ac:dyDescent="0.25">
      <c r="A93" s="143" t="s">
        <v>618</v>
      </c>
      <c r="B93" s="144" t="s">
        <v>619</v>
      </c>
      <c r="C93" s="145">
        <v>0</v>
      </c>
      <c r="D93" s="145">
        <v>0</v>
      </c>
      <c r="E93" s="145">
        <v>488.04</v>
      </c>
      <c r="F93" s="145">
        <v>0</v>
      </c>
      <c r="G93" s="145">
        <v>52.48</v>
      </c>
      <c r="H93" s="145">
        <v>0</v>
      </c>
      <c r="I93" s="145">
        <v>540.52</v>
      </c>
      <c r="J93" s="145">
        <v>0</v>
      </c>
      <c r="K93" s="145">
        <v>540.52</v>
      </c>
      <c r="L93" s="145">
        <v>0</v>
      </c>
    </row>
    <row r="94" spans="1:12" x14ac:dyDescent="0.25">
      <c r="A94" s="143" t="s">
        <v>620</v>
      </c>
      <c r="B94" s="144" t="s">
        <v>621</v>
      </c>
      <c r="C94" s="145">
        <v>0</v>
      </c>
      <c r="D94" s="145">
        <v>0</v>
      </c>
      <c r="E94" s="145">
        <v>1866.06</v>
      </c>
      <c r="F94" s="145">
        <v>0</v>
      </c>
      <c r="G94" s="145">
        <v>-1.99</v>
      </c>
      <c r="H94" s="145">
        <v>0</v>
      </c>
      <c r="I94" s="145">
        <v>1864.07</v>
      </c>
      <c r="J94" s="145">
        <v>0</v>
      </c>
      <c r="K94" s="145">
        <v>1864.07</v>
      </c>
      <c r="L94" s="145">
        <v>0</v>
      </c>
    </row>
    <row r="95" spans="1:12" x14ac:dyDescent="0.25">
      <c r="A95" s="143" t="s">
        <v>622</v>
      </c>
      <c r="B95" s="144" t="s">
        <v>623</v>
      </c>
      <c r="C95" s="145">
        <v>0</v>
      </c>
      <c r="D95" s="145">
        <v>0</v>
      </c>
      <c r="E95" s="145">
        <v>99.12</v>
      </c>
      <c r="F95" s="145">
        <v>0</v>
      </c>
      <c r="G95" s="145">
        <v>0</v>
      </c>
      <c r="H95" s="145">
        <v>0</v>
      </c>
      <c r="I95" s="145">
        <v>99.12</v>
      </c>
      <c r="J95" s="145">
        <v>0</v>
      </c>
      <c r="K95" s="145">
        <v>99.12</v>
      </c>
      <c r="L95" s="145">
        <v>0</v>
      </c>
    </row>
    <row r="96" spans="1:12" x14ac:dyDescent="0.25">
      <c r="A96" s="143" t="s">
        <v>624</v>
      </c>
      <c r="B96" s="144" t="s">
        <v>625</v>
      </c>
      <c r="C96" s="145">
        <v>0</v>
      </c>
      <c r="D96" s="145">
        <v>0</v>
      </c>
      <c r="E96" s="145">
        <v>450.6</v>
      </c>
      <c r="F96" s="145">
        <v>0</v>
      </c>
      <c r="G96" s="145">
        <v>81.66</v>
      </c>
      <c r="H96" s="145">
        <v>21.3</v>
      </c>
      <c r="I96" s="145">
        <v>532.26</v>
      </c>
      <c r="J96" s="145">
        <v>21.3</v>
      </c>
      <c r="K96" s="145">
        <v>510.96</v>
      </c>
      <c r="L96" s="145">
        <v>0</v>
      </c>
    </row>
    <row r="97" spans="1:12" x14ac:dyDescent="0.25">
      <c r="A97" s="143" t="s">
        <v>626</v>
      </c>
      <c r="B97" s="144" t="s">
        <v>627</v>
      </c>
      <c r="C97" s="145">
        <v>0</v>
      </c>
      <c r="D97" s="145">
        <v>0</v>
      </c>
      <c r="E97" s="145">
        <v>1191.96</v>
      </c>
      <c r="F97" s="145">
        <v>0</v>
      </c>
      <c r="G97" s="145">
        <v>78.33</v>
      </c>
      <c r="H97" s="145">
        <v>17.8</v>
      </c>
      <c r="I97" s="145">
        <v>1270.29</v>
      </c>
      <c r="J97" s="145">
        <v>17.8</v>
      </c>
      <c r="K97" s="145">
        <v>1252.49</v>
      </c>
      <c r="L97" s="145">
        <v>0</v>
      </c>
    </row>
    <row r="98" spans="1:12" x14ac:dyDescent="0.25">
      <c r="A98" s="143" t="s">
        <v>628</v>
      </c>
      <c r="B98" s="144" t="s">
        <v>629</v>
      </c>
      <c r="C98" s="145">
        <v>0</v>
      </c>
      <c r="D98" s="145">
        <v>0</v>
      </c>
      <c r="E98" s="145">
        <v>922.64</v>
      </c>
      <c r="F98" s="145">
        <v>0</v>
      </c>
      <c r="G98" s="145">
        <v>116.67</v>
      </c>
      <c r="H98" s="145">
        <v>58.32</v>
      </c>
      <c r="I98" s="145">
        <v>1039.31</v>
      </c>
      <c r="J98" s="145">
        <v>58.32</v>
      </c>
      <c r="K98" s="145">
        <v>980.99</v>
      </c>
      <c r="L98" s="145">
        <v>0</v>
      </c>
    </row>
    <row r="99" spans="1:12" x14ac:dyDescent="0.25">
      <c r="A99" s="143" t="s">
        <v>630</v>
      </c>
      <c r="B99" s="144" t="s">
        <v>631</v>
      </c>
      <c r="C99" s="145">
        <v>0</v>
      </c>
      <c r="D99" s="145">
        <v>0</v>
      </c>
      <c r="E99" s="145">
        <v>447.1</v>
      </c>
      <c r="F99" s="145">
        <v>0</v>
      </c>
      <c r="G99" s="145">
        <v>19.5</v>
      </c>
      <c r="H99" s="145">
        <v>0</v>
      </c>
      <c r="I99" s="145">
        <v>466.6</v>
      </c>
      <c r="J99" s="145">
        <v>0</v>
      </c>
      <c r="K99" s="145">
        <v>466.6</v>
      </c>
      <c r="L99" s="145">
        <v>0</v>
      </c>
    </row>
    <row r="100" spans="1:12" x14ac:dyDescent="0.25">
      <c r="A100" s="143" t="s">
        <v>632</v>
      </c>
      <c r="B100" s="144" t="s">
        <v>633</v>
      </c>
      <c r="C100" s="145">
        <v>0</v>
      </c>
      <c r="D100" s="145">
        <v>0</v>
      </c>
      <c r="E100" s="145">
        <v>490.46</v>
      </c>
      <c r="F100" s="145">
        <v>0</v>
      </c>
      <c r="G100" s="145">
        <v>88.35</v>
      </c>
      <c r="H100" s="145">
        <v>41.1</v>
      </c>
      <c r="I100" s="145">
        <v>578.80999999999995</v>
      </c>
      <c r="J100" s="145">
        <v>41.1</v>
      </c>
      <c r="K100" s="145">
        <v>537.71</v>
      </c>
      <c r="L100" s="145">
        <v>0</v>
      </c>
    </row>
    <row r="101" spans="1:12" x14ac:dyDescent="0.25">
      <c r="A101" s="143" t="s">
        <v>634</v>
      </c>
      <c r="B101" s="144" t="s">
        <v>635</v>
      </c>
      <c r="C101" s="145">
        <v>0</v>
      </c>
      <c r="D101" s="145">
        <v>0</v>
      </c>
      <c r="E101" s="145">
        <v>1087.48</v>
      </c>
      <c r="F101" s="145">
        <v>0</v>
      </c>
      <c r="G101" s="145">
        <v>58.33</v>
      </c>
      <c r="H101" s="145">
        <v>21.8</v>
      </c>
      <c r="I101" s="145">
        <v>1145.81</v>
      </c>
      <c r="J101" s="145">
        <v>21.8</v>
      </c>
      <c r="K101" s="145">
        <v>1124.01</v>
      </c>
      <c r="L101" s="145">
        <v>0</v>
      </c>
    </row>
    <row r="102" spans="1:12" x14ac:dyDescent="0.25">
      <c r="A102" s="143" t="s">
        <v>636</v>
      </c>
      <c r="B102" s="144" t="s">
        <v>637</v>
      </c>
      <c r="C102" s="145">
        <v>0</v>
      </c>
      <c r="D102" s="145">
        <v>0</v>
      </c>
      <c r="E102" s="145">
        <v>1734.97</v>
      </c>
      <c r="F102" s="145">
        <v>0</v>
      </c>
      <c r="G102" s="145">
        <v>0</v>
      </c>
      <c r="H102" s="145">
        <v>8.3000000000000007</v>
      </c>
      <c r="I102" s="145">
        <v>1734.97</v>
      </c>
      <c r="J102" s="145">
        <v>8.3000000000000007</v>
      </c>
      <c r="K102" s="145">
        <v>1726.67</v>
      </c>
      <c r="L102" s="145">
        <v>0</v>
      </c>
    </row>
    <row r="103" spans="1:12" x14ac:dyDescent="0.25">
      <c r="A103" s="143" t="s">
        <v>638</v>
      </c>
      <c r="B103" s="144" t="s">
        <v>639</v>
      </c>
      <c r="C103" s="145">
        <v>0</v>
      </c>
      <c r="D103" s="145">
        <v>0</v>
      </c>
      <c r="E103" s="145">
        <v>2838.06</v>
      </c>
      <c r="F103" s="145">
        <v>0</v>
      </c>
      <c r="G103" s="145">
        <v>95.39</v>
      </c>
      <c r="H103" s="145">
        <v>0</v>
      </c>
      <c r="I103" s="145">
        <v>2933.45</v>
      </c>
      <c r="J103" s="145">
        <v>0</v>
      </c>
      <c r="K103" s="145">
        <v>2933.45</v>
      </c>
      <c r="L103" s="145">
        <v>0</v>
      </c>
    </row>
    <row r="104" spans="1:12" x14ac:dyDescent="0.25">
      <c r="A104" s="143" t="s">
        <v>640</v>
      </c>
      <c r="B104" s="144" t="s">
        <v>641</v>
      </c>
      <c r="C104" s="145">
        <v>0</v>
      </c>
      <c r="D104" s="145">
        <v>0</v>
      </c>
      <c r="E104" s="145">
        <v>407.85</v>
      </c>
      <c r="F104" s="145">
        <v>0</v>
      </c>
      <c r="G104" s="145">
        <v>14.47</v>
      </c>
      <c r="H104" s="145">
        <v>0</v>
      </c>
      <c r="I104" s="145">
        <v>422.32</v>
      </c>
      <c r="J104" s="145">
        <v>0</v>
      </c>
      <c r="K104" s="145">
        <v>422.32</v>
      </c>
      <c r="L104" s="145">
        <v>0</v>
      </c>
    </row>
    <row r="105" spans="1:12" x14ac:dyDescent="0.25">
      <c r="A105" s="143" t="s">
        <v>642</v>
      </c>
      <c r="B105" s="144" t="s">
        <v>643</v>
      </c>
      <c r="C105" s="145">
        <v>0</v>
      </c>
      <c r="D105" s="145">
        <v>0</v>
      </c>
      <c r="E105" s="145">
        <v>745</v>
      </c>
      <c r="F105" s="145">
        <v>0</v>
      </c>
      <c r="G105" s="145">
        <v>0</v>
      </c>
      <c r="H105" s="145">
        <v>0</v>
      </c>
      <c r="I105" s="145">
        <v>745</v>
      </c>
      <c r="J105" s="145">
        <v>0</v>
      </c>
      <c r="K105" s="145">
        <v>745</v>
      </c>
      <c r="L105" s="145">
        <v>0</v>
      </c>
    </row>
    <row r="106" spans="1:12" x14ac:dyDescent="0.25">
      <c r="A106" s="143" t="s">
        <v>644</v>
      </c>
      <c r="B106" s="144" t="s">
        <v>645</v>
      </c>
      <c r="C106" s="145">
        <v>0</v>
      </c>
      <c r="D106" s="145">
        <v>0</v>
      </c>
      <c r="E106" s="145">
        <v>205.42</v>
      </c>
      <c r="F106" s="145">
        <v>0</v>
      </c>
      <c r="G106" s="145">
        <v>0</v>
      </c>
      <c r="H106" s="145">
        <v>0</v>
      </c>
      <c r="I106" s="145">
        <v>205.42</v>
      </c>
      <c r="J106" s="145">
        <v>0</v>
      </c>
      <c r="K106" s="145">
        <v>205.42</v>
      </c>
      <c r="L106" s="145">
        <v>0</v>
      </c>
    </row>
    <row r="107" spans="1:12" x14ac:dyDescent="0.25">
      <c r="A107" s="143" t="s">
        <v>646</v>
      </c>
      <c r="B107" s="144" t="s">
        <v>647</v>
      </c>
      <c r="C107" s="145">
        <v>0</v>
      </c>
      <c r="D107" s="145">
        <v>0</v>
      </c>
      <c r="E107" s="145">
        <v>2239.83</v>
      </c>
      <c r="F107" s="145">
        <v>0</v>
      </c>
      <c r="G107" s="145">
        <v>0</v>
      </c>
      <c r="H107" s="145">
        <v>0</v>
      </c>
      <c r="I107" s="145">
        <v>2239.83</v>
      </c>
      <c r="J107" s="145">
        <v>0</v>
      </c>
      <c r="K107" s="145">
        <v>2239.83</v>
      </c>
      <c r="L107" s="145">
        <v>0</v>
      </c>
    </row>
    <row r="108" spans="1:12" x14ac:dyDescent="0.25">
      <c r="A108" s="143" t="s">
        <v>648</v>
      </c>
      <c r="B108" s="144" t="s">
        <v>649</v>
      </c>
      <c r="C108" s="145">
        <v>0</v>
      </c>
      <c r="D108" s="145">
        <v>0</v>
      </c>
      <c r="E108" s="145">
        <v>1661.64</v>
      </c>
      <c r="F108" s="145">
        <v>0</v>
      </c>
      <c r="G108" s="145">
        <v>2926.5</v>
      </c>
      <c r="H108" s="145">
        <v>0</v>
      </c>
      <c r="I108" s="145">
        <v>4588.1400000000003</v>
      </c>
      <c r="J108" s="145">
        <v>0</v>
      </c>
      <c r="K108" s="145">
        <v>4588.1400000000003</v>
      </c>
      <c r="L108" s="145">
        <v>0</v>
      </c>
    </row>
    <row r="109" spans="1:12" x14ac:dyDescent="0.25">
      <c r="A109" s="143" t="s">
        <v>650</v>
      </c>
      <c r="B109" s="144" t="s">
        <v>651</v>
      </c>
      <c r="C109" s="145">
        <v>0</v>
      </c>
      <c r="D109" s="145">
        <v>0</v>
      </c>
      <c r="E109" s="145">
        <v>3309</v>
      </c>
      <c r="F109" s="145">
        <v>0</v>
      </c>
      <c r="G109" s="145">
        <v>0</v>
      </c>
      <c r="H109" s="145">
        <v>0</v>
      </c>
      <c r="I109" s="145">
        <v>3309</v>
      </c>
      <c r="J109" s="145">
        <v>0</v>
      </c>
      <c r="K109" s="145">
        <v>3309</v>
      </c>
      <c r="L109" s="145">
        <v>0</v>
      </c>
    </row>
    <row r="110" spans="1:12" x14ac:dyDescent="0.25">
      <c r="A110" s="143" t="s">
        <v>652</v>
      </c>
      <c r="B110" s="144" t="s">
        <v>653</v>
      </c>
      <c r="C110" s="145">
        <v>0</v>
      </c>
      <c r="D110" s="145">
        <v>0</v>
      </c>
      <c r="E110" s="145">
        <v>3020.51</v>
      </c>
      <c r="F110" s="145">
        <v>0</v>
      </c>
      <c r="G110" s="145">
        <v>0</v>
      </c>
      <c r="H110" s="145">
        <v>0</v>
      </c>
      <c r="I110" s="145">
        <v>3020.51</v>
      </c>
      <c r="J110" s="145">
        <v>0</v>
      </c>
      <c r="K110" s="145">
        <v>3020.51</v>
      </c>
      <c r="L110" s="145">
        <v>0</v>
      </c>
    </row>
    <row r="111" spans="1:12" x14ac:dyDescent="0.25">
      <c r="A111" s="143" t="s">
        <v>654</v>
      </c>
      <c r="B111" s="144" t="s">
        <v>655</v>
      </c>
      <c r="C111" s="145">
        <v>0</v>
      </c>
      <c r="D111" s="145">
        <v>0</v>
      </c>
      <c r="E111" s="145">
        <v>5829.51</v>
      </c>
      <c r="F111" s="145">
        <v>0</v>
      </c>
      <c r="G111" s="145">
        <v>16.2</v>
      </c>
      <c r="H111" s="145">
        <v>0</v>
      </c>
      <c r="I111" s="145">
        <v>5845.71</v>
      </c>
      <c r="J111" s="145">
        <v>0</v>
      </c>
      <c r="K111" s="145">
        <v>5845.71</v>
      </c>
      <c r="L111" s="145">
        <v>0</v>
      </c>
    </row>
    <row r="112" spans="1:12" x14ac:dyDescent="0.25">
      <c r="A112" s="143" t="s">
        <v>656</v>
      </c>
      <c r="B112" s="144" t="s">
        <v>657</v>
      </c>
      <c r="C112" s="145">
        <v>0</v>
      </c>
      <c r="D112" s="145">
        <v>0</v>
      </c>
      <c r="E112" s="145">
        <v>926.86</v>
      </c>
      <c r="F112" s="145">
        <v>0</v>
      </c>
      <c r="G112" s="145">
        <v>313.51</v>
      </c>
      <c r="H112" s="145">
        <v>0</v>
      </c>
      <c r="I112" s="145">
        <v>1240.3699999999999</v>
      </c>
      <c r="J112" s="145">
        <v>0</v>
      </c>
      <c r="K112" s="145">
        <v>1240.3699999999999</v>
      </c>
      <c r="L112" s="145">
        <v>0</v>
      </c>
    </row>
    <row r="113" spans="1:12" x14ac:dyDescent="0.25">
      <c r="A113" s="143" t="s">
        <v>658</v>
      </c>
      <c r="B113" s="144" t="s">
        <v>659</v>
      </c>
      <c r="C113" s="145">
        <v>0</v>
      </c>
      <c r="D113" s="145">
        <v>0</v>
      </c>
      <c r="E113" s="145">
        <v>707608.34</v>
      </c>
      <c r="F113" s="145">
        <v>0</v>
      </c>
      <c r="G113" s="145">
        <v>74713.259999999995</v>
      </c>
      <c r="H113" s="145">
        <v>0</v>
      </c>
      <c r="I113" s="145">
        <v>782321.6</v>
      </c>
      <c r="J113" s="145">
        <v>0</v>
      </c>
      <c r="K113" s="145">
        <v>782321.6</v>
      </c>
      <c r="L113" s="145">
        <v>0</v>
      </c>
    </row>
    <row r="114" spans="1:12" x14ac:dyDescent="0.25">
      <c r="A114" s="143" t="s">
        <v>660</v>
      </c>
      <c r="B114" s="144" t="s">
        <v>661</v>
      </c>
      <c r="C114" s="145">
        <v>0</v>
      </c>
      <c r="D114" s="145">
        <v>0</v>
      </c>
      <c r="E114" s="145">
        <v>3360.28</v>
      </c>
      <c r="F114" s="145">
        <v>0</v>
      </c>
      <c r="G114" s="145">
        <v>0</v>
      </c>
      <c r="H114" s="145">
        <v>0</v>
      </c>
      <c r="I114" s="145">
        <v>3360.28</v>
      </c>
      <c r="J114" s="145">
        <v>0</v>
      </c>
      <c r="K114" s="145">
        <v>3360.28</v>
      </c>
      <c r="L114" s="145">
        <v>0</v>
      </c>
    </row>
    <row r="115" spans="1:12" x14ac:dyDescent="0.25">
      <c r="A115" s="143" t="s">
        <v>778</v>
      </c>
      <c r="B115" s="144" t="s">
        <v>779</v>
      </c>
      <c r="C115" s="145">
        <v>0</v>
      </c>
      <c r="D115" s="145">
        <v>0</v>
      </c>
      <c r="E115" s="145">
        <v>229.05</v>
      </c>
      <c r="F115" s="145">
        <v>0</v>
      </c>
      <c r="G115" s="145">
        <v>0</v>
      </c>
      <c r="H115" s="145">
        <v>0</v>
      </c>
      <c r="I115" s="145">
        <v>229.05</v>
      </c>
      <c r="J115" s="145">
        <v>0</v>
      </c>
      <c r="K115" s="145">
        <v>229.05</v>
      </c>
      <c r="L115" s="145">
        <v>0</v>
      </c>
    </row>
    <row r="116" spans="1:12" x14ac:dyDescent="0.25">
      <c r="A116" s="143" t="s">
        <v>662</v>
      </c>
      <c r="B116" s="144" t="s">
        <v>663</v>
      </c>
      <c r="C116" s="145">
        <v>0</v>
      </c>
      <c r="D116" s="145">
        <v>0</v>
      </c>
      <c r="E116" s="145">
        <v>3890.99</v>
      </c>
      <c r="F116" s="145">
        <v>0</v>
      </c>
      <c r="G116" s="145">
        <v>765.18</v>
      </c>
      <c r="H116" s="145">
        <v>0</v>
      </c>
      <c r="I116" s="145">
        <v>4656.17</v>
      </c>
      <c r="J116" s="145">
        <v>0</v>
      </c>
      <c r="K116" s="145">
        <v>4656.17</v>
      </c>
      <c r="L116" s="145">
        <v>0</v>
      </c>
    </row>
    <row r="117" spans="1:12" x14ac:dyDescent="0.25">
      <c r="A117" s="143" t="s">
        <v>664</v>
      </c>
      <c r="B117" s="144" t="s">
        <v>665</v>
      </c>
      <c r="C117" s="145">
        <v>0</v>
      </c>
      <c r="D117" s="145">
        <v>0</v>
      </c>
      <c r="E117" s="145">
        <v>7.17</v>
      </c>
      <c r="F117" s="145">
        <v>0</v>
      </c>
      <c r="G117" s="145">
        <v>0</v>
      </c>
      <c r="H117" s="145">
        <v>0</v>
      </c>
      <c r="I117" s="145">
        <v>7.17</v>
      </c>
      <c r="J117" s="145">
        <v>0</v>
      </c>
      <c r="K117" s="145">
        <v>7.17</v>
      </c>
      <c r="L117" s="145">
        <v>0</v>
      </c>
    </row>
    <row r="118" spans="1:12" x14ac:dyDescent="0.25">
      <c r="A118" s="143" t="s">
        <v>666</v>
      </c>
      <c r="B118" s="144" t="s">
        <v>667</v>
      </c>
      <c r="C118" s="145">
        <v>0</v>
      </c>
      <c r="D118" s="145">
        <v>0</v>
      </c>
      <c r="E118" s="145">
        <v>119.76</v>
      </c>
      <c r="F118" s="145">
        <v>0</v>
      </c>
      <c r="G118" s="145">
        <v>18.809999999999999</v>
      </c>
      <c r="H118" s="145">
        <v>0</v>
      </c>
      <c r="I118" s="145">
        <v>138.57</v>
      </c>
      <c r="J118" s="145">
        <v>0</v>
      </c>
      <c r="K118" s="145">
        <v>138.57</v>
      </c>
      <c r="L118" s="145">
        <v>0</v>
      </c>
    </row>
    <row r="119" spans="1:12" x14ac:dyDescent="0.25">
      <c r="A119" s="143" t="s">
        <v>780</v>
      </c>
      <c r="B119" s="144" t="s">
        <v>781</v>
      </c>
      <c r="C119" s="145">
        <v>0</v>
      </c>
      <c r="D119" s="145">
        <v>0</v>
      </c>
      <c r="E119" s="145">
        <v>98</v>
      </c>
      <c r="F119" s="145">
        <v>0</v>
      </c>
      <c r="G119" s="145">
        <v>0</v>
      </c>
      <c r="H119" s="145">
        <v>0</v>
      </c>
      <c r="I119" s="145">
        <v>98</v>
      </c>
      <c r="J119" s="145">
        <v>0</v>
      </c>
      <c r="K119" s="145">
        <v>98</v>
      </c>
      <c r="L119" s="145">
        <v>0</v>
      </c>
    </row>
    <row r="120" spans="1:12" x14ac:dyDescent="0.25">
      <c r="A120" s="143" t="s">
        <v>668</v>
      </c>
      <c r="B120" s="144" t="s">
        <v>669</v>
      </c>
      <c r="C120" s="145">
        <v>0</v>
      </c>
      <c r="D120" s="145">
        <v>0</v>
      </c>
      <c r="E120" s="145">
        <v>2785.37</v>
      </c>
      <c r="F120" s="145">
        <v>0</v>
      </c>
      <c r="G120" s="145">
        <v>222.86</v>
      </c>
      <c r="H120" s="145">
        <v>0</v>
      </c>
      <c r="I120" s="145">
        <v>3008.23</v>
      </c>
      <c r="J120" s="145">
        <v>0</v>
      </c>
      <c r="K120" s="145">
        <v>3008.23</v>
      </c>
      <c r="L120" s="145">
        <v>0</v>
      </c>
    </row>
    <row r="121" spans="1:12" x14ac:dyDescent="0.25">
      <c r="A121" s="143" t="s">
        <v>670</v>
      </c>
      <c r="B121" s="144" t="s">
        <v>671</v>
      </c>
      <c r="C121" s="145">
        <v>0</v>
      </c>
      <c r="D121" s="145">
        <v>0</v>
      </c>
      <c r="E121" s="145">
        <v>7750.07</v>
      </c>
      <c r="F121" s="145">
        <v>0</v>
      </c>
      <c r="G121" s="145">
        <v>276</v>
      </c>
      <c r="H121" s="145">
        <v>0</v>
      </c>
      <c r="I121" s="145">
        <v>8026.07</v>
      </c>
      <c r="J121" s="145">
        <v>0</v>
      </c>
      <c r="K121" s="145">
        <v>8026.07</v>
      </c>
      <c r="L121" s="145">
        <v>0</v>
      </c>
    </row>
    <row r="122" spans="1:12" x14ac:dyDescent="0.25">
      <c r="A122" s="143" t="s">
        <v>672</v>
      </c>
      <c r="B122" s="144" t="s">
        <v>673</v>
      </c>
      <c r="C122" s="145">
        <v>0</v>
      </c>
      <c r="D122" s="145">
        <v>0</v>
      </c>
      <c r="E122" s="145">
        <v>2213.1799999999998</v>
      </c>
      <c r="F122" s="145">
        <v>0</v>
      </c>
      <c r="G122" s="145">
        <v>81.430000000000007</v>
      </c>
      <c r="H122" s="145">
        <v>0</v>
      </c>
      <c r="I122" s="145">
        <v>2294.61</v>
      </c>
      <c r="J122" s="145">
        <v>0</v>
      </c>
      <c r="K122" s="145">
        <v>2294.61</v>
      </c>
      <c r="L122" s="145">
        <v>0</v>
      </c>
    </row>
    <row r="123" spans="1:12" x14ac:dyDescent="0.25">
      <c r="A123" s="143" t="s">
        <v>674</v>
      </c>
      <c r="B123" s="144" t="s">
        <v>675</v>
      </c>
      <c r="C123" s="145">
        <v>0</v>
      </c>
      <c r="D123" s="145">
        <v>0</v>
      </c>
      <c r="E123" s="145">
        <v>51.04</v>
      </c>
      <c r="F123" s="145">
        <v>0</v>
      </c>
      <c r="G123" s="145">
        <v>4.6399999999999997</v>
      </c>
      <c r="H123" s="145">
        <v>0</v>
      </c>
      <c r="I123" s="145">
        <v>55.68</v>
      </c>
      <c r="J123" s="145">
        <v>0</v>
      </c>
      <c r="K123" s="145">
        <v>55.68</v>
      </c>
      <c r="L123" s="145">
        <v>0</v>
      </c>
    </row>
    <row r="124" spans="1:12" x14ac:dyDescent="0.25">
      <c r="A124" s="143" t="s">
        <v>676</v>
      </c>
      <c r="B124" s="144" t="s">
        <v>677</v>
      </c>
      <c r="C124" s="145">
        <v>0</v>
      </c>
      <c r="D124" s="145">
        <v>0</v>
      </c>
      <c r="E124" s="145">
        <v>693</v>
      </c>
      <c r="F124" s="145">
        <v>0</v>
      </c>
      <c r="G124" s="145">
        <v>0</v>
      </c>
      <c r="H124" s="145">
        <v>0</v>
      </c>
      <c r="I124" s="145">
        <v>693</v>
      </c>
      <c r="J124" s="145">
        <v>0</v>
      </c>
      <c r="K124" s="145">
        <v>693</v>
      </c>
      <c r="L124" s="145">
        <v>0</v>
      </c>
    </row>
    <row r="125" spans="1:12" x14ac:dyDescent="0.25">
      <c r="A125" s="143" t="s">
        <v>678</v>
      </c>
      <c r="B125" s="144" t="s">
        <v>679</v>
      </c>
      <c r="C125" s="145">
        <v>0</v>
      </c>
      <c r="D125" s="145">
        <v>0</v>
      </c>
      <c r="E125" s="145">
        <v>272.5</v>
      </c>
      <c r="F125" s="145">
        <v>0</v>
      </c>
      <c r="G125" s="145">
        <v>291.62</v>
      </c>
      <c r="H125" s="145">
        <v>0</v>
      </c>
      <c r="I125" s="145">
        <v>564.12</v>
      </c>
      <c r="J125" s="145">
        <v>0</v>
      </c>
      <c r="K125" s="145">
        <v>564.12</v>
      </c>
      <c r="L125" s="145">
        <v>0</v>
      </c>
    </row>
    <row r="126" spans="1:12" x14ac:dyDescent="0.25">
      <c r="A126" s="143" t="s">
        <v>680</v>
      </c>
      <c r="B126" s="144" t="s">
        <v>681</v>
      </c>
      <c r="C126" s="145">
        <v>0</v>
      </c>
      <c r="D126" s="145">
        <v>0</v>
      </c>
      <c r="E126" s="145">
        <v>7301.25</v>
      </c>
      <c r="F126" s="145">
        <v>0</v>
      </c>
      <c r="G126" s="145">
        <v>663.75</v>
      </c>
      <c r="H126" s="145">
        <v>0</v>
      </c>
      <c r="I126" s="145">
        <v>7965</v>
      </c>
      <c r="J126" s="145">
        <v>0</v>
      </c>
      <c r="K126" s="145">
        <v>7965</v>
      </c>
      <c r="L126" s="145">
        <v>0</v>
      </c>
    </row>
    <row r="127" spans="1:12" x14ac:dyDescent="0.25">
      <c r="A127" s="143" t="s">
        <v>682</v>
      </c>
      <c r="B127" s="144" t="s">
        <v>683</v>
      </c>
      <c r="C127" s="145">
        <v>0</v>
      </c>
      <c r="D127" s="145">
        <v>0</v>
      </c>
      <c r="E127" s="145">
        <v>4475.04</v>
      </c>
      <c r="F127" s="145">
        <v>0</v>
      </c>
      <c r="G127" s="145">
        <v>378.78</v>
      </c>
      <c r="H127" s="145">
        <v>0</v>
      </c>
      <c r="I127" s="145">
        <v>4853.82</v>
      </c>
      <c r="J127" s="145">
        <v>0</v>
      </c>
      <c r="K127" s="145">
        <v>4853.82</v>
      </c>
      <c r="L127" s="145">
        <v>0</v>
      </c>
    </row>
    <row r="128" spans="1:12" x14ac:dyDescent="0.25">
      <c r="A128" s="143" t="s">
        <v>684</v>
      </c>
      <c r="B128" s="144" t="s">
        <v>685</v>
      </c>
      <c r="C128" s="145">
        <v>0</v>
      </c>
      <c r="D128" s="145">
        <v>0</v>
      </c>
      <c r="E128" s="145">
        <v>43.56</v>
      </c>
      <c r="F128" s="145">
        <v>0</v>
      </c>
      <c r="G128" s="145">
        <v>0</v>
      </c>
      <c r="H128" s="145">
        <v>0</v>
      </c>
      <c r="I128" s="145">
        <v>43.56</v>
      </c>
      <c r="J128" s="145">
        <v>0</v>
      </c>
      <c r="K128" s="145">
        <v>43.56</v>
      </c>
      <c r="L128" s="145">
        <v>0</v>
      </c>
    </row>
    <row r="129" spans="1:12" x14ac:dyDescent="0.25">
      <c r="A129" s="143" t="s">
        <v>688</v>
      </c>
      <c r="B129" s="144" t="s">
        <v>689</v>
      </c>
      <c r="C129" s="145">
        <v>0</v>
      </c>
      <c r="D129" s="145">
        <v>0</v>
      </c>
      <c r="E129" s="145">
        <v>151.25</v>
      </c>
      <c r="F129" s="145">
        <v>0</v>
      </c>
      <c r="G129" s="145">
        <v>37.880000000000003</v>
      </c>
      <c r="H129" s="145">
        <v>0</v>
      </c>
      <c r="I129" s="145">
        <v>189.13</v>
      </c>
      <c r="J129" s="145">
        <v>0</v>
      </c>
      <c r="K129" s="145">
        <v>189.13</v>
      </c>
      <c r="L129" s="145">
        <v>0</v>
      </c>
    </row>
    <row r="130" spans="1:12" x14ac:dyDescent="0.25">
      <c r="A130" s="143" t="s">
        <v>782</v>
      </c>
      <c r="B130" s="144" t="s">
        <v>783</v>
      </c>
      <c r="C130" s="145">
        <v>0</v>
      </c>
      <c r="D130" s="145">
        <v>0</v>
      </c>
      <c r="E130" s="145">
        <v>80.58</v>
      </c>
      <c r="F130" s="145">
        <v>0</v>
      </c>
      <c r="G130" s="145">
        <v>0</v>
      </c>
      <c r="H130" s="145">
        <v>0</v>
      </c>
      <c r="I130" s="145">
        <v>80.58</v>
      </c>
      <c r="J130" s="145">
        <v>0</v>
      </c>
      <c r="K130" s="145">
        <v>80.58</v>
      </c>
      <c r="L130" s="145">
        <v>0</v>
      </c>
    </row>
    <row r="131" spans="1:12" x14ac:dyDescent="0.25">
      <c r="A131" s="143" t="s">
        <v>690</v>
      </c>
      <c r="B131" s="144" t="s">
        <v>691</v>
      </c>
      <c r="C131" s="145">
        <v>0</v>
      </c>
      <c r="D131" s="145">
        <v>0</v>
      </c>
      <c r="E131" s="145">
        <v>72727.11</v>
      </c>
      <c r="F131" s="145">
        <v>0</v>
      </c>
      <c r="G131" s="145">
        <v>9205.11</v>
      </c>
      <c r="H131" s="145">
        <v>0</v>
      </c>
      <c r="I131" s="145">
        <v>81932.22</v>
      </c>
      <c r="J131" s="145">
        <v>0</v>
      </c>
      <c r="K131" s="145">
        <v>81932.22</v>
      </c>
      <c r="L131" s="145">
        <v>0</v>
      </c>
    </row>
    <row r="132" spans="1:12" x14ac:dyDescent="0.25">
      <c r="A132" s="143" t="s">
        <v>692</v>
      </c>
      <c r="B132" s="144" t="s">
        <v>693</v>
      </c>
      <c r="C132" s="145">
        <v>0</v>
      </c>
      <c r="D132" s="145">
        <v>0</v>
      </c>
      <c r="E132" s="145">
        <v>0</v>
      </c>
      <c r="F132" s="145">
        <v>0</v>
      </c>
      <c r="G132" s="145">
        <v>1132.58</v>
      </c>
      <c r="H132" s="145">
        <v>936.87</v>
      </c>
      <c r="I132" s="145">
        <v>1132.58</v>
      </c>
      <c r="J132" s="145">
        <v>936.87</v>
      </c>
      <c r="K132" s="145">
        <v>195.71</v>
      </c>
      <c r="L132" s="145">
        <v>0</v>
      </c>
    </row>
    <row r="133" spans="1:12" x14ac:dyDescent="0.25">
      <c r="A133" s="143" t="s">
        <v>694</v>
      </c>
      <c r="B133" s="144" t="s">
        <v>695</v>
      </c>
      <c r="C133" s="145">
        <v>0</v>
      </c>
      <c r="D133" s="145">
        <v>0</v>
      </c>
      <c r="E133" s="145">
        <v>24972.1</v>
      </c>
      <c r="F133" s="145">
        <v>0</v>
      </c>
      <c r="G133" s="145">
        <v>3131.36</v>
      </c>
      <c r="H133" s="145">
        <v>0</v>
      </c>
      <c r="I133" s="145">
        <v>28103.46</v>
      </c>
      <c r="J133" s="145">
        <v>0</v>
      </c>
      <c r="K133" s="145">
        <v>28103.46</v>
      </c>
      <c r="L133" s="145">
        <v>0</v>
      </c>
    </row>
    <row r="134" spans="1:12" x14ac:dyDescent="0.25">
      <c r="A134" s="143" t="s">
        <v>696</v>
      </c>
      <c r="B134" s="144" t="s">
        <v>697</v>
      </c>
      <c r="C134" s="145">
        <v>0</v>
      </c>
      <c r="D134" s="145">
        <v>0</v>
      </c>
      <c r="E134" s="145">
        <v>0</v>
      </c>
      <c r="F134" s="145">
        <v>0</v>
      </c>
      <c r="G134" s="145">
        <v>394.5</v>
      </c>
      <c r="H134" s="145">
        <v>329.74</v>
      </c>
      <c r="I134" s="145">
        <v>394.5</v>
      </c>
      <c r="J134" s="145">
        <v>329.74</v>
      </c>
      <c r="K134" s="145">
        <v>64.760000000000005</v>
      </c>
      <c r="L134" s="145">
        <v>0</v>
      </c>
    </row>
    <row r="135" spans="1:12" x14ac:dyDescent="0.25">
      <c r="A135" s="143" t="s">
        <v>698</v>
      </c>
      <c r="B135" s="144" t="s">
        <v>699</v>
      </c>
      <c r="C135" s="145">
        <v>0</v>
      </c>
      <c r="D135" s="145">
        <v>0</v>
      </c>
      <c r="E135" s="145">
        <v>581.63</v>
      </c>
      <c r="F135" s="145">
        <v>0</v>
      </c>
      <c r="G135" s="145">
        <v>63.61</v>
      </c>
      <c r="H135" s="145">
        <v>0</v>
      </c>
      <c r="I135" s="145">
        <v>645.24</v>
      </c>
      <c r="J135" s="145">
        <v>0</v>
      </c>
      <c r="K135" s="145">
        <v>645.24</v>
      </c>
      <c r="L135" s="145">
        <v>0</v>
      </c>
    </row>
    <row r="136" spans="1:12" x14ac:dyDescent="0.25">
      <c r="A136" s="143" t="s">
        <v>700</v>
      </c>
      <c r="B136" s="144" t="s">
        <v>699</v>
      </c>
      <c r="C136" s="145">
        <v>0</v>
      </c>
      <c r="D136" s="145">
        <v>0</v>
      </c>
      <c r="E136" s="145">
        <v>2571.39</v>
      </c>
      <c r="F136" s="145">
        <v>0</v>
      </c>
      <c r="G136" s="145">
        <v>261.19</v>
      </c>
      <c r="H136" s="145">
        <v>0</v>
      </c>
      <c r="I136" s="145">
        <v>2832.58</v>
      </c>
      <c r="J136" s="145">
        <v>0</v>
      </c>
      <c r="K136" s="145">
        <v>2832.58</v>
      </c>
      <c r="L136" s="145">
        <v>0</v>
      </c>
    </row>
    <row r="137" spans="1:12" x14ac:dyDescent="0.25">
      <c r="A137" s="143" t="s">
        <v>701</v>
      </c>
      <c r="B137" s="144" t="s">
        <v>702</v>
      </c>
      <c r="C137" s="145">
        <v>0</v>
      </c>
      <c r="D137" s="145">
        <v>0</v>
      </c>
      <c r="E137" s="145">
        <v>492.6</v>
      </c>
      <c r="F137" s="145">
        <v>0</v>
      </c>
      <c r="G137" s="145">
        <v>0</v>
      </c>
      <c r="H137" s="145">
        <v>0</v>
      </c>
      <c r="I137" s="145">
        <v>492.6</v>
      </c>
      <c r="J137" s="145">
        <v>0</v>
      </c>
      <c r="K137" s="145">
        <v>492.6</v>
      </c>
      <c r="L137" s="145">
        <v>0</v>
      </c>
    </row>
    <row r="138" spans="1:12" x14ac:dyDescent="0.25">
      <c r="A138" s="143" t="s">
        <v>703</v>
      </c>
      <c r="B138" s="144" t="s">
        <v>704</v>
      </c>
      <c r="C138" s="145">
        <v>0</v>
      </c>
      <c r="D138" s="145">
        <v>0</v>
      </c>
      <c r="E138" s="145">
        <v>1858.84</v>
      </c>
      <c r="F138" s="145">
        <v>0</v>
      </c>
      <c r="G138" s="145">
        <v>0</v>
      </c>
      <c r="H138" s="145">
        <v>0</v>
      </c>
      <c r="I138" s="145">
        <v>1858.84</v>
      </c>
      <c r="J138" s="145">
        <v>0</v>
      </c>
      <c r="K138" s="145">
        <v>1858.84</v>
      </c>
      <c r="L138" s="145">
        <v>0</v>
      </c>
    </row>
    <row r="139" spans="1:12" x14ac:dyDescent="0.25">
      <c r="A139" s="143" t="s">
        <v>706</v>
      </c>
      <c r="B139" s="144" t="s">
        <v>707</v>
      </c>
      <c r="C139" s="145">
        <v>0</v>
      </c>
      <c r="D139" s="145">
        <v>0</v>
      </c>
      <c r="E139" s="145">
        <v>224.4</v>
      </c>
      <c r="F139" s="145">
        <v>0</v>
      </c>
      <c r="G139" s="145">
        <v>0</v>
      </c>
      <c r="H139" s="145">
        <v>0</v>
      </c>
      <c r="I139" s="145">
        <v>224.4</v>
      </c>
      <c r="J139" s="145">
        <v>0</v>
      </c>
      <c r="K139" s="145">
        <v>224.4</v>
      </c>
      <c r="L139" s="145">
        <v>0</v>
      </c>
    </row>
    <row r="140" spans="1:12" x14ac:dyDescent="0.25">
      <c r="A140" s="143" t="s">
        <v>784</v>
      </c>
      <c r="B140" s="144" t="s">
        <v>785</v>
      </c>
      <c r="C140" s="145">
        <v>0</v>
      </c>
      <c r="D140" s="145">
        <v>0</v>
      </c>
      <c r="E140" s="145">
        <v>50.15</v>
      </c>
      <c r="F140" s="145">
        <v>0</v>
      </c>
      <c r="G140" s="145">
        <v>0</v>
      </c>
      <c r="H140" s="145">
        <v>0</v>
      </c>
      <c r="I140" s="145">
        <v>50.15</v>
      </c>
      <c r="J140" s="145">
        <v>0</v>
      </c>
      <c r="K140" s="145">
        <v>50.15</v>
      </c>
      <c r="L140" s="145">
        <v>0</v>
      </c>
    </row>
    <row r="141" spans="1:12" x14ac:dyDescent="0.25">
      <c r="A141" s="143" t="s">
        <v>710</v>
      </c>
      <c r="B141" s="144" t="s">
        <v>711</v>
      </c>
      <c r="C141" s="145">
        <v>0</v>
      </c>
      <c r="D141" s="145">
        <v>0</v>
      </c>
      <c r="E141" s="145">
        <v>864.45</v>
      </c>
      <c r="F141" s="145">
        <v>0</v>
      </c>
      <c r="G141" s="145">
        <v>370.39</v>
      </c>
      <c r="H141" s="145">
        <v>0</v>
      </c>
      <c r="I141" s="145">
        <v>1234.8399999999999</v>
      </c>
      <c r="J141" s="145">
        <v>0</v>
      </c>
      <c r="K141" s="145">
        <v>1234.8399999999999</v>
      </c>
      <c r="L141" s="145">
        <v>0</v>
      </c>
    </row>
    <row r="142" spans="1:12" x14ac:dyDescent="0.25">
      <c r="A142" s="143" t="s">
        <v>712</v>
      </c>
      <c r="B142" s="144" t="s">
        <v>713</v>
      </c>
      <c r="C142" s="145">
        <v>0</v>
      </c>
      <c r="D142" s="145">
        <v>0</v>
      </c>
      <c r="E142" s="145">
        <v>1781.16</v>
      </c>
      <c r="F142" s="145">
        <v>0</v>
      </c>
      <c r="G142" s="145">
        <v>0</v>
      </c>
      <c r="H142" s="145">
        <v>0</v>
      </c>
      <c r="I142" s="145">
        <v>1781.16</v>
      </c>
      <c r="J142" s="145">
        <v>0</v>
      </c>
      <c r="K142" s="145">
        <v>1781.16</v>
      </c>
      <c r="L142" s="145">
        <v>0</v>
      </c>
    </row>
    <row r="143" spans="1:12" x14ac:dyDescent="0.25">
      <c r="A143" s="143" t="s">
        <v>714</v>
      </c>
      <c r="B143" s="144" t="s">
        <v>715</v>
      </c>
      <c r="C143" s="145">
        <v>0</v>
      </c>
      <c r="D143" s="145">
        <v>0</v>
      </c>
      <c r="E143" s="145">
        <v>0</v>
      </c>
      <c r="F143" s="145">
        <v>0</v>
      </c>
      <c r="G143" s="145">
        <v>172.09</v>
      </c>
      <c r="H143" s="145">
        <v>0</v>
      </c>
      <c r="I143" s="145">
        <v>172.09</v>
      </c>
      <c r="J143" s="145">
        <v>0</v>
      </c>
      <c r="K143" s="145">
        <v>172.09</v>
      </c>
      <c r="L143" s="145">
        <v>0</v>
      </c>
    </row>
    <row r="144" spans="1:12" x14ac:dyDescent="0.25">
      <c r="A144" s="143" t="s">
        <v>716</v>
      </c>
      <c r="B144" s="144" t="s">
        <v>717</v>
      </c>
      <c r="C144" s="145">
        <v>0</v>
      </c>
      <c r="D144" s="145">
        <v>0</v>
      </c>
      <c r="E144" s="145">
        <v>0</v>
      </c>
      <c r="F144" s="145">
        <v>0</v>
      </c>
      <c r="G144" s="145">
        <v>57.24</v>
      </c>
      <c r="H144" s="145">
        <v>0</v>
      </c>
      <c r="I144" s="145">
        <v>57.24</v>
      </c>
      <c r="J144" s="145">
        <v>0</v>
      </c>
      <c r="K144" s="145">
        <v>57.24</v>
      </c>
      <c r="L144" s="145">
        <v>0</v>
      </c>
    </row>
    <row r="145" spans="1:12" x14ac:dyDescent="0.25">
      <c r="A145" s="143" t="s">
        <v>718</v>
      </c>
      <c r="B145" s="144" t="s">
        <v>719</v>
      </c>
      <c r="C145" s="145">
        <v>0</v>
      </c>
      <c r="D145" s="145">
        <v>0</v>
      </c>
      <c r="E145" s="145">
        <v>0</v>
      </c>
      <c r="F145" s="145">
        <v>0</v>
      </c>
      <c r="G145" s="145">
        <v>158.44999999999999</v>
      </c>
      <c r="H145" s="145">
        <v>0</v>
      </c>
      <c r="I145" s="145">
        <v>158.44999999999999</v>
      </c>
      <c r="J145" s="145">
        <v>0</v>
      </c>
      <c r="K145" s="145">
        <v>158.44999999999999</v>
      </c>
      <c r="L145" s="145">
        <v>0</v>
      </c>
    </row>
    <row r="146" spans="1:12" x14ac:dyDescent="0.25">
      <c r="A146" s="143" t="s">
        <v>720</v>
      </c>
      <c r="B146" s="144" t="s">
        <v>721</v>
      </c>
      <c r="C146" s="145">
        <v>0</v>
      </c>
      <c r="D146" s="145">
        <v>0</v>
      </c>
      <c r="E146" s="145">
        <v>70.680000000000007</v>
      </c>
      <c r="F146" s="145">
        <v>0</v>
      </c>
      <c r="G146" s="145">
        <v>0</v>
      </c>
      <c r="H146" s="145">
        <v>0</v>
      </c>
      <c r="I146" s="145">
        <v>156.21</v>
      </c>
      <c r="J146" s="145">
        <v>85.53</v>
      </c>
      <c r="K146" s="145">
        <v>70.680000000000007</v>
      </c>
      <c r="L146" s="145">
        <v>0</v>
      </c>
    </row>
    <row r="147" spans="1:12" x14ac:dyDescent="0.25">
      <c r="A147" s="143" t="s">
        <v>722</v>
      </c>
      <c r="B147" s="144" t="s">
        <v>723</v>
      </c>
      <c r="C147" s="145">
        <v>0</v>
      </c>
      <c r="D147" s="145">
        <v>0</v>
      </c>
      <c r="E147" s="145">
        <v>1233.56</v>
      </c>
      <c r="F147" s="145">
        <v>0</v>
      </c>
      <c r="G147" s="145">
        <v>0</v>
      </c>
      <c r="H147" s="145">
        <v>0</v>
      </c>
      <c r="I147" s="145">
        <v>1233.56</v>
      </c>
      <c r="J147" s="145">
        <v>0</v>
      </c>
      <c r="K147" s="145">
        <v>1233.56</v>
      </c>
      <c r="L147" s="145">
        <v>0</v>
      </c>
    </row>
    <row r="148" spans="1:12" x14ac:dyDescent="0.25">
      <c r="A148" s="143" t="s">
        <v>724</v>
      </c>
      <c r="B148" s="144" t="s">
        <v>725</v>
      </c>
      <c r="C148" s="145">
        <v>0</v>
      </c>
      <c r="D148" s="145">
        <v>0</v>
      </c>
      <c r="E148" s="145">
        <v>47.88</v>
      </c>
      <c r="F148" s="145">
        <v>0</v>
      </c>
      <c r="G148" s="145">
        <v>0</v>
      </c>
      <c r="H148" s="145">
        <v>0</v>
      </c>
      <c r="I148" s="145">
        <v>47.88</v>
      </c>
      <c r="J148" s="145">
        <v>0</v>
      </c>
      <c r="K148" s="145">
        <v>47.88</v>
      </c>
      <c r="L148" s="145">
        <v>0</v>
      </c>
    </row>
    <row r="149" spans="1:12" x14ac:dyDescent="0.25">
      <c r="A149" s="143" t="s">
        <v>726</v>
      </c>
      <c r="B149" s="144" t="s">
        <v>727</v>
      </c>
      <c r="C149" s="145">
        <v>0</v>
      </c>
      <c r="D149" s="145">
        <v>0</v>
      </c>
      <c r="E149" s="145">
        <v>496.54</v>
      </c>
      <c r="F149" s="145">
        <v>0</v>
      </c>
      <c r="G149" s="145">
        <v>45.14</v>
      </c>
      <c r="H149" s="145">
        <v>0</v>
      </c>
      <c r="I149" s="145">
        <v>541.67999999999995</v>
      </c>
      <c r="J149" s="145">
        <v>0</v>
      </c>
      <c r="K149" s="145">
        <v>541.67999999999995</v>
      </c>
      <c r="L149" s="145">
        <v>0</v>
      </c>
    </row>
    <row r="150" spans="1:12" x14ac:dyDescent="0.25">
      <c r="A150" s="143" t="s">
        <v>728</v>
      </c>
      <c r="B150" s="144" t="s">
        <v>729</v>
      </c>
      <c r="C150" s="145">
        <v>0</v>
      </c>
      <c r="D150" s="145">
        <v>0</v>
      </c>
      <c r="E150" s="145">
        <v>43434.34</v>
      </c>
      <c r="F150" s="145">
        <v>0</v>
      </c>
      <c r="G150" s="145">
        <v>4718.3</v>
      </c>
      <c r="H150" s="145">
        <v>0</v>
      </c>
      <c r="I150" s="145">
        <v>48152.639999999999</v>
      </c>
      <c r="J150" s="145">
        <v>0</v>
      </c>
      <c r="K150" s="145">
        <v>48152.639999999999</v>
      </c>
      <c r="L150" s="145">
        <v>0</v>
      </c>
    </row>
    <row r="151" spans="1:12" x14ac:dyDescent="0.25">
      <c r="A151" s="143" t="s">
        <v>738</v>
      </c>
      <c r="B151" s="144" t="s">
        <v>739</v>
      </c>
      <c r="C151" s="145">
        <v>0</v>
      </c>
      <c r="D151" s="145">
        <v>0</v>
      </c>
      <c r="E151" s="145">
        <v>1565.97</v>
      </c>
      <c r="F151" s="145">
        <v>0</v>
      </c>
      <c r="G151" s="145">
        <v>139.62</v>
      </c>
      <c r="H151" s="145">
        <v>0</v>
      </c>
      <c r="I151" s="145">
        <v>1705.59</v>
      </c>
      <c r="J151" s="145">
        <v>0</v>
      </c>
      <c r="K151" s="145">
        <v>1705.59</v>
      </c>
      <c r="L151" s="145">
        <v>0</v>
      </c>
    </row>
    <row r="152" spans="1:12" x14ac:dyDescent="0.25">
      <c r="A152" s="143" t="s">
        <v>740</v>
      </c>
      <c r="B152" s="144" t="s">
        <v>741</v>
      </c>
      <c r="C152" s="145">
        <v>0</v>
      </c>
      <c r="D152" s="145">
        <v>0</v>
      </c>
      <c r="E152" s="145">
        <v>792.44</v>
      </c>
      <c r="F152" s="145">
        <v>0</v>
      </c>
      <c r="G152" s="145">
        <v>52.13</v>
      </c>
      <c r="H152" s="145">
        <v>0</v>
      </c>
      <c r="I152" s="145">
        <v>844.57</v>
      </c>
      <c r="J152" s="145">
        <v>0</v>
      </c>
      <c r="K152" s="145">
        <v>844.57</v>
      </c>
      <c r="L152" s="145">
        <v>0</v>
      </c>
    </row>
    <row r="153" spans="1:12" x14ac:dyDescent="0.25">
      <c r="A153" s="143" t="s">
        <v>742</v>
      </c>
      <c r="B153" s="144" t="s">
        <v>743</v>
      </c>
      <c r="C153" s="145">
        <v>0</v>
      </c>
      <c r="D153" s="145">
        <v>0</v>
      </c>
      <c r="E153" s="145">
        <v>588.19000000000005</v>
      </c>
      <c r="F153" s="145">
        <v>0</v>
      </c>
      <c r="G153" s="145">
        <v>43.56</v>
      </c>
      <c r="H153" s="145">
        <v>0</v>
      </c>
      <c r="I153" s="145">
        <v>631.75</v>
      </c>
      <c r="J153" s="145">
        <v>0</v>
      </c>
      <c r="K153" s="145">
        <v>631.75</v>
      </c>
      <c r="L153" s="145">
        <v>0</v>
      </c>
    </row>
    <row r="154" spans="1:12" x14ac:dyDescent="0.25">
      <c r="A154" s="143" t="s">
        <v>744</v>
      </c>
      <c r="B154" s="144" t="s">
        <v>745</v>
      </c>
      <c r="C154" s="145">
        <v>0</v>
      </c>
      <c r="D154" s="145">
        <v>0</v>
      </c>
      <c r="E154" s="145">
        <v>207.64</v>
      </c>
      <c r="F154" s="145">
        <v>0</v>
      </c>
      <c r="G154" s="145">
        <v>43.4</v>
      </c>
      <c r="H154" s="145">
        <v>0</v>
      </c>
      <c r="I154" s="145">
        <v>251.04</v>
      </c>
      <c r="J154" s="145">
        <v>0</v>
      </c>
      <c r="K154" s="145">
        <v>251.04</v>
      </c>
      <c r="L154" s="145">
        <v>0</v>
      </c>
    </row>
    <row r="155" spans="1:12" x14ac:dyDescent="0.25">
      <c r="A155" s="143" t="s">
        <v>750</v>
      </c>
      <c r="B155" s="144" t="s">
        <v>751</v>
      </c>
      <c r="C155" s="145">
        <v>0</v>
      </c>
      <c r="D155" s="145">
        <v>0</v>
      </c>
      <c r="E155" s="145">
        <v>2793.02</v>
      </c>
      <c r="F155" s="145">
        <v>0</v>
      </c>
      <c r="G155" s="145">
        <v>281.92</v>
      </c>
      <c r="H155" s="145">
        <v>0</v>
      </c>
      <c r="I155" s="145">
        <v>3088.44</v>
      </c>
      <c r="J155" s="145">
        <v>13.5</v>
      </c>
      <c r="K155" s="145">
        <v>3074.94</v>
      </c>
      <c r="L155" s="145">
        <v>0</v>
      </c>
    </row>
    <row r="156" spans="1:12" x14ac:dyDescent="0.25">
      <c r="A156" s="143" t="s">
        <v>752</v>
      </c>
      <c r="B156" s="144" t="s">
        <v>753</v>
      </c>
      <c r="C156" s="145">
        <v>0</v>
      </c>
      <c r="D156" s="145">
        <v>0</v>
      </c>
      <c r="E156" s="145">
        <v>0</v>
      </c>
      <c r="F156" s="145">
        <v>0</v>
      </c>
      <c r="G156" s="145">
        <v>7840.43</v>
      </c>
      <c r="H156" s="145">
        <v>0</v>
      </c>
      <c r="I156" s="145">
        <v>7840.43</v>
      </c>
      <c r="J156" s="145">
        <v>0</v>
      </c>
      <c r="K156" s="145">
        <v>7840.43</v>
      </c>
      <c r="L156" s="145">
        <v>0</v>
      </c>
    </row>
    <row r="157" spans="1:12" x14ac:dyDescent="0.25">
      <c r="A157" s="143" t="s">
        <v>786</v>
      </c>
      <c r="B157" s="144" t="s">
        <v>787</v>
      </c>
      <c r="C157" s="145">
        <v>0</v>
      </c>
      <c r="D157" s="145">
        <v>0</v>
      </c>
      <c r="E157" s="145">
        <v>731.85</v>
      </c>
      <c r="F157" s="145">
        <v>0</v>
      </c>
      <c r="G157" s="145">
        <v>0</v>
      </c>
      <c r="H157" s="145">
        <v>0</v>
      </c>
      <c r="I157" s="145">
        <v>731.85</v>
      </c>
      <c r="J157" s="145">
        <v>0</v>
      </c>
      <c r="K157" s="145">
        <v>731.85</v>
      </c>
      <c r="L157" s="145">
        <v>0</v>
      </c>
    </row>
    <row r="158" spans="1:12" x14ac:dyDescent="0.25">
      <c r="A158" s="143" t="s">
        <v>756</v>
      </c>
      <c r="B158" s="144" t="s">
        <v>757</v>
      </c>
      <c r="C158" s="145">
        <v>0</v>
      </c>
      <c r="D158" s="145">
        <v>0</v>
      </c>
      <c r="E158" s="145">
        <v>0</v>
      </c>
      <c r="F158" s="145">
        <v>1052.6199999999999</v>
      </c>
      <c r="G158" s="145">
        <v>0</v>
      </c>
      <c r="H158" s="145">
        <v>101.36</v>
      </c>
      <c r="I158" s="145">
        <v>0</v>
      </c>
      <c r="J158" s="145">
        <v>1153.98</v>
      </c>
      <c r="K158" s="145">
        <v>0</v>
      </c>
      <c r="L158" s="145">
        <v>1153.98</v>
      </c>
    </row>
    <row r="159" spans="1:12" x14ac:dyDescent="0.25">
      <c r="A159" s="143" t="s">
        <v>758</v>
      </c>
      <c r="B159" s="144" t="s">
        <v>759</v>
      </c>
      <c r="C159" s="145">
        <v>0</v>
      </c>
      <c r="D159" s="145">
        <v>0</v>
      </c>
      <c r="E159" s="145">
        <v>0</v>
      </c>
      <c r="F159" s="145">
        <v>261.58999999999997</v>
      </c>
      <c r="G159" s="145">
        <v>0</v>
      </c>
      <c r="H159" s="145">
        <v>0</v>
      </c>
      <c r="I159" s="145">
        <v>0</v>
      </c>
      <c r="J159" s="145">
        <v>261.58999999999997</v>
      </c>
      <c r="K159" s="145">
        <v>0</v>
      </c>
      <c r="L159" s="145">
        <v>261.58999999999997</v>
      </c>
    </row>
    <row r="160" spans="1:12" x14ac:dyDescent="0.25">
      <c r="A160" s="143" t="s">
        <v>760</v>
      </c>
      <c r="B160" s="144" t="s">
        <v>761</v>
      </c>
      <c r="C160" s="145">
        <v>0</v>
      </c>
      <c r="D160" s="145">
        <v>0</v>
      </c>
      <c r="E160" s="145">
        <v>0</v>
      </c>
      <c r="F160" s="145">
        <v>1430</v>
      </c>
      <c r="G160" s="145">
        <v>0</v>
      </c>
      <c r="H160" s="145">
        <v>130</v>
      </c>
      <c r="I160" s="145">
        <v>0</v>
      </c>
      <c r="J160" s="145">
        <v>1560</v>
      </c>
      <c r="K160" s="145">
        <v>0</v>
      </c>
      <c r="L160" s="145">
        <v>1560</v>
      </c>
    </row>
    <row r="161" spans="1:12" x14ac:dyDescent="0.25">
      <c r="A161" s="143" t="s">
        <v>762</v>
      </c>
      <c r="B161" s="144" t="s">
        <v>763</v>
      </c>
      <c r="C161" s="145">
        <v>0</v>
      </c>
      <c r="D161" s="145">
        <v>0</v>
      </c>
      <c r="E161" s="145">
        <v>0</v>
      </c>
      <c r="F161" s="145">
        <v>651601.57999999996</v>
      </c>
      <c r="G161" s="145">
        <v>0</v>
      </c>
      <c r="H161" s="145">
        <v>80302.320000000007</v>
      </c>
      <c r="I161" s="145">
        <v>0</v>
      </c>
      <c r="J161" s="145">
        <v>731903.9</v>
      </c>
      <c r="K161" s="145">
        <v>0</v>
      </c>
      <c r="L161" s="145">
        <v>731903.9</v>
      </c>
    </row>
    <row r="162" spans="1:12" x14ac:dyDescent="0.25">
      <c r="A162" s="143" t="s">
        <v>764</v>
      </c>
      <c r="B162" s="144" t="s">
        <v>765</v>
      </c>
      <c r="C162" s="145">
        <v>0</v>
      </c>
      <c r="D162" s="145">
        <v>0</v>
      </c>
      <c r="E162" s="145">
        <v>0</v>
      </c>
      <c r="F162" s="145">
        <v>106507.72</v>
      </c>
      <c r="G162" s="145">
        <v>0</v>
      </c>
      <c r="H162" s="145">
        <v>11166.87</v>
      </c>
      <c r="I162" s="145">
        <v>0</v>
      </c>
      <c r="J162" s="145">
        <v>117674.59</v>
      </c>
      <c r="K162" s="145">
        <v>0</v>
      </c>
      <c r="L162" s="145">
        <v>117674.59</v>
      </c>
    </row>
    <row r="163" spans="1:12" x14ac:dyDescent="0.25">
      <c r="A163" s="143" t="s">
        <v>766</v>
      </c>
      <c r="B163" s="144" t="s">
        <v>767</v>
      </c>
      <c r="C163" s="145">
        <v>0</v>
      </c>
      <c r="D163" s="145">
        <v>0</v>
      </c>
      <c r="E163" s="145">
        <v>0</v>
      </c>
      <c r="F163" s="145">
        <v>179109.07</v>
      </c>
      <c r="G163" s="145">
        <v>0</v>
      </c>
      <c r="H163" s="145">
        <v>22668.63</v>
      </c>
      <c r="I163" s="145">
        <v>0</v>
      </c>
      <c r="J163" s="145">
        <v>201777.7</v>
      </c>
      <c r="K163" s="145">
        <v>0</v>
      </c>
      <c r="L163" s="145">
        <v>201777.7</v>
      </c>
    </row>
    <row r="164" spans="1:12" x14ac:dyDescent="0.25">
      <c r="A164" s="143" t="s">
        <v>768</v>
      </c>
      <c r="B164" s="144" t="s">
        <v>769</v>
      </c>
      <c r="C164" s="145">
        <v>0</v>
      </c>
      <c r="D164" s="145">
        <v>0</v>
      </c>
      <c r="E164" s="145">
        <v>0</v>
      </c>
      <c r="F164" s="145">
        <v>-2750</v>
      </c>
      <c r="G164" s="145">
        <v>0</v>
      </c>
      <c r="H164" s="145">
        <v>750</v>
      </c>
      <c r="I164" s="145">
        <v>3500</v>
      </c>
      <c r="J164" s="145">
        <v>1500</v>
      </c>
      <c r="K164" s="145">
        <v>0</v>
      </c>
      <c r="L164" s="145">
        <v>-2000</v>
      </c>
    </row>
    <row r="165" spans="1:12" x14ac:dyDescent="0.25">
      <c r="A165" s="143" t="s">
        <v>788</v>
      </c>
      <c r="B165" s="144" t="s">
        <v>789</v>
      </c>
      <c r="C165" s="145">
        <v>0</v>
      </c>
      <c r="D165" s="145">
        <v>0</v>
      </c>
      <c r="E165" s="145">
        <v>0</v>
      </c>
      <c r="F165" s="145">
        <v>3500</v>
      </c>
      <c r="G165" s="145">
        <v>0</v>
      </c>
      <c r="H165" s="145">
        <v>0</v>
      </c>
      <c r="I165" s="145">
        <v>0</v>
      </c>
      <c r="J165" s="145">
        <v>3500</v>
      </c>
      <c r="K165" s="145">
        <v>0</v>
      </c>
      <c r="L165" s="145">
        <v>3500</v>
      </c>
    </row>
    <row r="166" spans="1:12" x14ac:dyDescent="0.25">
      <c r="A166" s="143" t="s">
        <v>770</v>
      </c>
      <c r="B166" s="144" t="s">
        <v>771</v>
      </c>
      <c r="C166" s="145">
        <v>0</v>
      </c>
      <c r="D166" s="145">
        <v>0</v>
      </c>
      <c r="E166" s="145">
        <v>0</v>
      </c>
      <c r="F166" s="145">
        <v>1650.33</v>
      </c>
      <c r="G166" s="145">
        <v>0</v>
      </c>
      <c r="H166" s="145">
        <v>-44.31</v>
      </c>
      <c r="I166" s="145">
        <v>0</v>
      </c>
      <c r="J166" s="145">
        <v>1606.02</v>
      </c>
      <c r="K166" s="145">
        <v>0</v>
      </c>
      <c r="L166" s="145">
        <v>1606.02</v>
      </c>
    </row>
    <row r="167" spans="1:12" x14ac:dyDescent="0.25">
      <c r="A167" s="143" t="s">
        <v>774</v>
      </c>
      <c r="B167" s="144" t="s">
        <v>775</v>
      </c>
      <c r="C167" s="145">
        <v>0</v>
      </c>
      <c r="D167" s="145">
        <v>0</v>
      </c>
      <c r="E167" s="145">
        <v>0</v>
      </c>
      <c r="F167" s="145">
        <v>1684.56</v>
      </c>
      <c r="G167" s="145">
        <v>0</v>
      </c>
      <c r="H167" s="145">
        <v>842.28</v>
      </c>
      <c r="I167" s="145">
        <v>0</v>
      </c>
      <c r="J167" s="145">
        <v>2526.84</v>
      </c>
      <c r="K167" s="145">
        <v>0</v>
      </c>
      <c r="L167" s="145">
        <v>2526.84</v>
      </c>
    </row>
    <row r="168" spans="1:12" x14ac:dyDescent="0.25">
      <c r="A168" s="143" t="s">
        <v>776</v>
      </c>
      <c r="B168" s="144" t="s">
        <v>777</v>
      </c>
      <c r="C168" s="145">
        <v>0</v>
      </c>
      <c r="D168" s="145">
        <v>0</v>
      </c>
      <c r="E168" s="145">
        <v>0</v>
      </c>
      <c r="F168" s="145">
        <v>0</v>
      </c>
      <c r="G168" s="145">
        <v>0</v>
      </c>
      <c r="H168" s="145">
        <v>5802.28</v>
      </c>
      <c r="I168" s="145">
        <v>0</v>
      </c>
      <c r="J168" s="145">
        <v>5802.28</v>
      </c>
      <c r="K168" s="145">
        <v>0</v>
      </c>
      <c r="L168" s="145">
        <v>5802.28</v>
      </c>
    </row>
    <row r="169" spans="1:12" x14ac:dyDescent="0.25">
      <c r="A169" s="143" t="s">
        <v>790</v>
      </c>
      <c r="B169" s="144" t="s">
        <v>791</v>
      </c>
      <c r="C169" s="145">
        <v>0</v>
      </c>
      <c r="D169" s="145">
        <v>0</v>
      </c>
      <c r="E169" s="145">
        <v>0</v>
      </c>
      <c r="F169" s="145">
        <v>0.01</v>
      </c>
      <c r="G169" s="145">
        <v>0</v>
      </c>
      <c r="H169" s="145">
        <v>0</v>
      </c>
      <c r="I169" s="145">
        <v>0</v>
      </c>
      <c r="J169" s="145">
        <v>0.01</v>
      </c>
      <c r="K169" s="145">
        <v>0</v>
      </c>
      <c r="L169" s="145">
        <v>0.01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A34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792</v>
      </c>
      <c r="B2" s="141" t="s">
        <v>793</v>
      </c>
      <c r="C2" s="142">
        <v>25480.799999999999</v>
      </c>
      <c r="D2" s="142">
        <v>0</v>
      </c>
      <c r="E2" s="142">
        <v>25980.799999999999</v>
      </c>
      <c r="F2" s="142">
        <v>0</v>
      </c>
      <c r="G2" s="142">
        <v>0</v>
      </c>
      <c r="H2" s="142">
        <v>0</v>
      </c>
      <c r="I2" s="142">
        <v>500</v>
      </c>
      <c r="J2" s="142">
        <v>0</v>
      </c>
      <c r="K2" s="142">
        <v>25980.799999999999</v>
      </c>
      <c r="L2" s="142">
        <v>0</v>
      </c>
    </row>
    <row r="3" spans="1:12" x14ac:dyDescent="0.25">
      <c r="A3" s="140" t="s">
        <v>795</v>
      </c>
      <c r="B3" s="141" t="s">
        <v>30</v>
      </c>
      <c r="C3" s="142">
        <v>163499.4</v>
      </c>
      <c r="D3" s="142">
        <v>0</v>
      </c>
      <c r="E3" s="142">
        <v>163499.4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163499.4</v>
      </c>
      <c r="L3" s="142">
        <v>0</v>
      </c>
    </row>
    <row r="4" spans="1:12" x14ac:dyDescent="0.25">
      <c r="A4" s="140" t="s">
        <v>796</v>
      </c>
      <c r="B4" s="141" t="s">
        <v>797</v>
      </c>
      <c r="C4" s="142">
        <v>145195.51</v>
      </c>
      <c r="D4" s="142">
        <v>0</v>
      </c>
      <c r="E4" s="142">
        <v>164270.87</v>
      </c>
      <c r="F4" s="142">
        <v>0</v>
      </c>
      <c r="G4" s="142">
        <v>0</v>
      </c>
      <c r="H4" s="142">
        <v>0</v>
      </c>
      <c r="I4" s="142">
        <v>19075.36</v>
      </c>
      <c r="J4" s="142">
        <v>0</v>
      </c>
      <c r="K4" s="142">
        <v>164270.87</v>
      </c>
      <c r="L4" s="142">
        <v>0</v>
      </c>
    </row>
    <row r="5" spans="1:12" x14ac:dyDescent="0.25">
      <c r="A5" s="140" t="s">
        <v>798</v>
      </c>
      <c r="B5" s="141" t="s">
        <v>799</v>
      </c>
      <c r="C5" s="142">
        <v>0</v>
      </c>
      <c r="D5" s="142">
        <v>0</v>
      </c>
      <c r="E5" s="142">
        <v>3500</v>
      </c>
      <c r="F5" s="142">
        <v>0</v>
      </c>
      <c r="G5" s="142">
        <v>0</v>
      </c>
      <c r="H5" s="142">
        <v>0</v>
      </c>
      <c r="I5" s="142">
        <v>3500</v>
      </c>
      <c r="J5" s="142">
        <v>0</v>
      </c>
      <c r="K5" s="142">
        <v>3500</v>
      </c>
      <c r="L5" s="142">
        <v>0</v>
      </c>
    </row>
    <row r="6" spans="1:12" x14ac:dyDescent="0.25">
      <c r="A6" s="140" t="s">
        <v>800</v>
      </c>
      <c r="B6" s="141" t="s">
        <v>801</v>
      </c>
      <c r="C6" s="142">
        <v>28718.19</v>
      </c>
      <c r="D6" s="142">
        <v>0</v>
      </c>
      <c r="E6" s="142">
        <v>79618.19</v>
      </c>
      <c r="F6" s="142">
        <v>0</v>
      </c>
      <c r="G6" s="142">
        <v>0</v>
      </c>
      <c r="H6" s="142">
        <v>0</v>
      </c>
      <c r="I6" s="142">
        <v>50900</v>
      </c>
      <c r="J6" s="142">
        <v>0</v>
      </c>
      <c r="K6" s="142">
        <v>79618.19</v>
      </c>
      <c r="L6" s="142">
        <v>0</v>
      </c>
    </row>
    <row r="7" spans="1:12" x14ac:dyDescent="0.25">
      <c r="A7" s="140" t="s">
        <v>802</v>
      </c>
      <c r="B7" s="141" t="s">
        <v>29</v>
      </c>
      <c r="C7" s="142">
        <v>34418</v>
      </c>
      <c r="D7" s="142">
        <v>0</v>
      </c>
      <c r="E7" s="142">
        <v>34418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34418</v>
      </c>
      <c r="L7" s="142">
        <v>0</v>
      </c>
    </row>
    <row r="8" spans="1:12" x14ac:dyDescent="0.25">
      <c r="A8" s="140" t="s">
        <v>803</v>
      </c>
      <c r="B8" s="141" t="s">
        <v>443</v>
      </c>
      <c r="C8" s="142">
        <v>0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500</v>
      </c>
      <c r="J8" s="142">
        <v>500</v>
      </c>
      <c r="K8" s="142">
        <v>0</v>
      </c>
      <c r="L8" s="142">
        <v>0</v>
      </c>
    </row>
    <row r="9" spans="1:12" x14ac:dyDescent="0.25">
      <c r="A9" s="140" t="s">
        <v>804</v>
      </c>
      <c r="B9" s="141" t="s">
        <v>445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73475.360000000001</v>
      </c>
      <c r="J9" s="142">
        <v>73475.360000000001</v>
      </c>
      <c r="K9" s="142">
        <v>0</v>
      </c>
      <c r="L9" s="142">
        <v>0</v>
      </c>
    </row>
    <row r="10" spans="1:12" x14ac:dyDescent="0.25">
      <c r="A10" s="140" t="s">
        <v>808</v>
      </c>
      <c r="B10" s="141" t="s">
        <v>809</v>
      </c>
      <c r="C10" s="142">
        <v>0</v>
      </c>
      <c r="D10" s="142">
        <v>17519.2</v>
      </c>
      <c r="E10" s="142">
        <v>0</v>
      </c>
      <c r="F10" s="142">
        <v>23410.65</v>
      </c>
      <c r="G10" s="142">
        <v>0</v>
      </c>
      <c r="H10" s="142">
        <v>603.75</v>
      </c>
      <c r="I10" s="142">
        <v>0</v>
      </c>
      <c r="J10" s="142">
        <v>6495.2</v>
      </c>
      <c r="K10" s="142">
        <v>0</v>
      </c>
      <c r="L10" s="142">
        <v>24014.400000000001</v>
      </c>
    </row>
    <row r="11" spans="1:12" x14ac:dyDescent="0.25">
      <c r="A11" s="140" t="s">
        <v>812</v>
      </c>
      <c r="B11" s="141" t="s">
        <v>455</v>
      </c>
      <c r="C11" s="142">
        <v>0</v>
      </c>
      <c r="D11" s="142">
        <v>37602.1</v>
      </c>
      <c r="E11" s="142">
        <v>0</v>
      </c>
      <c r="F11" s="142">
        <v>45095.94</v>
      </c>
      <c r="G11" s="142">
        <v>0</v>
      </c>
      <c r="H11" s="142">
        <v>681.13</v>
      </c>
      <c r="I11" s="142">
        <v>0</v>
      </c>
      <c r="J11" s="142">
        <v>8174.97</v>
      </c>
      <c r="K11" s="142">
        <v>0</v>
      </c>
      <c r="L11" s="142">
        <v>45777.07</v>
      </c>
    </row>
    <row r="12" spans="1:12" x14ac:dyDescent="0.25">
      <c r="A12" s="140" t="s">
        <v>813</v>
      </c>
      <c r="B12" s="141" t="s">
        <v>814</v>
      </c>
      <c r="C12" s="142">
        <v>0</v>
      </c>
      <c r="D12" s="142">
        <v>110958.08</v>
      </c>
      <c r="E12" s="142">
        <v>0</v>
      </c>
      <c r="F12" s="142">
        <v>129940.13</v>
      </c>
      <c r="G12" s="142">
        <v>0</v>
      </c>
      <c r="H12" s="142">
        <v>1958.64</v>
      </c>
      <c r="I12" s="142">
        <v>0</v>
      </c>
      <c r="J12" s="142">
        <v>20940.689999999999</v>
      </c>
      <c r="K12" s="142">
        <v>0</v>
      </c>
      <c r="L12" s="142">
        <v>131898.76999999999</v>
      </c>
    </row>
    <row r="13" spans="1:12" x14ac:dyDescent="0.25">
      <c r="A13" s="140" t="s">
        <v>815</v>
      </c>
      <c r="B13" s="141" t="s">
        <v>463</v>
      </c>
      <c r="C13" s="142">
        <v>0</v>
      </c>
      <c r="D13" s="142">
        <v>0</v>
      </c>
      <c r="E13" s="142">
        <v>0</v>
      </c>
      <c r="F13" s="142">
        <v>496.54</v>
      </c>
      <c r="G13" s="142">
        <v>0</v>
      </c>
      <c r="H13" s="142">
        <v>45.14</v>
      </c>
      <c r="I13" s="142">
        <v>0</v>
      </c>
      <c r="J13" s="142">
        <v>541.67999999999995</v>
      </c>
      <c r="K13" s="142">
        <v>0</v>
      </c>
      <c r="L13" s="142">
        <v>541.67999999999995</v>
      </c>
    </row>
    <row r="14" spans="1:12" x14ac:dyDescent="0.25">
      <c r="A14" s="140" t="s">
        <v>816</v>
      </c>
      <c r="B14" s="141" t="s">
        <v>817</v>
      </c>
      <c r="C14" s="142">
        <v>0</v>
      </c>
      <c r="D14" s="142">
        <v>6194.2</v>
      </c>
      <c r="E14" s="142">
        <v>0</v>
      </c>
      <c r="F14" s="142">
        <v>17261.2</v>
      </c>
      <c r="G14" s="142">
        <v>0</v>
      </c>
      <c r="H14" s="142">
        <v>1474.78</v>
      </c>
      <c r="I14" s="142">
        <v>0</v>
      </c>
      <c r="J14" s="142">
        <v>12541.78</v>
      </c>
      <c r="K14" s="142">
        <v>0</v>
      </c>
      <c r="L14" s="142">
        <v>18735.98</v>
      </c>
    </row>
    <row r="15" spans="1:12" x14ac:dyDescent="0.25">
      <c r="A15" s="140" t="s">
        <v>818</v>
      </c>
      <c r="B15" s="141" t="s">
        <v>819</v>
      </c>
      <c r="C15" s="142">
        <v>133.91</v>
      </c>
      <c r="D15" s="142">
        <v>0</v>
      </c>
      <c r="E15" s="142">
        <v>0</v>
      </c>
      <c r="F15" s="142">
        <v>0</v>
      </c>
      <c r="G15" s="142">
        <v>168.62</v>
      </c>
      <c r="H15" s="142">
        <v>0</v>
      </c>
      <c r="I15" s="142">
        <v>168.62</v>
      </c>
      <c r="J15" s="142">
        <v>133.91</v>
      </c>
      <c r="K15" s="142">
        <v>168.62</v>
      </c>
      <c r="L15" s="142">
        <v>0</v>
      </c>
    </row>
    <row r="16" spans="1:12" x14ac:dyDescent="0.25">
      <c r="A16" s="140" t="s">
        <v>820</v>
      </c>
      <c r="B16" s="141" t="s">
        <v>223</v>
      </c>
      <c r="C16" s="142">
        <v>4300</v>
      </c>
      <c r="D16" s="142">
        <v>0</v>
      </c>
      <c r="E16" s="142">
        <v>1550</v>
      </c>
      <c r="F16" s="142">
        <v>0</v>
      </c>
      <c r="G16" s="142">
        <v>750</v>
      </c>
      <c r="H16" s="142">
        <v>0</v>
      </c>
      <c r="I16" s="142">
        <v>1500</v>
      </c>
      <c r="J16" s="142">
        <v>3500</v>
      </c>
      <c r="K16" s="142">
        <v>2300</v>
      </c>
      <c r="L16" s="142">
        <v>0</v>
      </c>
    </row>
    <row r="17" spans="1:12" x14ac:dyDescent="0.25">
      <c r="A17" s="140" t="s">
        <v>821</v>
      </c>
      <c r="B17" s="141" t="s">
        <v>485</v>
      </c>
      <c r="C17" s="142">
        <v>0</v>
      </c>
      <c r="D17" s="142">
        <v>0</v>
      </c>
      <c r="E17" s="142">
        <v>0</v>
      </c>
      <c r="F17" s="142">
        <v>0.01</v>
      </c>
      <c r="G17" s="142">
        <v>54470.78</v>
      </c>
      <c r="H17" s="142">
        <v>54470.77</v>
      </c>
      <c r="I17" s="142">
        <v>849169.03</v>
      </c>
      <c r="J17" s="142">
        <v>849169.03</v>
      </c>
      <c r="K17" s="142">
        <v>0</v>
      </c>
      <c r="L17" s="142">
        <v>0</v>
      </c>
    </row>
    <row r="18" spans="1:12" x14ac:dyDescent="0.25">
      <c r="A18" s="140" t="s">
        <v>822</v>
      </c>
      <c r="B18" s="141" t="s">
        <v>823</v>
      </c>
      <c r="C18" s="142">
        <v>254994.07</v>
      </c>
      <c r="D18" s="142">
        <v>0</v>
      </c>
      <c r="E18" s="142">
        <v>342035.09</v>
      </c>
      <c r="F18" s="142">
        <v>0</v>
      </c>
      <c r="G18" s="142">
        <v>67990.03</v>
      </c>
      <c r="H18" s="142">
        <v>88235.85</v>
      </c>
      <c r="I18" s="142">
        <v>1040938.36</v>
      </c>
      <c r="J18" s="142">
        <v>974143.16</v>
      </c>
      <c r="K18" s="142">
        <v>321789.27</v>
      </c>
      <c r="L18" s="142">
        <v>0</v>
      </c>
    </row>
    <row r="19" spans="1:12" x14ac:dyDescent="0.25">
      <c r="A19" s="140" t="s">
        <v>824</v>
      </c>
      <c r="B19" s="141" t="s">
        <v>825</v>
      </c>
      <c r="C19" s="142">
        <v>8026.38</v>
      </c>
      <c r="D19" s="142">
        <v>0</v>
      </c>
      <c r="E19" s="142">
        <v>403.09</v>
      </c>
      <c r="F19" s="142">
        <v>0</v>
      </c>
      <c r="G19" s="142">
        <v>104252.3</v>
      </c>
      <c r="H19" s="142">
        <v>96506.28</v>
      </c>
      <c r="I19" s="142">
        <v>896961.87</v>
      </c>
      <c r="J19" s="142">
        <v>896839.14</v>
      </c>
      <c r="K19" s="142">
        <v>8149.11</v>
      </c>
      <c r="L19" s="142">
        <v>0</v>
      </c>
    </row>
    <row r="20" spans="1:12" x14ac:dyDescent="0.25">
      <c r="A20" s="140" t="s">
        <v>826</v>
      </c>
      <c r="B20" s="141" t="s">
        <v>827</v>
      </c>
      <c r="C20" s="142">
        <v>1179.01</v>
      </c>
      <c r="D20" s="142">
        <v>0</v>
      </c>
      <c r="E20" s="142">
        <v>1119.9100000000001</v>
      </c>
      <c r="F20" s="142">
        <v>0</v>
      </c>
      <c r="G20" s="142">
        <v>506.25</v>
      </c>
      <c r="H20" s="142">
        <v>642.27</v>
      </c>
      <c r="I20" s="142">
        <v>4636.92</v>
      </c>
      <c r="J20" s="142">
        <v>4832.04</v>
      </c>
      <c r="K20" s="142">
        <v>983.89</v>
      </c>
      <c r="L20" s="142">
        <v>0</v>
      </c>
    </row>
    <row r="21" spans="1:12" x14ac:dyDescent="0.25">
      <c r="A21" s="140" t="s">
        <v>828</v>
      </c>
      <c r="B21" s="141" t="s">
        <v>499</v>
      </c>
      <c r="C21" s="142">
        <v>-23330.17</v>
      </c>
      <c r="D21" s="142">
        <v>0</v>
      </c>
      <c r="E21" s="142">
        <v>-24892.22</v>
      </c>
      <c r="F21" s="142">
        <v>0</v>
      </c>
      <c r="G21" s="142">
        <v>120724.9</v>
      </c>
      <c r="H21" s="142">
        <v>119897.86</v>
      </c>
      <c r="I21" s="142">
        <v>1178179.95</v>
      </c>
      <c r="J21" s="142">
        <v>1178914.96</v>
      </c>
      <c r="K21" s="142">
        <v>-24065.18</v>
      </c>
      <c r="L21" s="142">
        <v>0</v>
      </c>
    </row>
    <row r="22" spans="1:12" x14ac:dyDescent="0.25">
      <c r="A22" s="140" t="s">
        <v>829</v>
      </c>
      <c r="B22" s="141" t="s">
        <v>830</v>
      </c>
      <c r="C22" s="142">
        <v>0</v>
      </c>
      <c r="D22" s="142">
        <v>0</v>
      </c>
      <c r="E22" s="142">
        <v>0</v>
      </c>
      <c r="F22" s="142">
        <v>0</v>
      </c>
      <c r="G22" s="142">
        <v>79600</v>
      </c>
      <c r="H22" s="142">
        <v>79600</v>
      </c>
      <c r="I22" s="142">
        <v>784060</v>
      </c>
      <c r="J22" s="142">
        <v>784060</v>
      </c>
      <c r="K22" s="142">
        <v>0</v>
      </c>
      <c r="L22" s="142">
        <v>0</v>
      </c>
    </row>
    <row r="23" spans="1:12" x14ac:dyDescent="0.25">
      <c r="A23" s="140" t="s">
        <v>831</v>
      </c>
      <c r="B23" s="141" t="s">
        <v>832</v>
      </c>
      <c r="C23" s="142">
        <v>1695.82</v>
      </c>
      <c r="D23" s="142">
        <v>0</v>
      </c>
      <c r="E23" s="142">
        <v>8263.64</v>
      </c>
      <c r="F23" s="142">
        <v>0</v>
      </c>
      <c r="G23" s="142">
        <v>13559.18</v>
      </c>
      <c r="H23" s="142">
        <v>13549.38</v>
      </c>
      <c r="I23" s="142">
        <v>143985.68</v>
      </c>
      <c r="J23" s="142">
        <v>137408.06</v>
      </c>
      <c r="K23" s="142">
        <v>8273.44</v>
      </c>
      <c r="L23" s="142">
        <v>0</v>
      </c>
    </row>
    <row r="24" spans="1:12" x14ac:dyDescent="0.25">
      <c r="A24" s="140" t="s">
        <v>833</v>
      </c>
      <c r="B24" s="141" t="s">
        <v>509</v>
      </c>
      <c r="C24" s="142">
        <v>5326.66</v>
      </c>
      <c r="D24" s="142">
        <v>0</v>
      </c>
      <c r="E24" s="142">
        <v>5326.66</v>
      </c>
      <c r="F24" s="142">
        <v>0</v>
      </c>
      <c r="G24" s="142">
        <v>274.57</v>
      </c>
      <c r="H24" s="142">
        <v>274.57</v>
      </c>
      <c r="I24" s="142">
        <v>5448.02</v>
      </c>
      <c r="J24" s="142">
        <v>5448.02</v>
      </c>
      <c r="K24" s="142">
        <v>5326.66</v>
      </c>
      <c r="L24" s="142">
        <v>0</v>
      </c>
    </row>
    <row r="25" spans="1:12" x14ac:dyDescent="0.25">
      <c r="A25" s="140" t="s">
        <v>834</v>
      </c>
      <c r="B25" s="141" t="s">
        <v>835</v>
      </c>
      <c r="C25" s="142">
        <v>0</v>
      </c>
      <c r="D25" s="142">
        <v>0</v>
      </c>
      <c r="E25" s="142">
        <v>1469.53</v>
      </c>
      <c r="F25" s="142">
        <v>0</v>
      </c>
      <c r="G25" s="142">
        <v>0</v>
      </c>
      <c r="H25" s="142">
        <v>1469.53</v>
      </c>
      <c r="I25" s="142">
        <v>172.52</v>
      </c>
      <c r="J25" s="142">
        <v>172.52</v>
      </c>
      <c r="K25" s="142">
        <v>0</v>
      </c>
      <c r="L25" s="142">
        <v>0</v>
      </c>
    </row>
    <row r="26" spans="1:12" x14ac:dyDescent="0.25">
      <c r="A26" s="140" t="s">
        <v>836</v>
      </c>
      <c r="B26" s="141" t="s">
        <v>837</v>
      </c>
      <c r="C26" s="142">
        <v>0</v>
      </c>
      <c r="D26" s="142">
        <v>102387.61</v>
      </c>
      <c r="E26" s="142">
        <v>0</v>
      </c>
      <c r="F26" s="142">
        <v>175163.03</v>
      </c>
      <c r="G26" s="142">
        <v>91880.55</v>
      </c>
      <c r="H26" s="142">
        <v>64588.9</v>
      </c>
      <c r="I26" s="142">
        <v>1009708.53</v>
      </c>
      <c r="J26" s="142">
        <v>1055192.3</v>
      </c>
      <c r="K26" s="142">
        <v>0</v>
      </c>
      <c r="L26" s="142">
        <v>147871.38</v>
      </c>
    </row>
    <row r="27" spans="1:12" x14ac:dyDescent="0.25">
      <c r="A27" s="140" t="s">
        <v>838</v>
      </c>
      <c r="B27" s="141" t="s">
        <v>839</v>
      </c>
      <c r="C27" s="142">
        <v>0</v>
      </c>
      <c r="D27" s="142">
        <v>1266.6099999999999</v>
      </c>
      <c r="E27" s="142">
        <v>0</v>
      </c>
      <c r="F27" s="142">
        <v>1266.6099999999999</v>
      </c>
      <c r="G27" s="142">
        <v>1266.6099999999999</v>
      </c>
      <c r="H27" s="142">
        <v>1527.08</v>
      </c>
      <c r="I27" s="142">
        <v>1266.6099999999999</v>
      </c>
      <c r="J27" s="142">
        <v>1527.08</v>
      </c>
      <c r="K27" s="142">
        <v>0</v>
      </c>
      <c r="L27" s="142">
        <v>1527.08</v>
      </c>
    </row>
    <row r="28" spans="1:12" x14ac:dyDescent="0.25">
      <c r="A28" s="140" t="s">
        <v>840</v>
      </c>
      <c r="B28" s="141" t="s">
        <v>528</v>
      </c>
      <c r="C28" s="142">
        <v>0</v>
      </c>
      <c r="D28" s="142">
        <v>3955.18</v>
      </c>
      <c r="E28" s="142">
        <v>0</v>
      </c>
      <c r="F28" s="142">
        <v>5930.02</v>
      </c>
      <c r="G28" s="142">
        <v>15254.5</v>
      </c>
      <c r="H28" s="142">
        <v>16544.5</v>
      </c>
      <c r="I28" s="142">
        <v>146606.99</v>
      </c>
      <c r="J28" s="142">
        <v>149871.82999999999</v>
      </c>
      <c r="K28" s="142">
        <v>0</v>
      </c>
      <c r="L28" s="142">
        <v>7220.02</v>
      </c>
    </row>
    <row r="29" spans="1:12" x14ac:dyDescent="0.25">
      <c r="A29" s="140" t="s">
        <v>841</v>
      </c>
      <c r="B29" s="141" t="s">
        <v>842</v>
      </c>
      <c r="C29" s="142">
        <v>111.78</v>
      </c>
      <c r="D29" s="142">
        <v>0</v>
      </c>
      <c r="E29" s="142">
        <v>147.41999999999999</v>
      </c>
      <c r="F29" s="142">
        <v>0</v>
      </c>
      <c r="G29" s="142">
        <v>249.76</v>
      </c>
      <c r="H29" s="142">
        <v>180.1</v>
      </c>
      <c r="I29" s="142">
        <v>2178.08</v>
      </c>
      <c r="J29" s="142">
        <v>2072.7800000000002</v>
      </c>
      <c r="K29" s="142">
        <v>217.08</v>
      </c>
      <c r="L29" s="142">
        <v>0</v>
      </c>
    </row>
    <row r="30" spans="1:12" x14ac:dyDescent="0.25">
      <c r="A30" s="140" t="s">
        <v>843</v>
      </c>
      <c r="B30" s="141" t="s">
        <v>844</v>
      </c>
      <c r="C30" s="142">
        <v>0</v>
      </c>
      <c r="D30" s="142">
        <v>2244.81</v>
      </c>
      <c r="E30" s="142">
        <v>0</v>
      </c>
      <c r="F30" s="142">
        <v>3399.61</v>
      </c>
      <c r="G30" s="142">
        <v>3399.61</v>
      </c>
      <c r="H30" s="142">
        <v>4323.54</v>
      </c>
      <c r="I30" s="142">
        <v>36728.44</v>
      </c>
      <c r="J30" s="142">
        <v>38807.17</v>
      </c>
      <c r="K30" s="142">
        <v>0</v>
      </c>
      <c r="L30" s="142">
        <v>4323.54</v>
      </c>
    </row>
    <row r="31" spans="1:12" x14ac:dyDescent="0.25">
      <c r="A31" s="140" t="s">
        <v>845</v>
      </c>
      <c r="B31" s="141" t="s">
        <v>538</v>
      </c>
      <c r="C31" s="142">
        <v>0</v>
      </c>
      <c r="D31" s="142">
        <v>-1332.56</v>
      </c>
      <c r="E31" s="142">
        <v>0</v>
      </c>
      <c r="F31" s="142">
        <v>-5294.94</v>
      </c>
      <c r="G31" s="142">
        <v>1764.98</v>
      </c>
      <c r="H31" s="142">
        <v>7840.43</v>
      </c>
      <c r="I31" s="142">
        <v>7791.77</v>
      </c>
      <c r="J31" s="142">
        <v>9904.84</v>
      </c>
      <c r="K31" s="142">
        <v>0</v>
      </c>
      <c r="L31" s="142">
        <v>780.51</v>
      </c>
    </row>
    <row r="32" spans="1:12" x14ac:dyDescent="0.25">
      <c r="A32" s="140" t="s">
        <v>846</v>
      </c>
      <c r="B32" s="141" t="s">
        <v>540</v>
      </c>
      <c r="C32" s="142">
        <v>0</v>
      </c>
      <c r="D32" s="142">
        <v>181.74</v>
      </c>
      <c r="E32" s="142">
        <v>0</v>
      </c>
      <c r="F32" s="142">
        <v>508.56</v>
      </c>
      <c r="G32" s="142">
        <v>610.72</v>
      </c>
      <c r="H32" s="142">
        <v>879.6</v>
      </c>
      <c r="I32" s="142">
        <v>6211.17</v>
      </c>
      <c r="J32" s="142">
        <v>6806.87</v>
      </c>
      <c r="K32" s="142">
        <v>0</v>
      </c>
      <c r="L32" s="142">
        <v>777.44</v>
      </c>
    </row>
    <row r="33" spans="1:12" x14ac:dyDescent="0.25">
      <c r="A33" s="140" t="s">
        <v>847</v>
      </c>
      <c r="B33" s="141" t="s">
        <v>848</v>
      </c>
      <c r="C33" s="142">
        <v>0</v>
      </c>
      <c r="D33" s="142">
        <v>12943.69</v>
      </c>
      <c r="E33" s="142">
        <v>0</v>
      </c>
      <c r="F33" s="142">
        <v>14460.68</v>
      </c>
      <c r="G33" s="142">
        <v>56450.62</v>
      </c>
      <c r="H33" s="142">
        <v>59505.4</v>
      </c>
      <c r="I33" s="142">
        <v>626910.99</v>
      </c>
      <c r="J33" s="142">
        <v>631482.76</v>
      </c>
      <c r="K33" s="142">
        <v>0</v>
      </c>
      <c r="L33" s="142">
        <v>17515.46</v>
      </c>
    </row>
    <row r="34" spans="1:12" x14ac:dyDescent="0.25">
      <c r="A34" s="140" t="s">
        <v>849</v>
      </c>
      <c r="B34" s="141" t="s">
        <v>558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2351.44</v>
      </c>
      <c r="J34" s="142">
        <v>2351.44</v>
      </c>
      <c r="K34" s="142">
        <v>0</v>
      </c>
      <c r="L34" s="142">
        <v>0</v>
      </c>
    </row>
    <row r="35" spans="1:12" x14ac:dyDescent="0.25">
      <c r="A35" s="140" t="s">
        <v>850</v>
      </c>
      <c r="B35" s="141" t="s">
        <v>851</v>
      </c>
      <c r="C35" s="142">
        <v>0</v>
      </c>
      <c r="D35" s="142">
        <v>0</v>
      </c>
      <c r="E35" s="142">
        <v>0</v>
      </c>
      <c r="F35" s="142">
        <v>0</v>
      </c>
      <c r="G35" s="142">
        <v>6644.56</v>
      </c>
      <c r="H35" s="142">
        <v>6644.56</v>
      </c>
      <c r="I35" s="142">
        <v>8329.27</v>
      </c>
      <c r="J35" s="142">
        <v>8329.27</v>
      </c>
      <c r="K35" s="142">
        <v>0</v>
      </c>
      <c r="L35" s="142">
        <v>0</v>
      </c>
    </row>
    <row r="36" spans="1:12" x14ac:dyDescent="0.25">
      <c r="A36" s="140" t="s">
        <v>852</v>
      </c>
      <c r="B36" s="141" t="s">
        <v>853</v>
      </c>
      <c r="C36" s="142">
        <v>0</v>
      </c>
      <c r="D36" s="142">
        <v>28722.799999999999</v>
      </c>
      <c r="E36" s="142">
        <v>0</v>
      </c>
      <c r="F36" s="142">
        <v>43534.3</v>
      </c>
      <c r="G36" s="142">
        <v>11664.24</v>
      </c>
      <c r="H36" s="142">
        <v>0</v>
      </c>
      <c r="I36" s="142">
        <v>16902.740000000002</v>
      </c>
      <c r="J36" s="142">
        <v>20050</v>
      </c>
      <c r="K36" s="142">
        <v>0</v>
      </c>
      <c r="L36" s="142">
        <v>31870.06</v>
      </c>
    </row>
    <row r="37" spans="1:12" x14ac:dyDescent="0.25">
      <c r="A37" s="140" t="s">
        <v>855</v>
      </c>
      <c r="B37" s="141" t="s">
        <v>103</v>
      </c>
      <c r="C37" s="142">
        <v>0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1619.43</v>
      </c>
      <c r="J37" s="142">
        <v>1619.43</v>
      </c>
      <c r="K37" s="142">
        <v>0</v>
      </c>
      <c r="L37" s="142">
        <v>0</v>
      </c>
    </row>
    <row r="38" spans="1:12" x14ac:dyDescent="0.25">
      <c r="A38" s="140" t="s">
        <v>856</v>
      </c>
      <c r="B38" s="141" t="s">
        <v>575</v>
      </c>
      <c r="C38" s="142">
        <v>0</v>
      </c>
      <c r="D38" s="142">
        <v>0</v>
      </c>
      <c r="E38" s="142">
        <v>0</v>
      </c>
      <c r="F38" s="142">
        <v>718.86</v>
      </c>
      <c r="G38" s="142">
        <v>1477.03</v>
      </c>
      <c r="H38" s="142">
        <v>758.17</v>
      </c>
      <c r="I38" s="142">
        <v>5427.19</v>
      </c>
      <c r="J38" s="142">
        <v>5427.19</v>
      </c>
      <c r="K38" s="142">
        <v>0</v>
      </c>
      <c r="L38" s="142">
        <v>0</v>
      </c>
    </row>
    <row r="39" spans="1:12" x14ac:dyDescent="0.25">
      <c r="A39" s="140" t="s">
        <v>857</v>
      </c>
      <c r="B39" s="141" t="s">
        <v>577</v>
      </c>
      <c r="C39" s="142">
        <v>0</v>
      </c>
      <c r="D39" s="142">
        <v>0</v>
      </c>
      <c r="E39" s="142">
        <v>40.99</v>
      </c>
      <c r="F39" s="142">
        <v>0</v>
      </c>
      <c r="G39" s="142">
        <v>13478.27</v>
      </c>
      <c r="H39" s="142">
        <v>13519.26</v>
      </c>
      <c r="I39" s="142">
        <v>191769.33</v>
      </c>
      <c r="J39" s="142">
        <v>191769.33</v>
      </c>
      <c r="K39" s="142">
        <v>0</v>
      </c>
      <c r="L39" s="142">
        <v>0</v>
      </c>
    </row>
    <row r="40" spans="1:12" x14ac:dyDescent="0.25">
      <c r="A40" s="140" t="s">
        <v>858</v>
      </c>
      <c r="B40" s="141" t="s">
        <v>579</v>
      </c>
      <c r="C40" s="142">
        <v>0</v>
      </c>
      <c r="D40" s="142">
        <v>109068</v>
      </c>
      <c r="E40" s="142">
        <v>0</v>
      </c>
      <c r="F40" s="142">
        <v>109068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  <c r="L40" s="142">
        <v>109068</v>
      </c>
    </row>
    <row r="41" spans="1:12" x14ac:dyDescent="0.25">
      <c r="A41" s="140" t="s">
        <v>859</v>
      </c>
      <c r="B41" s="141" t="s">
        <v>581</v>
      </c>
      <c r="C41" s="142">
        <v>0</v>
      </c>
      <c r="D41" s="142">
        <v>10906.8</v>
      </c>
      <c r="E41" s="142">
        <v>0</v>
      </c>
      <c r="F41" s="142">
        <v>10906.8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  <c r="L41" s="142">
        <v>10906.8</v>
      </c>
    </row>
    <row r="42" spans="1:12" x14ac:dyDescent="0.25">
      <c r="A42" s="140" t="s">
        <v>860</v>
      </c>
      <c r="B42" s="141" t="s">
        <v>861</v>
      </c>
      <c r="C42" s="142">
        <v>0</v>
      </c>
      <c r="D42" s="142">
        <v>130464.6</v>
      </c>
      <c r="E42" s="142">
        <v>0</v>
      </c>
      <c r="F42" s="142">
        <v>156957.29999999999</v>
      </c>
      <c r="G42" s="142">
        <v>0</v>
      </c>
      <c r="H42" s="142">
        <v>0</v>
      </c>
      <c r="I42" s="142">
        <v>0</v>
      </c>
      <c r="J42" s="142">
        <v>26492.7</v>
      </c>
      <c r="K42" s="142">
        <v>0</v>
      </c>
      <c r="L42" s="142">
        <v>156957.29999999999</v>
      </c>
    </row>
    <row r="43" spans="1:12" x14ac:dyDescent="0.25">
      <c r="A43" s="140" t="s">
        <v>862</v>
      </c>
      <c r="B43" s="141" t="s">
        <v>595</v>
      </c>
      <c r="C43" s="142">
        <v>0</v>
      </c>
      <c r="D43" s="142">
        <v>26492.7</v>
      </c>
      <c r="E43" s="142">
        <v>0</v>
      </c>
      <c r="F43" s="142">
        <v>0</v>
      </c>
      <c r="G43" s="142">
        <v>0</v>
      </c>
      <c r="H43" s="142">
        <v>0</v>
      </c>
      <c r="I43" s="142">
        <v>26492.7</v>
      </c>
      <c r="J43" s="142">
        <v>0</v>
      </c>
      <c r="K43" s="142">
        <v>0</v>
      </c>
      <c r="L43" s="142">
        <v>0</v>
      </c>
    </row>
    <row r="44" spans="1:12" x14ac:dyDescent="0.25">
      <c r="A44" s="140" t="s">
        <v>865</v>
      </c>
      <c r="B44" s="141" t="s">
        <v>599</v>
      </c>
      <c r="C44" s="142">
        <v>0</v>
      </c>
      <c r="D44" s="142">
        <v>556.61</v>
      </c>
      <c r="E44" s="142">
        <v>0</v>
      </c>
      <c r="F44" s="142">
        <v>421.76</v>
      </c>
      <c r="G44" s="142">
        <v>167.5</v>
      </c>
      <c r="H44" s="142">
        <v>46.4</v>
      </c>
      <c r="I44" s="142">
        <v>683.25</v>
      </c>
      <c r="J44" s="142">
        <v>427.3</v>
      </c>
      <c r="K44" s="142">
        <v>0</v>
      </c>
      <c r="L44" s="142">
        <v>300.66000000000003</v>
      </c>
    </row>
    <row r="45" spans="1:12" x14ac:dyDescent="0.25">
      <c r="A45" s="140" t="s">
        <v>868</v>
      </c>
      <c r="B45" s="141" t="s">
        <v>869</v>
      </c>
      <c r="C45" s="142">
        <v>0</v>
      </c>
      <c r="D45" s="142">
        <v>49617.19</v>
      </c>
      <c r="E45" s="142">
        <v>0</v>
      </c>
      <c r="F45" s="142">
        <v>58637.31</v>
      </c>
      <c r="G45" s="142">
        <v>3031.43</v>
      </c>
      <c r="H45" s="142">
        <v>139.09</v>
      </c>
      <c r="I45" s="142">
        <v>29799.58</v>
      </c>
      <c r="J45" s="142">
        <v>35927.360000000001</v>
      </c>
      <c r="K45" s="142">
        <v>0</v>
      </c>
      <c r="L45" s="142">
        <v>55744.97</v>
      </c>
    </row>
    <row r="46" spans="1:12" x14ac:dyDescent="0.25">
      <c r="A46" s="140" t="s">
        <v>870</v>
      </c>
      <c r="B46" s="141" t="s">
        <v>871</v>
      </c>
      <c r="C46" s="142">
        <v>0</v>
      </c>
      <c r="D46" s="142">
        <v>0</v>
      </c>
      <c r="E46" s="142">
        <v>29035.25</v>
      </c>
      <c r="F46" s="142">
        <v>0</v>
      </c>
      <c r="G46" s="142">
        <v>3545.89</v>
      </c>
      <c r="H46" s="142">
        <v>168.62</v>
      </c>
      <c r="I46" s="142">
        <v>32581.14</v>
      </c>
      <c r="J46" s="142">
        <v>168.62</v>
      </c>
      <c r="K46" s="142">
        <v>32412.52</v>
      </c>
      <c r="L46" s="142">
        <v>0</v>
      </c>
    </row>
    <row r="47" spans="1:12" x14ac:dyDescent="0.25">
      <c r="A47" s="140" t="s">
        <v>872</v>
      </c>
      <c r="B47" s="141" t="s">
        <v>657</v>
      </c>
      <c r="C47" s="142">
        <v>0</v>
      </c>
      <c r="D47" s="142">
        <v>0</v>
      </c>
      <c r="E47" s="142">
        <v>926.86</v>
      </c>
      <c r="F47" s="142">
        <v>0</v>
      </c>
      <c r="G47" s="142">
        <v>313.51</v>
      </c>
      <c r="H47" s="142">
        <v>0</v>
      </c>
      <c r="I47" s="142">
        <v>1240.3699999999999</v>
      </c>
      <c r="J47" s="142">
        <v>0</v>
      </c>
      <c r="K47" s="142">
        <v>1240.3699999999999</v>
      </c>
      <c r="L47" s="142">
        <v>0</v>
      </c>
    </row>
    <row r="48" spans="1:12" x14ac:dyDescent="0.25">
      <c r="A48" s="140" t="s">
        <v>873</v>
      </c>
      <c r="B48" s="141" t="s">
        <v>874</v>
      </c>
      <c r="C48" s="142">
        <v>0</v>
      </c>
      <c r="D48" s="142">
        <v>0</v>
      </c>
      <c r="E48" s="142">
        <v>707608.34</v>
      </c>
      <c r="F48" s="142">
        <v>0</v>
      </c>
      <c r="G48" s="142">
        <v>74713.259999999995</v>
      </c>
      <c r="H48" s="142">
        <v>0</v>
      </c>
      <c r="I48" s="142">
        <v>782321.6</v>
      </c>
      <c r="J48" s="142">
        <v>0</v>
      </c>
      <c r="K48" s="142">
        <v>782321.6</v>
      </c>
      <c r="L48" s="142">
        <v>0</v>
      </c>
    </row>
    <row r="49" spans="1:12" x14ac:dyDescent="0.25">
      <c r="A49" s="140" t="s">
        <v>875</v>
      </c>
      <c r="B49" s="141" t="s">
        <v>661</v>
      </c>
      <c r="C49" s="142">
        <v>0</v>
      </c>
      <c r="D49" s="142">
        <v>0</v>
      </c>
      <c r="E49" s="142">
        <v>3360.28</v>
      </c>
      <c r="F49" s="142">
        <v>0</v>
      </c>
      <c r="G49" s="142">
        <v>0</v>
      </c>
      <c r="H49" s="142">
        <v>0</v>
      </c>
      <c r="I49" s="142">
        <v>3360.28</v>
      </c>
      <c r="J49" s="142">
        <v>0</v>
      </c>
      <c r="K49" s="142">
        <v>3360.28</v>
      </c>
      <c r="L49" s="142">
        <v>0</v>
      </c>
    </row>
    <row r="50" spans="1:12" x14ac:dyDescent="0.25">
      <c r="A50" s="140" t="s">
        <v>876</v>
      </c>
      <c r="B50" s="141" t="s">
        <v>669</v>
      </c>
      <c r="C50" s="142">
        <v>0</v>
      </c>
      <c r="D50" s="142">
        <v>0</v>
      </c>
      <c r="E50" s="142">
        <v>30161.81</v>
      </c>
      <c r="F50" s="142">
        <v>0</v>
      </c>
      <c r="G50" s="142">
        <v>2740.95</v>
      </c>
      <c r="H50" s="142">
        <v>0</v>
      </c>
      <c r="I50" s="142">
        <v>32902.76</v>
      </c>
      <c r="J50" s="142">
        <v>0</v>
      </c>
      <c r="K50" s="142">
        <v>32902.76</v>
      </c>
      <c r="L50" s="142">
        <v>0</v>
      </c>
    </row>
    <row r="51" spans="1:12" x14ac:dyDescent="0.25">
      <c r="A51" s="140" t="s">
        <v>877</v>
      </c>
      <c r="B51" s="141" t="s">
        <v>691</v>
      </c>
      <c r="C51" s="142">
        <v>0</v>
      </c>
      <c r="D51" s="142">
        <v>0</v>
      </c>
      <c r="E51" s="142">
        <v>72727.11</v>
      </c>
      <c r="F51" s="142">
        <v>0</v>
      </c>
      <c r="G51" s="142">
        <v>10337.69</v>
      </c>
      <c r="H51" s="142">
        <v>936.87</v>
      </c>
      <c r="I51" s="142">
        <v>83064.800000000003</v>
      </c>
      <c r="J51" s="142">
        <v>936.87</v>
      </c>
      <c r="K51" s="142">
        <v>82127.929999999993</v>
      </c>
      <c r="L51" s="142">
        <v>0</v>
      </c>
    </row>
    <row r="52" spans="1:12" x14ac:dyDescent="0.25">
      <c r="A52" s="140" t="s">
        <v>878</v>
      </c>
      <c r="B52" s="141" t="s">
        <v>695</v>
      </c>
      <c r="C52" s="142">
        <v>0</v>
      </c>
      <c r="D52" s="142">
        <v>0</v>
      </c>
      <c r="E52" s="142">
        <v>24972.1</v>
      </c>
      <c r="F52" s="142">
        <v>0</v>
      </c>
      <c r="G52" s="142">
        <v>3525.86</v>
      </c>
      <c r="H52" s="142">
        <v>329.74</v>
      </c>
      <c r="I52" s="142">
        <v>28497.96</v>
      </c>
      <c r="J52" s="142">
        <v>329.74</v>
      </c>
      <c r="K52" s="142">
        <v>28168.22</v>
      </c>
      <c r="L52" s="142">
        <v>0</v>
      </c>
    </row>
    <row r="53" spans="1:12" x14ac:dyDescent="0.25">
      <c r="A53" s="140" t="s">
        <v>879</v>
      </c>
      <c r="B53" s="141" t="s">
        <v>699</v>
      </c>
      <c r="C53" s="142">
        <v>0</v>
      </c>
      <c r="D53" s="142">
        <v>0</v>
      </c>
      <c r="E53" s="142">
        <v>3153.02</v>
      </c>
      <c r="F53" s="142">
        <v>0</v>
      </c>
      <c r="G53" s="142">
        <v>324.8</v>
      </c>
      <c r="H53" s="142">
        <v>0</v>
      </c>
      <c r="I53" s="142">
        <v>3477.82</v>
      </c>
      <c r="J53" s="142">
        <v>0</v>
      </c>
      <c r="K53" s="142">
        <v>3477.82</v>
      </c>
      <c r="L53" s="142">
        <v>0</v>
      </c>
    </row>
    <row r="54" spans="1:12" x14ac:dyDescent="0.25">
      <c r="A54" s="140" t="s">
        <v>880</v>
      </c>
      <c r="B54" s="141" t="s">
        <v>702</v>
      </c>
      <c r="C54" s="142">
        <v>0</v>
      </c>
      <c r="D54" s="142">
        <v>0</v>
      </c>
      <c r="E54" s="142">
        <v>492.6</v>
      </c>
      <c r="F54" s="142">
        <v>0</v>
      </c>
      <c r="G54" s="142">
        <v>0</v>
      </c>
      <c r="H54" s="142">
        <v>0</v>
      </c>
      <c r="I54" s="142">
        <v>492.6</v>
      </c>
      <c r="J54" s="142">
        <v>0</v>
      </c>
      <c r="K54" s="142">
        <v>492.6</v>
      </c>
      <c r="L54" s="142">
        <v>0</v>
      </c>
    </row>
    <row r="55" spans="1:12" x14ac:dyDescent="0.25">
      <c r="A55" s="140" t="s">
        <v>881</v>
      </c>
      <c r="B55" s="141" t="s">
        <v>704</v>
      </c>
      <c r="C55" s="142">
        <v>0</v>
      </c>
      <c r="D55" s="142">
        <v>0</v>
      </c>
      <c r="E55" s="142">
        <v>1858.84</v>
      </c>
      <c r="F55" s="142">
        <v>0</v>
      </c>
      <c r="G55" s="142">
        <v>0</v>
      </c>
      <c r="H55" s="142">
        <v>0</v>
      </c>
      <c r="I55" s="142">
        <v>1858.84</v>
      </c>
      <c r="J55" s="142">
        <v>0</v>
      </c>
      <c r="K55" s="142">
        <v>1858.84</v>
      </c>
      <c r="L55" s="142">
        <v>0</v>
      </c>
    </row>
    <row r="56" spans="1:12" x14ac:dyDescent="0.25">
      <c r="A56" s="140" t="s">
        <v>883</v>
      </c>
      <c r="B56" s="141" t="s">
        <v>707</v>
      </c>
      <c r="C56" s="142">
        <v>0</v>
      </c>
      <c r="D56" s="142">
        <v>0</v>
      </c>
      <c r="E56" s="142">
        <v>224.4</v>
      </c>
      <c r="F56" s="142">
        <v>0</v>
      </c>
      <c r="G56" s="142">
        <v>0</v>
      </c>
      <c r="H56" s="142">
        <v>0</v>
      </c>
      <c r="I56" s="142">
        <v>224.4</v>
      </c>
      <c r="J56" s="142">
        <v>0</v>
      </c>
      <c r="K56" s="142">
        <v>224.4</v>
      </c>
      <c r="L56" s="142">
        <v>0</v>
      </c>
    </row>
    <row r="57" spans="1:12" x14ac:dyDescent="0.25">
      <c r="A57" s="140" t="s">
        <v>884</v>
      </c>
      <c r="B57" s="141" t="s">
        <v>785</v>
      </c>
      <c r="C57" s="142">
        <v>0</v>
      </c>
      <c r="D57" s="142">
        <v>0</v>
      </c>
      <c r="E57" s="142">
        <v>4047.88</v>
      </c>
      <c r="F57" s="142">
        <v>0</v>
      </c>
      <c r="G57" s="142">
        <v>758.17</v>
      </c>
      <c r="H57" s="142">
        <v>0</v>
      </c>
      <c r="I57" s="142">
        <v>4891.58</v>
      </c>
      <c r="J57" s="142">
        <v>85.53</v>
      </c>
      <c r="K57" s="142">
        <v>4806.05</v>
      </c>
      <c r="L57" s="142">
        <v>0</v>
      </c>
    </row>
    <row r="58" spans="1:12" x14ac:dyDescent="0.25">
      <c r="A58" s="140" t="s">
        <v>885</v>
      </c>
      <c r="B58" s="141" t="s">
        <v>886</v>
      </c>
      <c r="C58" s="142">
        <v>0</v>
      </c>
      <c r="D58" s="142">
        <v>0</v>
      </c>
      <c r="E58" s="142">
        <v>43930.879999999997</v>
      </c>
      <c r="F58" s="142">
        <v>0</v>
      </c>
      <c r="G58" s="142">
        <v>4763.4399999999996</v>
      </c>
      <c r="H58" s="142">
        <v>0</v>
      </c>
      <c r="I58" s="142">
        <v>48694.32</v>
      </c>
      <c r="J58" s="142">
        <v>0</v>
      </c>
      <c r="K58" s="142">
        <v>48694.32</v>
      </c>
      <c r="L58" s="142">
        <v>0</v>
      </c>
    </row>
    <row r="59" spans="1:12" x14ac:dyDescent="0.25">
      <c r="A59" s="140" t="s">
        <v>887</v>
      </c>
      <c r="B59" s="141" t="s">
        <v>888</v>
      </c>
      <c r="C59" s="142">
        <v>0</v>
      </c>
      <c r="D59" s="142">
        <v>0</v>
      </c>
      <c r="E59" s="142">
        <v>3154.24</v>
      </c>
      <c r="F59" s="142">
        <v>0</v>
      </c>
      <c r="G59" s="142">
        <v>278.70999999999998</v>
      </c>
      <c r="H59" s="142">
        <v>0</v>
      </c>
      <c r="I59" s="142">
        <v>3432.95</v>
      </c>
      <c r="J59" s="142">
        <v>0</v>
      </c>
      <c r="K59" s="142">
        <v>3432.95</v>
      </c>
      <c r="L59" s="142">
        <v>0</v>
      </c>
    </row>
    <row r="60" spans="1:12" x14ac:dyDescent="0.25">
      <c r="A60" s="140" t="s">
        <v>890</v>
      </c>
      <c r="B60" s="141" t="s">
        <v>891</v>
      </c>
      <c r="C60" s="142">
        <v>0</v>
      </c>
      <c r="D60" s="142">
        <v>0</v>
      </c>
      <c r="E60" s="142">
        <v>2793.02</v>
      </c>
      <c r="F60" s="142">
        <v>0</v>
      </c>
      <c r="G60" s="142">
        <v>281.92</v>
      </c>
      <c r="H60" s="142">
        <v>0</v>
      </c>
      <c r="I60" s="142">
        <v>3088.44</v>
      </c>
      <c r="J60" s="142">
        <v>13.5</v>
      </c>
      <c r="K60" s="142">
        <v>3074.94</v>
      </c>
      <c r="L60" s="142">
        <v>0</v>
      </c>
    </row>
    <row r="61" spans="1:12" x14ac:dyDescent="0.25">
      <c r="A61" s="140" t="s">
        <v>892</v>
      </c>
      <c r="B61" s="141" t="s">
        <v>753</v>
      </c>
      <c r="C61" s="142">
        <v>0</v>
      </c>
      <c r="D61" s="142">
        <v>0</v>
      </c>
      <c r="E61" s="142">
        <v>0</v>
      </c>
      <c r="F61" s="142">
        <v>0</v>
      </c>
      <c r="G61" s="142">
        <v>7840.43</v>
      </c>
      <c r="H61" s="142">
        <v>0</v>
      </c>
      <c r="I61" s="142">
        <v>7840.43</v>
      </c>
      <c r="J61" s="142">
        <v>0</v>
      </c>
      <c r="K61" s="142">
        <v>7840.43</v>
      </c>
      <c r="L61" s="142">
        <v>0</v>
      </c>
    </row>
    <row r="62" spans="1:12" x14ac:dyDescent="0.25">
      <c r="A62" s="140" t="s">
        <v>899</v>
      </c>
      <c r="B62" s="141" t="s">
        <v>787</v>
      </c>
      <c r="C62" s="142">
        <v>0</v>
      </c>
      <c r="D62" s="142">
        <v>0</v>
      </c>
      <c r="E62" s="142">
        <v>731.85</v>
      </c>
      <c r="F62" s="142">
        <v>0</v>
      </c>
      <c r="G62" s="142">
        <v>0</v>
      </c>
      <c r="H62" s="142">
        <v>0</v>
      </c>
      <c r="I62" s="142">
        <v>731.85</v>
      </c>
      <c r="J62" s="142">
        <v>0</v>
      </c>
      <c r="K62" s="142">
        <v>731.85</v>
      </c>
      <c r="L62" s="142">
        <v>0</v>
      </c>
    </row>
    <row r="63" spans="1:12" x14ac:dyDescent="0.25">
      <c r="A63" s="140" t="s">
        <v>894</v>
      </c>
      <c r="B63" s="141" t="s">
        <v>759</v>
      </c>
      <c r="C63" s="142">
        <v>0</v>
      </c>
      <c r="D63" s="142">
        <v>0</v>
      </c>
      <c r="E63" s="142">
        <v>0</v>
      </c>
      <c r="F63" s="142">
        <v>2744.21</v>
      </c>
      <c r="G63" s="142">
        <v>0</v>
      </c>
      <c r="H63" s="142">
        <v>231.36</v>
      </c>
      <c r="I63" s="142">
        <v>0</v>
      </c>
      <c r="J63" s="142">
        <v>2975.57</v>
      </c>
      <c r="K63" s="142">
        <v>0</v>
      </c>
      <c r="L63" s="142">
        <v>2975.57</v>
      </c>
    </row>
    <row r="64" spans="1:12" x14ac:dyDescent="0.25">
      <c r="A64" s="140" t="s">
        <v>895</v>
      </c>
      <c r="B64" s="141" t="s">
        <v>896</v>
      </c>
      <c r="C64" s="142">
        <v>0</v>
      </c>
      <c r="D64" s="142">
        <v>0</v>
      </c>
      <c r="E64" s="142">
        <v>0</v>
      </c>
      <c r="F64" s="142">
        <v>937218.37</v>
      </c>
      <c r="G64" s="142">
        <v>0</v>
      </c>
      <c r="H64" s="142">
        <v>114137.82</v>
      </c>
      <c r="I64" s="142">
        <v>0</v>
      </c>
      <c r="J64" s="142">
        <v>1051356.19</v>
      </c>
      <c r="K64" s="142">
        <v>0</v>
      </c>
      <c r="L64" s="142">
        <v>1051356.19</v>
      </c>
    </row>
    <row r="65" spans="1:12" x14ac:dyDescent="0.25">
      <c r="A65" s="140" t="s">
        <v>897</v>
      </c>
      <c r="B65" s="141" t="s">
        <v>769</v>
      </c>
      <c r="C65" s="142">
        <v>0</v>
      </c>
      <c r="D65" s="142">
        <v>0</v>
      </c>
      <c r="E65" s="142">
        <v>0</v>
      </c>
      <c r="F65" s="142">
        <v>-2750</v>
      </c>
      <c r="G65" s="142">
        <v>0</v>
      </c>
      <c r="H65" s="142">
        <v>750</v>
      </c>
      <c r="I65" s="142">
        <v>3500</v>
      </c>
      <c r="J65" s="142">
        <v>1500</v>
      </c>
      <c r="K65" s="142">
        <v>0</v>
      </c>
      <c r="L65" s="142">
        <v>-2000</v>
      </c>
    </row>
    <row r="66" spans="1:12" x14ac:dyDescent="0.25">
      <c r="A66" s="140" t="s">
        <v>900</v>
      </c>
      <c r="B66" s="141" t="s">
        <v>789</v>
      </c>
      <c r="C66" s="142">
        <v>0</v>
      </c>
      <c r="D66" s="142">
        <v>0</v>
      </c>
      <c r="E66" s="142">
        <v>0</v>
      </c>
      <c r="F66" s="142">
        <v>3500</v>
      </c>
      <c r="G66" s="142">
        <v>0</v>
      </c>
      <c r="H66" s="142">
        <v>0</v>
      </c>
      <c r="I66" s="142">
        <v>0</v>
      </c>
      <c r="J66" s="142">
        <v>3500</v>
      </c>
      <c r="K66" s="142">
        <v>0</v>
      </c>
      <c r="L66" s="142">
        <v>3500</v>
      </c>
    </row>
    <row r="67" spans="1:12" x14ac:dyDescent="0.25">
      <c r="A67" s="140" t="s">
        <v>898</v>
      </c>
      <c r="B67" s="141" t="s">
        <v>771</v>
      </c>
      <c r="C67" s="142">
        <v>0</v>
      </c>
      <c r="D67" s="142">
        <v>0</v>
      </c>
      <c r="E67" s="142">
        <v>0</v>
      </c>
      <c r="F67" s="142">
        <v>3334.89</v>
      </c>
      <c r="G67" s="142">
        <v>0</v>
      </c>
      <c r="H67" s="142">
        <v>6600.25</v>
      </c>
      <c r="I67" s="142">
        <v>0</v>
      </c>
      <c r="J67" s="142">
        <v>9935.14</v>
      </c>
      <c r="K67" s="142">
        <v>0</v>
      </c>
      <c r="L67" s="142">
        <v>9935.14</v>
      </c>
    </row>
    <row r="68" spans="1:12" x14ac:dyDescent="0.25">
      <c r="A68" s="140" t="s">
        <v>901</v>
      </c>
      <c r="B68" s="141" t="s">
        <v>791</v>
      </c>
      <c r="C68" s="142">
        <v>0</v>
      </c>
      <c r="D68" s="142">
        <v>0</v>
      </c>
      <c r="E68" s="142">
        <v>0</v>
      </c>
      <c r="F68" s="142">
        <v>0.01</v>
      </c>
      <c r="G68" s="142">
        <v>0</v>
      </c>
      <c r="H68" s="142">
        <v>0</v>
      </c>
      <c r="I68" s="142">
        <v>0</v>
      </c>
      <c r="J68" s="142">
        <v>0.01</v>
      </c>
      <c r="K68" s="142">
        <v>0</v>
      </c>
      <c r="L68" s="142">
        <v>0.01</v>
      </c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7" workbookViewId="0">
      <selection activeCell="E59" sqref="E59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902</v>
      </c>
      <c r="B2" s="141" t="s">
        <v>903</v>
      </c>
      <c r="C2" s="140" t="s">
        <v>904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905</v>
      </c>
      <c r="B3" s="141" t="s">
        <v>906</v>
      </c>
      <c r="C3" s="140" t="s">
        <v>907</v>
      </c>
      <c r="D3" s="142">
        <v>1133180.26</v>
      </c>
      <c r="E3" s="142">
        <v>1065766.8999999999</v>
      </c>
      <c r="F3" s="142">
        <v>1133180</v>
      </c>
      <c r="G3" s="142">
        <v>1065767</v>
      </c>
    </row>
    <row r="4" spans="1:7" x14ac:dyDescent="0.25">
      <c r="A4" s="141" t="s">
        <v>908</v>
      </c>
      <c r="B4" s="141" t="s">
        <v>909</v>
      </c>
      <c r="C4" s="140" t="s">
        <v>910</v>
      </c>
      <c r="D4" s="142">
        <v>1031232.27</v>
      </c>
      <c r="E4" s="142">
        <v>1051356.19</v>
      </c>
      <c r="F4" s="142">
        <v>1031232</v>
      </c>
      <c r="G4" s="142">
        <v>1051356</v>
      </c>
    </row>
    <row r="5" spans="1:7" x14ac:dyDescent="0.25">
      <c r="A5" s="141" t="s">
        <v>911</v>
      </c>
      <c r="B5" s="141" t="s">
        <v>912</v>
      </c>
      <c r="C5" s="140" t="s">
        <v>913</v>
      </c>
      <c r="D5" s="142">
        <v>1470</v>
      </c>
      <c r="E5" s="142">
        <v>0</v>
      </c>
      <c r="F5" s="142">
        <v>1470</v>
      </c>
      <c r="G5" s="142">
        <v>0</v>
      </c>
    </row>
    <row r="6" spans="1:7" x14ac:dyDescent="0.25">
      <c r="A6" s="141" t="s">
        <v>914</v>
      </c>
      <c r="B6" s="141" t="s">
        <v>915</v>
      </c>
      <c r="C6" s="140" t="s">
        <v>916</v>
      </c>
      <c r="D6" s="142">
        <v>33307.620000000003</v>
      </c>
      <c r="E6" s="142">
        <v>2975.57</v>
      </c>
      <c r="F6" s="142">
        <v>33308</v>
      </c>
      <c r="G6" s="142">
        <v>2976</v>
      </c>
    </row>
    <row r="7" spans="1:7" x14ac:dyDescent="0.25">
      <c r="A7" s="141" t="s">
        <v>917</v>
      </c>
      <c r="B7" s="141" t="s">
        <v>918</v>
      </c>
      <c r="C7" s="140" t="s">
        <v>919</v>
      </c>
      <c r="D7" s="142">
        <v>600</v>
      </c>
      <c r="E7" s="142">
        <v>-2000</v>
      </c>
      <c r="F7" s="142">
        <v>600</v>
      </c>
      <c r="G7" s="142">
        <v>-2000</v>
      </c>
    </row>
    <row r="8" spans="1:7" x14ac:dyDescent="0.25">
      <c r="A8" s="141" t="s">
        <v>920</v>
      </c>
      <c r="B8" s="141" t="s">
        <v>921</v>
      </c>
      <c r="C8" s="140" t="s">
        <v>922</v>
      </c>
      <c r="D8" s="142">
        <v>0</v>
      </c>
      <c r="E8" s="142">
        <v>3500</v>
      </c>
      <c r="F8" s="142">
        <v>0</v>
      </c>
      <c r="G8" s="142">
        <v>3500</v>
      </c>
    </row>
    <row r="9" spans="1:7" x14ac:dyDescent="0.25">
      <c r="A9" s="141" t="s">
        <v>923</v>
      </c>
      <c r="B9" s="141" t="s">
        <v>924</v>
      </c>
      <c r="C9" s="140" t="s">
        <v>925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926</v>
      </c>
      <c r="B10" s="141" t="s">
        <v>927</v>
      </c>
      <c r="C10" s="140" t="s">
        <v>928</v>
      </c>
      <c r="D10" s="142">
        <v>66570.37</v>
      </c>
      <c r="E10" s="142">
        <v>9935.14</v>
      </c>
      <c r="F10" s="142">
        <v>66570</v>
      </c>
      <c r="G10" s="142">
        <v>9935</v>
      </c>
    </row>
    <row r="11" spans="1:7" x14ac:dyDescent="0.25">
      <c r="A11" s="141" t="s">
        <v>905</v>
      </c>
      <c r="B11" s="141" t="s">
        <v>929</v>
      </c>
      <c r="C11" s="140" t="s">
        <v>930</v>
      </c>
      <c r="D11" s="142">
        <v>1082116.95</v>
      </c>
      <c r="E11" s="142">
        <v>1022087.71</v>
      </c>
      <c r="F11" s="142">
        <v>1082118</v>
      </c>
      <c r="G11" s="142">
        <v>1022088</v>
      </c>
    </row>
    <row r="12" spans="1:7" x14ac:dyDescent="0.25">
      <c r="A12" s="141" t="s">
        <v>931</v>
      </c>
      <c r="B12" s="141" t="s">
        <v>932</v>
      </c>
      <c r="C12" s="140" t="s">
        <v>933</v>
      </c>
      <c r="D12" s="142">
        <v>772754.48</v>
      </c>
      <c r="E12" s="142">
        <v>782321.6</v>
      </c>
      <c r="F12" s="142">
        <v>772754</v>
      </c>
      <c r="G12" s="142">
        <v>782322</v>
      </c>
    </row>
    <row r="13" spans="1:7" x14ac:dyDescent="0.25">
      <c r="A13" s="141" t="s">
        <v>934</v>
      </c>
      <c r="B13" s="141" t="s">
        <v>935</v>
      </c>
      <c r="C13" s="140" t="s">
        <v>936</v>
      </c>
      <c r="D13" s="142">
        <v>27050.07</v>
      </c>
      <c r="E13" s="142">
        <v>33652.89</v>
      </c>
      <c r="F13" s="142">
        <v>27050</v>
      </c>
      <c r="G13" s="142">
        <v>33653</v>
      </c>
    </row>
    <row r="14" spans="1:7" x14ac:dyDescent="0.25">
      <c r="A14" s="141" t="s">
        <v>937</v>
      </c>
      <c r="B14" s="141" t="s">
        <v>938</v>
      </c>
      <c r="C14" s="140" t="s">
        <v>939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940</v>
      </c>
      <c r="B15" s="141" t="s">
        <v>941</v>
      </c>
      <c r="C15" s="140" t="s">
        <v>942</v>
      </c>
      <c r="D15" s="142">
        <v>49435.58</v>
      </c>
      <c r="E15" s="142">
        <v>36263.040000000001</v>
      </c>
      <c r="F15" s="142">
        <v>49436</v>
      </c>
      <c r="G15" s="142">
        <v>36264</v>
      </c>
    </row>
    <row r="16" spans="1:7" x14ac:dyDescent="0.25">
      <c r="A16" s="141" t="s">
        <v>943</v>
      </c>
      <c r="B16" s="141" t="s">
        <v>944</v>
      </c>
      <c r="C16" s="140" t="s">
        <v>945</v>
      </c>
      <c r="D16" s="142">
        <v>175944.5</v>
      </c>
      <c r="E16" s="142">
        <v>113773.97</v>
      </c>
      <c r="F16" s="142">
        <v>175945</v>
      </c>
      <c r="G16" s="142">
        <v>113774</v>
      </c>
    </row>
    <row r="17" spans="1:7" x14ac:dyDescent="0.25">
      <c r="A17" s="141" t="s">
        <v>946</v>
      </c>
      <c r="B17" s="141" t="s">
        <v>947</v>
      </c>
      <c r="C17" s="140" t="s">
        <v>948</v>
      </c>
      <c r="D17" s="142">
        <v>126757.85</v>
      </c>
      <c r="E17" s="142">
        <v>82127.929999999993</v>
      </c>
      <c r="F17" s="142">
        <v>126758</v>
      </c>
      <c r="G17" s="142">
        <v>82128</v>
      </c>
    </row>
    <row r="18" spans="1:7" x14ac:dyDescent="0.25">
      <c r="A18" s="141">
        <v>2</v>
      </c>
      <c r="B18" s="141" t="s">
        <v>949</v>
      </c>
      <c r="C18" s="140" t="s">
        <v>950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951</v>
      </c>
      <c r="C19" s="140" t="s">
        <v>952</v>
      </c>
      <c r="D19" s="142">
        <v>43653.15</v>
      </c>
      <c r="E19" s="142">
        <v>28168.22</v>
      </c>
      <c r="F19" s="142">
        <v>43653</v>
      </c>
      <c r="G19" s="142">
        <v>28168</v>
      </c>
    </row>
    <row r="20" spans="1:7" x14ac:dyDescent="0.25">
      <c r="A20" s="141">
        <v>4</v>
      </c>
      <c r="B20" s="141" t="s">
        <v>953</v>
      </c>
      <c r="C20" s="140" t="s">
        <v>954</v>
      </c>
      <c r="D20" s="142">
        <v>5533.5</v>
      </c>
      <c r="E20" s="142">
        <v>3477.82</v>
      </c>
      <c r="F20" s="142">
        <v>5534</v>
      </c>
      <c r="G20" s="142">
        <v>3478</v>
      </c>
    </row>
    <row r="21" spans="1:7" x14ac:dyDescent="0.25">
      <c r="A21" s="141" t="s">
        <v>955</v>
      </c>
      <c r="B21" s="141" t="s">
        <v>956</v>
      </c>
      <c r="C21" s="140" t="s">
        <v>957</v>
      </c>
      <c r="D21" s="142">
        <v>2446.61</v>
      </c>
      <c r="E21" s="142">
        <v>2351.44</v>
      </c>
      <c r="F21" s="142">
        <v>2447</v>
      </c>
      <c r="G21" s="142">
        <v>2351</v>
      </c>
    </row>
    <row r="22" spans="1:7" x14ac:dyDescent="0.25">
      <c r="A22" s="141" t="s">
        <v>958</v>
      </c>
      <c r="B22" s="141" t="s">
        <v>959</v>
      </c>
      <c r="C22" s="140" t="s">
        <v>960</v>
      </c>
      <c r="D22" s="142">
        <v>50057.75</v>
      </c>
      <c r="E22" s="142">
        <v>48694.32</v>
      </c>
      <c r="F22" s="142">
        <v>50058</v>
      </c>
      <c r="G22" s="142">
        <v>48694</v>
      </c>
    </row>
    <row r="23" spans="1:7" x14ac:dyDescent="0.25">
      <c r="A23" s="141" t="s">
        <v>961</v>
      </c>
      <c r="B23" s="141" t="s">
        <v>962</v>
      </c>
      <c r="C23" s="140" t="s">
        <v>963</v>
      </c>
      <c r="D23" s="142">
        <v>50057.75</v>
      </c>
      <c r="E23" s="142">
        <v>48694.32</v>
      </c>
      <c r="F23" s="142">
        <v>50058</v>
      </c>
      <c r="G23" s="142">
        <v>48694</v>
      </c>
    </row>
    <row r="24" spans="1:7" x14ac:dyDescent="0.25">
      <c r="A24" s="141">
        <v>2</v>
      </c>
      <c r="B24" s="141" t="s">
        <v>964</v>
      </c>
      <c r="C24" s="140" t="s">
        <v>965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966</v>
      </c>
      <c r="B25" s="141" t="s">
        <v>967</v>
      </c>
      <c r="C25" s="140" t="s">
        <v>968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908</v>
      </c>
      <c r="B26" s="141" t="s">
        <v>969</v>
      </c>
      <c r="C26" s="140" t="s">
        <v>970</v>
      </c>
      <c r="D26" s="142">
        <v>0</v>
      </c>
      <c r="E26" s="142">
        <v>0</v>
      </c>
      <c r="F26" s="142">
        <v>0</v>
      </c>
      <c r="G26" s="142">
        <v>0</v>
      </c>
    </row>
    <row r="27" spans="1:7" x14ac:dyDescent="0.25">
      <c r="A27" s="141" t="s">
        <v>971</v>
      </c>
      <c r="B27" s="141" t="s">
        <v>972</v>
      </c>
      <c r="C27" s="140" t="s">
        <v>973</v>
      </c>
      <c r="D27" s="142">
        <v>4427.96</v>
      </c>
      <c r="E27" s="142">
        <v>5030.45</v>
      </c>
      <c r="F27" s="142">
        <v>4428</v>
      </c>
      <c r="G27" s="142">
        <v>5030</v>
      </c>
    </row>
    <row r="28" spans="1:7" x14ac:dyDescent="0.25">
      <c r="A28" s="141" t="s">
        <v>974</v>
      </c>
      <c r="B28" s="141" t="s">
        <v>975</v>
      </c>
      <c r="C28" s="140" t="s">
        <v>976</v>
      </c>
      <c r="D28" s="142">
        <v>51063.31</v>
      </c>
      <c r="E28" s="142">
        <v>43679.19</v>
      </c>
      <c r="F28" s="142">
        <v>51062</v>
      </c>
      <c r="G28" s="142">
        <v>43679</v>
      </c>
    </row>
    <row r="29" spans="1:7" x14ac:dyDescent="0.25">
      <c r="A29" s="141" t="s">
        <v>902</v>
      </c>
      <c r="B29" s="141" t="s">
        <v>977</v>
      </c>
      <c r="C29" s="140" t="s">
        <v>978</v>
      </c>
      <c r="D29" s="142">
        <v>217369.76</v>
      </c>
      <c r="E29" s="142">
        <v>203594.23</v>
      </c>
      <c r="F29" s="142">
        <v>217370</v>
      </c>
      <c r="G29" s="142">
        <v>203593</v>
      </c>
    </row>
    <row r="30" spans="1:7" x14ac:dyDescent="0.25">
      <c r="A30" s="141" t="s">
        <v>905</v>
      </c>
      <c r="B30" s="141" t="s">
        <v>979</v>
      </c>
      <c r="C30" s="140" t="s">
        <v>980</v>
      </c>
      <c r="D30" s="142">
        <v>0</v>
      </c>
      <c r="E30" s="142">
        <v>0.01</v>
      </c>
      <c r="F30" s="142">
        <v>0</v>
      </c>
      <c r="G30" s="142">
        <v>0</v>
      </c>
    </row>
    <row r="31" spans="1:7" x14ac:dyDescent="0.25">
      <c r="A31" s="141" t="s">
        <v>981</v>
      </c>
      <c r="B31" s="141" t="s">
        <v>982</v>
      </c>
      <c r="C31" s="140" t="s">
        <v>983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984</v>
      </c>
      <c r="B32" s="141" t="s">
        <v>985</v>
      </c>
      <c r="C32" s="140" t="s">
        <v>986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987</v>
      </c>
      <c r="B33" s="141" t="s">
        <v>988</v>
      </c>
      <c r="C33" s="140" t="s">
        <v>989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990</v>
      </c>
      <c r="C34" s="140" t="s">
        <v>991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992</v>
      </c>
      <c r="C35" s="140" t="s">
        <v>993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994</v>
      </c>
      <c r="B36" s="141" t="s">
        <v>995</v>
      </c>
      <c r="C36" s="140" t="s">
        <v>996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997</v>
      </c>
      <c r="B37" s="141" t="s">
        <v>998</v>
      </c>
      <c r="C37" s="140" t="s">
        <v>999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1000</v>
      </c>
      <c r="C38" s="140" t="s">
        <v>1001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1002</v>
      </c>
      <c r="C39" s="140" t="s">
        <v>1003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1004</v>
      </c>
      <c r="B40" s="141" t="s">
        <v>1005</v>
      </c>
      <c r="C40" s="140" t="s">
        <v>1006</v>
      </c>
      <c r="D40" s="142">
        <v>0</v>
      </c>
      <c r="E40" s="142">
        <v>0</v>
      </c>
      <c r="F40" s="142">
        <v>0</v>
      </c>
      <c r="G40" s="142">
        <v>0</v>
      </c>
    </row>
    <row r="41" spans="1:7" x14ac:dyDescent="0.25">
      <c r="A41" s="141" t="s">
        <v>1007</v>
      </c>
      <c r="B41" s="141" t="s">
        <v>1008</v>
      </c>
      <c r="C41" s="140" t="s">
        <v>1009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1010</v>
      </c>
      <c r="C42" s="140" t="s">
        <v>1011</v>
      </c>
      <c r="D42" s="142">
        <v>0</v>
      </c>
      <c r="E42" s="142">
        <v>0</v>
      </c>
      <c r="F42" s="142">
        <v>0</v>
      </c>
      <c r="G42" s="142">
        <v>0</v>
      </c>
    </row>
    <row r="43" spans="1:7" x14ac:dyDescent="0.25">
      <c r="A43" s="141" t="s">
        <v>1012</v>
      </c>
      <c r="B43" s="141" t="s">
        <v>1013</v>
      </c>
      <c r="C43" s="140" t="s">
        <v>1014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1015</v>
      </c>
      <c r="B44" s="141" t="s">
        <v>1016</v>
      </c>
      <c r="C44" s="140" t="s">
        <v>1017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1018</v>
      </c>
      <c r="B45" s="141" t="s">
        <v>1019</v>
      </c>
      <c r="C45" s="140" t="s">
        <v>1020</v>
      </c>
      <c r="D45" s="142">
        <v>0</v>
      </c>
      <c r="E45" s="142">
        <v>0.01</v>
      </c>
      <c r="F45" s="142">
        <v>0</v>
      </c>
      <c r="G45" s="142">
        <v>0</v>
      </c>
    </row>
    <row r="46" spans="1:7" x14ac:dyDescent="0.25">
      <c r="A46" s="141" t="s">
        <v>905</v>
      </c>
      <c r="B46" s="141" t="s">
        <v>1021</v>
      </c>
      <c r="C46" s="140" t="s">
        <v>1022</v>
      </c>
      <c r="D46" s="142">
        <v>10595.43</v>
      </c>
      <c r="E46" s="142">
        <v>6507.89</v>
      </c>
      <c r="F46" s="142">
        <v>10595</v>
      </c>
      <c r="G46" s="142">
        <v>6508</v>
      </c>
    </row>
    <row r="47" spans="1:7" x14ac:dyDescent="0.25">
      <c r="A47" s="141" t="s">
        <v>1023</v>
      </c>
      <c r="B47" s="141" t="s">
        <v>1024</v>
      </c>
      <c r="C47" s="140" t="s">
        <v>1025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1026</v>
      </c>
      <c r="B48" s="141" t="s">
        <v>1027</v>
      </c>
      <c r="C48" s="140" t="s">
        <v>1028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1029</v>
      </c>
      <c r="B49" s="141" t="s">
        <v>1030</v>
      </c>
      <c r="C49" s="140" t="s">
        <v>1031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1032</v>
      </c>
      <c r="B50" s="141" t="s">
        <v>1033</v>
      </c>
      <c r="C50" s="140" t="s">
        <v>1034</v>
      </c>
      <c r="D50" s="142">
        <v>5615.22</v>
      </c>
      <c r="E50" s="142">
        <v>3432.95</v>
      </c>
      <c r="F50" s="142">
        <v>5615</v>
      </c>
      <c r="G50" s="142">
        <v>3433</v>
      </c>
    </row>
    <row r="51" spans="1:7" x14ac:dyDescent="0.25">
      <c r="A51" s="141" t="s">
        <v>1035</v>
      </c>
      <c r="B51" s="141" t="s">
        <v>1036</v>
      </c>
      <c r="C51" s="140" t="s">
        <v>1037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1038</v>
      </c>
      <c r="C52" s="140" t="s">
        <v>1039</v>
      </c>
      <c r="D52" s="142">
        <v>5615.22</v>
      </c>
      <c r="E52" s="142">
        <v>3432.95</v>
      </c>
      <c r="F52" s="142">
        <v>5615</v>
      </c>
      <c r="G52" s="142">
        <v>3433</v>
      </c>
    </row>
    <row r="53" spans="1:7" x14ac:dyDescent="0.25">
      <c r="A53" s="141" t="s">
        <v>1040</v>
      </c>
      <c r="B53" s="141" t="s">
        <v>1041</v>
      </c>
      <c r="C53" s="140" t="s">
        <v>1042</v>
      </c>
      <c r="D53" s="142">
        <v>270.95999999999998</v>
      </c>
      <c r="E53" s="142">
        <v>0</v>
      </c>
      <c r="F53" s="142">
        <v>271</v>
      </c>
      <c r="G53" s="142">
        <v>0</v>
      </c>
    </row>
    <row r="54" spans="1:7" x14ac:dyDescent="0.25">
      <c r="A54" s="141" t="s">
        <v>1043</v>
      </c>
      <c r="B54" s="141" t="s">
        <v>1044</v>
      </c>
      <c r="C54" s="140" t="s">
        <v>1045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1046</v>
      </c>
      <c r="B55" s="141" t="s">
        <v>1047</v>
      </c>
      <c r="C55" s="140" t="s">
        <v>1048</v>
      </c>
      <c r="D55" s="142">
        <v>4709.25</v>
      </c>
      <c r="E55" s="142">
        <v>3074.94</v>
      </c>
      <c r="F55" s="142">
        <v>4709</v>
      </c>
      <c r="G55" s="142">
        <v>3075</v>
      </c>
    </row>
    <row r="56" spans="1:7" x14ac:dyDescent="0.25">
      <c r="A56" s="141" t="s">
        <v>974</v>
      </c>
      <c r="B56" s="141" t="s">
        <v>1049</v>
      </c>
      <c r="C56" s="140" t="s">
        <v>1050</v>
      </c>
      <c r="D56" s="142">
        <v>-10595.43</v>
      </c>
      <c r="E56" s="142">
        <v>-6507.88</v>
      </c>
      <c r="F56" s="142">
        <v>-10595</v>
      </c>
      <c r="G56" s="142">
        <v>-6508</v>
      </c>
    </row>
    <row r="57" spans="1:7" x14ac:dyDescent="0.25">
      <c r="A57" s="141" t="s">
        <v>1051</v>
      </c>
      <c r="B57" s="141" t="s">
        <v>1052</v>
      </c>
      <c r="C57" s="140" t="s">
        <v>1053</v>
      </c>
      <c r="D57" s="142">
        <v>40467.879999999997</v>
      </c>
      <c r="E57" s="142">
        <v>36439.46</v>
      </c>
      <c r="F57" s="142">
        <v>40467</v>
      </c>
      <c r="G57" s="142">
        <v>37171</v>
      </c>
    </row>
    <row r="58" spans="1:7" x14ac:dyDescent="0.25">
      <c r="A58" s="141" t="s">
        <v>1054</v>
      </c>
      <c r="B58" s="141" t="s">
        <v>1055</v>
      </c>
      <c r="C58" s="140" t="s">
        <v>1056</v>
      </c>
      <c r="D58" s="142">
        <v>9162.44</v>
      </c>
      <c r="E58" s="142">
        <v>7840.43</v>
      </c>
      <c r="F58" s="142">
        <v>9162</v>
      </c>
      <c r="G58" s="142">
        <v>8572</v>
      </c>
    </row>
    <row r="59" spans="1:7" x14ac:dyDescent="0.25">
      <c r="A59" s="141" t="s">
        <v>1057</v>
      </c>
      <c r="B59" s="141" t="s">
        <v>1058</v>
      </c>
      <c r="C59" s="140" t="s">
        <v>1059</v>
      </c>
      <c r="D59" s="142">
        <v>9162.44</v>
      </c>
      <c r="E59" s="142">
        <v>7840.43</v>
      </c>
      <c r="F59" s="142">
        <v>9162</v>
      </c>
      <c r="G59" s="142">
        <v>8572</v>
      </c>
    </row>
    <row r="60" spans="1:7" x14ac:dyDescent="0.25">
      <c r="A60" s="141">
        <v>2</v>
      </c>
      <c r="B60" s="141" t="s">
        <v>1060</v>
      </c>
      <c r="C60" s="140" t="s">
        <v>1061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1062</v>
      </c>
      <c r="B61" s="141" t="s">
        <v>1063</v>
      </c>
      <c r="C61" s="140" t="s">
        <v>1064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1051</v>
      </c>
      <c r="B62" s="141" t="s">
        <v>1065</v>
      </c>
      <c r="C62" s="140" t="s">
        <v>1066</v>
      </c>
      <c r="D62" s="142">
        <v>31305.439999999999</v>
      </c>
      <c r="E62" s="142">
        <v>28599.03</v>
      </c>
      <c r="F62" s="142">
        <v>31305</v>
      </c>
      <c r="G62" s="142">
        <v>28599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28" workbookViewId="0">
      <selection activeCell="D59" sqref="D59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4" t="s">
        <v>902</v>
      </c>
      <c r="B2" s="144" t="s">
        <v>903</v>
      </c>
      <c r="C2" s="143" t="s">
        <v>904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25">
      <c r="A3" s="144" t="s">
        <v>905</v>
      </c>
      <c r="B3" s="144" t="s">
        <v>906</v>
      </c>
      <c r="C3" s="143" t="s">
        <v>907</v>
      </c>
      <c r="D3" s="142">
        <v>1065766.8999999999</v>
      </c>
      <c r="E3" s="142">
        <v>856278.78</v>
      </c>
      <c r="F3" s="142">
        <v>1065767</v>
      </c>
      <c r="G3" s="142">
        <v>856279</v>
      </c>
    </row>
    <row r="4" spans="1:7" x14ac:dyDescent="0.25">
      <c r="A4" s="144" t="s">
        <v>908</v>
      </c>
      <c r="B4" s="144" t="s">
        <v>909</v>
      </c>
      <c r="C4" s="143" t="s">
        <v>910</v>
      </c>
      <c r="D4" s="145">
        <v>1051356.19</v>
      </c>
      <c r="E4" s="145">
        <v>849577.43</v>
      </c>
      <c r="F4" s="145">
        <v>1051356</v>
      </c>
      <c r="G4" s="145">
        <v>849577</v>
      </c>
    </row>
    <row r="5" spans="1:7" x14ac:dyDescent="0.25">
      <c r="A5" s="144" t="s">
        <v>911</v>
      </c>
      <c r="B5" s="144" t="s">
        <v>912</v>
      </c>
      <c r="C5" s="143" t="s">
        <v>913</v>
      </c>
      <c r="D5" s="145">
        <v>0</v>
      </c>
      <c r="E5" s="145">
        <v>93.5</v>
      </c>
      <c r="F5" s="145">
        <v>0</v>
      </c>
      <c r="G5" s="145">
        <v>94</v>
      </c>
    </row>
    <row r="6" spans="1:7" x14ac:dyDescent="0.25">
      <c r="A6" s="144" t="s">
        <v>914</v>
      </c>
      <c r="B6" s="144" t="s">
        <v>915</v>
      </c>
      <c r="C6" s="143" t="s">
        <v>916</v>
      </c>
      <c r="D6" s="145">
        <v>2975.57</v>
      </c>
      <c r="E6" s="145">
        <v>1836.86</v>
      </c>
      <c r="F6" s="145">
        <v>2976</v>
      </c>
      <c r="G6" s="145">
        <v>1837</v>
      </c>
    </row>
    <row r="7" spans="1:7" x14ac:dyDescent="0.25">
      <c r="A7" s="144" t="s">
        <v>917</v>
      </c>
      <c r="B7" s="144" t="s">
        <v>918</v>
      </c>
      <c r="C7" s="143" t="s">
        <v>919</v>
      </c>
      <c r="D7" s="145">
        <v>-2000</v>
      </c>
      <c r="E7" s="145">
        <v>800</v>
      </c>
      <c r="F7" s="145">
        <v>-2000</v>
      </c>
      <c r="G7" s="145">
        <v>800</v>
      </c>
    </row>
    <row r="8" spans="1:7" x14ac:dyDescent="0.25">
      <c r="A8" s="144" t="s">
        <v>920</v>
      </c>
      <c r="B8" s="144" t="s">
        <v>921</v>
      </c>
      <c r="C8" s="143" t="s">
        <v>922</v>
      </c>
      <c r="D8" s="145">
        <v>3500</v>
      </c>
      <c r="E8" s="145">
        <v>0</v>
      </c>
      <c r="F8" s="145">
        <v>3500</v>
      </c>
      <c r="G8" s="145">
        <v>0</v>
      </c>
    </row>
    <row r="9" spans="1:7" x14ac:dyDescent="0.25">
      <c r="A9" s="144" t="s">
        <v>923</v>
      </c>
      <c r="B9" s="144" t="s">
        <v>924</v>
      </c>
      <c r="C9" s="143" t="s">
        <v>925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926</v>
      </c>
      <c r="B10" s="144" t="s">
        <v>927</v>
      </c>
      <c r="C10" s="143" t="s">
        <v>928</v>
      </c>
      <c r="D10" s="145">
        <v>9935.14</v>
      </c>
      <c r="E10" s="145">
        <v>3970.99</v>
      </c>
      <c r="F10" s="145">
        <v>9935</v>
      </c>
      <c r="G10" s="145">
        <v>3971</v>
      </c>
    </row>
    <row r="11" spans="1:7" x14ac:dyDescent="0.25">
      <c r="A11" s="144" t="s">
        <v>905</v>
      </c>
      <c r="B11" s="144" t="s">
        <v>929</v>
      </c>
      <c r="C11" s="143" t="s">
        <v>930</v>
      </c>
      <c r="D11" s="145">
        <v>1022087.71</v>
      </c>
      <c r="E11" s="145">
        <v>815423.3</v>
      </c>
      <c r="F11" s="145">
        <v>1022088</v>
      </c>
      <c r="G11" s="145">
        <v>815423</v>
      </c>
    </row>
    <row r="12" spans="1:7" x14ac:dyDescent="0.25">
      <c r="A12" s="144" t="s">
        <v>931</v>
      </c>
      <c r="B12" s="144" t="s">
        <v>932</v>
      </c>
      <c r="C12" s="143" t="s">
        <v>933</v>
      </c>
      <c r="D12" s="145">
        <v>782321.6</v>
      </c>
      <c r="E12" s="145">
        <v>614919.34</v>
      </c>
      <c r="F12" s="145">
        <v>782322</v>
      </c>
      <c r="G12" s="145">
        <v>614919</v>
      </c>
    </row>
    <row r="13" spans="1:7" x14ac:dyDescent="0.25">
      <c r="A13" s="144" t="s">
        <v>934</v>
      </c>
      <c r="B13" s="144" t="s">
        <v>935</v>
      </c>
      <c r="C13" s="143" t="s">
        <v>936</v>
      </c>
      <c r="D13" s="145">
        <v>33652.89</v>
      </c>
      <c r="E13" s="145">
        <v>26147.05</v>
      </c>
      <c r="F13" s="145">
        <v>33653</v>
      </c>
      <c r="G13" s="145">
        <v>26147</v>
      </c>
    </row>
    <row r="14" spans="1:7" x14ac:dyDescent="0.25">
      <c r="A14" s="144" t="s">
        <v>937</v>
      </c>
      <c r="B14" s="144" t="s">
        <v>938</v>
      </c>
      <c r="C14" s="143" t="s">
        <v>939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 t="s">
        <v>940</v>
      </c>
      <c r="B15" s="144" t="s">
        <v>941</v>
      </c>
      <c r="C15" s="143" t="s">
        <v>942</v>
      </c>
      <c r="D15" s="145">
        <v>36263.040000000001</v>
      </c>
      <c r="E15" s="145">
        <v>39987.67</v>
      </c>
      <c r="F15" s="145">
        <v>36264</v>
      </c>
      <c r="G15" s="145">
        <v>39989</v>
      </c>
    </row>
    <row r="16" spans="1:7" x14ac:dyDescent="0.25">
      <c r="A16" s="144" t="s">
        <v>943</v>
      </c>
      <c r="B16" s="144" t="s">
        <v>944</v>
      </c>
      <c r="C16" s="143" t="s">
        <v>945</v>
      </c>
      <c r="D16" s="145">
        <v>113773.97</v>
      </c>
      <c r="E16" s="145">
        <v>82818.52</v>
      </c>
      <c r="F16" s="145">
        <v>113774</v>
      </c>
      <c r="G16" s="145">
        <v>82818</v>
      </c>
    </row>
    <row r="17" spans="1:7" x14ac:dyDescent="0.25">
      <c r="A17" s="144" t="s">
        <v>946</v>
      </c>
      <c r="B17" s="144" t="s">
        <v>947</v>
      </c>
      <c r="C17" s="143" t="s">
        <v>948</v>
      </c>
      <c r="D17" s="145">
        <v>82127.929999999993</v>
      </c>
      <c r="E17" s="145">
        <v>59730.39</v>
      </c>
      <c r="F17" s="145">
        <v>82128</v>
      </c>
      <c r="G17" s="145">
        <v>59730</v>
      </c>
    </row>
    <row r="18" spans="1:7" x14ac:dyDescent="0.25">
      <c r="A18" s="144">
        <v>2</v>
      </c>
      <c r="B18" s="144" t="s">
        <v>949</v>
      </c>
      <c r="C18" s="143" t="s">
        <v>950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951</v>
      </c>
      <c r="C19" s="143" t="s">
        <v>952</v>
      </c>
      <c r="D19" s="145">
        <v>28168.22</v>
      </c>
      <c r="E19" s="145">
        <v>19876.47</v>
      </c>
      <c r="F19" s="145">
        <v>28168</v>
      </c>
      <c r="G19" s="145">
        <v>19876</v>
      </c>
    </row>
    <row r="20" spans="1:7" x14ac:dyDescent="0.25">
      <c r="A20" s="144">
        <v>4</v>
      </c>
      <c r="B20" s="144" t="s">
        <v>953</v>
      </c>
      <c r="C20" s="143" t="s">
        <v>954</v>
      </c>
      <c r="D20" s="145">
        <v>3477.82</v>
      </c>
      <c r="E20" s="145">
        <v>3211.66</v>
      </c>
      <c r="F20" s="145">
        <v>3478</v>
      </c>
      <c r="G20" s="145">
        <v>3212</v>
      </c>
    </row>
    <row r="21" spans="1:7" x14ac:dyDescent="0.25">
      <c r="A21" s="144" t="s">
        <v>955</v>
      </c>
      <c r="B21" s="144" t="s">
        <v>956</v>
      </c>
      <c r="C21" s="143" t="s">
        <v>957</v>
      </c>
      <c r="D21" s="145">
        <v>2351.44</v>
      </c>
      <c r="E21" s="145">
        <v>2480.4699999999998</v>
      </c>
      <c r="F21" s="145">
        <v>2351</v>
      </c>
      <c r="G21" s="145">
        <v>2480</v>
      </c>
    </row>
    <row r="22" spans="1:7" x14ac:dyDescent="0.25">
      <c r="A22" s="144" t="s">
        <v>958</v>
      </c>
      <c r="B22" s="144" t="s">
        <v>959</v>
      </c>
      <c r="C22" s="143" t="s">
        <v>960</v>
      </c>
      <c r="D22" s="145">
        <v>48694.32</v>
      </c>
      <c r="E22" s="145">
        <v>45334.07</v>
      </c>
      <c r="F22" s="145">
        <v>48694</v>
      </c>
      <c r="G22" s="145">
        <v>45334</v>
      </c>
    </row>
    <row r="23" spans="1:7" x14ac:dyDescent="0.25">
      <c r="A23" s="144" t="s">
        <v>961</v>
      </c>
      <c r="B23" s="144" t="s">
        <v>962</v>
      </c>
      <c r="C23" s="143" t="s">
        <v>963</v>
      </c>
      <c r="D23" s="145">
        <v>48694.32</v>
      </c>
      <c r="E23" s="145">
        <v>45334.07</v>
      </c>
      <c r="F23" s="145">
        <v>48694</v>
      </c>
      <c r="G23" s="145">
        <v>45334</v>
      </c>
    </row>
    <row r="24" spans="1:7" x14ac:dyDescent="0.25">
      <c r="A24" s="144">
        <v>2</v>
      </c>
      <c r="B24" s="144" t="s">
        <v>964</v>
      </c>
      <c r="C24" s="143" t="s">
        <v>965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25">
      <c r="A25" s="144" t="s">
        <v>966</v>
      </c>
      <c r="B25" s="144" t="s">
        <v>967</v>
      </c>
      <c r="C25" s="143" t="s">
        <v>968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908</v>
      </c>
      <c r="B26" s="144" t="s">
        <v>969</v>
      </c>
      <c r="C26" s="143" t="s">
        <v>970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971</v>
      </c>
      <c r="B27" s="144" t="s">
        <v>972</v>
      </c>
      <c r="C27" s="143" t="s">
        <v>973</v>
      </c>
      <c r="D27" s="145">
        <v>5030.45</v>
      </c>
      <c r="E27" s="145">
        <v>3736.18</v>
      </c>
      <c r="F27" s="145">
        <v>5030</v>
      </c>
      <c r="G27" s="145">
        <v>3736</v>
      </c>
    </row>
    <row r="28" spans="1:7" x14ac:dyDescent="0.25">
      <c r="A28" s="144" t="s">
        <v>974</v>
      </c>
      <c r="B28" s="144" t="s">
        <v>975</v>
      </c>
      <c r="C28" s="143" t="s">
        <v>976</v>
      </c>
      <c r="D28" s="145">
        <v>43679.19</v>
      </c>
      <c r="E28" s="145">
        <v>40855.480000000003</v>
      </c>
      <c r="F28" s="145">
        <v>43679</v>
      </c>
      <c r="G28" s="145">
        <v>40856</v>
      </c>
    </row>
    <row r="29" spans="1:7" x14ac:dyDescent="0.25">
      <c r="A29" s="144" t="s">
        <v>902</v>
      </c>
      <c r="B29" s="144" t="s">
        <v>977</v>
      </c>
      <c r="C29" s="143" t="s">
        <v>978</v>
      </c>
      <c r="D29" s="145">
        <v>203594.23</v>
      </c>
      <c r="E29" s="145">
        <v>171253.73</v>
      </c>
      <c r="F29" s="145">
        <v>203593</v>
      </c>
      <c r="G29" s="145">
        <v>171253</v>
      </c>
    </row>
    <row r="30" spans="1:7" x14ac:dyDescent="0.25">
      <c r="A30" s="144" t="s">
        <v>905</v>
      </c>
      <c r="B30" s="144" t="s">
        <v>979</v>
      </c>
      <c r="C30" s="143" t="s">
        <v>980</v>
      </c>
      <c r="D30" s="145">
        <v>0.01</v>
      </c>
      <c r="E30" s="145">
        <v>0.61</v>
      </c>
      <c r="F30" s="145">
        <v>0</v>
      </c>
      <c r="G30" s="145">
        <v>1</v>
      </c>
    </row>
    <row r="31" spans="1:7" x14ac:dyDescent="0.25">
      <c r="A31" s="144" t="s">
        <v>981</v>
      </c>
      <c r="B31" s="144" t="s">
        <v>982</v>
      </c>
      <c r="C31" s="143" t="s">
        <v>983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 t="s">
        <v>984</v>
      </c>
      <c r="B32" s="144" t="s">
        <v>985</v>
      </c>
      <c r="C32" s="143" t="s">
        <v>986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 t="s">
        <v>987</v>
      </c>
      <c r="B33" s="144" t="s">
        <v>988</v>
      </c>
      <c r="C33" s="143" t="s">
        <v>989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2</v>
      </c>
      <c r="B34" s="144" t="s">
        <v>990</v>
      </c>
      <c r="C34" s="143" t="s">
        <v>991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3</v>
      </c>
      <c r="B35" s="144" t="s">
        <v>992</v>
      </c>
      <c r="C35" s="143" t="s">
        <v>993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 t="s">
        <v>994</v>
      </c>
      <c r="B36" s="144" t="s">
        <v>995</v>
      </c>
      <c r="C36" s="143" t="s">
        <v>996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 t="s">
        <v>997</v>
      </c>
      <c r="B37" s="144" t="s">
        <v>998</v>
      </c>
      <c r="C37" s="143" t="s">
        <v>999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2</v>
      </c>
      <c r="B38" s="144" t="s">
        <v>1000</v>
      </c>
      <c r="C38" s="143" t="s">
        <v>1001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3</v>
      </c>
      <c r="B39" s="144" t="s">
        <v>1002</v>
      </c>
      <c r="C39" s="143" t="s">
        <v>1003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 t="s">
        <v>1004</v>
      </c>
      <c r="B40" s="144" t="s">
        <v>1005</v>
      </c>
      <c r="C40" s="143" t="s">
        <v>1006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1007</v>
      </c>
      <c r="B41" s="144" t="s">
        <v>1008</v>
      </c>
      <c r="C41" s="143" t="s">
        <v>1009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>
        <v>2</v>
      </c>
      <c r="B42" s="144" t="s">
        <v>1010</v>
      </c>
      <c r="C42" s="143" t="s">
        <v>1011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 t="s">
        <v>1012</v>
      </c>
      <c r="B43" s="144" t="s">
        <v>1013</v>
      </c>
      <c r="C43" s="143" t="s">
        <v>1014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1015</v>
      </c>
      <c r="B44" s="144" t="s">
        <v>1016</v>
      </c>
      <c r="C44" s="143" t="s">
        <v>1017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1018</v>
      </c>
      <c r="B45" s="144" t="s">
        <v>1019</v>
      </c>
      <c r="C45" s="143" t="s">
        <v>1020</v>
      </c>
      <c r="D45" s="145">
        <v>0.01</v>
      </c>
      <c r="E45" s="145">
        <v>0.61</v>
      </c>
      <c r="F45" s="145">
        <v>0</v>
      </c>
      <c r="G45" s="145">
        <v>1</v>
      </c>
    </row>
    <row r="46" spans="1:7" x14ac:dyDescent="0.25">
      <c r="A46" s="144" t="s">
        <v>905</v>
      </c>
      <c r="B46" s="144" t="s">
        <v>1021</v>
      </c>
      <c r="C46" s="143" t="s">
        <v>1022</v>
      </c>
      <c r="D46" s="145">
        <v>6507.89</v>
      </c>
      <c r="E46" s="145">
        <v>6415.82</v>
      </c>
      <c r="F46" s="145">
        <v>6508</v>
      </c>
      <c r="G46" s="145">
        <v>6416</v>
      </c>
    </row>
    <row r="47" spans="1:7" x14ac:dyDescent="0.25">
      <c r="A47" s="144" t="s">
        <v>1023</v>
      </c>
      <c r="B47" s="144" t="s">
        <v>1024</v>
      </c>
      <c r="C47" s="143" t="s">
        <v>1025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1026</v>
      </c>
      <c r="B48" s="144" t="s">
        <v>1027</v>
      </c>
      <c r="C48" s="143" t="s">
        <v>1028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1029</v>
      </c>
      <c r="B49" s="144" t="s">
        <v>1030</v>
      </c>
      <c r="C49" s="143" t="s">
        <v>1031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25">
      <c r="A50" s="144" t="s">
        <v>1032</v>
      </c>
      <c r="B50" s="144" t="s">
        <v>1033</v>
      </c>
      <c r="C50" s="143" t="s">
        <v>1034</v>
      </c>
      <c r="D50" s="145">
        <v>3432.95</v>
      </c>
      <c r="E50" s="145">
        <v>3887.68</v>
      </c>
      <c r="F50" s="145">
        <v>3433</v>
      </c>
      <c r="G50" s="145">
        <v>3888</v>
      </c>
    </row>
    <row r="51" spans="1:7" x14ac:dyDescent="0.25">
      <c r="A51" s="144" t="s">
        <v>1035</v>
      </c>
      <c r="B51" s="144" t="s">
        <v>1036</v>
      </c>
      <c r="C51" s="143" t="s">
        <v>1037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2</v>
      </c>
      <c r="B52" s="144" t="s">
        <v>1038</v>
      </c>
      <c r="C52" s="143" t="s">
        <v>1039</v>
      </c>
      <c r="D52" s="145">
        <v>3432.95</v>
      </c>
      <c r="E52" s="145">
        <v>3887.68</v>
      </c>
      <c r="F52" s="145">
        <v>3433</v>
      </c>
      <c r="G52" s="145">
        <v>3888</v>
      </c>
    </row>
    <row r="53" spans="1:7" x14ac:dyDescent="0.25">
      <c r="A53" s="144" t="s">
        <v>1040</v>
      </c>
      <c r="B53" s="144" t="s">
        <v>1041</v>
      </c>
      <c r="C53" s="143" t="s">
        <v>1042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1043</v>
      </c>
      <c r="B54" s="144" t="s">
        <v>1044</v>
      </c>
      <c r="C54" s="143" t="s">
        <v>1045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1046</v>
      </c>
      <c r="B55" s="144" t="s">
        <v>1047</v>
      </c>
      <c r="C55" s="143" t="s">
        <v>1048</v>
      </c>
      <c r="D55" s="145">
        <v>3074.94</v>
      </c>
      <c r="E55" s="145">
        <v>2528.14</v>
      </c>
      <c r="F55" s="145">
        <v>3075</v>
      </c>
      <c r="G55" s="145">
        <v>2528</v>
      </c>
    </row>
    <row r="56" spans="1:7" x14ac:dyDescent="0.25">
      <c r="A56" s="144" t="s">
        <v>974</v>
      </c>
      <c r="B56" s="144" t="s">
        <v>1049</v>
      </c>
      <c r="C56" s="143" t="s">
        <v>1050</v>
      </c>
      <c r="D56" s="145">
        <v>-6507.88</v>
      </c>
      <c r="E56" s="145">
        <v>-6415.21</v>
      </c>
      <c r="F56" s="145">
        <v>-6508</v>
      </c>
      <c r="G56" s="145">
        <v>-6415</v>
      </c>
    </row>
    <row r="57" spans="1:7" x14ac:dyDescent="0.25">
      <c r="A57" s="144" t="s">
        <v>1051</v>
      </c>
      <c r="B57" s="144" t="s">
        <v>1052</v>
      </c>
      <c r="C57" s="143" t="s">
        <v>1053</v>
      </c>
      <c r="D57" s="145">
        <v>36439.46</v>
      </c>
      <c r="E57" s="145">
        <v>34440.269999999997</v>
      </c>
      <c r="F57" s="145">
        <v>37171</v>
      </c>
      <c r="G57" s="145">
        <v>34441</v>
      </c>
    </row>
    <row r="58" spans="1:7" x14ac:dyDescent="0.25">
      <c r="A58" s="144" t="s">
        <v>1054</v>
      </c>
      <c r="B58" s="144" t="s">
        <v>1055</v>
      </c>
      <c r="C58" s="143" t="s">
        <v>1056</v>
      </c>
      <c r="D58" s="145">
        <v>7840.43</v>
      </c>
      <c r="E58" s="145">
        <v>7947.57</v>
      </c>
      <c r="F58" s="145">
        <v>8572</v>
      </c>
      <c r="G58" s="145">
        <v>7948</v>
      </c>
    </row>
    <row r="59" spans="1:7" x14ac:dyDescent="0.25">
      <c r="A59" s="144" t="s">
        <v>1057</v>
      </c>
      <c r="B59" s="144" t="s">
        <v>1058</v>
      </c>
      <c r="C59" s="143" t="s">
        <v>1059</v>
      </c>
      <c r="D59" s="145">
        <v>7840.43</v>
      </c>
      <c r="E59" s="145">
        <v>7947.57</v>
      </c>
      <c r="F59" s="145">
        <v>8572</v>
      </c>
      <c r="G59" s="145">
        <v>7948</v>
      </c>
    </row>
    <row r="60" spans="1:7" x14ac:dyDescent="0.25">
      <c r="A60" s="144">
        <v>2</v>
      </c>
      <c r="B60" s="144" t="s">
        <v>1060</v>
      </c>
      <c r="C60" s="143" t="s">
        <v>1061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 t="s">
        <v>1062</v>
      </c>
      <c r="B61" s="144" t="s">
        <v>1063</v>
      </c>
      <c r="C61" s="143" t="s">
        <v>1064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1051</v>
      </c>
      <c r="B62" s="144" t="s">
        <v>1065</v>
      </c>
      <c r="C62" s="143" t="s">
        <v>1066</v>
      </c>
      <c r="D62" s="145">
        <v>28599.03</v>
      </c>
      <c r="E62" s="145">
        <v>26492.7</v>
      </c>
      <c r="F62" s="145">
        <v>28599</v>
      </c>
      <c r="G62" s="145">
        <v>26493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A16"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1067</v>
      </c>
      <c r="C2" s="140" t="s">
        <v>1068</v>
      </c>
      <c r="D2" s="142">
        <v>1261931.51</v>
      </c>
      <c r="E2" s="142">
        <v>271025.65000000002</v>
      </c>
      <c r="F2" s="142">
        <v>990905.86</v>
      </c>
      <c r="G2" s="142">
        <v>573462.25</v>
      </c>
      <c r="H2" s="142">
        <v>1261932</v>
      </c>
      <c r="I2" s="142">
        <v>271025</v>
      </c>
      <c r="J2" s="142">
        <v>990907</v>
      </c>
      <c r="K2" s="142">
        <v>573462</v>
      </c>
    </row>
    <row r="3" spans="1:11" x14ac:dyDescent="0.25">
      <c r="A3" s="141" t="s">
        <v>931</v>
      </c>
      <c r="B3" s="141" t="s">
        <v>1069</v>
      </c>
      <c r="C3" s="140" t="s">
        <v>1070</v>
      </c>
      <c r="D3" s="142">
        <v>916689.45</v>
      </c>
      <c r="E3" s="142">
        <v>271025.65000000002</v>
      </c>
      <c r="F3" s="142">
        <v>645663.80000000005</v>
      </c>
      <c r="G3" s="142">
        <v>250319.35999999999</v>
      </c>
      <c r="H3" s="142">
        <v>916690</v>
      </c>
      <c r="I3" s="142">
        <v>271025</v>
      </c>
      <c r="J3" s="142">
        <v>645665</v>
      </c>
      <c r="K3" s="142">
        <v>250319</v>
      </c>
    </row>
    <row r="4" spans="1:11" x14ac:dyDescent="0.25">
      <c r="A4" s="141" t="s">
        <v>1071</v>
      </c>
      <c r="B4" s="141" t="s">
        <v>1072</v>
      </c>
      <c r="C4" s="140" t="s">
        <v>1073</v>
      </c>
      <c r="D4" s="142">
        <v>38107.46</v>
      </c>
      <c r="E4" s="142">
        <v>26486.080000000002</v>
      </c>
      <c r="F4" s="142">
        <v>11621.38</v>
      </c>
      <c r="G4" s="142">
        <v>1966.4</v>
      </c>
      <c r="H4" s="142">
        <v>38108</v>
      </c>
      <c r="I4" s="142">
        <v>26486</v>
      </c>
      <c r="J4" s="142">
        <v>11622</v>
      </c>
      <c r="K4" s="142">
        <v>1967</v>
      </c>
    </row>
    <row r="5" spans="1:11" x14ac:dyDescent="0.25">
      <c r="A5" s="141" t="s">
        <v>1074</v>
      </c>
      <c r="B5" s="141" t="s">
        <v>1075</v>
      </c>
      <c r="C5" s="140" t="s">
        <v>1076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1077</v>
      </c>
      <c r="C6" s="140" t="s">
        <v>1078</v>
      </c>
      <c r="D6" s="142">
        <v>25980.799999999999</v>
      </c>
      <c r="E6" s="142">
        <v>25980.799999999999</v>
      </c>
      <c r="F6" s="142">
        <v>0</v>
      </c>
      <c r="G6" s="142">
        <v>1966.4</v>
      </c>
      <c r="H6" s="142">
        <v>25981</v>
      </c>
      <c r="I6" s="142">
        <v>25981</v>
      </c>
      <c r="J6" s="142">
        <v>0</v>
      </c>
      <c r="K6" s="142">
        <v>1967</v>
      </c>
    </row>
    <row r="7" spans="1:11" x14ac:dyDescent="0.25">
      <c r="A7" s="141">
        <v>3</v>
      </c>
      <c r="B7" s="141" t="s">
        <v>1079</v>
      </c>
      <c r="C7" s="140" t="s">
        <v>1080</v>
      </c>
      <c r="D7" s="142">
        <v>12126.66</v>
      </c>
      <c r="E7" s="142">
        <v>505.28</v>
      </c>
      <c r="F7" s="142">
        <v>11621.38</v>
      </c>
      <c r="G7" s="142">
        <v>0</v>
      </c>
      <c r="H7" s="142">
        <v>12127</v>
      </c>
      <c r="I7" s="142">
        <v>505</v>
      </c>
      <c r="J7" s="142">
        <v>11622</v>
      </c>
      <c r="K7" s="142">
        <v>0</v>
      </c>
    </row>
    <row r="8" spans="1:11" x14ac:dyDescent="0.25">
      <c r="A8" s="141">
        <v>4</v>
      </c>
      <c r="B8" s="141" t="s">
        <v>1081</v>
      </c>
      <c r="C8" s="140" t="s">
        <v>1082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1083</v>
      </c>
      <c r="C9" s="140" t="s">
        <v>1084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1085</v>
      </c>
      <c r="C10" s="140" t="s">
        <v>1086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1087</v>
      </c>
      <c r="C11" s="140" t="s">
        <v>1088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1089</v>
      </c>
      <c r="B12" s="141" t="s">
        <v>1090</v>
      </c>
      <c r="C12" s="140" t="s">
        <v>1091</v>
      </c>
      <c r="D12" s="142">
        <v>513391.96</v>
      </c>
      <c r="E12" s="142">
        <v>244539.57</v>
      </c>
      <c r="F12" s="142">
        <v>268852.39</v>
      </c>
      <c r="G12" s="142">
        <v>248352.96</v>
      </c>
      <c r="H12" s="142">
        <v>513392</v>
      </c>
      <c r="I12" s="142">
        <v>244539</v>
      </c>
      <c r="J12" s="142">
        <v>268853</v>
      </c>
      <c r="K12" s="142">
        <v>248352</v>
      </c>
    </row>
    <row r="13" spans="1:11" x14ac:dyDescent="0.25">
      <c r="A13" s="141" t="s">
        <v>1092</v>
      </c>
      <c r="B13" s="141" t="s">
        <v>1093</v>
      </c>
      <c r="C13" s="140" t="s">
        <v>1094</v>
      </c>
      <c r="D13" s="142">
        <v>34418</v>
      </c>
      <c r="E13" s="142">
        <v>0</v>
      </c>
      <c r="F13" s="142">
        <v>34418</v>
      </c>
      <c r="G13" s="142">
        <v>34418</v>
      </c>
      <c r="H13" s="142">
        <v>34418</v>
      </c>
      <c r="I13" s="142">
        <v>0</v>
      </c>
      <c r="J13" s="142">
        <v>34418</v>
      </c>
      <c r="K13" s="142">
        <v>34418</v>
      </c>
    </row>
    <row r="14" spans="1:11" x14ac:dyDescent="0.25">
      <c r="A14" s="141">
        <v>2</v>
      </c>
      <c r="B14" s="141" t="s">
        <v>1095</v>
      </c>
      <c r="C14" s="140" t="s">
        <v>792</v>
      </c>
      <c r="D14" s="142">
        <v>163499.4</v>
      </c>
      <c r="E14" s="142">
        <v>53952.04</v>
      </c>
      <c r="F14" s="142">
        <v>109547.36</v>
      </c>
      <c r="G14" s="142">
        <v>117722.33</v>
      </c>
      <c r="H14" s="142">
        <v>163499</v>
      </c>
      <c r="I14" s="142">
        <v>53952</v>
      </c>
      <c r="J14" s="142">
        <v>109547</v>
      </c>
      <c r="K14" s="142">
        <v>117722</v>
      </c>
    </row>
    <row r="15" spans="1:11" x14ac:dyDescent="0.25">
      <c r="A15" s="141">
        <v>3</v>
      </c>
      <c r="B15" s="141" t="s">
        <v>1096</v>
      </c>
      <c r="C15" s="140" t="s">
        <v>794</v>
      </c>
      <c r="D15" s="142">
        <v>164270.87</v>
      </c>
      <c r="E15" s="142">
        <v>151838.35999999999</v>
      </c>
      <c r="F15" s="142">
        <v>12432.51</v>
      </c>
      <c r="G15" s="142">
        <v>32372.1</v>
      </c>
      <c r="H15" s="142">
        <v>164271</v>
      </c>
      <c r="I15" s="142">
        <v>151838</v>
      </c>
      <c r="J15" s="142">
        <v>12433</v>
      </c>
      <c r="K15" s="142">
        <v>32372</v>
      </c>
    </row>
    <row r="16" spans="1:11" x14ac:dyDescent="0.25">
      <c r="A16" s="141">
        <v>4</v>
      </c>
      <c r="B16" s="141" t="s">
        <v>1097</v>
      </c>
      <c r="C16" s="140" t="s">
        <v>1098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1099</v>
      </c>
      <c r="C17" s="140" t="s">
        <v>1100</v>
      </c>
      <c r="D17" s="142">
        <v>3500</v>
      </c>
      <c r="E17" s="142">
        <v>1083.3499999999999</v>
      </c>
      <c r="F17" s="142">
        <v>2416.65</v>
      </c>
      <c r="G17" s="142">
        <v>2958.32</v>
      </c>
      <c r="H17" s="142">
        <v>3500</v>
      </c>
      <c r="I17" s="142">
        <v>1083</v>
      </c>
      <c r="J17" s="142">
        <v>2417</v>
      </c>
      <c r="K17" s="142">
        <v>2958</v>
      </c>
    </row>
    <row r="18" spans="1:11" x14ac:dyDescent="0.25">
      <c r="A18" s="141">
        <v>6</v>
      </c>
      <c r="B18" s="141" t="s">
        <v>1101</v>
      </c>
      <c r="C18" s="140" t="s">
        <v>1102</v>
      </c>
      <c r="D18" s="142">
        <v>90003.69</v>
      </c>
      <c r="E18" s="142">
        <v>37665.82</v>
      </c>
      <c r="F18" s="142">
        <v>52337.87</v>
      </c>
      <c r="G18" s="142">
        <v>60882.21</v>
      </c>
      <c r="H18" s="142">
        <v>90004</v>
      </c>
      <c r="I18" s="142">
        <v>37666</v>
      </c>
      <c r="J18" s="142">
        <v>52338</v>
      </c>
      <c r="K18" s="142">
        <v>60882</v>
      </c>
    </row>
    <row r="19" spans="1:11" x14ac:dyDescent="0.25">
      <c r="A19" s="141">
        <v>7</v>
      </c>
      <c r="B19" s="141" t="s">
        <v>1103</v>
      </c>
      <c r="C19" s="140" t="s">
        <v>1104</v>
      </c>
      <c r="D19" s="142">
        <v>57700</v>
      </c>
      <c r="E19" s="142">
        <v>0</v>
      </c>
      <c r="F19" s="142">
        <v>57700</v>
      </c>
      <c r="G19" s="142">
        <v>0</v>
      </c>
      <c r="H19" s="142">
        <v>57700</v>
      </c>
      <c r="I19" s="142">
        <v>0</v>
      </c>
      <c r="J19" s="142">
        <v>57700</v>
      </c>
      <c r="K19" s="142">
        <v>0</v>
      </c>
    </row>
    <row r="20" spans="1:11" x14ac:dyDescent="0.25">
      <c r="A20" s="141">
        <v>8</v>
      </c>
      <c r="B20" s="141" t="s">
        <v>1105</v>
      </c>
      <c r="C20" s="140" t="s">
        <v>1106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1107</v>
      </c>
      <c r="C21" s="140" t="s">
        <v>1108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1109</v>
      </c>
      <c r="B22" s="141" t="s">
        <v>1110</v>
      </c>
      <c r="C22" s="140" t="s">
        <v>795</v>
      </c>
      <c r="D22" s="142">
        <v>365190.03</v>
      </c>
      <c r="E22" s="142">
        <v>0</v>
      </c>
      <c r="F22" s="142">
        <v>365190.03</v>
      </c>
      <c r="G22" s="142">
        <v>0</v>
      </c>
      <c r="H22" s="142">
        <v>365190</v>
      </c>
      <c r="I22" s="142">
        <v>0</v>
      </c>
      <c r="J22" s="142">
        <v>365190</v>
      </c>
      <c r="K22" s="142">
        <v>0</v>
      </c>
    </row>
    <row r="23" spans="1:11" x14ac:dyDescent="0.25">
      <c r="A23" s="141" t="s">
        <v>1111</v>
      </c>
      <c r="B23" s="141" t="s">
        <v>1112</v>
      </c>
      <c r="C23" s="140" t="s">
        <v>796</v>
      </c>
      <c r="D23" s="142">
        <v>365190.03</v>
      </c>
      <c r="E23" s="142">
        <v>0</v>
      </c>
      <c r="F23" s="142">
        <v>365190.03</v>
      </c>
      <c r="G23" s="142">
        <v>0</v>
      </c>
      <c r="H23" s="142">
        <v>365190</v>
      </c>
      <c r="I23" s="142">
        <v>0</v>
      </c>
      <c r="J23" s="142">
        <v>365190</v>
      </c>
      <c r="K23" s="142">
        <v>0</v>
      </c>
    </row>
    <row r="24" spans="1:11" x14ac:dyDescent="0.25">
      <c r="A24" s="141">
        <v>2</v>
      </c>
      <c r="B24" s="141" t="s">
        <v>1113</v>
      </c>
      <c r="C24" s="140" t="s">
        <v>1114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1115</v>
      </c>
      <c r="C25" s="140" t="s">
        <v>1116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1117</v>
      </c>
      <c r="C26" s="140" t="s">
        <v>1118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1119</v>
      </c>
      <c r="C27" s="140" t="s">
        <v>798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1120</v>
      </c>
      <c r="C28" s="140" t="s">
        <v>1121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</row>
    <row r="29" spans="1:11" x14ac:dyDescent="0.25">
      <c r="A29" s="141">
        <v>7</v>
      </c>
      <c r="B29" s="141" t="s">
        <v>1122</v>
      </c>
      <c r="C29" s="140" t="s">
        <v>1123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1124</v>
      </c>
      <c r="C30" s="140" t="s">
        <v>800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1125</v>
      </c>
      <c r="C31" s="140" t="s">
        <v>1126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1127</v>
      </c>
      <c r="C32" s="140" t="s">
        <v>802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1128</v>
      </c>
      <c r="C33" s="140" t="s">
        <v>1129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934</v>
      </c>
      <c r="B34" s="141" t="s">
        <v>1130</v>
      </c>
      <c r="C34" s="140" t="s">
        <v>1131</v>
      </c>
      <c r="D34" s="142">
        <v>345242.06</v>
      </c>
      <c r="E34" s="142">
        <v>0</v>
      </c>
      <c r="F34" s="142">
        <v>345242.06</v>
      </c>
      <c r="G34" s="142">
        <v>323142.89</v>
      </c>
      <c r="H34" s="142">
        <v>345242</v>
      </c>
      <c r="I34" s="142">
        <v>0</v>
      </c>
      <c r="J34" s="142">
        <v>345242</v>
      </c>
      <c r="K34" s="142">
        <v>323143</v>
      </c>
    </row>
    <row r="35" spans="1:11" x14ac:dyDescent="0.25">
      <c r="A35" s="141" t="s">
        <v>1132</v>
      </c>
      <c r="B35" s="141" t="s">
        <v>1133</v>
      </c>
      <c r="C35" s="140" t="s">
        <v>1134</v>
      </c>
      <c r="D35" s="142">
        <v>282935.64</v>
      </c>
      <c r="E35" s="142">
        <v>0</v>
      </c>
      <c r="F35" s="142">
        <v>282935.64</v>
      </c>
      <c r="G35" s="142">
        <v>324257.89</v>
      </c>
      <c r="H35" s="142">
        <v>282936</v>
      </c>
      <c r="I35" s="142">
        <v>0</v>
      </c>
      <c r="J35" s="142">
        <v>282936</v>
      </c>
      <c r="K35" s="142">
        <v>324258</v>
      </c>
    </row>
    <row r="36" spans="1:11" x14ac:dyDescent="0.25">
      <c r="A36" s="141" t="s">
        <v>1135</v>
      </c>
      <c r="B36" s="141" t="s">
        <v>1136</v>
      </c>
      <c r="C36" s="140" t="s">
        <v>1137</v>
      </c>
      <c r="D36" s="142">
        <v>178.53</v>
      </c>
      <c r="E36" s="142">
        <v>0</v>
      </c>
      <c r="F36" s="142">
        <v>178.53</v>
      </c>
      <c r="G36" s="142">
        <v>168.62</v>
      </c>
      <c r="H36" s="142">
        <v>179</v>
      </c>
      <c r="I36" s="142">
        <v>0</v>
      </c>
      <c r="J36" s="142">
        <v>179</v>
      </c>
      <c r="K36" s="142">
        <v>169</v>
      </c>
    </row>
    <row r="37" spans="1:11" x14ac:dyDescent="0.25">
      <c r="A37" s="141">
        <v>2</v>
      </c>
      <c r="B37" s="141" t="s">
        <v>1138</v>
      </c>
      <c r="C37" s="140" t="s">
        <v>1139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1140</v>
      </c>
      <c r="C38" s="140" t="s">
        <v>1141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1142</v>
      </c>
      <c r="C39" s="140" t="s">
        <v>1143</v>
      </c>
      <c r="D39" s="142">
        <v>2900</v>
      </c>
      <c r="E39" s="142">
        <v>0</v>
      </c>
      <c r="F39" s="142">
        <v>2900</v>
      </c>
      <c r="G39" s="142">
        <v>2300</v>
      </c>
      <c r="H39" s="142">
        <v>2900</v>
      </c>
      <c r="I39" s="142">
        <v>0</v>
      </c>
      <c r="J39" s="142">
        <v>2900</v>
      </c>
      <c r="K39" s="142">
        <v>2300</v>
      </c>
    </row>
    <row r="40" spans="1:11" x14ac:dyDescent="0.25">
      <c r="A40" s="141">
        <v>5</v>
      </c>
      <c r="B40" s="141" t="s">
        <v>1144</v>
      </c>
      <c r="C40" s="140" t="s">
        <v>1145</v>
      </c>
      <c r="D40" s="142">
        <v>279857.11</v>
      </c>
      <c r="E40" s="142">
        <v>0</v>
      </c>
      <c r="F40" s="142">
        <v>279857.11</v>
      </c>
      <c r="G40" s="142">
        <v>321789.27</v>
      </c>
      <c r="H40" s="142">
        <v>279857</v>
      </c>
      <c r="I40" s="142">
        <v>0</v>
      </c>
      <c r="J40" s="142">
        <v>279857</v>
      </c>
      <c r="K40" s="142">
        <v>321789</v>
      </c>
    </row>
    <row r="41" spans="1:11" x14ac:dyDescent="0.25">
      <c r="A41" s="141">
        <v>6</v>
      </c>
      <c r="B41" s="141" t="s">
        <v>1146</v>
      </c>
      <c r="C41" s="140" t="s">
        <v>1147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1148</v>
      </c>
      <c r="B42" s="141" t="s">
        <v>1149</v>
      </c>
      <c r="C42" s="140" t="s">
        <v>803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1150</v>
      </c>
      <c r="B43" s="141" t="s">
        <v>1151</v>
      </c>
      <c r="C43" s="140" t="s">
        <v>804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1152</v>
      </c>
      <c r="B44" s="141" t="s">
        <v>1153</v>
      </c>
      <c r="C44" s="140" t="s">
        <v>805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1154</v>
      </c>
      <c r="B45" s="141" t="s">
        <v>1155</v>
      </c>
      <c r="C45" s="140" t="s">
        <v>1156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1157</v>
      </c>
      <c r="B46" s="141" t="s">
        <v>1158</v>
      </c>
      <c r="C46" s="140" t="s">
        <v>1159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1160</v>
      </c>
      <c r="C47" s="140" t="s">
        <v>1161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1162</v>
      </c>
      <c r="C48" s="140" t="s">
        <v>1163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1164</v>
      </c>
      <c r="C49" s="140" t="s">
        <v>1165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1166</v>
      </c>
      <c r="C50" s="140" t="s">
        <v>1167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1168</v>
      </c>
      <c r="C51" s="140" t="s">
        <v>1169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1170</v>
      </c>
      <c r="C52" s="140" t="s">
        <v>1171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1172</v>
      </c>
      <c r="C53" s="140" t="s">
        <v>1173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1174</v>
      </c>
      <c r="B54" s="141" t="s">
        <v>1175</v>
      </c>
      <c r="C54" s="140" t="s">
        <v>1176</v>
      </c>
      <c r="D54" s="142">
        <v>86015.56</v>
      </c>
      <c r="E54" s="142">
        <v>0</v>
      </c>
      <c r="F54" s="142">
        <v>86015.56</v>
      </c>
      <c r="G54" s="142">
        <v>13817.18</v>
      </c>
      <c r="H54" s="142">
        <v>86015</v>
      </c>
      <c r="I54" s="142">
        <v>0</v>
      </c>
      <c r="J54" s="142">
        <v>86015</v>
      </c>
      <c r="K54" s="142">
        <v>13817</v>
      </c>
    </row>
    <row r="55" spans="1:11" x14ac:dyDescent="0.25">
      <c r="A55" s="141" t="s">
        <v>1177</v>
      </c>
      <c r="B55" s="141" t="s">
        <v>1178</v>
      </c>
      <c r="C55" s="140" t="s">
        <v>1179</v>
      </c>
      <c r="D55" s="142">
        <v>36188.25</v>
      </c>
      <c r="E55" s="142">
        <v>0</v>
      </c>
      <c r="F55" s="142">
        <v>36188.25</v>
      </c>
      <c r="G55" s="142">
        <v>13600.1</v>
      </c>
      <c r="H55" s="142">
        <v>36188</v>
      </c>
      <c r="I55" s="142">
        <v>0</v>
      </c>
      <c r="J55" s="142">
        <v>36188</v>
      </c>
      <c r="K55" s="142">
        <v>13600</v>
      </c>
    </row>
    <row r="56" spans="1:11" x14ac:dyDescent="0.25">
      <c r="A56" s="141" t="s">
        <v>1152</v>
      </c>
      <c r="B56" s="141" t="s">
        <v>1153</v>
      </c>
      <c r="C56" s="140" t="s">
        <v>1180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1154</v>
      </c>
      <c r="B57" s="141" t="s">
        <v>1155</v>
      </c>
      <c r="C57" s="140" t="s">
        <v>1181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1157</v>
      </c>
      <c r="B58" s="141" t="s">
        <v>1158</v>
      </c>
      <c r="C58" s="140" t="s">
        <v>1182</v>
      </c>
      <c r="D58" s="142">
        <v>36188.25</v>
      </c>
      <c r="E58" s="142">
        <v>0</v>
      </c>
      <c r="F58" s="142">
        <v>36188.25</v>
      </c>
      <c r="G58" s="142">
        <v>13600.1</v>
      </c>
      <c r="H58" s="142">
        <v>36188</v>
      </c>
      <c r="I58" s="142">
        <v>0</v>
      </c>
      <c r="J58" s="142">
        <v>36188</v>
      </c>
      <c r="K58" s="142">
        <v>13600</v>
      </c>
    </row>
    <row r="59" spans="1:11" x14ac:dyDescent="0.25">
      <c r="A59" s="141">
        <v>2</v>
      </c>
      <c r="B59" s="141" t="s">
        <v>1160</v>
      </c>
      <c r="C59" s="140" t="s">
        <v>1183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1162</v>
      </c>
      <c r="C60" s="140" t="s">
        <v>1184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1164</v>
      </c>
      <c r="C61" s="140" t="s">
        <v>1185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1186</v>
      </c>
      <c r="C62" s="140" t="s">
        <v>806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1187</v>
      </c>
      <c r="B63" s="141" t="s">
        <v>1188</v>
      </c>
      <c r="C63" s="140" t="s">
        <v>1189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1190</v>
      </c>
      <c r="C64" s="140" t="s">
        <v>1191</v>
      </c>
      <c r="D64" s="142">
        <v>49577.1</v>
      </c>
      <c r="E64" s="142">
        <v>0</v>
      </c>
      <c r="F64" s="142">
        <v>49577.1</v>
      </c>
      <c r="G64" s="142">
        <v>0</v>
      </c>
      <c r="H64" s="142">
        <v>49577</v>
      </c>
      <c r="I64" s="142">
        <v>0</v>
      </c>
      <c r="J64" s="142">
        <v>49577</v>
      </c>
      <c r="K64" s="142">
        <v>0</v>
      </c>
    </row>
    <row r="65" spans="1:11" x14ac:dyDescent="0.25">
      <c r="A65" s="141">
        <v>8</v>
      </c>
      <c r="B65" s="141" t="s">
        <v>1168</v>
      </c>
      <c r="C65" s="140" t="s">
        <v>1192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1193</v>
      </c>
      <c r="C66" s="140" t="s">
        <v>1194</v>
      </c>
      <c r="D66" s="142">
        <v>250.21</v>
      </c>
      <c r="E66" s="142">
        <v>0</v>
      </c>
      <c r="F66" s="142">
        <v>250.21</v>
      </c>
      <c r="G66" s="142">
        <v>217.08</v>
      </c>
      <c r="H66" s="142">
        <v>250</v>
      </c>
      <c r="I66" s="142">
        <v>0</v>
      </c>
      <c r="J66" s="142">
        <v>250</v>
      </c>
      <c r="K66" s="142">
        <v>217</v>
      </c>
    </row>
    <row r="67" spans="1:11" x14ac:dyDescent="0.25">
      <c r="A67" s="141" t="s">
        <v>1195</v>
      </c>
      <c r="B67" s="141" t="s">
        <v>1196</v>
      </c>
      <c r="C67" s="140" t="s">
        <v>1197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1198</v>
      </c>
      <c r="B68" s="141" t="s">
        <v>1199</v>
      </c>
      <c r="C68" s="140" t="s">
        <v>1200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1201</v>
      </c>
      <c r="C69" s="147" t="s">
        <v>1202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1203</v>
      </c>
      <c r="C70" s="147" t="s">
        <v>1204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1205</v>
      </c>
      <c r="C71" s="147" t="s">
        <v>1206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1207</v>
      </c>
      <c r="B72" s="146" t="s">
        <v>1208</v>
      </c>
      <c r="C72" s="147" t="s">
        <v>1209</v>
      </c>
      <c r="D72" s="148">
        <v>-23709.14</v>
      </c>
      <c r="E72" s="148">
        <v>0</v>
      </c>
      <c r="F72" s="148">
        <v>-23709.14</v>
      </c>
      <c r="G72" s="148">
        <v>-14932.18</v>
      </c>
      <c r="H72" s="148">
        <v>-23709</v>
      </c>
      <c r="I72" s="148">
        <v>0</v>
      </c>
      <c r="J72" s="148">
        <v>-23709</v>
      </c>
      <c r="K72" s="148">
        <v>-14932</v>
      </c>
    </row>
    <row r="73" spans="1:11" x14ac:dyDescent="0.25">
      <c r="A73" s="146" t="s">
        <v>1210</v>
      </c>
      <c r="B73" s="146" t="s">
        <v>1211</v>
      </c>
      <c r="C73" s="147" t="s">
        <v>1212</v>
      </c>
      <c r="D73" s="148">
        <v>1427.52</v>
      </c>
      <c r="E73" s="148">
        <v>0</v>
      </c>
      <c r="F73" s="148">
        <v>1427.52</v>
      </c>
      <c r="G73" s="148">
        <v>9133</v>
      </c>
      <c r="H73" s="148">
        <v>1428</v>
      </c>
      <c r="I73" s="148">
        <v>0</v>
      </c>
      <c r="J73" s="148">
        <v>1428</v>
      </c>
      <c r="K73" s="148">
        <v>9133</v>
      </c>
    </row>
    <row r="74" spans="1:11" x14ac:dyDescent="0.25">
      <c r="A74" s="146">
        <v>2</v>
      </c>
      <c r="B74" s="146" t="s">
        <v>1213</v>
      </c>
      <c r="C74" s="147" t="s">
        <v>808</v>
      </c>
      <c r="D74" s="148">
        <v>-25136.66</v>
      </c>
      <c r="E74" s="148">
        <v>0</v>
      </c>
      <c r="F74" s="148">
        <v>-25136.66</v>
      </c>
      <c r="G74" s="148">
        <v>-24065.18</v>
      </c>
      <c r="H74" s="148">
        <v>-25137</v>
      </c>
      <c r="I74" s="148">
        <v>0</v>
      </c>
      <c r="J74" s="148">
        <v>-25137</v>
      </c>
      <c r="K74" s="148">
        <v>-24065</v>
      </c>
    </row>
    <row r="75" spans="1:11" x14ac:dyDescent="0.25">
      <c r="A75" s="146" t="s">
        <v>937</v>
      </c>
      <c r="B75" s="146" t="s">
        <v>1214</v>
      </c>
      <c r="C75" s="147" t="s">
        <v>810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</row>
    <row r="76" spans="1:11" x14ac:dyDescent="0.25">
      <c r="A76" s="146" t="s">
        <v>1215</v>
      </c>
      <c r="B76" s="146" t="s">
        <v>1216</v>
      </c>
      <c r="C76" s="147" t="s">
        <v>1217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  <c r="I76" s="148">
        <v>0</v>
      </c>
      <c r="J76" s="148">
        <v>0</v>
      </c>
      <c r="K76" s="148">
        <v>0</v>
      </c>
    </row>
    <row r="77" spans="1:11" x14ac:dyDescent="0.25">
      <c r="A77" s="146">
        <v>2</v>
      </c>
      <c r="B77" s="146" t="s">
        <v>1218</v>
      </c>
      <c r="C77" s="147" t="s">
        <v>1219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1220</v>
      </c>
      <c r="C78" s="147" t="s">
        <v>1221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1222</v>
      </c>
      <c r="C79" s="147" t="s">
        <v>1223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4" t="s">
        <v>28</v>
      </c>
      <c r="B3" s="278" t="s">
        <v>2</v>
      </c>
      <c r="C3" s="279"/>
      <c r="D3" s="279"/>
      <c r="E3" s="279"/>
      <c r="F3" s="279"/>
      <c r="G3" s="279"/>
      <c r="H3" s="279"/>
      <c r="I3" s="279"/>
      <c r="J3" s="280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5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34418</v>
      </c>
      <c r="C6" s="168">
        <f>SUMIF(HK!A:A,"021*",HK!C:C)-SUMIF(HK!A:A,"021*",HK!D:D)</f>
        <v>163499.4</v>
      </c>
      <c r="D6" s="168">
        <f>SUMIF(HK!A:A,"022*",HK!C:C)-SUMIF(HK!A:A,"022*",HK!D:D)</f>
        <v>164270.87</v>
      </c>
      <c r="E6" s="168">
        <f>SUMIF(HK!A:A,"025*",HK!C:C)-SUMIF(HK!A:A,"025*",HK!D:D)</f>
        <v>0</v>
      </c>
      <c r="F6" s="168">
        <f>SUMIF(HK!A:A,"026*",HK!C:C)-SUMIF(HK!A:A,"026*",HK!D:D)</f>
        <v>3500</v>
      </c>
      <c r="G6" s="168">
        <f>SUMIF(HK!A:A,"029*",HK!C:C)-SUMIF(HK!A:A,"029*",HK!D:D)</f>
        <v>79618.19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445306.46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34418</v>
      </c>
      <c r="C10" s="168">
        <f>SUMIF(HK!A:A,"021*",HK!K:K)-SUMIF(HK!A:A,"021*",HK!L:L)</f>
        <v>163499.4</v>
      </c>
      <c r="D10" s="168">
        <f>SUMIF(HK!A:A,"022*",HK!K:K)-SUMIF(HK!A:A,"022*",HK!L:L)</f>
        <v>164270.87</v>
      </c>
      <c r="E10" s="168">
        <f>SUMIF(HK!A:A,"025*",HK!K:K)-SUMIF(HK!A:A,"025*",HK!L:L)</f>
        <v>0</v>
      </c>
      <c r="F10" s="168">
        <f>SUMIF(HK!A:A,"026*",HK!K:K)-SUMIF(HK!A:A,"026*",HK!L:L)</f>
        <v>3500</v>
      </c>
      <c r="G10" s="168">
        <f>SUMIF(HK!A:A,"029*",HK!K:K)-SUMIF(HK!A:A,"029*",HK!L:L)</f>
        <v>90003.69</v>
      </c>
      <c r="H10" s="168">
        <f>SUMIF(HK!A:A,"042*",HK!K:K)-SUMIF(HK!A:A,"042*",HK!L:L)</f>
        <v>57700</v>
      </c>
      <c r="I10" s="168">
        <f>SUMIF(HK!A:A,"052*",HK!K:K)-SUMIF(HK!A:A,"052*",HK!L:L)</f>
        <v>0</v>
      </c>
      <c r="J10" s="155">
        <f>J6+J7-J8+J9</f>
        <v>445306.46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45777.07</v>
      </c>
      <c r="D12" s="168">
        <f>SUMIF(HK!A:A,"082*",HK!D:D)-SUMIF(HK!A:A,"082*",HK!C:C)</f>
        <v>131898.77000000002</v>
      </c>
      <c r="E12" s="168">
        <f>SUMIF(HK!A:A,"085*",HK!D:D)-SUMIF(HK!A:A,"085*",HK!C:C)</f>
        <v>0</v>
      </c>
      <c r="F12" s="168">
        <f>SUMIF(HK!A:A,"086*",HK!D:D)-SUMIF(HK!A:A,"086*",HK!C:C)</f>
        <v>541.67999999999995</v>
      </c>
      <c r="G12" s="168">
        <f>SUMIF(HK!A:A,"089*",HK!D:D)-SUMIF(HK!A:A,"089*",HK!C:C)</f>
        <v>18735.979999999996</v>
      </c>
      <c r="H12" s="132"/>
      <c r="I12" s="132"/>
      <c r="J12" s="153">
        <f>SUM(B12:I12)</f>
        <v>196953.5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53952.04</v>
      </c>
      <c r="D16" s="168">
        <f>SUMIF(HK!A:A,"082*",HK!L:L)-SUMIF(HK!A:A,"082*",HK!K:K)</f>
        <v>151838.35999999999</v>
      </c>
      <c r="E16" s="168">
        <f>SUMIF(HK!A:A,"085*",HK!L:L)-SUMIF(HK!A:A,"085*",HK!K:K)</f>
        <v>0</v>
      </c>
      <c r="F16" s="168">
        <f>SUMIF(HK!A:A,"086*",HK!L:L)-SUMIF(HK!A:A,"086*",HK!K:K)</f>
        <v>1083.3499999999999</v>
      </c>
      <c r="G16" s="168">
        <f>SUMIF(HK!A:A,"089*",HK!L:L)-SUMIF(HK!A:A,"089*",HK!K:K)</f>
        <v>37665.82</v>
      </c>
      <c r="H16" s="135"/>
      <c r="I16" s="135"/>
      <c r="J16" s="155">
        <f>J12+J13-J14</f>
        <v>196953.5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248352.96000000002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248352.96000000002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6" t="s">
        <v>28</v>
      </c>
      <c r="B29" s="288" t="s">
        <v>3</v>
      </c>
      <c r="C29" s="289"/>
      <c r="D29" s="289"/>
      <c r="E29" s="289"/>
      <c r="F29" s="289"/>
      <c r="G29" s="289"/>
      <c r="H29" s="289"/>
      <c r="I29" s="289"/>
      <c r="J29" s="290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7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34418</v>
      </c>
      <c r="C32" s="168">
        <f>SUMIF(HKM!A:A,"021*",HKM!C:C)-SUMIF(HKM!A:A,"021*",HKM!D:D)</f>
        <v>163499.4</v>
      </c>
      <c r="D32" s="168">
        <f>SUMIF(HKM!A:A,"022*",HKM!C:C)-SUMIF(HKM!A:A,"022*",HKM!D:D)</f>
        <v>145195.51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28718.19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371831.10000000003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34418</v>
      </c>
      <c r="C36" s="168">
        <f>SUMIF(HKM!A:A,"021*",HKM!K:K)-SUMIF(HKM!A:A,"021*",HKM!L:L)</f>
        <v>163499.4</v>
      </c>
      <c r="D36" s="168">
        <f>SUMIF(HKM!A:A,"022*",HKM!K:K)-SUMIF(HKM!A:A,"022*",HKM!L:L)</f>
        <v>164270.87</v>
      </c>
      <c r="E36" s="168">
        <f>SUMIF(HKM!A:A,"025*",HKM!K:K)-SUMIF(HKM!A:A,"025*",HKM!L:L)</f>
        <v>0</v>
      </c>
      <c r="F36" s="168">
        <f>SUMIF(HKM!A:A,"026*",HKM!K:K)-SUMIF(HKM!A:A,"026*",HKM!L:L)</f>
        <v>3500</v>
      </c>
      <c r="G36" s="168">
        <f>SUMIF(HKM!A:A,"029*",HKM!K:K)-SUMIF(HKM!A:A,"029*",HKM!L:L)</f>
        <v>79618.19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371831.10000000003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37602.1</v>
      </c>
      <c r="D38" s="168">
        <f>SUMIF(HKM!A:A,"082*",HKM!D:D)-SUMIF(HKM!A:A,"082*",HKM!C:C)</f>
        <v>110958.08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6194.2</v>
      </c>
      <c r="H38" s="132"/>
      <c r="I38" s="132"/>
      <c r="J38" s="186">
        <f>SUM(B38:I38)</f>
        <v>154754.38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45777.07</v>
      </c>
      <c r="D42" s="168">
        <f>SUMIF(HKM!A:A,"082*",HKM!L:L)-SUMIF(HKM!A:A,"082*",HKM!K:K)</f>
        <v>131898.77000000002</v>
      </c>
      <c r="E42" s="168">
        <f>SUMIF(HKM!A:A,"085*",HKM!L:L)-SUMIF(HKM!A:A,"085*",HKM!K:K)</f>
        <v>0</v>
      </c>
      <c r="F42" s="168">
        <f>SUMIF(HKM!A:A,"086*",HKM!L:L)-SUMIF(HKM!A:A,"086*",HKM!K:K)</f>
        <v>541.67999999999995</v>
      </c>
      <c r="G42" s="168">
        <f>SUMIF(HKM!A:A,"089*",HKM!L:L)-SUMIF(HKM!A:A,"089*",HKM!K:K)</f>
        <v>18735.979999999996</v>
      </c>
      <c r="H42" s="135"/>
      <c r="I42" s="135"/>
      <c r="J42" s="189">
        <f>J38+J39-J40</f>
        <v>154754.38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34418</v>
      </c>
      <c r="C50" s="132">
        <f t="shared" ref="C50:J50" si="8">C32-C38-C44</f>
        <v>125897.29999999999</v>
      </c>
      <c r="D50" s="132">
        <f t="shared" si="8"/>
        <v>34237.430000000008</v>
      </c>
      <c r="E50" s="132">
        <f t="shared" si="8"/>
        <v>0</v>
      </c>
      <c r="F50" s="132">
        <f t="shared" si="8"/>
        <v>0</v>
      </c>
      <c r="G50" s="132">
        <f t="shared" si="8"/>
        <v>22523.989999999998</v>
      </c>
      <c r="H50" s="132">
        <f t="shared" si="8"/>
        <v>0</v>
      </c>
      <c r="I50" s="132">
        <f t="shared" si="8"/>
        <v>0</v>
      </c>
      <c r="J50" s="186">
        <f t="shared" si="8"/>
        <v>217076.72000000003</v>
      </c>
    </row>
    <row r="51" spans="1:10" ht="15" customHeight="1" thickBot="1" x14ac:dyDescent="0.3">
      <c r="A51" s="188" t="s">
        <v>21</v>
      </c>
      <c r="B51" s="135">
        <f>B36-B42-B48</f>
        <v>34418</v>
      </c>
      <c r="C51" s="135">
        <f t="shared" ref="C51:J51" si="9">C36-C42-C48</f>
        <v>117722.32999999999</v>
      </c>
      <c r="D51" s="135">
        <f t="shared" si="9"/>
        <v>32372.099999999977</v>
      </c>
      <c r="E51" s="135">
        <f t="shared" si="9"/>
        <v>0</v>
      </c>
      <c r="F51" s="135">
        <f t="shared" si="9"/>
        <v>2958.32</v>
      </c>
      <c r="G51" s="135">
        <f t="shared" si="9"/>
        <v>60882.210000000006</v>
      </c>
      <c r="H51" s="135">
        <f t="shared" si="9"/>
        <v>0</v>
      </c>
      <c r="I51" s="135">
        <f t="shared" si="9"/>
        <v>0</v>
      </c>
      <c r="J51" s="189">
        <f t="shared" si="9"/>
        <v>217076.72000000003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275" t="s">
        <v>1224</v>
      </c>
      <c r="C2" s="143" t="s">
        <v>1225</v>
      </c>
      <c r="D2" s="145">
        <v>990905.86</v>
      </c>
      <c r="E2" s="145">
        <v>573462.25</v>
      </c>
      <c r="F2" s="145">
        <v>990907</v>
      </c>
      <c r="G2" s="145">
        <v>573462</v>
      </c>
    </row>
    <row r="3" spans="1:7" x14ac:dyDescent="0.25">
      <c r="A3" s="144" t="s">
        <v>931</v>
      </c>
      <c r="B3" s="144" t="s">
        <v>1226</v>
      </c>
      <c r="C3" s="143" t="s">
        <v>1227</v>
      </c>
      <c r="D3" s="142">
        <v>332836.57</v>
      </c>
      <c r="E3" s="142">
        <v>305531.13</v>
      </c>
      <c r="F3" s="142">
        <v>332836</v>
      </c>
      <c r="G3" s="142">
        <v>305531</v>
      </c>
    </row>
    <row r="4" spans="1:7" x14ac:dyDescent="0.25">
      <c r="A4" s="144" t="s">
        <v>1071</v>
      </c>
      <c r="B4" s="144" t="s">
        <v>1228</v>
      </c>
      <c r="C4" s="143" t="s">
        <v>812</v>
      </c>
      <c r="D4" s="145">
        <v>109068</v>
      </c>
      <c r="E4" s="145">
        <v>109068</v>
      </c>
      <c r="F4" s="145">
        <v>109068</v>
      </c>
      <c r="G4" s="145">
        <v>109068</v>
      </c>
    </row>
    <row r="5" spans="1:7" x14ac:dyDescent="0.25">
      <c r="A5" s="144" t="s">
        <v>1229</v>
      </c>
      <c r="B5" s="144" t="s">
        <v>1230</v>
      </c>
      <c r="C5" s="143" t="s">
        <v>813</v>
      </c>
      <c r="D5" s="145">
        <v>109068</v>
      </c>
      <c r="E5" s="145">
        <v>109068</v>
      </c>
      <c r="F5" s="145">
        <v>109068</v>
      </c>
      <c r="G5" s="145">
        <v>109068</v>
      </c>
    </row>
    <row r="6" spans="1:7" x14ac:dyDescent="0.25">
      <c r="A6" s="144">
        <v>2</v>
      </c>
      <c r="B6" s="144" t="s">
        <v>1231</v>
      </c>
      <c r="C6" s="143" t="s">
        <v>1232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1233</v>
      </c>
      <c r="C7" s="143" t="s">
        <v>1234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1089</v>
      </c>
      <c r="B8" s="144" t="s">
        <v>1235</v>
      </c>
      <c r="C8" s="143" t="s">
        <v>1236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1237</v>
      </c>
      <c r="B9" s="144" t="s">
        <v>1238</v>
      </c>
      <c r="C9" s="143" t="s">
        <v>815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1239</v>
      </c>
      <c r="B10" s="144" t="s">
        <v>1240</v>
      </c>
      <c r="C10" s="143" t="s">
        <v>1241</v>
      </c>
      <c r="D10" s="145">
        <v>10906.8</v>
      </c>
      <c r="E10" s="145">
        <v>10906.8</v>
      </c>
      <c r="F10" s="145">
        <v>10907</v>
      </c>
      <c r="G10" s="145">
        <v>10907</v>
      </c>
    </row>
    <row r="11" spans="1:7" x14ac:dyDescent="0.25">
      <c r="A11" s="144" t="s">
        <v>1242</v>
      </c>
      <c r="B11" s="144" t="s">
        <v>1243</v>
      </c>
      <c r="C11" s="143" t="s">
        <v>1244</v>
      </c>
      <c r="D11" s="145">
        <v>10906.8</v>
      </c>
      <c r="E11" s="145">
        <v>10906.8</v>
      </c>
      <c r="F11" s="145">
        <v>10907</v>
      </c>
      <c r="G11" s="145">
        <v>10907</v>
      </c>
    </row>
    <row r="12" spans="1:7" x14ac:dyDescent="0.25">
      <c r="A12" s="144">
        <v>2</v>
      </c>
      <c r="B12" s="144" t="s">
        <v>1245</v>
      </c>
      <c r="C12" s="143" t="s">
        <v>816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1246</v>
      </c>
      <c r="B13" s="144" t="s">
        <v>1247</v>
      </c>
      <c r="C13" s="143" t="s">
        <v>1248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1249</v>
      </c>
      <c r="B14" s="144" t="s">
        <v>1250</v>
      </c>
      <c r="C14" s="143" t="s">
        <v>1251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1252</v>
      </c>
      <c r="C15" s="143" t="s">
        <v>1253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1254</v>
      </c>
      <c r="B16" s="144" t="s">
        <v>1255</v>
      </c>
      <c r="C16" s="143" t="s">
        <v>1256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1257</v>
      </c>
      <c r="B17" s="144" t="s">
        <v>1258</v>
      </c>
      <c r="C17" s="143" t="s">
        <v>1259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1260</v>
      </c>
      <c r="C18" s="143" t="s">
        <v>1261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1262</v>
      </c>
      <c r="C19" s="143" t="s">
        <v>1263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1264</v>
      </c>
      <c r="B20" s="144" t="s">
        <v>1265</v>
      </c>
      <c r="C20" s="143" t="s">
        <v>1266</v>
      </c>
      <c r="D20" s="145">
        <v>181556.33</v>
      </c>
      <c r="E20" s="145">
        <v>156957.29999999999</v>
      </c>
      <c r="F20" s="145">
        <v>181556</v>
      </c>
      <c r="G20" s="145">
        <v>156957</v>
      </c>
    </row>
    <row r="21" spans="1:7" x14ac:dyDescent="0.25">
      <c r="A21" s="144" t="s">
        <v>1267</v>
      </c>
      <c r="B21" s="144" t="s">
        <v>1268</v>
      </c>
      <c r="C21" s="143" t="s">
        <v>1269</v>
      </c>
      <c r="D21" s="145">
        <v>181556.33</v>
      </c>
      <c r="E21" s="145">
        <v>156957.29999999999</v>
      </c>
      <c r="F21" s="145">
        <v>181556</v>
      </c>
      <c r="G21" s="145">
        <v>156957</v>
      </c>
    </row>
    <row r="22" spans="1:7" x14ac:dyDescent="0.25">
      <c r="A22" s="144">
        <v>2</v>
      </c>
      <c r="B22" s="144" t="s">
        <v>1270</v>
      </c>
      <c r="C22" s="143" t="s">
        <v>1271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4" t="s">
        <v>1272</v>
      </c>
      <c r="B23" s="144" t="s">
        <v>1273</v>
      </c>
      <c r="C23" s="143" t="s">
        <v>1274</v>
      </c>
      <c r="D23" s="145">
        <v>31305.439999999999</v>
      </c>
      <c r="E23" s="145">
        <v>28599.03</v>
      </c>
      <c r="F23" s="145">
        <v>31305</v>
      </c>
      <c r="G23" s="145">
        <v>28599</v>
      </c>
    </row>
    <row r="24" spans="1:7" x14ac:dyDescent="0.25">
      <c r="A24" s="144" t="s">
        <v>934</v>
      </c>
      <c r="B24" s="144" t="s">
        <v>1275</v>
      </c>
      <c r="C24" s="143" t="s">
        <v>1276</v>
      </c>
      <c r="D24" s="145">
        <v>658069.29</v>
      </c>
      <c r="E24" s="145">
        <v>267931.12</v>
      </c>
      <c r="F24" s="145">
        <v>658071</v>
      </c>
      <c r="G24" s="145">
        <v>267931</v>
      </c>
    </row>
    <row r="25" spans="1:7" x14ac:dyDescent="0.25">
      <c r="A25" s="144" t="s">
        <v>1132</v>
      </c>
      <c r="B25" s="144" t="s">
        <v>1277</v>
      </c>
      <c r="C25" s="143" t="s">
        <v>1278</v>
      </c>
      <c r="D25" s="145">
        <v>31038.87</v>
      </c>
      <c r="E25" s="145">
        <v>56045.63</v>
      </c>
      <c r="F25" s="145">
        <v>31039</v>
      </c>
      <c r="G25" s="145">
        <v>56046</v>
      </c>
    </row>
    <row r="26" spans="1:7" x14ac:dyDescent="0.25">
      <c r="A26" s="144" t="s">
        <v>1135</v>
      </c>
      <c r="B26" s="144" t="s">
        <v>1279</v>
      </c>
      <c r="C26" s="143" t="s">
        <v>1280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1152</v>
      </c>
      <c r="B27" s="144" t="s">
        <v>1281</v>
      </c>
      <c r="C27" s="143" t="s">
        <v>1282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1154</v>
      </c>
      <c r="B28" s="144" t="s">
        <v>1283</v>
      </c>
      <c r="C28" s="143" t="s">
        <v>1284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1157</v>
      </c>
      <c r="B29" s="144" t="s">
        <v>1285</v>
      </c>
      <c r="C29" s="143" t="s">
        <v>1286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1160</v>
      </c>
      <c r="C30" s="143" t="s">
        <v>1287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1288</v>
      </c>
      <c r="C31" s="143" t="s">
        <v>1289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1290</v>
      </c>
      <c r="C32" s="143" t="s">
        <v>1291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1292</v>
      </c>
      <c r="C33" s="143" t="s">
        <v>1293</v>
      </c>
      <c r="D33" s="145">
        <v>28525.81</v>
      </c>
      <c r="E33" s="145">
        <v>55744.97</v>
      </c>
      <c r="F33" s="145">
        <v>28526</v>
      </c>
      <c r="G33" s="145">
        <v>55745</v>
      </c>
    </row>
    <row r="34" spans="1:7" x14ac:dyDescent="0.25">
      <c r="A34" s="144">
        <v>6</v>
      </c>
      <c r="B34" s="144" t="s">
        <v>1294</v>
      </c>
      <c r="C34" s="143" t="s">
        <v>1295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1296</v>
      </c>
      <c r="C35" s="143" t="s">
        <v>818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1297</v>
      </c>
      <c r="C36" s="143" t="s">
        <v>1298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1299</v>
      </c>
      <c r="C37" s="143" t="s">
        <v>1300</v>
      </c>
      <c r="D37" s="145">
        <v>2513.06</v>
      </c>
      <c r="E37" s="145">
        <v>300.66000000000003</v>
      </c>
      <c r="F37" s="145">
        <v>2513</v>
      </c>
      <c r="G37" s="145">
        <v>301</v>
      </c>
    </row>
    <row r="38" spans="1:7" x14ac:dyDescent="0.25">
      <c r="A38" s="144">
        <v>10</v>
      </c>
      <c r="B38" s="144" t="s">
        <v>1301</v>
      </c>
      <c r="C38" s="143" t="s">
        <v>1302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11</v>
      </c>
      <c r="B39" s="144" t="s">
        <v>1303</v>
      </c>
      <c r="C39" s="143" t="s">
        <v>1304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1305</v>
      </c>
      <c r="C40" s="143" t="s">
        <v>1306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1307</v>
      </c>
      <c r="B41" s="144" t="s">
        <v>1308</v>
      </c>
      <c r="C41" s="143" t="s">
        <v>1309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1310</v>
      </c>
      <c r="B42" s="144" t="s">
        <v>1311</v>
      </c>
      <c r="C42" s="143" t="s">
        <v>1312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1313</v>
      </c>
      <c r="C43" s="143" t="s">
        <v>1314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1315</v>
      </c>
      <c r="B44" s="144" t="s">
        <v>1316</v>
      </c>
      <c r="C44" s="143" t="s">
        <v>1317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1318</v>
      </c>
      <c r="B45" s="144" t="s">
        <v>1319</v>
      </c>
      <c r="C45" s="143" t="s">
        <v>1320</v>
      </c>
      <c r="D45" s="145">
        <v>364502.42</v>
      </c>
      <c r="E45" s="145">
        <v>210358.41</v>
      </c>
      <c r="F45" s="145">
        <v>364504</v>
      </c>
      <c r="G45" s="145">
        <v>210358</v>
      </c>
    </row>
    <row r="46" spans="1:7" x14ac:dyDescent="0.25">
      <c r="A46" s="144" t="s">
        <v>1321</v>
      </c>
      <c r="B46" s="144" t="s">
        <v>1322</v>
      </c>
      <c r="C46" s="143" t="s">
        <v>1323</v>
      </c>
      <c r="D46" s="145">
        <v>191944.56</v>
      </c>
      <c r="E46" s="145">
        <v>147871.38</v>
      </c>
      <c r="F46" s="145">
        <v>191947</v>
      </c>
      <c r="G46" s="145">
        <v>147871</v>
      </c>
    </row>
    <row r="47" spans="1:7" x14ac:dyDescent="0.25">
      <c r="A47" s="144" t="s">
        <v>1152</v>
      </c>
      <c r="B47" s="144" t="s">
        <v>1324</v>
      </c>
      <c r="C47" s="143" t="s">
        <v>820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1154</v>
      </c>
      <c r="B48" s="144" t="s">
        <v>1325</v>
      </c>
      <c r="C48" s="143" t="s">
        <v>1326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1157</v>
      </c>
      <c r="B49" s="144" t="s">
        <v>1327</v>
      </c>
      <c r="C49" s="143" t="s">
        <v>1328</v>
      </c>
      <c r="D49" s="145">
        <v>191944.56</v>
      </c>
      <c r="E49" s="145">
        <v>147871.38</v>
      </c>
      <c r="F49" s="145">
        <v>191947</v>
      </c>
      <c r="G49" s="145">
        <v>147871</v>
      </c>
    </row>
    <row r="50" spans="1:7" x14ac:dyDescent="0.25">
      <c r="A50" s="144">
        <v>2</v>
      </c>
      <c r="B50" s="144" t="s">
        <v>1160</v>
      </c>
      <c r="C50" s="143" t="s">
        <v>1329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1330</v>
      </c>
      <c r="C51" s="143" t="s">
        <v>1331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1332</v>
      </c>
      <c r="C52" s="143" t="s">
        <v>1333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1334</v>
      </c>
      <c r="C53" s="143" t="s">
        <v>1335</v>
      </c>
      <c r="D53" s="145">
        <v>150874.26999999999</v>
      </c>
      <c r="E53" s="145">
        <v>31870.06</v>
      </c>
      <c r="F53" s="145">
        <v>150874</v>
      </c>
      <c r="G53" s="145">
        <v>31870</v>
      </c>
    </row>
    <row r="54" spans="1:7" x14ac:dyDescent="0.25">
      <c r="A54" s="144">
        <v>6</v>
      </c>
      <c r="B54" s="144" t="s">
        <v>1336</v>
      </c>
      <c r="C54" s="143" t="s">
        <v>821</v>
      </c>
      <c r="D54" s="145">
        <v>7977.28</v>
      </c>
      <c r="E54" s="145">
        <v>7220.02</v>
      </c>
      <c r="F54" s="145">
        <v>7977</v>
      </c>
      <c r="G54" s="145">
        <v>7220</v>
      </c>
    </row>
    <row r="55" spans="1:7" x14ac:dyDescent="0.25">
      <c r="A55" s="144">
        <v>7</v>
      </c>
      <c r="B55" s="144" t="s">
        <v>1337</v>
      </c>
      <c r="C55" s="143" t="s">
        <v>822</v>
      </c>
      <c r="D55" s="145">
        <v>5313.11</v>
      </c>
      <c r="E55" s="145">
        <v>4323.54</v>
      </c>
      <c r="F55" s="145">
        <v>5313</v>
      </c>
      <c r="G55" s="145">
        <v>4324</v>
      </c>
    </row>
    <row r="56" spans="1:7" x14ac:dyDescent="0.25">
      <c r="A56" s="144">
        <v>8</v>
      </c>
      <c r="B56" s="144" t="s">
        <v>1338</v>
      </c>
      <c r="C56" s="143" t="s">
        <v>1339</v>
      </c>
      <c r="D56" s="145">
        <v>8393.2000000000007</v>
      </c>
      <c r="E56" s="145">
        <v>19073.41</v>
      </c>
      <c r="F56" s="145">
        <v>8393</v>
      </c>
      <c r="G56" s="145">
        <v>19073</v>
      </c>
    </row>
    <row r="57" spans="1:7" x14ac:dyDescent="0.25">
      <c r="A57" s="144">
        <v>9</v>
      </c>
      <c r="B57" s="144" t="s">
        <v>1340</v>
      </c>
      <c r="C57" s="143" t="s">
        <v>1341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1342</v>
      </c>
      <c r="C58" s="143" t="s">
        <v>1343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1207</v>
      </c>
      <c r="B59" s="144" t="s">
        <v>1344</v>
      </c>
      <c r="C59" s="143" t="s">
        <v>1345</v>
      </c>
      <c r="D59" s="145">
        <v>2173</v>
      </c>
      <c r="E59" s="145">
        <v>1527.08</v>
      </c>
      <c r="F59" s="145">
        <v>2173</v>
      </c>
      <c r="G59" s="145">
        <v>1527</v>
      </c>
    </row>
    <row r="60" spans="1:7" x14ac:dyDescent="0.25">
      <c r="A60" s="144" t="s">
        <v>1210</v>
      </c>
      <c r="B60" s="144" t="s">
        <v>1346</v>
      </c>
      <c r="C60" s="143" t="s">
        <v>1347</v>
      </c>
      <c r="D60" s="145">
        <v>2173</v>
      </c>
      <c r="E60" s="145">
        <v>1527.08</v>
      </c>
      <c r="F60" s="145">
        <v>2173</v>
      </c>
      <c r="G60" s="145">
        <v>1527</v>
      </c>
    </row>
    <row r="61" spans="1:7" x14ac:dyDescent="0.25">
      <c r="A61" s="144">
        <v>2</v>
      </c>
      <c r="B61" s="144" t="s">
        <v>1348</v>
      </c>
      <c r="C61" s="143" t="s">
        <v>1349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1350</v>
      </c>
      <c r="B62" s="144" t="s">
        <v>1351</v>
      </c>
      <c r="C62" s="143" t="s">
        <v>1352</v>
      </c>
      <c r="D62" s="145">
        <v>260355</v>
      </c>
      <c r="E62" s="145">
        <v>0</v>
      </c>
      <c r="F62" s="145">
        <v>260355</v>
      </c>
      <c r="G62" s="145">
        <v>0</v>
      </c>
    </row>
    <row r="63" spans="1:7" x14ac:dyDescent="0.25">
      <c r="A63" s="144" t="s">
        <v>1353</v>
      </c>
      <c r="B63" s="144" t="s">
        <v>1354</v>
      </c>
      <c r="C63" s="143" t="s">
        <v>1355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937</v>
      </c>
      <c r="B64" s="144" t="s">
        <v>1356</v>
      </c>
      <c r="C64" s="143" t="s">
        <v>1357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1215</v>
      </c>
      <c r="B65" s="144" t="s">
        <v>1358</v>
      </c>
      <c r="C65" s="143" t="s">
        <v>1359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1360</v>
      </c>
      <c r="C66" s="143" t="s">
        <v>1361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1362</v>
      </c>
      <c r="C67" s="143" t="s">
        <v>1363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1364</v>
      </c>
      <c r="C68" s="143" t="s">
        <v>1365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topLeftCell="A13"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B2" s="144" t="s">
        <v>1067</v>
      </c>
      <c r="C2" s="143" t="s">
        <v>1068</v>
      </c>
      <c r="D2" s="145">
        <v>794430.15</v>
      </c>
      <c r="E2" s="145">
        <v>220967.9</v>
      </c>
      <c r="F2" s="145">
        <v>573462.25</v>
      </c>
      <c r="G2" s="145">
        <v>478808.34</v>
      </c>
      <c r="H2" s="145">
        <v>794430</v>
      </c>
      <c r="I2" s="145">
        <v>220968</v>
      </c>
      <c r="J2" s="145">
        <v>573462</v>
      </c>
      <c r="K2" s="145">
        <v>478809</v>
      </c>
    </row>
    <row r="3" spans="1:11" x14ac:dyDescent="0.25">
      <c r="A3" s="144" t="s">
        <v>931</v>
      </c>
      <c r="B3" s="144" t="s">
        <v>1069</v>
      </c>
      <c r="C3" s="143" t="s">
        <v>1070</v>
      </c>
      <c r="D3" s="142">
        <v>471287.26</v>
      </c>
      <c r="E3" s="142">
        <v>220967.9</v>
      </c>
      <c r="F3" s="142">
        <v>250319.35999999999</v>
      </c>
      <c r="G3" s="142">
        <v>225038.32</v>
      </c>
      <c r="H3" s="142">
        <v>471287</v>
      </c>
      <c r="I3" s="142">
        <v>220968</v>
      </c>
      <c r="J3" s="142">
        <v>250319</v>
      </c>
      <c r="K3" s="142">
        <v>225039</v>
      </c>
    </row>
    <row r="4" spans="1:11" x14ac:dyDescent="0.25">
      <c r="A4" s="144" t="s">
        <v>1071</v>
      </c>
      <c r="B4" s="144" t="s">
        <v>1072</v>
      </c>
      <c r="C4" s="143" t="s">
        <v>1073</v>
      </c>
      <c r="D4" s="145">
        <v>25980.799999999999</v>
      </c>
      <c r="E4" s="145">
        <v>24014.400000000001</v>
      </c>
      <c r="F4" s="145">
        <v>1966.4</v>
      </c>
      <c r="G4" s="145">
        <v>7961.6</v>
      </c>
      <c r="H4" s="145">
        <v>25981</v>
      </c>
      <c r="I4" s="145">
        <v>24014</v>
      </c>
      <c r="J4" s="145">
        <v>1967</v>
      </c>
      <c r="K4" s="145">
        <v>7962</v>
      </c>
    </row>
    <row r="5" spans="1:11" x14ac:dyDescent="0.25">
      <c r="A5" s="144" t="s">
        <v>1074</v>
      </c>
      <c r="B5" s="144" t="s">
        <v>1075</v>
      </c>
      <c r="C5" s="143" t="s">
        <v>1076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25">
      <c r="A6" s="144">
        <v>2</v>
      </c>
      <c r="B6" s="144" t="s">
        <v>1077</v>
      </c>
      <c r="C6" s="143" t="s">
        <v>1078</v>
      </c>
      <c r="D6" s="145">
        <v>25980.799999999999</v>
      </c>
      <c r="E6" s="145">
        <v>24014.400000000001</v>
      </c>
      <c r="F6" s="145">
        <v>1966.4</v>
      </c>
      <c r="G6" s="145">
        <v>7961.6</v>
      </c>
      <c r="H6" s="145">
        <v>25981</v>
      </c>
      <c r="I6" s="145">
        <v>24014</v>
      </c>
      <c r="J6" s="145">
        <v>1967</v>
      </c>
      <c r="K6" s="145">
        <v>7962</v>
      </c>
    </row>
    <row r="7" spans="1:11" x14ac:dyDescent="0.25">
      <c r="A7" s="144">
        <v>3</v>
      </c>
      <c r="B7" s="144" t="s">
        <v>1079</v>
      </c>
      <c r="C7" s="143" t="s">
        <v>1080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25">
      <c r="A8" s="144">
        <v>4</v>
      </c>
      <c r="B8" s="144" t="s">
        <v>1081</v>
      </c>
      <c r="C8" s="143" t="s">
        <v>1082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25">
      <c r="A9" s="144">
        <v>5</v>
      </c>
      <c r="B9" s="144" t="s">
        <v>1083</v>
      </c>
      <c r="C9" s="143" t="s">
        <v>1084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25">
      <c r="A10" s="144">
        <v>6</v>
      </c>
      <c r="B10" s="144" t="s">
        <v>1085</v>
      </c>
      <c r="C10" s="143" t="s">
        <v>1086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25">
      <c r="A11" s="144">
        <v>7</v>
      </c>
      <c r="B11" s="144" t="s">
        <v>1087</v>
      </c>
      <c r="C11" s="143" t="s">
        <v>1088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25">
      <c r="A12" s="144" t="s">
        <v>1089</v>
      </c>
      <c r="B12" s="144" t="s">
        <v>1090</v>
      </c>
      <c r="C12" s="143" t="s">
        <v>1091</v>
      </c>
      <c r="D12" s="145">
        <v>445306.46</v>
      </c>
      <c r="E12" s="145">
        <v>196953.5</v>
      </c>
      <c r="F12" s="145">
        <v>248352.96</v>
      </c>
      <c r="G12" s="145">
        <v>217076.72</v>
      </c>
      <c r="H12" s="145">
        <v>445306</v>
      </c>
      <c r="I12" s="145">
        <v>196954</v>
      </c>
      <c r="J12" s="145">
        <v>248352</v>
      </c>
      <c r="K12" s="145">
        <v>217077</v>
      </c>
    </row>
    <row r="13" spans="1:11" x14ac:dyDescent="0.25">
      <c r="A13" s="144" t="s">
        <v>1092</v>
      </c>
      <c r="B13" s="144" t="s">
        <v>1093</v>
      </c>
      <c r="C13" s="143" t="s">
        <v>1094</v>
      </c>
      <c r="D13" s="145">
        <v>34418</v>
      </c>
      <c r="E13" s="145">
        <v>0</v>
      </c>
      <c r="F13" s="145">
        <v>34418</v>
      </c>
      <c r="G13" s="145">
        <v>34418</v>
      </c>
      <c r="H13" s="145">
        <v>34418</v>
      </c>
      <c r="I13" s="145">
        <v>0</v>
      </c>
      <c r="J13" s="145">
        <v>34418</v>
      </c>
      <c r="K13" s="145">
        <v>34418</v>
      </c>
    </row>
    <row r="14" spans="1:11" x14ac:dyDescent="0.25">
      <c r="A14" s="144">
        <v>2</v>
      </c>
      <c r="B14" s="144" t="s">
        <v>1095</v>
      </c>
      <c r="C14" s="143" t="s">
        <v>792</v>
      </c>
      <c r="D14" s="145">
        <v>163499.4</v>
      </c>
      <c r="E14" s="145">
        <v>45777.07</v>
      </c>
      <c r="F14" s="145">
        <v>117722.33</v>
      </c>
      <c r="G14" s="145">
        <v>125897.3</v>
      </c>
      <c r="H14" s="145">
        <v>163499</v>
      </c>
      <c r="I14" s="145">
        <v>45777</v>
      </c>
      <c r="J14" s="145">
        <v>117722</v>
      </c>
      <c r="K14" s="145">
        <v>125897</v>
      </c>
    </row>
    <row r="15" spans="1:11" x14ac:dyDescent="0.25">
      <c r="A15" s="144">
        <v>3</v>
      </c>
      <c r="B15" s="144" t="s">
        <v>1096</v>
      </c>
      <c r="C15" s="143" t="s">
        <v>794</v>
      </c>
      <c r="D15" s="145">
        <v>164270.87</v>
      </c>
      <c r="E15" s="145">
        <v>131898.76999999999</v>
      </c>
      <c r="F15" s="145">
        <v>32372.1</v>
      </c>
      <c r="G15" s="145">
        <v>34237.43</v>
      </c>
      <c r="H15" s="145">
        <v>164271</v>
      </c>
      <c r="I15" s="145">
        <v>131899</v>
      </c>
      <c r="J15" s="145">
        <v>32372</v>
      </c>
      <c r="K15" s="145">
        <v>34238</v>
      </c>
    </row>
    <row r="16" spans="1:11" x14ac:dyDescent="0.25">
      <c r="A16" s="144">
        <v>4</v>
      </c>
      <c r="B16" s="144" t="s">
        <v>1097</v>
      </c>
      <c r="C16" s="143" t="s">
        <v>1098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25">
      <c r="A17" s="144">
        <v>5</v>
      </c>
      <c r="B17" s="144" t="s">
        <v>1099</v>
      </c>
      <c r="C17" s="143" t="s">
        <v>1100</v>
      </c>
      <c r="D17" s="145">
        <v>3500</v>
      </c>
      <c r="E17" s="145">
        <v>541.67999999999995</v>
      </c>
      <c r="F17" s="145">
        <v>2958.32</v>
      </c>
      <c r="G17" s="145">
        <v>0</v>
      </c>
      <c r="H17" s="145">
        <v>3500</v>
      </c>
      <c r="I17" s="145">
        <v>542</v>
      </c>
      <c r="J17" s="145">
        <v>2958</v>
      </c>
      <c r="K17" s="145">
        <v>0</v>
      </c>
    </row>
    <row r="18" spans="1:11" x14ac:dyDescent="0.25">
      <c r="A18" s="144">
        <v>6</v>
      </c>
      <c r="B18" s="144" t="s">
        <v>1101</v>
      </c>
      <c r="C18" s="143" t="s">
        <v>1102</v>
      </c>
      <c r="D18" s="145">
        <v>79618.19</v>
      </c>
      <c r="E18" s="145">
        <v>18735.98</v>
      </c>
      <c r="F18" s="145">
        <v>60882.21</v>
      </c>
      <c r="G18" s="145">
        <v>22523.99</v>
      </c>
      <c r="H18" s="145">
        <v>79618</v>
      </c>
      <c r="I18" s="145">
        <v>18736</v>
      </c>
      <c r="J18" s="145">
        <v>60882</v>
      </c>
      <c r="K18" s="145">
        <v>22524</v>
      </c>
    </row>
    <row r="19" spans="1:11" x14ac:dyDescent="0.25">
      <c r="A19" s="144">
        <v>7</v>
      </c>
      <c r="B19" s="144" t="s">
        <v>1103</v>
      </c>
      <c r="C19" s="143" t="s">
        <v>1104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25">
      <c r="A20" s="144">
        <v>8</v>
      </c>
      <c r="B20" s="144" t="s">
        <v>1105</v>
      </c>
      <c r="C20" s="143" t="s">
        <v>1106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25">
      <c r="A21" s="144">
        <v>9</v>
      </c>
      <c r="B21" s="144" t="s">
        <v>1107</v>
      </c>
      <c r="C21" s="143" t="s">
        <v>1108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25">
      <c r="A22" s="144" t="s">
        <v>1109</v>
      </c>
      <c r="B22" s="144" t="s">
        <v>1110</v>
      </c>
      <c r="C22" s="143" t="s">
        <v>795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</row>
    <row r="23" spans="1:11" x14ac:dyDescent="0.25">
      <c r="A23" s="144" t="s">
        <v>1111</v>
      </c>
      <c r="B23" s="144" t="s">
        <v>1112</v>
      </c>
      <c r="C23" s="143" t="s">
        <v>796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</row>
    <row r="24" spans="1:11" x14ac:dyDescent="0.25">
      <c r="A24" s="144">
        <v>2</v>
      </c>
      <c r="B24" s="144" t="s">
        <v>1113</v>
      </c>
      <c r="C24" s="143" t="s">
        <v>1114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25">
      <c r="A25" s="144">
        <v>3</v>
      </c>
      <c r="B25" s="144" t="s">
        <v>1115</v>
      </c>
      <c r="C25" s="143" t="s">
        <v>1116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25">
      <c r="A26" s="144">
        <v>4</v>
      </c>
      <c r="B26" s="144" t="s">
        <v>1117</v>
      </c>
      <c r="C26" s="143" t="s">
        <v>1118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25">
      <c r="A27" s="144">
        <v>5</v>
      </c>
      <c r="B27" s="144" t="s">
        <v>1119</v>
      </c>
      <c r="C27" s="143" t="s">
        <v>798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 x14ac:dyDescent="0.25">
      <c r="A28" s="144">
        <v>6</v>
      </c>
      <c r="B28" s="144" t="s">
        <v>1120</v>
      </c>
      <c r="C28" s="143" t="s">
        <v>1121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</row>
    <row r="29" spans="1:11" x14ac:dyDescent="0.25">
      <c r="A29" s="144">
        <v>7</v>
      </c>
      <c r="B29" s="144" t="s">
        <v>1122</v>
      </c>
      <c r="C29" s="143" t="s">
        <v>1123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25">
      <c r="A30" s="144">
        <v>8</v>
      </c>
      <c r="B30" s="144" t="s">
        <v>1124</v>
      </c>
      <c r="C30" s="143" t="s">
        <v>800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25">
      <c r="A31" s="144">
        <v>9</v>
      </c>
      <c r="B31" s="144" t="s">
        <v>1125</v>
      </c>
      <c r="C31" s="143" t="s">
        <v>1126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 x14ac:dyDescent="0.25">
      <c r="A32" s="144">
        <v>10</v>
      </c>
      <c r="B32" s="144" t="s">
        <v>1127</v>
      </c>
      <c r="C32" s="143" t="s">
        <v>802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 x14ac:dyDescent="0.25">
      <c r="A33" s="144">
        <v>11</v>
      </c>
      <c r="B33" s="144" t="s">
        <v>1128</v>
      </c>
      <c r="C33" s="143" t="s">
        <v>1129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25">
      <c r="A34" s="144" t="s">
        <v>934</v>
      </c>
      <c r="B34" s="144" t="s">
        <v>1130</v>
      </c>
      <c r="C34" s="143" t="s">
        <v>1131</v>
      </c>
      <c r="D34" s="145">
        <v>323142.89</v>
      </c>
      <c r="E34" s="145">
        <v>0</v>
      </c>
      <c r="F34" s="145">
        <v>323142.89</v>
      </c>
      <c r="G34" s="145">
        <v>253770.02</v>
      </c>
      <c r="H34" s="145">
        <v>323143</v>
      </c>
      <c r="I34" s="145">
        <v>0</v>
      </c>
      <c r="J34" s="145">
        <v>323143</v>
      </c>
      <c r="K34" s="145">
        <v>253770</v>
      </c>
    </row>
    <row r="35" spans="1:11" x14ac:dyDescent="0.25">
      <c r="A35" s="144" t="s">
        <v>1132</v>
      </c>
      <c r="B35" s="144" t="s">
        <v>1133</v>
      </c>
      <c r="C35" s="143" t="s">
        <v>1134</v>
      </c>
      <c r="D35" s="145">
        <v>324257.89</v>
      </c>
      <c r="E35" s="145">
        <v>0</v>
      </c>
      <c r="F35" s="145">
        <v>324257.89</v>
      </c>
      <c r="G35" s="145">
        <v>259427.98</v>
      </c>
      <c r="H35" s="145">
        <v>324258</v>
      </c>
      <c r="I35" s="145">
        <v>0</v>
      </c>
      <c r="J35" s="145">
        <v>324258</v>
      </c>
      <c r="K35" s="145">
        <v>259428</v>
      </c>
    </row>
    <row r="36" spans="1:11" x14ac:dyDescent="0.25">
      <c r="A36" s="144" t="s">
        <v>1135</v>
      </c>
      <c r="B36" s="144" t="s">
        <v>1136</v>
      </c>
      <c r="C36" s="143" t="s">
        <v>1137</v>
      </c>
      <c r="D36" s="145">
        <v>168.62</v>
      </c>
      <c r="E36" s="145">
        <v>0</v>
      </c>
      <c r="F36" s="145">
        <v>168.62</v>
      </c>
      <c r="G36" s="145">
        <v>133.91</v>
      </c>
      <c r="H36" s="145">
        <v>169</v>
      </c>
      <c r="I36" s="145">
        <v>0</v>
      </c>
      <c r="J36" s="145">
        <v>169</v>
      </c>
      <c r="K36" s="145">
        <v>134</v>
      </c>
    </row>
    <row r="37" spans="1:11" x14ac:dyDescent="0.25">
      <c r="A37" s="144">
        <v>2</v>
      </c>
      <c r="B37" s="144" t="s">
        <v>1138</v>
      </c>
      <c r="C37" s="143" t="s">
        <v>1139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 x14ac:dyDescent="0.25">
      <c r="A38" s="144">
        <v>3</v>
      </c>
      <c r="B38" s="144" t="s">
        <v>1140</v>
      </c>
      <c r="C38" s="143" t="s">
        <v>1141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25">
      <c r="A39" s="144">
        <v>4</v>
      </c>
      <c r="B39" s="144" t="s">
        <v>1142</v>
      </c>
      <c r="C39" s="143" t="s">
        <v>1143</v>
      </c>
      <c r="D39" s="145">
        <v>2300</v>
      </c>
      <c r="E39" s="145">
        <v>0</v>
      </c>
      <c r="F39" s="145">
        <v>2300</v>
      </c>
      <c r="G39" s="145">
        <v>4300</v>
      </c>
      <c r="H39" s="145">
        <v>2300</v>
      </c>
      <c r="I39" s="145">
        <v>0</v>
      </c>
      <c r="J39" s="145">
        <v>2300</v>
      </c>
      <c r="K39" s="145">
        <v>4300</v>
      </c>
    </row>
    <row r="40" spans="1:11" x14ac:dyDescent="0.25">
      <c r="A40" s="144">
        <v>5</v>
      </c>
      <c r="B40" s="144" t="s">
        <v>1144</v>
      </c>
      <c r="C40" s="143" t="s">
        <v>1145</v>
      </c>
      <c r="D40" s="145">
        <v>321789.27</v>
      </c>
      <c r="E40" s="145">
        <v>0</v>
      </c>
      <c r="F40" s="145">
        <v>321789.27</v>
      </c>
      <c r="G40" s="145">
        <v>254994.07</v>
      </c>
      <c r="H40" s="145">
        <v>321789</v>
      </c>
      <c r="I40" s="145">
        <v>0</v>
      </c>
      <c r="J40" s="145">
        <v>321789</v>
      </c>
      <c r="K40" s="145">
        <v>254994</v>
      </c>
    </row>
    <row r="41" spans="1:11" x14ac:dyDescent="0.25">
      <c r="A41" s="144">
        <v>6</v>
      </c>
      <c r="B41" s="144" t="s">
        <v>1146</v>
      </c>
      <c r="C41" s="143" t="s">
        <v>1147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25">
      <c r="A42" s="144" t="s">
        <v>1148</v>
      </c>
      <c r="B42" s="144" t="s">
        <v>1149</v>
      </c>
      <c r="C42" s="143" t="s">
        <v>803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25">
      <c r="A43" s="144" t="s">
        <v>1150</v>
      </c>
      <c r="B43" s="144" t="s">
        <v>1151</v>
      </c>
      <c r="C43" s="143" t="s">
        <v>804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25">
      <c r="A44" s="144" t="s">
        <v>1152</v>
      </c>
      <c r="B44" s="144" t="s">
        <v>1153</v>
      </c>
      <c r="C44" s="143" t="s">
        <v>805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25">
      <c r="A45" s="144" t="s">
        <v>1154</v>
      </c>
      <c r="B45" s="144" t="s">
        <v>1155</v>
      </c>
      <c r="C45" s="143" t="s">
        <v>1156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25">
      <c r="A46" s="144" t="s">
        <v>1157</v>
      </c>
      <c r="B46" s="144" t="s">
        <v>1158</v>
      </c>
      <c r="C46" s="143" t="s">
        <v>1159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25">
      <c r="A47" s="144">
        <v>2</v>
      </c>
      <c r="B47" s="144" t="s">
        <v>1160</v>
      </c>
      <c r="C47" s="143" t="s">
        <v>1161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 x14ac:dyDescent="0.25">
      <c r="A48" s="144">
        <v>3</v>
      </c>
      <c r="B48" s="144" t="s">
        <v>1162</v>
      </c>
      <c r="C48" s="143" t="s">
        <v>1163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 x14ac:dyDescent="0.25">
      <c r="A49" s="144">
        <v>4</v>
      </c>
      <c r="B49" s="144" t="s">
        <v>1164</v>
      </c>
      <c r="C49" s="143" t="s">
        <v>1165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25">
      <c r="A50" s="144">
        <v>5</v>
      </c>
      <c r="B50" s="144" t="s">
        <v>1166</v>
      </c>
      <c r="C50" s="143" t="s">
        <v>1167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25">
      <c r="A51" s="144">
        <v>6</v>
      </c>
      <c r="B51" s="144" t="s">
        <v>1168</v>
      </c>
      <c r="C51" s="143" t="s">
        <v>1169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25">
      <c r="A52" s="144">
        <v>7</v>
      </c>
      <c r="B52" s="144" t="s">
        <v>1170</v>
      </c>
      <c r="C52" s="143" t="s">
        <v>1171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25">
      <c r="A53" s="144">
        <v>8</v>
      </c>
      <c r="B53" s="144" t="s">
        <v>1172</v>
      </c>
      <c r="C53" s="143" t="s">
        <v>1173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25">
      <c r="A54" s="144" t="s">
        <v>1174</v>
      </c>
      <c r="B54" s="144" t="s">
        <v>1175</v>
      </c>
      <c r="C54" s="143" t="s">
        <v>1176</v>
      </c>
      <c r="D54" s="145">
        <v>13817.18</v>
      </c>
      <c r="E54" s="145">
        <v>0</v>
      </c>
      <c r="F54" s="145">
        <v>13817.18</v>
      </c>
      <c r="G54" s="145">
        <v>8466.82</v>
      </c>
      <c r="H54" s="145">
        <v>13817</v>
      </c>
      <c r="I54" s="145">
        <v>0</v>
      </c>
      <c r="J54" s="145">
        <v>13817</v>
      </c>
      <c r="K54" s="145">
        <v>8467</v>
      </c>
    </row>
    <row r="55" spans="1:11" x14ac:dyDescent="0.25">
      <c r="A55" s="144" t="s">
        <v>1177</v>
      </c>
      <c r="B55" s="144" t="s">
        <v>1178</v>
      </c>
      <c r="C55" s="143" t="s">
        <v>1179</v>
      </c>
      <c r="D55" s="145">
        <v>13600.1</v>
      </c>
      <c r="E55" s="145">
        <v>0</v>
      </c>
      <c r="F55" s="145">
        <v>13600.1</v>
      </c>
      <c r="G55" s="145">
        <v>7022.48</v>
      </c>
      <c r="H55" s="145">
        <v>13600</v>
      </c>
      <c r="I55" s="145">
        <v>0</v>
      </c>
      <c r="J55" s="145">
        <v>13600</v>
      </c>
      <c r="K55" s="145">
        <v>7022</v>
      </c>
    </row>
    <row r="56" spans="1:11" x14ac:dyDescent="0.25">
      <c r="A56" s="144" t="s">
        <v>1152</v>
      </c>
      <c r="B56" s="144" t="s">
        <v>1153</v>
      </c>
      <c r="C56" s="143" t="s">
        <v>1180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 x14ac:dyDescent="0.25">
      <c r="A57" s="144" t="s">
        <v>1154</v>
      </c>
      <c r="B57" s="144" t="s">
        <v>1155</v>
      </c>
      <c r="C57" s="143" t="s">
        <v>1181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 x14ac:dyDescent="0.25">
      <c r="A58" s="144" t="s">
        <v>1157</v>
      </c>
      <c r="B58" s="144" t="s">
        <v>1158</v>
      </c>
      <c r="C58" s="143" t="s">
        <v>1182</v>
      </c>
      <c r="D58" s="145">
        <v>13600.1</v>
      </c>
      <c r="E58" s="145">
        <v>0</v>
      </c>
      <c r="F58" s="145">
        <v>13600.1</v>
      </c>
      <c r="G58" s="145">
        <v>7022.48</v>
      </c>
      <c r="H58" s="145">
        <v>13600</v>
      </c>
      <c r="I58" s="145">
        <v>0</v>
      </c>
      <c r="J58" s="145">
        <v>13600</v>
      </c>
      <c r="K58" s="145">
        <v>7022</v>
      </c>
    </row>
    <row r="59" spans="1:11" x14ac:dyDescent="0.25">
      <c r="A59" s="144">
        <v>2</v>
      </c>
      <c r="B59" s="144" t="s">
        <v>1160</v>
      </c>
      <c r="C59" s="143" t="s">
        <v>1183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25">
      <c r="A60" s="144">
        <v>3</v>
      </c>
      <c r="B60" s="144" t="s">
        <v>1162</v>
      </c>
      <c r="C60" s="143" t="s">
        <v>1184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25">
      <c r="A61" s="144">
        <v>4</v>
      </c>
      <c r="B61" s="144" t="s">
        <v>1164</v>
      </c>
      <c r="C61" s="143" t="s">
        <v>1185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25">
      <c r="A62" s="144">
        <v>5</v>
      </c>
      <c r="B62" s="144" t="s">
        <v>1186</v>
      </c>
      <c r="C62" s="143" t="s">
        <v>806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 x14ac:dyDescent="0.25">
      <c r="A63" s="144" t="s">
        <v>1187</v>
      </c>
      <c r="B63" s="144" t="s">
        <v>1188</v>
      </c>
      <c r="C63" s="143" t="s">
        <v>1189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 x14ac:dyDescent="0.25">
      <c r="A64" s="144">
        <v>7</v>
      </c>
      <c r="B64" s="144" t="s">
        <v>1190</v>
      </c>
      <c r="C64" s="143" t="s">
        <v>1191</v>
      </c>
      <c r="D64" s="145">
        <v>0</v>
      </c>
      <c r="E64" s="145">
        <v>0</v>
      </c>
      <c r="F64" s="145">
        <v>0</v>
      </c>
      <c r="G64" s="145">
        <v>1332.56</v>
      </c>
      <c r="H64" s="145">
        <v>0</v>
      </c>
      <c r="I64" s="145">
        <v>0</v>
      </c>
      <c r="J64" s="145">
        <v>0</v>
      </c>
      <c r="K64" s="145">
        <v>1333</v>
      </c>
    </row>
    <row r="65" spans="1:11" x14ac:dyDescent="0.25">
      <c r="A65" s="144">
        <v>8</v>
      </c>
      <c r="B65" s="144" t="s">
        <v>1168</v>
      </c>
      <c r="C65" s="143" t="s">
        <v>1192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 x14ac:dyDescent="0.25">
      <c r="A66" s="144">
        <v>9</v>
      </c>
      <c r="B66" s="144" t="s">
        <v>1193</v>
      </c>
      <c r="C66" s="143" t="s">
        <v>1194</v>
      </c>
      <c r="D66" s="145">
        <v>217.08</v>
      </c>
      <c r="E66" s="145">
        <v>0</v>
      </c>
      <c r="F66" s="145">
        <v>217.08</v>
      </c>
      <c r="G66" s="145">
        <v>111.78</v>
      </c>
      <c r="H66" s="145">
        <v>217</v>
      </c>
      <c r="I66" s="145">
        <v>0</v>
      </c>
      <c r="J66" s="145">
        <v>217</v>
      </c>
      <c r="K66" s="145">
        <v>112</v>
      </c>
    </row>
    <row r="67" spans="1:11" x14ac:dyDescent="0.25">
      <c r="A67" s="144" t="s">
        <v>1195</v>
      </c>
      <c r="B67" s="144" t="s">
        <v>1196</v>
      </c>
      <c r="C67" s="143" t="s">
        <v>1197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 x14ac:dyDescent="0.25">
      <c r="A68" s="144" t="s">
        <v>1198</v>
      </c>
      <c r="B68" s="144" t="s">
        <v>1199</v>
      </c>
      <c r="C68" s="143" t="s">
        <v>1200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 x14ac:dyDescent="0.25">
      <c r="A69" s="144">
        <v>2</v>
      </c>
      <c r="B69" s="144" t="s">
        <v>1201</v>
      </c>
      <c r="C69" s="143" t="s">
        <v>1202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x14ac:dyDescent="0.25">
      <c r="A70" s="144">
        <v>3</v>
      </c>
      <c r="B70" s="144" t="s">
        <v>1203</v>
      </c>
      <c r="C70" s="143" t="s">
        <v>1204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x14ac:dyDescent="0.25">
      <c r="A71" s="144">
        <v>4</v>
      </c>
      <c r="B71" s="144" t="s">
        <v>1205</v>
      </c>
      <c r="C71" s="143" t="s">
        <v>1206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x14ac:dyDescent="0.25">
      <c r="A72" s="144" t="s">
        <v>1207</v>
      </c>
      <c r="B72" s="144" t="s">
        <v>1208</v>
      </c>
      <c r="C72" s="143" t="s">
        <v>1209</v>
      </c>
      <c r="D72" s="145">
        <v>-14932.18</v>
      </c>
      <c r="E72" s="145">
        <v>0</v>
      </c>
      <c r="F72" s="145">
        <v>-14932.18</v>
      </c>
      <c r="G72" s="145">
        <v>-14124.78</v>
      </c>
      <c r="H72" s="145">
        <v>-14932</v>
      </c>
      <c r="I72" s="145">
        <v>0</v>
      </c>
      <c r="J72" s="145">
        <v>-14932</v>
      </c>
      <c r="K72" s="145">
        <v>-14125</v>
      </c>
    </row>
    <row r="73" spans="1:11" x14ac:dyDescent="0.25">
      <c r="A73" s="144" t="s">
        <v>1210</v>
      </c>
      <c r="B73" s="144" t="s">
        <v>1211</v>
      </c>
      <c r="C73" s="143" t="s">
        <v>1212</v>
      </c>
      <c r="D73" s="145">
        <v>9133</v>
      </c>
      <c r="E73" s="145">
        <v>0</v>
      </c>
      <c r="F73" s="145">
        <v>9133</v>
      </c>
      <c r="G73" s="145">
        <v>9205.39</v>
      </c>
      <c r="H73" s="145">
        <v>9133</v>
      </c>
      <c r="I73" s="145">
        <v>0</v>
      </c>
      <c r="J73" s="145">
        <v>9133</v>
      </c>
      <c r="K73" s="145">
        <v>9205</v>
      </c>
    </row>
    <row r="74" spans="1:11" x14ac:dyDescent="0.25">
      <c r="A74" s="144">
        <v>2</v>
      </c>
      <c r="B74" s="144" t="s">
        <v>1213</v>
      </c>
      <c r="C74" s="143" t="s">
        <v>808</v>
      </c>
      <c r="D74" s="145">
        <v>-24065.18</v>
      </c>
      <c r="E74" s="145">
        <v>0</v>
      </c>
      <c r="F74" s="145">
        <v>-24065.18</v>
      </c>
      <c r="G74" s="145">
        <v>-23330.17</v>
      </c>
      <c r="H74" s="145">
        <v>-24065</v>
      </c>
      <c r="I74" s="145">
        <v>0</v>
      </c>
      <c r="J74" s="145">
        <v>-24065</v>
      </c>
      <c r="K74" s="145">
        <v>-23330</v>
      </c>
    </row>
    <row r="75" spans="1:11" x14ac:dyDescent="0.25">
      <c r="A75" s="144" t="s">
        <v>937</v>
      </c>
      <c r="B75" s="144" t="s">
        <v>1214</v>
      </c>
      <c r="C75" s="143" t="s">
        <v>810</v>
      </c>
      <c r="D75" s="145">
        <v>0</v>
      </c>
      <c r="E75" s="145">
        <v>0</v>
      </c>
      <c r="F75" s="145">
        <v>0</v>
      </c>
      <c r="G75" s="145">
        <v>0</v>
      </c>
      <c r="H75" s="145">
        <v>0</v>
      </c>
      <c r="I75" s="145">
        <v>0</v>
      </c>
      <c r="J75" s="145">
        <v>0</v>
      </c>
      <c r="K75" s="145">
        <v>0</v>
      </c>
    </row>
    <row r="76" spans="1:11" x14ac:dyDescent="0.25">
      <c r="A76" s="144" t="s">
        <v>1215</v>
      </c>
      <c r="B76" s="144" t="s">
        <v>1216</v>
      </c>
      <c r="C76" s="143" t="s">
        <v>1217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</row>
    <row r="77" spans="1:11" x14ac:dyDescent="0.25">
      <c r="A77" s="144">
        <v>2</v>
      </c>
      <c r="B77" s="144" t="s">
        <v>1218</v>
      </c>
      <c r="C77" s="143" t="s">
        <v>1219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x14ac:dyDescent="0.25">
      <c r="A78" s="144">
        <v>3</v>
      </c>
      <c r="B78" s="144" t="s">
        <v>1220</v>
      </c>
      <c r="C78" s="143" t="s">
        <v>1221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x14ac:dyDescent="0.25">
      <c r="A79" s="144">
        <v>4</v>
      </c>
      <c r="B79" s="144" t="s">
        <v>1222</v>
      </c>
      <c r="C79" s="143" t="s">
        <v>1223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19"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275" t="s">
        <v>1224</v>
      </c>
      <c r="C2" s="143" t="s">
        <v>1225</v>
      </c>
      <c r="D2" s="145">
        <v>573462.25</v>
      </c>
      <c r="E2" s="145">
        <v>478808.34</v>
      </c>
      <c r="F2" s="145">
        <v>573462</v>
      </c>
      <c r="G2" s="145">
        <v>478809</v>
      </c>
    </row>
    <row r="3" spans="1:7" x14ac:dyDescent="0.25">
      <c r="A3" s="144" t="s">
        <v>931</v>
      </c>
      <c r="B3" s="144" t="s">
        <v>1226</v>
      </c>
      <c r="C3" s="143" t="s">
        <v>1227</v>
      </c>
      <c r="D3" s="142">
        <v>305531.13</v>
      </c>
      <c r="E3" s="142">
        <v>276932.09999999998</v>
      </c>
      <c r="F3" s="142">
        <v>305531</v>
      </c>
      <c r="G3" s="142">
        <v>276933</v>
      </c>
    </row>
    <row r="4" spans="1:7" x14ac:dyDescent="0.25">
      <c r="A4" s="144" t="s">
        <v>1071</v>
      </c>
      <c r="B4" s="144" t="s">
        <v>1228</v>
      </c>
      <c r="C4" s="143" t="s">
        <v>812</v>
      </c>
      <c r="D4" s="145">
        <v>109068</v>
      </c>
      <c r="E4" s="145">
        <v>109068</v>
      </c>
      <c r="F4" s="145">
        <v>109068</v>
      </c>
      <c r="G4" s="145">
        <v>109068</v>
      </c>
    </row>
    <row r="5" spans="1:7" x14ac:dyDescent="0.25">
      <c r="A5" s="144" t="s">
        <v>1229</v>
      </c>
      <c r="B5" s="144" t="s">
        <v>1230</v>
      </c>
      <c r="C5" s="143" t="s">
        <v>813</v>
      </c>
      <c r="D5" s="145">
        <v>109068</v>
      </c>
      <c r="E5" s="145">
        <v>109068</v>
      </c>
      <c r="F5" s="145">
        <v>109068</v>
      </c>
      <c r="G5" s="145">
        <v>109068</v>
      </c>
    </row>
    <row r="6" spans="1:7" x14ac:dyDescent="0.25">
      <c r="A6" s="144">
        <v>2</v>
      </c>
      <c r="B6" s="144" t="s">
        <v>1231</v>
      </c>
      <c r="C6" s="143" t="s">
        <v>1232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1233</v>
      </c>
      <c r="C7" s="143" t="s">
        <v>1234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1089</v>
      </c>
      <c r="B8" s="144" t="s">
        <v>1235</v>
      </c>
      <c r="C8" s="143" t="s">
        <v>1236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1237</v>
      </c>
      <c r="B9" s="144" t="s">
        <v>1238</v>
      </c>
      <c r="C9" s="143" t="s">
        <v>815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1239</v>
      </c>
      <c r="B10" s="144" t="s">
        <v>1240</v>
      </c>
      <c r="C10" s="143" t="s">
        <v>1241</v>
      </c>
      <c r="D10" s="145">
        <v>10906.8</v>
      </c>
      <c r="E10" s="145">
        <v>10906.8</v>
      </c>
      <c r="F10" s="145">
        <v>10907</v>
      </c>
      <c r="G10" s="145">
        <v>10907</v>
      </c>
    </row>
    <row r="11" spans="1:7" x14ac:dyDescent="0.25">
      <c r="A11" s="144" t="s">
        <v>1242</v>
      </c>
      <c r="B11" s="144" t="s">
        <v>1243</v>
      </c>
      <c r="C11" s="143" t="s">
        <v>1244</v>
      </c>
      <c r="D11" s="145">
        <v>10906.8</v>
      </c>
      <c r="E11" s="145">
        <v>10906.8</v>
      </c>
      <c r="F11" s="145">
        <v>10907</v>
      </c>
      <c r="G11" s="145">
        <v>10907</v>
      </c>
    </row>
    <row r="12" spans="1:7" x14ac:dyDescent="0.25">
      <c r="A12" s="144">
        <v>2</v>
      </c>
      <c r="B12" s="144" t="s">
        <v>1245</v>
      </c>
      <c r="C12" s="143" t="s">
        <v>816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1246</v>
      </c>
      <c r="B13" s="144" t="s">
        <v>1247</v>
      </c>
      <c r="C13" s="143" t="s">
        <v>1248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1249</v>
      </c>
      <c r="B14" s="144" t="s">
        <v>1250</v>
      </c>
      <c r="C14" s="143" t="s">
        <v>1251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1252</v>
      </c>
      <c r="C15" s="143" t="s">
        <v>1253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1254</v>
      </c>
      <c r="B16" s="144" t="s">
        <v>1255</v>
      </c>
      <c r="C16" s="143" t="s">
        <v>1256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1257</v>
      </c>
      <c r="B17" s="144" t="s">
        <v>1258</v>
      </c>
      <c r="C17" s="143" t="s">
        <v>1259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1260</v>
      </c>
      <c r="C18" s="143" t="s">
        <v>1261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1262</v>
      </c>
      <c r="C19" s="143" t="s">
        <v>1263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1264</v>
      </c>
      <c r="B20" s="144" t="s">
        <v>1265</v>
      </c>
      <c r="C20" s="143" t="s">
        <v>1266</v>
      </c>
      <c r="D20" s="145">
        <v>156957.29999999999</v>
      </c>
      <c r="E20" s="145">
        <v>130464.6</v>
      </c>
      <c r="F20" s="145">
        <v>156957</v>
      </c>
      <c r="G20" s="145">
        <v>130465</v>
      </c>
    </row>
    <row r="21" spans="1:7" x14ac:dyDescent="0.25">
      <c r="A21" s="144" t="s">
        <v>1267</v>
      </c>
      <c r="B21" s="144" t="s">
        <v>1268</v>
      </c>
      <c r="C21" s="143" t="s">
        <v>1269</v>
      </c>
      <c r="D21" s="145">
        <v>156957.29999999999</v>
      </c>
      <c r="E21" s="145">
        <v>130464.6</v>
      </c>
      <c r="F21" s="145">
        <v>156957</v>
      </c>
      <c r="G21" s="145">
        <v>130465</v>
      </c>
    </row>
    <row r="22" spans="1:7" x14ac:dyDescent="0.25">
      <c r="A22" s="144">
        <v>2</v>
      </c>
      <c r="B22" s="144" t="s">
        <v>1270</v>
      </c>
      <c r="C22" s="143" t="s">
        <v>1271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4" t="s">
        <v>1272</v>
      </c>
      <c r="B23" s="144" t="s">
        <v>1273</v>
      </c>
      <c r="C23" s="143" t="s">
        <v>1274</v>
      </c>
      <c r="D23" s="145">
        <v>28599.03</v>
      </c>
      <c r="E23" s="145">
        <v>26492.7</v>
      </c>
      <c r="F23" s="145">
        <v>28599</v>
      </c>
      <c r="G23" s="145">
        <v>26493</v>
      </c>
    </row>
    <row r="24" spans="1:7" x14ac:dyDescent="0.25">
      <c r="A24" s="144" t="s">
        <v>934</v>
      </c>
      <c r="B24" s="144" t="s">
        <v>1275</v>
      </c>
      <c r="C24" s="143" t="s">
        <v>1276</v>
      </c>
      <c r="D24" s="145">
        <v>267931.12</v>
      </c>
      <c r="E24" s="145">
        <v>201876.24</v>
      </c>
      <c r="F24" s="145">
        <v>267931</v>
      </c>
      <c r="G24" s="145">
        <v>201876</v>
      </c>
    </row>
    <row r="25" spans="1:7" x14ac:dyDescent="0.25">
      <c r="A25" s="144" t="s">
        <v>1132</v>
      </c>
      <c r="B25" s="144" t="s">
        <v>1277</v>
      </c>
      <c r="C25" s="143" t="s">
        <v>1278</v>
      </c>
      <c r="D25" s="145">
        <v>56045.63</v>
      </c>
      <c r="E25" s="145">
        <v>50173.8</v>
      </c>
      <c r="F25" s="145">
        <v>56046</v>
      </c>
      <c r="G25" s="145">
        <v>50174</v>
      </c>
    </row>
    <row r="26" spans="1:7" x14ac:dyDescent="0.25">
      <c r="A26" s="144" t="s">
        <v>1135</v>
      </c>
      <c r="B26" s="144" t="s">
        <v>1279</v>
      </c>
      <c r="C26" s="143" t="s">
        <v>1280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1152</v>
      </c>
      <c r="B27" s="144" t="s">
        <v>1281</v>
      </c>
      <c r="C27" s="143" t="s">
        <v>1282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1154</v>
      </c>
      <c r="B28" s="144" t="s">
        <v>1283</v>
      </c>
      <c r="C28" s="143" t="s">
        <v>1284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1157</v>
      </c>
      <c r="B29" s="144" t="s">
        <v>1285</v>
      </c>
      <c r="C29" s="143" t="s">
        <v>1286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1160</v>
      </c>
      <c r="C30" s="143" t="s">
        <v>1287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1288</v>
      </c>
      <c r="C31" s="143" t="s">
        <v>1289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1290</v>
      </c>
      <c r="C32" s="143" t="s">
        <v>1291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1292</v>
      </c>
      <c r="C33" s="143" t="s">
        <v>1293</v>
      </c>
      <c r="D33" s="145">
        <v>55744.97</v>
      </c>
      <c r="E33" s="145">
        <v>49617.19</v>
      </c>
      <c r="F33" s="145">
        <v>55745</v>
      </c>
      <c r="G33" s="145">
        <v>49617</v>
      </c>
    </row>
    <row r="34" spans="1:7" x14ac:dyDescent="0.25">
      <c r="A34" s="144">
        <v>6</v>
      </c>
      <c r="B34" s="144" t="s">
        <v>1294</v>
      </c>
      <c r="C34" s="143" t="s">
        <v>1295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1296</v>
      </c>
      <c r="C35" s="143" t="s">
        <v>818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1297</v>
      </c>
      <c r="C36" s="143" t="s">
        <v>1298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1299</v>
      </c>
      <c r="C37" s="143" t="s">
        <v>1300</v>
      </c>
      <c r="D37" s="145">
        <v>300.66000000000003</v>
      </c>
      <c r="E37" s="145">
        <v>556.61</v>
      </c>
      <c r="F37" s="145">
        <v>301</v>
      </c>
      <c r="G37" s="145">
        <v>557</v>
      </c>
    </row>
    <row r="38" spans="1:7" x14ac:dyDescent="0.25">
      <c r="A38" s="144">
        <v>10</v>
      </c>
      <c r="B38" s="144" t="s">
        <v>1301</v>
      </c>
      <c r="C38" s="143" t="s">
        <v>1302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11</v>
      </c>
      <c r="B39" s="144" t="s">
        <v>1303</v>
      </c>
      <c r="C39" s="143" t="s">
        <v>1304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1305</v>
      </c>
      <c r="C40" s="143" t="s">
        <v>1306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1307</v>
      </c>
      <c r="B41" s="144" t="s">
        <v>1308</v>
      </c>
      <c r="C41" s="143" t="s">
        <v>1309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1310</v>
      </c>
      <c r="B42" s="144" t="s">
        <v>1311</v>
      </c>
      <c r="C42" s="143" t="s">
        <v>1312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1313</v>
      </c>
      <c r="C43" s="143" t="s">
        <v>1314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1315</v>
      </c>
      <c r="B44" s="144" t="s">
        <v>1316</v>
      </c>
      <c r="C44" s="143" t="s">
        <v>1317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1318</v>
      </c>
      <c r="B45" s="144" t="s">
        <v>1319</v>
      </c>
      <c r="C45" s="143" t="s">
        <v>1320</v>
      </c>
      <c r="D45" s="145">
        <v>210358.41</v>
      </c>
      <c r="E45" s="145">
        <v>150435.82999999999</v>
      </c>
      <c r="F45" s="145">
        <v>210358</v>
      </c>
      <c r="G45" s="145">
        <v>150435</v>
      </c>
    </row>
    <row r="46" spans="1:7" x14ac:dyDescent="0.25">
      <c r="A46" s="144" t="s">
        <v>1321</v>
      </c>
      <c r="B46" s="144" t="s">
        <v>1322</v>
      </c>
      <c r="C46" s="143" t="s">
        <v>1323</v>
      </c>
      <c r="D46" s="145">
        <v>147871.38</v>
      </c>
      <c r="E46" s="145">
        <v>102387.61</v>
      </c>
      <c r="F46" s="145">
        <v>147871</v>
      </c>
      <c r="G46" s="145">
        <v>102387</v>
      </c>
    </row>
    <row r="47" spans="1:7" x14ac:dyDescent="0.25">
      <c r="A47" s="144" t="s">
        <v>1152</v>
      </c>
      <c r="B47" s="144" t="s">
        <v>1324</v>
      </c>
      <c r="C47" s="143" t="s">
        <v>820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1154</v>
      </c>
      <c r="B48" s="144" t="s">
        <v>1325</v>
      </c>
      <c r="C48" s="143" t="s">
        <v>1326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1157</v>
      </c>
      <c r="B49" s="144" t="s">
        <v>1327</v>
      </c>
      <c r="C49" s="143" t="s">
        <v>1328</v>
      </c>
      <c r="D49" s="145">
        <v>147871.38</v>
      </c>
      <c r="E49" s="145">
        <v>102387.61</v>
      </c>
      <c r="F49" s="145">
        <v>147871</v>
      </c>
      <c r="G49" s="145">
        <v>102387</v>
      </c>
    </row>
    <row r="50" spans="1:7" x14ac:dyDescent="0.25">
      <c r="A50" s="144">
        <v>2</v>
      </c>
      <c r="B50" s="144" t="s">
        <v>1160</v>
      </c>
      <c r="C50" s="143" t="s">
        <v>1329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1330</v>
      </c>
      <c r="C51" s="143" t="s">
        <v>1331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1332</v>
      </c>
      <c r="C52" s="143" t="s">
        <v>1333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1334</v>
      </c>
      <c r="C53" s="143" t="s">
        <v>1335</v>
      </c>
      <c r="D53" s="145">
        <v>31870.06</v>
      </c>
      <c r="E53" s="145">
        <v>28722.799999999999</v>
      </c>
      <c r="F53" s="145">
        <v>31870</v>
      </c>
      <c r="G53" s="145">
        <v>28723</v>
      </c>
    </row>
    <row r="54" spans="1:7" x14ac:dyDescent="0.25">
      <c r="A54" s="144">
        <v>6</v>
      </c>
      <c r="B54" s="144" t="s">
        <v>1336</v>
      </c>
      <c r="C54" s="143" t="s">
        <v>821</v>
      </c>
      <c r="D54" s="145">
        <v>7220.02</v>
      </c>
      <c r="E54" s="145">
        <v>3955.18</v>
      </c>
      <c r="F54" s="145">
        <v>7220</v>
      </c>
      <c r="G54" s="145">
        <v>3955</v>
      </c>
    </row>
    <row r="55" spans="1:7" x14ac:dyDescent="0.25">
      <c r="A55" s="144">
        <v>7</v>
      </c>
      <c r="B55" s="144" t="s">
        <v>1337</v>
      </c>
      <c r="C55" s="143" t="s">
        <v>822</v>
      </c>
      <c r="D55" s="145">
        <v>4323.54</v>
      </c>
      <c r="E55" s="145">
        <v>2244.81</v>
      </c>
      <c r="F55" s="145">
        <v>4324</v>
      </c>
      <c r="G55" s="145">
        <v>2245</v>
      </c>
    </row>
    <row r="56" spans="1:7" x14ac:dyDescent="0.25">
      <c r="A56" s="144">
        <v>8</v>
      </c>
      <c r="B56" s="144" t="s">
        <v>1338</v>
      </c>
      <c r="C56" s="143" t="s">
        <v>1339</v>
      </c>
      <c r="D56" s="145">
        <v>19073.41</v>
      </c>
      <c r="E56" s="145">
        <v>13125.43</v>
      </c>
      <c r="F56" s="145">
        <v>19073</v>
      </c>
      <c r="G56" s="145">
        <v>13125</v>
      </c>
    </row>
    <row r="57" spans="1:7" x14ac:dyDescent="0.25">
      <c r="A57" s="144">
        <v>9</v>
      </c>
      <c r="B57" s="144" t="s">
        <v>1340</v>
      </c>
      <c r="C57" s="143" t="s">
        <v>1341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1342</v>
      </c>
      <c r="C58" s="143" t="s">
        <v>1343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1207</v>
      </c>
      <c r="B59" s="144" t="s">
        <v>1344</v>
      </c>
      <c r="C59" s="143" t="s">
        <v>1345</v>
      </c>
      <c r="D59" s="145">
        <v>1527.08</v>
      </c>
      <c r="E59" s="145">
        <v>1266.6099999999999</v>
      </c>
      <c r="F59" s="145">
        <v>1527</v>
      </c>
      <c r="G59" s="145">
        <v>1267</v>
      </c>
    </row>
    <row r="60" spans="1:7" x14ac:dyDescent="0.25">
      <c r="A60" s="144" t="s">
        <v>1210</v>
      </c>
      <c r="B60" s="144" t="s">
        <v>1346</v>
      </c>
      <c r="C60" s="143" t="s">
        <v>1347</v>
      </c>
      <c r="D60" s="145">
        <v>1527.08</v>
      </c>
      <c r="E60" s="145">
        <v>1266.6099999999999</v>
      </c>
      <c r="F60" s="145">
        <v>1527</v>
      </c>
      <c r="G60" s="145">
        <v>1267</v>
      </c>
    </row>
    <row r="61" spans="1:7" x14ac:dyDescent="0.25">
      <c r="A61" s="144">
        <v>2</v>
      </c>
      <c r="B61" s="144" t="s">
        <v>1348</v>
      </c>
      <c r="C61" s="143" t="s">
        <v>1349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1350</v>
      </c>
      <c r="B62" s="144" t="s">
        <v>1351</v>
      </c>
      <c r="C62" s="143" t="s">
        <v>1352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1353</v>
      </c>
      <c r="B63" s="144" t="s">
        <v>1354</v>
      </c>
      <c r="C63" s="143" t="s">
        <v>1355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937</v>
      </c>
      <c r="B64" s="144" t="s">
        <v>1356</v>
      </c>
      <c r="C64" s="143" t="s">
        <v>1357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1215</v>
      </c>
      <c r="B65" s="144" t="s">
        <v>1358</v>
      </c>
      <c r="C65" s="143" t="s">
        <v>1359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1360</v>
      </c>
      <c r="C66" s="143" t="s">
        <v>1361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1362</v>
      </c>
      <c r="C67" s="143" t="s">
        <v>1363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1364</v>
      </c>
      <c r="C68" s="143" t="s">
        <v>1365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1366</v>
      </c>
      <c r="B2" s="17" t="s">
        <v>1367</v>
      </c>
    </row>
    <row r="3" spans="1:2" x14ac:dyDescent="0.25">
      <c r="A3" s="17" t="s">
        <v>1368</v>
      </c>
      <c r="B3" s="17" t="s">
        <v>1369</v>
      </c>
    </row>
    <row r="4" spans="1:2" x14ac:dyDescent="0.25">
      <c r="A4" s="17" t="s">
        <v>1370</v>
      </c>
      <c r="B4" s="17" t="s">
        <v>1371</v>
      </c>
    </row>
    <row r="5" spans="1:2" x14ac:dyDescent="0.25">
      <c r="A5" s="17" t="s">
        <v>1372</v>
      </c>
      <c r="B5" s="17" t="s">
        <v>1373</v>
      </c>
    </row>
    <row r="6" spans="1:2" x14ac:dyDescent="0.25">
      <c r="A6" s="17" t="s">
        <v>1374</v>
      </c>
      <c r="B6" s="17" t="s">
        <v>1375</v>
      </c>
    </row>
    <row r="7" spans="1:2" x14ac:dyDescent="0.25">
      <c r="A7" s="17" t="s">
        <v>1376</v>
      </c>
      <c r="B7" s="17">
        <v>44199732</v>
      </c>
    </row>
    <row r="8" spans="1:2" x14ac:dyDescent="0.25">
      <c r="A8" s="17" t="s">
        <v>1377</v>
      </c>
      <c r="B8" s="17">
        <v>2022614242</v>
      </c>
    </row>
    <row r="9" spans="1:2" x14ac:dyDescent="0.25">
      <c r="A9" s="17" t="s">
        <v>1378</v>
      </c>
    </row>
    <row r="10" spans="1:2" x14ac:dyDescent="0.25">
      <c r="A10" s="17" t="s">
        <v>1379</v>
      </c>
      <c r="B10" s="17" t="s">
        <v>1380</v>
      </c>
    </row>
    <row r="11" spans="1:2" x14ac:dyDescent="0.25">
      <c r="A11" s="17" t="s">
        <v>1381</v>
      </c>
    </row>
    <row r="12" spans="1:2" x14ac:dyDescent="0.25">
      <c r="A12" s="17" t="s">
        <v>1382</v>
      </c>
      <c r="B12" s="17" t="s">
        <v>1383</v>
      </c>
    </row>
    <row r="13" spans="1:2" x14ac:dyDescent="0.25">
      <c r="A13" s="17" t="s">
        <v>1384</v>
      </c>
    </row>
    <row r="14" spans="1:2" x14ac:dyDescent="0.25">
      <c r="A14" s="17" t="s">
        <v>1385</v>
      </c>
      <c r="B14" s="17" t="s">
        <v>1386</v>
      </c>
    </row>
    <row r="15" spans="1:2" x14ac:dyDescent="0.25">
      <c r="A15" s="17" t="s">
        <v>1387</v>
      </c>
      <c r="B15" s="17" t="s">
        <v>1388</v>
      </c>
    </row>
    <row r="16" spans="1:2" x14ac:dyDescent="0.25">
      <c r="A16" s="17" t="s">
        <v>1389</v>
      </c>
      <c r="B16" s="17">
        <v>911165400</v>
      </c>
    </row>
    <row r="17" spans="1:2" x14ac:dyDescent="0.25">
      <c r="A17" s="17" t="s">
        <v>1390</v>
      </c>
    </row>
    <row r="18" spans="1:2" x14ac:dyDescent="0.25">
      <c r="A18" s="17" t="s">
        <v>1391</v>
      </c>
      <c r="B18" s="17" t="s">
        <v>1392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6" t="s">
        <v>40</v>
      </c>
      <c r="B3" s="281" t="s">
        <v>2</v>
      </c>
      <c r="C3" s="282"/>
      <c r="D3" s="282"/>
      <c r="E3" s="282"/>
      <c r="F3" s="282"/>
      <c r="G3" s="282"/>
      <c r="H3" s="282"/>
      <c r="I3" s="282"/>
      <c r="J3" s="28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7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365190.03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4" t="s">
        <v>40</v>
      </c>
      <c r="B23" s="278" t="s">
        <v>3</v>
      </c>
      <c r="C23" s="279"/>
      <c r="D23" s="279"/>
      <c r="E23" s="279"/>
      <c r="F23" s="279"/>
      <c r="G23" s="279"/>
      <c r="H23" s="279"/>
      <c r="I23" s="279"/>
      <c r="J23" s="28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5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6" t="s">
        <v>42</v>
      </c>
      <c r="B2" s="292" t="s">
        <v>2</v>
      </c>
      <c r="C2" s="293"/>
      <c r="D2" s="293"/>
      <c r="E2" s="293"/>
      <c r="F2" s="294"/>
    </row>
    <row r="3" spans="1:6" ht="70.5" customHeight="1" thickBot="1" x14ac:dyDescent="0.3">
      <c r="A3" s="291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365190.03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365190.03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2023-03-21T14:36:49Z</dcterms:modified>
</cp:coreProperties>
</file>